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fial\Documents\00_Stage_App\"/>
    </mc:Choice>
  </mc:AlternateContent>
  <xr:revisionPtr revIDLastSave="0" documentId="8_{4F02FF99-B33B-460B-96B0-E196FAC9955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treprises_Complet" sheetId="2" r:id="rId1"/>
    <sheet name="Feuil1" sheetId="5" r:id="rId2"/>
    <sheet name="Best Ent A &amp; i" sheetId="3" r:id="rId3"/>
    <sheet name="Best Ent i" sheetId="4" r:id="rId4"/>
  </sheets>
  <definedNames>
    <definedName name="_xlnm._FilterDatabase" localSheetId="0" hidden="1">Entreprises_Complet!$A$1:$CB$126</definedName>
    <definedName name="d" localSheetId="3">Entreprises_Complet!#REF!</definedName>
    <definedName name="d">Entreprises_Complet!#REF!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A1" i="5" l="1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AV1" i="5" s="1"/>
  <c r="AW1" i="5" s="1"/>
  <c r="BL1" i="5"/>
  <c r="AT1" i="5" s="1"/>
  <c r="AU1" i="5" s="1"/>
  <c r="D1" i="5"/>
  <c r="BL43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L12" i="2"/>
  <c r="BL15" i="2"/>
  <c r="BL16" i="2"/>
  <c r="BL6" i="2"/>
  <c r="BL7" i="2"/>
  <c r="BL8" i="2"/>
  <c r="BL3" i="2"/>
  <c r="BL4" i="2"/>
  <c r="BL17" i="2"/>
  <c r="BL21" i="2"/>
  <c r="BL22" i="2"/>
  <c r="BL24" i="2"/>
  <c r="BL25" i="2"/>
  <c r="BL26" i="2"/>
  <c r="BL27" i="2"/>
  <c r="BL28" i="2"/>
  <c r="BL29" i="2"/>
  <c r="BL5" i="2"/>
  <c r="BL9" i="2"/>
  <c r="BL30" i="2"/>
  <c r="BL31" i="2"/>
  <c r="BL32" i="2"/>
  <c r="BL23" i="2"/>
  <c r="BL36" i="2"/>
  <c r="BL37" i="2"/>
  <c r="BL38" i="2"/>
  <c r="BL39" i="2"/>
  <c r="BL40" i="2"/>
  <c r="BL41" i="2"/>
  <c r="BL42" i="2"/>
  <c r="BL10" i="2"/>
  <c r="BL11" i="2"/>
  <c r="BL13" i="2"/>
  <c r="BL14" i="2"/>
  <c r="BL19" i="2"/>
  <c r="BL20" i="2"/>
  <c r="BL33" i="2"/>
  <c r="BL34" i="2"/>
  <c r="BL35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M12" i="2"/>
  <c r="BM15" i="2"/>
  <c r="BM16" i="2"/>
  <c r="BM6" i="2"/>
  <c r="BM7" i="2"/>
  <c r="BM8" i="2"/>
  <c r="BM3" i="2"/>
  <c r="BM4" i="2"/>
  <c r="BM17" i="2"/>
  <c r="BM21" i="2"/>
  <c r="BM22" i="2"/>
  <c r="BM24" i="2"/>
  <c r="BM25" i="2"/>
  <c r="BM26" i="2"/>
  <c r="BM27" i="2"/>
  <c r="BM28" i="2"/>
  <c r="BM29" i="2"/>
  <c r="BM5" i="2"/>
  <c r="BM9" i="2"/>
  <c r="BM30" i="2"/>
  <c r="BM31" i="2"/>
  <c r="BM32" i="2"/>
  <c r="BM23" i="2"/>
  <c r="BM36" i="2"/>
  <c r="BM37" i="2"/>
  <c r="BM38" i="2"/>
  <c r="BM39" i="2"/>
  <c r="BM40" i="2"/>
  <c r="BM41" i="2"/>
  <c r="BM42" i="2"/>
  <c r="BM43" i="2"/>
  <c r="BM10" i="2"/>
  <c r="BM11" i="2"/>
  <c r="BM13" i="2"/>
  <c r="BM14" i="2"/>
  <c r="BM19" i="2"/>
  <c r="BM20" i="2"/>
  <c r="BM33" i="2"/>
  <c r="BM34" i="2"/>
  <c r="BM35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D1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CA126" i="2"/>
  <c r="BZ126" i="2"/>
  <c r="BY126" i="2"/>
  <c r="BX126" i="2"/>
  <c r="BW126" i="2"/>
  <c r="BV126" i="2"/>
  <c r="BU126" i="2"/>
  <c r="BT126" i="2"/>
  <c r="BS126" i="2"/>
  <c r="BR126" i="2"/>
  <c r="BQ126" i="2"/>
  <c r="BP126" i="2"/>
  <c r="BO126" i="2"/>
  <c r="BN126" i="2"/>
  <c r="BM126" i="2"/>
  <c r="BL126" i="2"/>
  <c r="D28" i="2"/>
  <c r="D27" i="2"/>
  <c r="D126" i="2"/>
  <c r="BM122" i="2"/>
  <c r="BM123" i="2"/>
  <c r="BM124" i="2"/>
  <c r="BM125" i="2"/>
  <c r="BL122" i="2"/>
  <c r="BL123" i="2"/>
  <c r="BL124" i="2"/>
  <c r="BL12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D35" i="2"/>
  <c r="D34" i="2"/>
  <c r="D4" i="2"/>
  <c r="D9" i="2"/>
  <c r="D11" i="2"/>
  <c r="D8" i="2"/>
  <c r="D13" i="2"/>
  <c r="D14" i="2"/>
  <c r="D16" i="2"/>
  <c r="D19" i="2"/>
  <c r="D20" i="2"/>
  <c r="D15" i="2"/>
  <c r="D24" i="2"/>
  <c r="D30" i="2"/>
  <c r="D31" i="2"/>
  <c r="D12" i="2"/>
  <c r="D32" i="2"/>
  <c r="D23" i="2"/>
  <c r="D36" i="2"/>
  <c r="D37" i="2"/>
  <c r="D38" i="2"/>
  <c r="D39" i="2"/>
  <c r="D40" i="2"/>
  <c r="D41" i="2"/>
  <c r="D42" i="2"/>
  <c r="D43" i="2"/>
  <c r="D46" i="2"/>
  <c r="D47" i="2"/>
  <c r="D48" i="2"/>
  <c r="D49" i="2"/>
  <c r="D50" i="2"/>
  <c r="D51" i="2"/>
  <c r="D33" i="2"/>
  <c r="D52" i="2"/>
  <c r="D53" i="2"/>
  <c r="D54" i="2"/>
  <c r="D55" i="2"/>
  <c r="D56" i="2"/>
  <c r="D57" i="2"/>
  <c r="D58" i="2"/>
  <c r="D59" i="2"/>
  <c r="D60" i="2"/>
  <c r="D61" i="2"/>
  <c r="D44" i="2"/>
  <c r="D62" i="2"/>
  <c r="D63" i="2"/>
  <c r="D64" i="2"/>
  <c r="D29" i="2"/>
  <c r="D65" i="2"/>
  <c r="D66" i="2"/>
  <c r="D25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22" i="2"/>
  <c r="D80" i="2"/>
  <c r="D81" i="2"/>
  <c r="D82" i="2"/>
  <c r="D83" i="2"/>
  <c r="D84" i="2"/>
  <c r="D26" i="2"/>
  <c r="D21" i="2"/>
  <c r="D85" i="2"/>
  <c r="D4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7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3" i="2"/>
  <c r="D5" i="2"/>
  <c r="D6" i="2"/>
  <c r="D7" i="2"/>
  <c r="D10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BV16" i="2"/>
  <c r="BU16" i="2"/>
  <c r="BO16" i="2"/>
  <c r="BN16" i="2"/>
  <c r="CA16" i="2"/>
  <c r="BZ16" i="2"/>
  <c r="BY16" i="2"/>
  <c r="BX16" i="2"/>
  <c r="BW16" i="2"/>
  <c r="BT16" i="2"/>
  <c r="BS16" i="2"/>
  <c r="BR16" i="2"/>
  <c r="BQ16" i="2"/>
  <c r="BP16" i="2"/>
  <c r="AT48" i="2" l="1"/>
  <c r="AU48" i="2" s="1"/>
  <c r="AT35" i="2"/>
  <c r="AU35" i="2" s="1"/>
  <c r="AV110" i="2"/>
  <c r="AW110" i="2" s="1"/>
  <c r="AV12" i="2"/>
  <c r="AW12" i="2" s="1"/>
  <c r="AV38" i="2"/>
  <c r="AW38" i="2" s="1"/>
  <c r="AT121" i="2"/>
  <c r="AU121" i="2" s="1"/>
  <c r="AT106" i="2"/>
  <c r="AU106" i="2" s="1"/>
  <c r="AT74" i="2"/>
  <c r="AU74" i="2" s="1"/>
  <c r="AV108" i="2"/>
  <c r="AW108" i="2" s="1"/>
  <c r="AT25" i="2"/>
  <c r="AU25" i="2" s="1"/>
  <c r="AT34" i="2"/>
  <c r="AU34" i="2" s="1"/>
  <c r="AV5" i="2"/>
  <c r="AW5" i="2" s="1"/>
  <c r="AT79" i="2"/>
  <c r="AU79" i="2" s="1"/>
  <c r="AT123" i="2"/>
  <c r="AU123" i="2" s="1"/>
  <c r="AV120" i="2"/>
  <c r="AW120" i="2" s="1"/>
  <c r="AV112" i="2"/>
  <c r="AW112" i="2" s="1"/>
  <c r="AV104" i="2"/>
  <c r="AW104" i="2" s="1"/>
  <c r="AV96" i="2"/>
  <c r="AW96" i="2" s="1"/>
  <c r="AV80" i="2"/>
  <c r="AW80" i="2" s="1"/>
  <c r="AV56" i="2"/>
  <c r="AW56" i="2" s="1"/>
  <c r="AV20" i="2"/>
  <c r="AW20" i="2" s="1"/>
  <c r="AV31" i="2"/>
  <c r="AW31" i="2" s="1"/>
  <c r="AV54" i="2"/>
  <c r="AW54" i="2" s="1"/>
  <c r="AT119" i="2"/>
  <c r="AU119" i="2" s="1"/>
  <c r="AT111" i="2"/>
  <c r="AU111" i="2" s="1"/>
  <c r="AT95" i="2"/>
  <c r="AU95" i="2" s="1"/>
  <c r="AT87" i="2"/>
  <c r="AU87" i="2" s="1"/>
  <c r="AT66" i="2"/>
  <c r="AU66" i="2" s="1"/>
  <c r="AT55" i="2"/>
  <c r="AU55" i="2" s="1"/>
  <c r="AT6" i="2"/>
  <c r="AU6" i="2" s="1"/>
  <c r="AT19" i="2"/>
  <c r="AU19" i="2" s="1"/>
  <c r="AT110" i="2"/>
  <c r="AU110" i="2" s="1"/>
  <c r="AT22" i="2"/>
  <c r="AU22" i="2" s="1"/>
  <c r="AV57" i="2"/>
  <c r="AW57" i="2" s="1"/>
  <c r="AT4" i="2"/>
  <c r="AU4" i="2" s="1"/>
  <c r="AT37" i="2"/>
  <c r="AU37" i="2" s="1"/>
  <c r="AT16" i="2"/>
  <c r="AU16" i="2" s="1"/>
  <c r="AV60" i="2"/>
  <c r="AW60" i="2" s="1"/>
  <c r="AV16" i="2"/>
  <c r="AW16" i="2" s="1"/>
  <c r="AT76" i="2"/>
  <c r="AU76" i="2" s="1"/>
  <c r="AT28" i="2"/>
  <c r="AU28" i="2" s="1"/>
  <c r="AT7" i="2"/>
  <c r="AU7" i="2" s="1"/>
  <c r="AT85" i="2"/>
  <c r="AU85" i="2" s="1"/>
  <c r="AT49" i="2"/>
  <c r="AU49" i="2" s="1"/>
  <c r="AT86" i="2"/>
  <c r="AU86" i="2" s="1"/>
  <c r="AV122" i="2"/>
  <c r="AW122" i="2" s="1"/>
  <c r="AV67" i="2"/>
  <c r="AW67" i="2" s="1"/>
  <c r="AT43" i="2"/>
  <c r="AU43" i="2" s="1"/>
  <c r="AT23" i="2"/>
  <c r="AU23" i="2" s="1"/>
  <c r="AT12" i="2"/>
  <c r="AU12" i="2" s="1"/>
  <c r="AT97" i="2"/>
  <c r="AU97" i="2" s="1"/>
  <c r="AV37" i="2"/>
  <c r="AW37" i="2" s="1"/>
  <c r="AT71" i="2"/>
  <c r="AU71" i="2" s="1"/>
  <c r="AT108" i="2"/>
  <c r="AU108" i="2" s="1"/>
  <c r="AT29" i="2"/>
  <c r="AU29" i="2" s="1"/>
  <c r="AT3" i="2"/>
  <c r="AU3" i="2" s="1"/>
  <c r="AV113" i="2"/>
  <c r="AW113" i="2" s="1"/>
  <c r="AV43" i="2"/>
  <c r="AW43" i="2" s="1"/>
  <c r="AT26" i="2"/>
  <c r="AU26" i="2" s="1"/>
  <c r="AV124" i="2"/>
  <c r="AW124" i="2" s="1"/>
  <c r="AV74" i="2"/>
  <c r="AW74" i="2" s="1"/>
  <c r="AT91" i="2"/>
  <c r="AU91" i="2" s="1"/>
  <c r="AT52" i="2"/>
  <c r="AU52" i="2" s="1"/>
  <c r="AT116" i="2"/>
  <c r="AU116" i="2" s="1"/>
  <c r="AT17" i="2"/>
  <c r="AU17" i="2" s="1"/>
  <c r="AT24" i="2"/>
  <c r="AU24" i="2" s="1"/>
  <c r="AV59" i="2"/>
  <c r="AW59" i="2" s="1"/>
  <c r="AT50" i="2"/>
  <c r="AU50" i="2" s="1"/>
  <c r="AV18" i="2"/>
  <c r="AW18" i="2" s="1"/>
  <c r="AV125" i="2"/>
  <c r="AW125" i="2" s="1"/>
  <c r="AV13" i="2"/>
  <c r="AW13" i="2" s="1"/>
  <c r="AV3" i="2"/>
  <c r="Q2" i="3" s="1"/>
  <c r="AT14" i="2"/>
  <c r="AU14" i="2" s="1"/>
  <c r="AV111" i="2"/>
  <c r="AW111" i="2" s="1"/>
  <c r="AT90" i="2"/>
  <c r="AU90" i="2" s="1"/>
  <c r="AT53" i="2"/>
  <c r="AU53" i="2" s="1"/>
  <c r="AT36" i="2"/>
  <c r="AU36" i="2" s="1"/>
  <c r="AV47" i="2"/>
  <c r="AW47" i="2" s="1"/>
  <c r="AT40" i="2"/>
  <c r="AU40" i="2" s="1"/>
  <c r="AV77" i="2"/>
  <c r="AW77" i="2" s="1"/>
  <c r="AV9" i="2"/>
  <c r="AW9" i="2" s="1"/>
  <c r="AV87" i="2"/>
  <c r="AW87" i="2" s="1"/>
  <c r="AT69" i="2"/>
  <c r="AU69" i="2" s="1"/>
  <c r="AT27" i="2"/>
  <c r="AU27" i="2" s="1"/>
  <c r="AT56" i="2"/>
  <c r="AU56" i="2" s="1"/>
  <c r="AV46" i="2"/>
  <c r="AW46" i="2" s="1"/>
  <c r="AT100" i="2"/>
  <c r="AU100" i="2" s="1"/>
  <c r="AT117" i="2"/>
  <c r="AU117" i="2" s="1"/>
  <c r="AT60" i="2"/>
  <c r="AU60" i="2" s="1"/>
  <c r="AT109" i="2"/>
  <c r="AU109" i="2" s="1"/>
  <c r="AT68" i="2"/>
  <c r="AU68" i="2" s="1"/>
  <c r="AT113" i="2"/>
  <c r="AU113" i="2" s="1"/>
  <c r="AT89" i="2"/>
  <c r="AU89" i="2" s="1"/>
  <c r="AT62" i="2"/>
  <c r="AU62" i="2" s="1"/>
  <c r="AT21" i="2"/>
  <c r="AU21" i="2" s="1"/>
  <c r="AV89" i="2"/>
  <c r="AW89" i="2" s="1"/>
  <c r="AV49" i="2"/>
  <c r="AW49" i="2" s="1"/>
  <c r="AV52" i="2"/>
  <c r="AW52" i="2" s="1"/>
  <c r="AV101" i="2"/>
  <c r="AW101" i="2" s="1"/>
  <c r="AT98" i="2"/>
  <c r="AU98" i="2" s="1"/>
  <c r="AV14" i="2"/>
  <c r="AW14" i="2" s="1"/>
  <c r="AT64" i="2"/>
  <c r="AU64" i="2" s="1"/>
  <c r="AV88" i="2"/>
  <c r="AW88" i="2" s="1"/>
  <c r="AV64" i="2"/>
  <c r="AW64" i="2" s="1"/>
  <c r="AV11" i="2"/>
  <c r="AW11" i="2" s="1"/>
  <c r="AT41" i="2"/>
  <c r="AU41" i="2" s="1"/>
  <c r="AT51" i="2"/>
  <c r="AU51" i="2" s="1"/>
  <c r="AT39" i="2"/>
  <c r="AU39" i="2" s="1"/>
  <c r="AV109" i="2"/>
  <c r="AW109" i="2" s="1"/>
  <c r="AV118" i="2"/>
  <c r="AW118" i="2" s="1"/>
  <c r="AT99" i="2"/>
  <c r="AU99" i="2" s="1"/>
  <c r="AT47" i="2"/>
  <c r="AU47" i="2" s="1"/>
  <c r="AT73" i="2"/>
  <c r="AU73" i="2" s="1"/>
  <c r="AT124" i="2"/>
  <c r="AU124" i="2" s="1"/>
  <c r="AT13" i="2"/>
  <c r="AU13" i="2" s="1"/>
  <c r="AT88" i="2"/>
  <c r="AU88" i="2" s="1"/>
  <c r="AV102" i="2"/>
  <c r="AW102" i="2" s="1"/>
  <c r="AV10" i="2"/>
  <c r="AW10" i="2" s="1"/>
  <c r="AT82" i="2"/>
  <c r="AU82" i="2" s="1"/>
  <c r="AV42" i="2"/>
  <c r="AW42" i="2" s="1"/>
  <c r="AV29" i="2"/>
  <c r="AW29" i="2" s="1"/>
  <c r="AV65" i="2"/>
  <c r="AW65" i="2" s="1"/>
  <c r="AV116" i="2"/>
  <c r="AW116" i="2" s="1"/>
  <c r="AV55" i="2"/>
  <c r="AW55" i="2" s="1"/>
  <c r="AV15" i="2"/>
  <c r="AW15" i="2" s="1"/>
  <c r="AV41" i="2"/>
  <c r="AW41" i="2" s="1"/>
  <c r="AV25" i="2"/>
  <c r="AW25" i="2" s="1"/>
  <c r="AV86" i="2"/>
  <c r="AW86" i="2" s="1"/>
  <c r="AT103" i="2"/>
  <c r="AU103" i="2" s="1"/>
  <c r="AT63" i="2"/>
  <c r="AU63" i="2" s="1"/>
  <c r="AT118" i="2"/>
  <c r="AU118" i="2" s="1"/>
  <c r="AV28" i="2"/>
  <c r="AW28" i="2" s="1"/>
  <c r="AT126" i="2"/>
  <c r="AU126" i="2" s="1"/>
  <c r="AV81" i="2"/>
  <c r="AW81" i="2" s="1"/>
  <c r="AV61" i="2"/>
  <c r="AW61" i="2" s="1"/>
  <c r="AT61" i="2"/>
  <c r="AU61" i="2" s="1"/>
  <c r="AT80" i="2"/>
  <c r="AU80" i="2" s="1"/>
  <c r="AT45" i="2"/>
  <c r="AU45" i="2" s="1"/>
  <c r="AT30" i="2"/>
  <c r="AU30" i="2" s="1"/>
  <c r="AT96" i="2"/>
  <c r="AU96" i="2" s="1"/>
  <c r="AT58" i="2"/>
  <c r="AU58" i="2" s="1"/>
  <c r="AV62" i="2"/>
  <c r="AW62" i="2" s="1"/>
  <c r="AV107" i="2"/>
  <c r="AW107" i="2" s="1"/>
  <c r="AT94" i="2"/>
  <c r="AU94" i="2" s="1"/>
  <c r="AV78" i="2"/>
  <c r="AW78" i="2" s="1"/>
  <c r="AV21" i="2"/>
  <c r="AW21" i="2" s="1"/>
  <c r="AV51" i="2"/>
  <c r="AW51" i="2" s="1"/>
  <c r="AV40" i="2"/>
  <c r="AW40" i="2" s="1"/>
  <c r="AV117" i="2"/>
  <c r="AW117" i="2" s="1"/>
  <c r="AV53" i="2"/>
  <c r="AW53" i="2" s="1"/>
  <c r="AV72" i="2"/>
  <c r="AW72" i="2" s="1"/>
  <c r="AV48" i="2"/>
  <c r="AW48" i="2" s="1"/>
  <c r="AT9" i="2"/>
  <c r="AU9" i="2" s="1"/>
  <c r="AT33" i="2"/>
  <c r="AU33" i="2" s="1"/>
  <c r="AT104" i="2"/>
  <c r="AU104" i="2" s="1"/>
  <c r="AV98" i="2"/>
  <c r="AW98" i="2" s="1"/>
  <c r="AV99" i="2"/>
  <c r="AW99" i="2" s="1"/>
  <c r="AT18" i="2"/>
  <c r="AU18" i="2" s="1"/>
  <c r="AV6" i="2"/>
  <c r="AW6" i="2" s="1"/>
  <c r="AT72" i="2"/>
  <c r="AU72" i="2" s="1"/>
  <c r="AT101" i="2"/>
  <c r="AU101" i="2" s="1"/>
  <c r="AT65" i="2"/>
  <c r="AU65" i="2" s="1"/>
  <c r="AT57" i="2"/>
  <c r="AU57" i="2" s="1"/>
  <c r="AT75" i="2"/>
  <c r="AU75" i="2" s="1"/>
  <c r="AV30" i="2"/>
  <c r="AW30" i="2" s="1"/>
  <c r="AV39" i="2"/>
  <c r="AW39" i="2" s="1"/>
  <c r="AV106" i="2"/>
  <c r="AW106" i="2" s="1"/>
  <c r="AV34" i="2"/>
  <c r="AW34" i="2" s="1"/>
  <c r="AV23" i="2"/>
  <c r="AW23" i="2" s="1"/>
  <c r="AT120" i="2"/>
  <c r="AU120" i="2" s="1"/>
  <c r="AV75" i="2"/>
  <c r="AW75" i="2" s="1"/>
  <c r="AV82" i="2"/>
  <c r="AW82" i="2" s="1"/>
  <c r="AV32" i="2"/>
  <c r="AW32" i="2" s="1"/>
  <c r="AV84" i="2"/>
  <c r="AW84" i="2" s="1"/>
  <c r="AV92" i="2"/>
  <c r="AW92" i="2" s="1"/>
  <c r="AV85" i="2"/>
  <c r="AW85" i="2" s="1"/>
  <c r="AV63" i="2"/>
  <c r="AW63" i="2" s="1"/>
  <c r="AT70" i="2"/>
  <c r="AU70" i="2" s="1"/>
  <c r="AV19" i="2"/>
  <c r="AW19" i="2" s="1"/>
  <c r="AV115" i="2"/>
  <c r="AW115" i="2" s="1"/>
  <c r="AT77" i="2"/>
  <c r="AU77" i="2" s="1"/>
  <c r="AV27" i="2"/>
  <c r="AW27" i="2" s="1"/>
  <c r="AT115" i="2"/>
  <c r="AU115" i="2" s="1"/>
  <c r="AT112" i="2"/>
  <c r="AU112" i="2" s="1"/>
  <c r="AT92" i="2"/>
  <c r="AU92" i="2" s="1"/>
  <c r="AT81" i="2"/>
  <c r="AU81" i="2" s="1"/>
  <c r="AT107" i="2"/>
  <c r="AU107" i="2" s="1"/>
  <c r="AT83" i="2"/>
  <c r="AU83" i="2" s="1"/>
  <c r="AV7" i="2"/>
  <c r="AW7" i="2" s="1"/>
  <c r="AT59" i="2"/>
  <c r="AU59" i="2" s="1"/>
  <c r="AT38" i="2"/>
  <c r="AU38" i="2" s="1"/>
  <c r="AV71" i="2"/>
  <c r="AW71" i="2" s="1"/>
  <c r="AV94" i="2"/>
  <c r="AW94" i="2" s="1"/>
  <c r="AV76" i="2"/>
  <c r="AW76" i="2" s="1"/>
  <c r="AV69" i="2"/>
  <c r="AW69" i="2" s="1"/>
  <c r="AV90" i="2"/>
  <c r="AW90" i="2" s="1"/>
  <c r="AV105" i="2"/>
  <c r="AW105" i="2" s="1"/>
  <c r="AV44" i="2"/>
  <c r="AW44" i="2" s="1"/>
  <c r="AV100" i="2"/>
  <c r="AW100" i="2" s="1"/>
  <c r="AV93" i="2"/>
  <c r="AW93" i="2" s="1"/>
  <c r="AV83" i="2"/>
  <c r="AW83" i="2" s="1"/>
  <c r="AT78" i="2"/>
  <c r="AU78" i="2" s="1"/>
  <c r="AV35" i="2"/>
  <c r="AW35" i="2" s="1"/>
  <c r="AV119" i="2"/>
  <c r="AW119" i="2" s="1"/>
  <c r="AV8" i="2"/>
  <c r="AW8" i="2" s="1"/>
  <c r="AT105" i="2"/>
  <c r="AU105" i="2" s="1"/>
  <c r="AV126" i="2"/>
  <c r="AW126" i="2" s="1"/>
  <c r="AV45" i="2"/>
  <c r="AW45" i="2" s="1"/>
  <c r="AT20" i="2"/>
  <c r="AU20" i="2" s="1"/>
  <c r="AV68" i="2"/>
  <c r="AW68" i="2" s="1"/>
  <c r="AT15" i="2"/>
  <c r="AU15" i="2" s="1"/>
  <c r="AT10" i="2"/>
  <c r="AU10" i="2" s="1"/>
  <c r="AT44" i="2"/>
  <c r="AU44" i="2" s="1"/>
  <c r="AT93" i="2"/>
  <c r="AU93" i="2" s="1"/>
  <c r="AT8" i="2"/>
  <c r="AU8" i="2" s="1"/>
  <c r="AT122" i="2"/>
  <c r="AU122" i="2" s="1"/>
  <c r="AT11" i="2"/>
  <c r="AU11" i="2" s="1"/>
  <c r="AT67" i="2"/>
  <c r="AU67" i="2" s="1"/>
  <c r="AT42" i="2"/>
  <c r="AU42" i="2" s="1"/>
  <c r="AV79" i="2"/>
  <c r="AW79" i="2" s="1"/>
  <c r="AT84" i="2"/>
  <c r="AU84" i="2" s="1"/>
  <c r="AT102" i="2"/>
  <c r="AU102" i="2" s="1"/>
  <c r="AT125" i="2"/>
  <c r="AU125" i="2" s="1"/>
  <c r="AT54" i="2"/>
  <c r="AU54" i="2" s="1"/>
  <c r="AV97" i="2"/>
  <c r="AW97" i="2" s="1"/>
  <c r="AV58" i="2"/>
  <c r="AW58" i="2" s="1"/>
  <c r="AV121" i="2"/>
  <c r="AW121" i="2" s="1"/>
  <c r="AV33" i="2"/>
  <c r="AW33" i="2" s="1"/>
  <c r="AV66" i="2"/>
  <c r="AW66" i="2" s="1"/>
  <c r="AV24" i="2"/>
  <c r="AW24" i="2" s="1"/>
  <c r="AT5" i="2"/>
  <c r="AU5" i="2" s="1"/>
  <c r="AT114" i="2"/>
  <c r="AU114" i="2" s="1"/>
  <c r="AV95" i="2"/>
  <c r="AW95" i="2" s="1"/>
  <c r="AT31" i="2"/>
  <c r="AU31" i="2" s="1"/>
  <c r="AT46" i="2"/>
  <c r="AU46" i="2" s="1"/>
  <c r="AV91" i="2"/>
  <c r="AW91" i="2" s="1"/>
  <c r="AV17" i="2"/>
  <c r="AW17" i="2" s="1"/>
  <c r="AV123" i="2"/>
  <c r="AW123" i="2" s="1"/>
  <c r="AV70" i="2"/>
  <c r="AW70" i="2" s="1"/>
  <c r="AV4" i="2"/>
  <c r="AW4" i="2" s="1"/>
  <c r="AV114" i="2"/>
  <c r="AW114" i="2" s="1"/>
  <c r="AV50" i="2"/>
  <c r="AW50" i="2" s="1"/>
  <c r="AV22" i="2"/>
  <c r="AW22" i="2" s="1"/>
  <c r="AV73" i="2"/>
  <c r="AW73" i="2" s="1"/>
  <c r="AV36" i="2"/>
  <c r="AW36" i="2" s="1"/>
  <c r="AT32" i="2"/>
  <c r="AU32" i="2" s="1"/>
  <c r="AV103" i="2"/>
  <c r="AW103" i="2" s="1"/>
  <c r="AV26" i="2"/>
  <c r="AW26" i="2" s="1"/>
  <c r="AW3" i="2" l="1"/>
  <c r="R2" i="4"/>
</calcChain>
</file>

<file path=xl/sharedStrings.xml><?xml version="1.0" encoding="utf-8"?>
<sst xmlns="http://schemas.openxmlformats.org/spreadsheetml/2006/main" count="1672" uniqueCount="1344">
  <si>
    <t>Alimentaire</t>
  </si>
  <si>
    <t xml:space="preserve">BONDUELLE TRAITEUR </t>
  </si>
  <si>
    <t xml:space="preserve">Coordinatrice Sécurité Alimentaire </t>
  </si>
  <si>
    <t>03 26 61 43 22</t>
  </si>
  <si>
    <t>sucrerie</t>
  </si>
  <si>
    <t xml:space="preserve"> 03 26 81 73 73</t>
  </si>
  <si>
    <t>URIANE</t>
  </si>
  <si>
    <t>YOPLAIT France</t>
  </si>
  <si>
    <t>03 86 53 48 00</t>
  </si>
  <si>
    <t xml:space="preserve">  jean-pierre.favrot@yoplait.fr</t>
  </si>
  <si>
    <t>Fromagerie RENARD-GILLARD</t>
  </si>
  <si>
    <t>06 87 57 52 80</t>
  </si>
  <si>
    <t>ldumanoit@lfb54.com</t>
  </si>
  <si>
    <t xml:space="preserve"> </t>
  </si>
  <si>
    <t xml:space="preserve"> cjonquais@unilep.fr</t>
  </si>
  <si>
    <t>alcool</t>
  </si>
  <si>
    <t>CRISTANOL</t>
  </si>
  <si>
    <t>champagne</t>
  </si>
  <si>
    <t>Union Champagne</t>
  </si>
  <si>
    <t xml:space="preserve">Centre Technique - MILLBÄKER </t>
  </si>
  <si>
    <t xml:space="preserve">M. Cédric TAILFER </t>
  </si>
  <si>
    <t>bakingcenter@millbaker.com</t>
  </si>
  <si>
    <t xml:space="preserve">VIVESCIA </t>
  </si>
  <si>
    <t>M. FRANCOIS</t>
  </si>
  <si>
    <t>03 26 78 67 03</t>
  </si>
  <si>
    <t>maxime.françois@vivescia.com</t>
  </si>
  <si>
    <t>KALIZEA</t>
  </si>
  <si>
    <t>Mme PERRIN Sandra</t>
  </si>
  <si>
    <t>SOFRALAB</t>
  </si>
  <si>
    <t>MALTEUROP</t>
  </si>
  <si>
    <t>03 26 74 55 18</t>
  </si>
  <si>
    <t>stephanie.grosjean@malteurop.com</t>
  </si>
  <si>
    <t>03 26 89 59 50</t>
  </si>
  <si>
    <t xml:space="preserve">BABYNOV  </t>
  </si>
  <si>
    <t xml:space="preserve">03 23 72 97 25        </t>
  </si>
  <si>
    <t xml:space="preserve">  theret@babynov.fr</t>
  </si>
  <si>
    <t>NUTRIBIO</t>
  </si>
  <si>
    <t>BISTER France</t>
  </si>
  <si>
    <t xml:space="preserve">Mc Cain  </t>
  </si>
  <si>
    <r>
      <t xml:space="preserve"> RD n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3 </t>
    </r>
  </si>
  <si>
    <t>03.26.67.16.45</t>
  </si>
  <si>
    <r>
      <t>LESAFFRE INTERNATIONAL</t>
    </r>
    <r>
      <rPr>
        <sz val="10"/>
        <color theme="1"/>
        <rFont val="Arial"/>
        <family val="2"/>
      </rPr>
      <t xml:space="preserve"> </t>
    </r>
  </si>
  <si>
    <t>137 rue gabriel Péri</t>
  </si>
  <si>
    <t>03 26 51 96 00</t>
  </si>
  <si>
    <t>20, avenue de Champagne</t>
  </si>
  <si>
    <t xml:space="preserve">03 26 51 33 69  </t>
  </si>
  <si>
    <t xml:space="preserve">  mbertemes@mhws.fr</t>
  </si>
  <si>
    <t xml:space="preserve">CRVC Coopérative Régionale des Vins de Champagne </t>
  </si>
  <si>
    <t>5 rue Henri-Martin</t>
  </si>
  <si>
    <t>03.26.51.19.30</t>
  </si>
  <si>
    <t>Oenofrance champagne</t>
  </si>
  <si>
    <t>03 26 55 51 44</t>
  </si>
  <si>
    <t>Champagne DUVAL – LEROY</t>
  </si>
  <si>
    <t>03 26 52 10 75</t>
  </si>
  <si>
    <t>29 rue du Champ de Mars</t>
  </si>
  <si>
    <t>Mme Barbara FROMENTIN</t>
  </si>
  <si>
    <t>03 26 49 59 69</t>
  </si>
  <si>
    <t>8 Avenue de la GARE</t>
  </si>
  <si>
    <t>03 26 03 21 14</t>
  </si>
  <si>
    <t>coopngt@coop-nogent.fr</t>
  </si>
  <si>
    <t>Distillerie GOYARD</t>
  </si>
  <si>
    <t xml:space="preserve">f.pichard@distillerie-goyard.com </t>
  </si>
  <si>
    <t>Cogesal MIKO</t>
  </si>
  <si>
    <t xml:space="preserve">CLAIR DE LORRAINE </t>
  </si>
  <si>
    <t>EUREAU SOURCES</t>
  </si>
  <si>
    <t>Laboratoire Départemental d’Analyses des Ardennes</t>
  </si>
  <si>
    <t>REIMS</t>
  </si>
  <si>
    <t>Produit</t>
  </si>
  <si>
    <t>Domaine</t>
  </si>
  <si>
    <t>Directeur</t>
  </si>
  <si>
    <t xml:space="preserve">Nom du Cadre </t>
  </si>
  <si>
    <t>Fonction du cadre</t>
  </si>
  <si>
    <t>Tel du cadre</t>
  </si>
  <si>
    <t>Adresse mail du cadre</t>
  </si>
  <si>
    <t>Tel entreprise</t>
  </si>
  <si>
    <t>03 25 40 89 89</t>
  </si>
  <si>
    <t>03 25 40 87 06</t>
  </si>
  <si>
    <t>apinson@bonduelle.com</t>
  </si>
  <si>
    <t>Google Maps</t>
  </si>
  <si>
    <t>salade</t>
  </si>
  <si>
    <t>sucre</t>
  </si>
  <si>
    <t>03 26 61 43 00</t>
  </si>
  <si>
    <t>directeur de laboratoire</t>
  </si>
  <si>
    <t>dvacher@cristal-union.fr</t>
  </si>
  <si>
    <t>Mme. Audrey PINSON</t>
  </si>
  <si>
    <t>03 26 03 31 81</t>
  </si>
  <si>
    <t>Mme. LOMBART</t>
  </si>
  <si>
    <t>Responsable de laboratoire</t>
  </si>
  <si>
    <t>03 26 81 73 33</t>
  </si>
  <si>
    <t>M. Eric SEILER</t>
  </si>
  <si>
    <t>eseiler@tereos.com</t>
  </si>
  <si>
    <t>lait</t>
  </si>
  <si>
    <t>03.23.97.57.57</t>
  </si>
  <si>
    <t>uriane@uriane.com</t>
  </si>
  <si>
    <t>Coordinateur laboratoire</t>
  </si>
  <si>
    <t>03 29 75 91 82</t>
  </si>
  <si>
    <t>M. DUMANOIT</t>
  </si>
  <si>
    <t>Responsable qualité</t>
  </si>
  <si>
    <t>03 23 96 69 66</t>
  </si>
  <si>
    <t>Mme Cécile BLANQUET</t>
  </si>
  <si>
    <t>Responsable qualité et laboratoire</t>
  </si>
  <si>
    <t>lait en poudre</t>
  </si>
  <si>
    <t>03 24 35 82 33</t>
  </si>
  <si>
    <t>03 26 61 21 21</t>
  </si>
  <si>
    <t>03 26 57 94 22</t>
  </si>
  <si>
    <t>farines</t>
  </si>
  <si>
    <t>03 26 86 75 75</t>
  </si>
  <si>
    <t>Responsable laboratoire</t>
  </si>
  <si>
    <t>farine</t>
  </si>
  <si>
    <t>03 25 37 79 37</t>
  </si>
  <si>
    <t>03 25 37 13 82</t>
  </si>
  <si>
    <t>céréales</t>
  </si>
  <si>
    <t>03 26 78 66 50</t>
  </si>
  <si>
    <t>Maïs</t>
  </si>
  <si>
    <t>03 26 78 62 00</t>
  </si>
  <si>
    <t>biscuiterie</t>
  </si>
  <si>
    <t>03 26 40 67 67</t>
  </si>
  <si>
    <t>vins</t>
  </si>
  <si>
    <t>03 26 51 29 32</t>
  </si>
  <si>
    <t>Amidon</t>
  </si>
  <si>
    <t>ROQUETTE FRERES</t>
  </si>
  <si>
    <t>03 23 55 40 00</t>
  </si>
  <si>
    <t>03 26 72 11 52</t>
  </si>
  <si>
    <t>Stéphanie GROSJEAN</t>
  </si>
  <si>
    <t xml:space="preserve"> Responsable laboratoire</t>
  </si>
  <si>
    <t>Pâtes Grand'Mère</t>
  </si>
  <si>
    <t>03 88 59 59 09</t>
  </si>
  <si>
    <t>Pâtes</t>
  </si>
  <si>
    <t>Chamtor, ADM</t>
  </si>
  <si>
    <t>03 23 72 97 00</t>
  </si>
  <si>
    <t>M. THERET Christophe</t>
  </si>
  <si>
    <t>Responsable qualité et environnement</t>
  </si>
  <si>
    <t>bébés (Aliments pour )</t>
  </si>
  <si>
    <t>glucose (Dérivés)</t>
  </si>
  <si>
    <t>Diététiques (produits)</t>
  </si>
  <si>
    <t xml:space="preserve">03 22 77 71 20 </t>
  </si>
  <si>
    <t>Mme HELLUIN</t>
  </si>
  <si>
    <t xml:space="preserve"> Responsable contrôle qualité et Laboratoires</t>
  </si>
  <si>
    <t>03 25 43 30 02</t>
  </si>
  <si>
    <t>Entreprise</t>
  </si>
  <si>
    <t>Rue de l'entreprise</t>
  </si>
  <si>
    <t>Ville de l'entreprise</t>
  </si>
  <si>
    <t>Code postal de l'entreprise</t>
  </si>
  <si>
    <t>Saint-Benoist-sur-Vanne</t>
  </si>
  <si>
    <t>Route nationale</t>
  </si>
  <si>
    <t>SILLERY</t>
  </si>
  <si>
    <t>Route de Châlons – CS 70005</t>
  </si>
  <si>
    <t>Bazancourt</t>
  </si>
  <si>
    <t>D5, Connantre-Morains</t>
  </si>
  <si>
    <t>Fère-Champenoise</t>
  </si>
  <si>
    <t>LA CAPELLE</t>
  </si>
  <si>
    <t>148, Avenue du. Général de Gaulle</t>
  </si>
  <si>
    <t>02260</t>
  </si>
  <si>
    <t>MONETEAU</t>
  </si>
  <si>
    <t xml:space="preserve">Route d'Auxerre   </t>
  </si>
  <si>
    <t>Biencourt-sur-Orge</t>
  </si>
  <si>
    <t>11 Petite rue</t>
  </si>
  <si>
    <t>Braine</t>
  </si>
  <si>
    <t>Zone d'Activités des Waillons – 9 rue Claude Reclus</t>
  </si>
  <si>
    <t>Rue Rd 978</t>
  </si>
  <si>
    <t>Rouvroy-sur-Audry</t>
  </si>
  <si>
    <t>BAZANCOURT</t>
  </si>
  <si>
    <t>7 Rue Pasteur</t>
  </si>
  <si>
    <t>Avize</t>
  </si>
  <si>
    <t>ZI LA FONDERIE</t>
  </si>
  <si>
    <t>Torcy-le-Petit</t>
  </si>
  <si>
    <t>Chemin du Moulin de Vrilly</t>
  </si>
  <si>
    <t>Reims</t>
  </si>
  <si>
    <t>2 Rue Clément Ader</t>
  </si>
  <si>
    <t>20 Rue Maurice Prevoteau</t>
  </si>
  <si>
    <t>Magenta</t>
  </si>
  <si>
    <t>02290</t>
  </si>
  <si>
    <t>Route de Compiègne</t>
  </si>
  <si>
    <t>Montigny-Lengrain</t>
  </si>
  <si>
    <t>Rue de l'Europe</t>
  </si>
  <si>
    <t>Vitry-le-François</t>
  </si>
  <si>
    <t>7 Rue du Général de Gaulle</t>
  </si>
  <si>
    <t>Marlenheim</t>
  </si>
  <si>
    <t>Route Pomacle</t>
  </si>
  <si>
    <t>Route Rouval</t>
  </si>
  <si>
    <t>DOULLENS</t>
  </si>
  <si>
    <t>Rue de l'Écluse</t>
  </si>
  <si>
    <t>Saint-Thibault</t>
  </si>
  <si>
    <t>frites</t>
  </si>
  <si>
    <t>03 26 67 16 00</t>
  </si>
  <si>
    <r>
      <t xml:space="preserve"> </t>
    </r>
    <r>
      <rPr>
        <sz val="10"/>
        <color theme="1"/>
        <rFont val="Arial"/>
        <family val="2"/>
      </rPr>
      <t>MATOUGUES</t>
    </r>
  </si>
  <si>
    <t>levures</t>
  </si>
  <si>
    <t>MARCQ EN BAROEUL</t>
  </si>
  <si>
    <t>Mardeuil</t>
  </si>
  <si>
    <t>VRANKEN-POMMERY</t>
  </si>
  <si>
    <t>REIMS CEDEX 2</t>
  </si>
  <si>
    <t>Mme HOCHE -GUINGUAMP</t>
  </si>
  <si>
    <t>03 26 61 62 63</t>
  </si>
  <si>
    <r>
      <t xml:space="preserve">  </t>
    </r>
    <r>
      <rPr>
        <sz val="10"/>
        <color theme="1"/>
        <rFont val="Arial"/>
        <family val="2"/>
      </rPr>
      <t xml:space="preserve">EPERNAY </t>
    </r>
  </si>
  <si>
    <t>https://www.google.fr/maps/place/5+Rue+Henri+Martin,+51200+%C3%89pernay/@49.03997,3.955612,18z/data=!3m1!4b1!4m8!1m2!2m1!1sCoop%C3%A9rative+R%C3%A9gionale+des+Vins+de+Champagne+5+rue+henri+martin!3m4!1s0x47e96b4f254c4b7f:0x2f30202f02c1afd2!8m2!3d49.0399682!4d3.956709</t>
  </si>
  <si>
    <t>5 rue gosset</t>
  </si>
  <si>
    <t>Mme Coupinot Catherine</t>
  </si>
  <si>
    <t>c.coupinot@crcv.fr</t>
  </si>
  <si>
    <t>03 26 77 87 13</t>
  </si>
  <si>
    <t>03 26 77 87 00</t>
  </si>
  <si>
    <r>
      <t>CIVC</t>
    </r>
    <r>
      <rPr>
        <sz val="10"/>
        <color theme="1"/>
        <rFont val="Arial"/>
        <family val="2"/>
      </rPr>
      <t xml:space="preserve"> Centre intercommunal des vins de champagne</t>
    </r>
  </si>
  <si>
    <t>EPERNAY cedex</t>
  </si>
  <si>
    <t>EPERNAY</t>
  </si>
  <si>
    <t>8 rue du Pré Breda</t>
  </si>
  <si>
    <t>https://www.google.fr/maps/place/Oenofrance/@49.0634445,3.9341221,17z/data=!4m8!1m2!2m1!1sOenofrance+champagne%098+rue+P.Breda!3m4!1s0x47e913508cd3b8e9:0x8017cfa37a16be4d!8m2!3d49.063441!4d3.9363161</t>
  </si>
  <si>
    <t>69 av de Bammental, BP 37</t>
  </si>
  <si>
    <t>VERTUS</t>
  </si>
  <si>
    <t>Mme MARGUET Virginie</t>
  </si>
  <si>
    <t xml:space="preserve"> REIMS</t>
  </si>
  <si>
    <t>MUMM</t>
  </si>
  <si>
    <t>COOPERATIVE VINICOLE</t>
  </si>
  <si>
    <t>NOGENT-L’ABESSE</t>
  </si>
  <si>
    <t>43 Rue des Carelles</t>
  </si>
  <si>
    <t>Mareuil-sur-Ay</t>
  </si>
  <si>
    <t>03 10 25 00 01</t>
  </si>
  <si>
    <t>Mme Pichard</t>
  </si>
  <si>
    <t>Rue Bonnor</t>
  </si>
  <si>
    <t>St dizier</t>
  </si>
  <si>
    <t>03 25 07 55 00</t>
  </si>
  <si>
    <t>alcools</t>
  </si>
  <si>
    <t>Glaces</t>
  </si>
  <si>
    <t xml:space="preserve"> VOID-VACON</t>
  </si>
  <si>
    <t>Zi la pelouse, route de vaucouleurs</t>
  </si>
  <si>
    <t>03 29 89 29 54</t>
  </si>
  <si>
    <t>Commentaires</t>
  </si>
  <si>
    <t>115, rue de Pomacle</t>
  </si>
  <si>
    <t>79, avenue Alfred Anatol Thévenet</t>
  </si>
  <si>
    <t>2017_Prof Ref.</t>
  </si>
  <si>
    <t>2017_Stagiaire</t>
  </si>
  <si>
    <t>2017_Tuteur en entreprise</t>
  </si>
  <si>
    <t>2017_Autres cadres</t>
  </si>
  <si>
    <t>Fialaire/</t>
  </si>
  <si>
    <t>Cosmétique</t>
  </si>
  <si>
    <t>actif cosmétique</t>
  </si>
  <si>
    <t xml:space="preserve"> Route de Bazancourt</t>
  </si>
  <si>
    <t>Pomacle</t>
  </si>
  <si>
    <t>2016_Prof Ref.</t>
  </si>
  <si>
    <t>2016_Stagiaire</t>
  </si>
  <si>
    <t>2016_Tuteur en entreprise</t>
  </si>
  <si>
    <t>2016_Autres cadres</t>
  </si>
  <si>
    <t>Chaffaut/</t>
  </si>
  <si>
    <t>Contrôles sanitaires</t>
  </si>
  <si>
    <t>180, rue Pierre-Gilles de Gennes, Zone d’activités du Griffon, Barenton-Bugny</t>
  </si>
  <si>
    <t>Laon</t>
  </si>
  <si>
    <t>03 23 24 06 00</t>
  </si>
  <si>
    <t>2018_Prof Ref.</t>
  </si>
  <si>
    <t>2018_Stagiaire</t>
  </si>
  <si>
    <t>2018_Tuteur en entreprise</t>
  </si>
  <si>
    <t>2018_Autres cadres</t>
  </si>
  <si>
    <t>Mélissa Soyez-S2BCA-"Mise en place méthode interne de dénombrement"</t>
  </si>
  <si>
    <t>Laboratoire Départemental d’Analyses et de Recherche (LDAR) de l'Aisne.</t>
  </si>
  <si>
    <t>Chaffaut/Fialaire/Fialaire</t>
  </si>
  <si>
    <t>2015_Prof Ref.</t>
  </si>
  <si>
    <t>2015_Stagiaire</t>
  </si>
  <si>
    <t>2015_Tuteur en entreprise</t>
  </si>
  <si>
    <t>2015_Autres cadres</t>
  </si>
  <si>
    <t>Plus Code</t>
  </si>
  <si>
    <t>03 23 75 21 17</t>
  </si>
  <si>
    <t>MAROLLES</t>
  </si>
  <si>
    <t>Le Petit Montaubot</t>
  </si>
  <si>
    <t>JH6Q+X3 Hagnicourt</t>
  </si>
  <si>
    <t>03 24 59 61 53</t>
  </si>
  <si>
    <t>Château Harzillemont</t>
  </si>
  <si>
    <t>Hagnicourt</t>
  </si>
  <si>
    <t>Eau</t>
  </si>
  <si>
    <t>HPXM+8H Strasbourg</t>
  </si>
  <si>
    <t>03 69 33 23 23</t>
  </si>
  <si>
    <t>Strasbourg</t>
  </si>
  <si>
    <t>2 Place de l'Abattoir</t>
  </si>
  <si>
    <t xml:space="preserve">boudin de Rethel &amp; charcuterie </t>
  </si>
  <si>
    <t>Demoizet Sarl</t>
  </si>
  <si>
    <t>Rue de la Bascule</t>
  </si>
  <si>
    <t>Barby</t>
  </si>
  <si>
    <t>G8C5+CV Barby</t>
  </si>
  <si>
    <t>03 24 38 15 04</t>
  </si>
  <si>
    <t>2014_Stagiaire</t>
  </si>
  <si>
    <t>2014_Tuteur en entreprise</t>
  </si>
  <si>
    <t>2014_Autres cadres</t>
  </si>
  <si>
    <t>2014_Prof Ref.</t>
  </si>
  <si>
    <t>Mme Lapie Sonia (Resp. RH)/</t>
  </si>
  <si>
    <t>Station Oenotechnique de l'Aube (Ex. SAS SOFRALAB)</t>
  </si>
  <si>
    <t>Mme Dauteuil Gladys (Resp. RH)</t>
  </si>
  <si>
    <t>Bar-sur-Seine</t>
  </si>
  <si>
    <t>03 25 29 98 45</t>
  </si>
  <si>
    <t>495G+QX Bar-sur-Seine</t>
  </si>
  <si>
    <t>5, Place du Gal GOURAUD BP 1049</t>
  </si>
  <si>
    <t>Avenue du Professeur Paul Portier</t>
  </si>
  <si>
    <t>responsable qualité</t>
  </si>
  <si>
    <t>94W5+FM Montigny-Lengrain</t>
  </si>
  <si>
    <t>GIVAUDAN (Ex. Soliance)</t>
  </si>
  <si>
    <t>Année(s) de stage(s)</t>
  </si>
  <si>
    <t>mag.mailly@hugier-freres.fr</t>
  </si>
  <si>
    <r>
      <t>ANTARTIC</t>
    </r>
    <r>
      <rPr>
        <i/>
        <sz val="10"/>
        <color theme="1"/>
        <rFont val="Arial"/>
        <family val="2"/>
      </rPr>
      <t xml:space="preserve"> </t>
    </r>
  </si>
  <si>
    <t>02 38 58 75 00</t>
  </si>
  <si>
    <t>jus, boissons et sodas sans conservateurs </t>
  </si>
  <si>
    <t>Mme Flores</t>
  </si>
  <si>
    <t>03.26.52.98.52</t>
  </si>
  <si>
    <t>Brasserie d’ORVAL</t>
  </si>
  <si>
    <t>Mme PYPAERT Anne Françoise (tutrice)</t>
  </si>
  <si>
    <t>bière</t>
  </si>
  <si>
    <t>061/275925</t>
  </si>
  <si>
    <t>Thierry CHARRIER (tuteur)</t>
  </si>
  <si>
    <t>tcharrier@charbonneaux.fr</t>
  </si>
  <si>
    <t>03 26 49 58 70</t>
  </si>
  <si>
    <t>Microbiologie</t>
  </si>
  <si>
    <t>LU BISCUIT</t>
  </si>
  <si>
    <t>Environnement</t>
  </si>
  <si>
    <t xml:space="preserve">C.A.M.A (Chaine d'Analyses Marne Ardennes) </t>
  </si>
  <si>
    <t>laboratoire d'analyses agricoles et de biologie végétale Reims</t>
  </si>
  <si>
    <t>Mme Aurélie GANTET</t>
  </si>
  <si>
    <t>aurelie.gantet@reimsmetropole.fr</t>
  </si>
  <si>
    <t>03 26 35 55 57</t>
  </si>
  <si>
    <t>Station d’épuration</t>
  </si>
  <si>
    <t>06 84 76 72 56</t>
  </si>
  <si>
    <t>06 07 31 76 73</t>
  </si>
  <si>
    <t>Chemin du petit étang</t>
  </si>
  <si>
    <t>stepsezanne@orange.fr</t>
  </si>
  <si>
    <t>Génétique</t>
  </si>
  <si>
    <t>Route de Bazancourt</t>
  </si>
  <si>
    <t>03 25 39 41 11</t>
  </si>
  <si>
    <t>COLGATE PALMOLIVE industriel</t>
  </si>
  <si>
    <t>CPcompiègne_Recrutement @colpal.com</t>
  </si>
  <si>
    <t xml:space="preserve">EUROP COSMETICS </t>
  </si>
  <si>
    <t>Claire VIDALIE</t>
  </si>
  <si>
    <t>03 26 50 56 56</t>
  </si>
  <si>
    <t>mickael.franchette@eugenemerma.fr</t>
  </si>
  <si>
    <t>thor.hpc@thor.com</t>
  </si>
  <si>
    <t>03 44 37 40 00</t>
  </si>
  <si>
    <t>LABOSPHERE</t>
  </si>
  <si>
    <t>03 24 52 68 90</t>
  </si>
  <si>
    <t>Médical</t>
  </si>
  <si>
    <t xml:space="preserve">06 01 31 71 94     </t>
  </si>
  <si>
    <t xml:space="preserve">  katia.savary@univ-reims.fr</t>
  </si>
  <si>
    <t>Reims Cedex</t>
  </si>
  <si>
    <t>03 26 91 80 32</t>
  </si>
  <si>
    <t>floriane.oszust@univ-reims;fr</t>
  </si>
  <si>
    <t>Institut de Biotechnologie Jacques BOY</t>
  </si>
  <si>
    <t>v.verdonk@biotechjboy.com</t>
  </si>
  <si>
    <t>03 26 79 72 72</t>
  </si>
  <si>
    <t>Pharmaceutique</t>
  </si>
  <si>
    <t>03 44 38 44 38</t>
  </si>
  <si>
    <t>03 26 91 32 40</t>
  </si>
  <si>
    <t>Laboratoire BIOCODEX</t>
  </si>
  <si>
    <t>Toda pharma</t>
  </si>
  <si>
    <t>63P7+HF Reims</t>
  </si>
  <si>
    <t xml:space="preserve"> REIMS CEDEX 2</t>
  </si>
  <si>
    <t>4, Allée Albert Caquot, Pôle FARMAN</t>
  </si>
  <si>
    <t>Dr. Menu Mark (PDG)</t>
  </si>
  <si>
    <t>Laboratoire Départemental d’Analyses (CD67)</t>
  </si>
  <si>
    <t>Ferjani/</t>
  </si>
  <si>
    <t>Mme Schroeder Monique (Chef service RH)</t>
  </si>
  <si>
    <t>Charcuterie</t>
  </si>
  <si>
    <t>Aux saveur d'Ardennes</t>
  </si>
  <si>
    <t>Mr. Parentin Loïc (Resp. Prod.)</t>
  </si>
  <si>
    <t xml:space="preserve">Zac du Grand Ban </t>
  </si>
  <si>
    <t>La Francheville</t>
  </si>
  <si>
    <t>03 24 57 63 99</t>
  </si>
  <si>
    <t>PPG8+78 La Francheville</t>
  </si>
  <si>
    <t>Champagne</t>
  </si>
  <si>
    <t>Institut œnologique de Champagne</t>
  </si>
  <si>
    <t>Mr. Abgegen Olivier (Dir. Gen.)</t>
  </si>
  <si>
    <t>1-5 Rue du Pré Bréda</t>
  </si>
  <si>
    <t>3W6R+H9 Mardeuil</t>
  </si>
  <si>
    <t>Microbiologie des Agroressources</t>
  </si>
  <si>
    <t>63R6+WG Reims</t>
  </si>
  <si>
    <t>Compléments alimentaires</t>
  </si>
  <si>
    <t>Jaminex</t>
  </si>
  <si>
    <t>Mr. Curez Lionel (Gérant)</t>
  </si>
  <si>
    <t>Lizy-sur-Ourcq</t>
  </si>
  <si>
    <t>10, Rue Gutenberg</t>
  </si>
  <si>
    <t>01 60 01 71 71</t>
  </si>
  <si>
    <t>22HF+6G Lizy-sur-Ourcq</t>
  </si>
  <si>
    <t>Fermenteurs</t>
  </si>
  <si>
    <t>A.R.D.</t>
  </si>
  <si>
    <t>03 26 05 42 80</t>
  </si>
  <si>
    <t>85X6+94 Pomacle</t>
  </si>
  <si>
    <t>Mr. Le Hennaff Yvon (Dir. Gen.)</t>
  </si>
  <si>
    <t>Mme Chabbert Brigitte (Chargé de Rech.)- 0326773594 - 0326773594 - brigitte.chabbert@reims.inra.fr</t>
  </si>
  <si>
    <t>I.N.R.A Institut National de la Recherche Agronomique (Reims)</t>
  </si>
  <si>
    <t>2 Espl. Roland Garros</t>
  </si>
  <si>
    <t>03 26 77 35 80 - 0326773592</t>
  </si>
  <si>
    <t>63Q7+52 Reims</t>
  </si>
  <si>
    <t>Milieux aquatiques/pollution</t>
  </si>
  <si>
    <t>Mr. Geffard Alain- alain.geffard@univ.reims.fr</t>
  </si>
  <si>
    <t>Chaffaut/Ferjani</t>
  </si>
  <si>
    <t>Delpharm Reims</t>
  </si>
  <si>
    <t>Médicaments</t>
  </si>
  <si>
    <t>10, rue colonel Charbonneaux</t>
  </si>
  <si>
    <t>72F3+26 Reims</t>
  </si>
  <si>
    <t>Mme Legin-Copinet Estelle- 0326913190 - estelle.copinet@univ-reims.fr</t>
  </si>
  <si>
    <t>mlombart@cristal-union.fr</t>
  </si>
  <si>
    <t>Mme Fornage Sylvie- 0326887541 - sfornage@grandsmoulinsdeparis.com</t>
  </si>
  <si>
    <t>Union Invivo (Ex. Invivo Labs)</t>
  </si>
  <si>
    <t>Nutrition animale</t>
  </si>
  <si>
    <t>Ory/</t>
  </si>
  <si>
    <t>Chierry</t>
  </si>
  <si>
    <t>Rue de l'Église</t>
  </si>
  <si>
    <t>03 23 84 80 09</t>
  </si>
  <si>
    <t>03 26 03 59 36</t>
  </si>
  <si>
    <t>aussi 1ère STL-</t>
  </si>
  <si>
    <t>M. Dominique VACHER / Mme Virginie Berthomieu (resp. Labo)- vberthomieu@cristal-union.fr</t>
  </si>
  <si>
    <t>LACTINOV (Ex. UNILEP)</t>
  </si>
  <si>
    <t xml:space="preserve">Mme Sabin Marine </t>
  </si>
  <si>
    <t>Responsable RH</t>
  </si>
  <si>
    <t>www.lactalisingredients.fr</t>
  </si>
  <si>
    <t>cherche des BTS</t>
  </si>
  <si>
    <t>Rue Pomacle</t>
  </si>
  <si>
    <t>85WC+2R Bazancourt</t>
  </si>
  <si>
    <t xml:space="preserve">Mme Kessler / Mme Castellain Marylène </t>
  </si>
  <si>
    <t xml:space="preserve">Resp. RH / Resp. Qualité Labo </t>
  </si>
  <si>
    <t>_ _ _ / 0326612167</t>
  </si>
  <si>
    <r>
      <t>_ _ _ / mcastellain@cristanol.fr / info@</t>
    </r>
    <r>
      <rPr>
        <i/>
        <sz val="11"/>
        <color theme="1"/>
        <rFont val="Calibri"/>
        <family val="2"/>
        <scheme val="minor"/>
      </rPr>
      <t>union</t>
    </r>
    <r>
      <rPr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champagne</t>
    </r>
    <r>
      <rPr>
        <sz val="11"/>
        <color theme="1"/>
        <rFont val="Calibri"/>
        <family val="2"/>
        <scheme val="minor"/>
      </rPr>
      <t>.fr</t>
    </r>
  </si>
  <si>
    <t>Ripamonti/</t>
  </si>
  <si>
    <t>Fialaire/Ripamonti/</t>
  </si>
  <si>
    <t>MHCS  (Champagne Moët et Chandon)</t>
  </si>
  <si>
    <t>Sarah Billiaux-S1BC App-S2BC App/</t>
  </si>
  <si>
    <t>Sarah Billiaux-S1BC App/</t>
  </si>
  <si>
    <t>eau</t>
  </si>
  <si>
    <t>Aquanalyse Laboratoire</t>
  </si>
  <si>
    <t>Chaumet/</t>
  </si>
  <si>
    <t>Nicolas Pacolczyk-S2BC App/</t>
  </si>
  <si>
    <t>Nicolas Pacolczyk-S1BC App-S2BC App/</t>
  </si>
  <si>
    <t>Nicolas Pacolczyk-S1BC App/</t>
  </si>
  <si>
    <t>De Crève Cœur</t>
  </si>
  <si>
    <t>Plancy-l'Abbaye</t>
  </si>
  <si>
    <t>03 25 37 32 93</t>
  </si>
  <si>
    <t>Oenologie Conseil Champagne (O2C)</t>
  </si>
  <si>
    <t>Épernay</t>
  </si>
  <si>
    <t>Allées de Cumières</t>
  </si>
  <si>
    <t>03 26 55 18 27</t>
  </si>
  <si>
    <t>3X42+PC Épernay</t>
  </si>
  <si>
    <t>Romane Petit-S2BC App/</t>
  </si>
  <si>
    <t>Romane Petit-S1BC App-S2BC App/</t>
  </si>
  <si>
    <t>Romane Petit-S1BC App/</t>
  </si>
  <si>
    <t>Légumes déshydratés</t>
  </si>
  <si>
    <t>1, le mont de monceau</t>
  </si>
  <si>
    <t xml:space="preserve"> MARCHAIS</t>
  </si>
  <si>
    <t>03 23 22 35 70</t>
  </si>
  <si>
    <t>HRFH+92 Marchais</t>
  </si>
  <si>
    <t>Mathilde Virey-S1BC App</t>
  </si>
  <si>
    <t>Mme Lombart Maryse (Resp. Lab.)- 03 26 03 31 81 - mlombart@cristal-union.fr</t>
  </si>
  <si>
    <t>Mme Guazzini Guylaine (Resp. Labo) - 0326033181 - ggazzini@cristal-union.fr / Mme Lombart Maryse (Resp. Lab.)- 03 26 03 31 81 - mlombart@cristal-union.fr</t>
  </si>
  <si>
    <t>Mme Fort Lucille (Resp.)/</t>
  </si>
  <si>
    <t>Fialaire/Rossi</t>
  </si>
  <si>
    <t>Baptiste Martinez-S1BC-"Contrôle sur les vins"/ Alexia Aarnink-S2BC App</t>
  </si>
  <si>
    <t>Rossi</t>
  </si>
  <si>
    <t>Alexia Aarnink-S2BC App- S1BC App/</t>
  </si>
  <si>
    <t>Chaffaut/Rossi</t>
  </si>
  <si>
    <t>Champagne Louis Roederer</t>
  </si>
  <si>
    <t>Eloïse Delame- S2BC App/</t>
  </si>
  <si>
    <t>_ _ /</t>
  </si>
  <si>
    <t>Eloïse Delame- S1BC App/</t>
  </si>
  <si>
    <t>Eloïse Delame- S2BC App-S1BC App/</t>
  </si>
  <si>
    <t>03 26 07 61 40</t>
  </si>
  <si>
    <t>727P+4R Reims</t>
  </si>
  <si>
    <t>Zimmer/ Ferjani/ Ferjani/ Muller</t>
  </si>
  <si>
    <t>Chloé Jocquel - S2BC App/</t>
  </si>
  <si>
    <t>Chaumet/ Ory/</t>
  </si>
  <si>
    <t>Elisa Keller- S2BC App- S1BC App/</t>
  </si>
  <si>
    <t>G5GP+QX Torcy-le-Petit</t>
  </si>
  <si>
    <t>Léa Lamblot-S2BC App /</t>
  </si>
  <si>
    <t>Léa Lamblot-S2BC App- S1BC App /</t>
  </si>
  <si>
    <t>Léa Lamblot-S1BC App /</t>
  </si>
  <si>
    <t>Camille Lemaure-S2BC App - S1BC App/</t>
  </si>
  <si>
    <t>Manon Pellicier-S2BC App/</t>
  </si>
  <si>
    <t>Fialaire-Chaffaut/</t>
  </si>
  <si>
    <t>Chaumet/Chaffaut/</t>
  </si>
  <si>
    <t>Mathilde Virey-S1BC App/ Manon Pellicier-S1BC App/</t>
  </si>
  <si>
    <t>Manon Pellicier-S2BC App-S1BC App/</t>
  </si>
  <si>
    <t>GRANDS MOULINS DE REIMS (EUROMILL NORD REIMS)</t>
  </si>
  <si>
    <t>145, Rue du Mont d'Arène</t>
  </si>
  <si>
    <t>7256+GR Reims</t>
  </si>
  <si>
    <t>Moulins Bourgeois</t>
  </si>
  <si>
    <t>Farine</t>
  </si>
  <si>
    <t>74, Rue de Savoye</t>
  </si>
  <si>
    <t>Verdelot</t>
  </si>
  <si>
    <t>rue du Moulin</t>
  </si>
  <si>
    <t>01 64 04 81 04</t>
  </si>
  <si>
    <t>Mme PROLA Marie-Pierre- 03 23 22 35 70 - 06 72 82 55 95 - marie-pierre.prola@sensient.com</t>
  </si>
  <si>
    <t>Mr. Guillouard Éric- 0326416073 - eguillouard@sofralab.com</t>
  </si>
  <si>
    <t>Mr. Rannou Alexis- 0326884410 - alexis.rannou@givaudan.com / catherine.doche@givaudan.com</t>
  </si>
  <si>
    <t>Mme Bertemes Marie-Christine -   mbertemes@mhws.fr</t>
  </si>
  <si>
    <t>Mr. Astier Francis- 0679092654 - fastier@aisne.fr</t>
  </si>
  <si>
    <t>Mme Lienard Alice- 0323240646 - alienard@aisne.fr / Mr. Astier Francis- 0679092654 - fastier@aisne.fr / Mr. Astier Francis- 0679092654 - fastier@aisne.fr</t>
  </si>
  <si>
    <t>Mr. Vedel Serge (Resp.) - 03 25 37 32 93/</t>
  </si>
  <si>
    <t>Mme PROLA Marie-Pierre-03 23 22 35 70 - 06 72 82 55 95 marie-pierre.prola@sensient.com</t>
  </si>
  <si>
    <t>Mr. François Maxime (Resp. Labo)- 0326786703 - maxime.francois@vivescia.com /</t>
  </si>
  <si>
    <t>Mme Gorny Sandrine (Resp. Labo)- 03 25 29 98 45 - sgorny@sofralab.com /</t>
  </si>
  <si>
    <t>Mme Marechal Magalie (adjoint chef de caves)- 0326495908 - 0621589295 - magalie.marechal@pernod-ricard.com</t>
  </si>
  <si>
    <t>Mr. Bonnard Marc (Enseignant cherch.)- 0326913347 - 0616668976 - marc.bonnard@univ.reims.fr / Mr. Betoulle Stéphane (Enseignant cherch.)- 0326919318 - 0698103913 - stephane.betoulle@univ-reims.fr</t>
  </si>
  <si>
    <t>Mr. Vedel Serge (Resp.) - 03 25 37 32 93 /</t>
  </si>
  <si>
    <t>Emeline Charpentier - emeline.charpentier@pernod-ricard.com /</t>
  </si>
  <si>
    <t>Mr. Chenoufi Norchen (Doc. Bio) - 0369332324 - norchen.chenoufi@cg67.fr</t>
  </si>
  <si>
    <t>Mr. Vallérand Maxime - 03 24 38 15 04 - qualite@demoizet.fr /</t>
  </si>
  <si>
    <t>Mr. Villemin (Président)- 0324576399</t>
  </si>
  <si>
    <t>Mme Henrion Céline - 0326511697 - chenrion@ioc.eu.com</t>
  </si>
  <si>
    <t>Mme Copinet Estelle - 0326913190 - estelle.copinet@univ-reims.fr</t>
  </si>
  <si>
    <t>Mr. Revy Florian (Resp. Qualité) - 0160017171 - qualite.jaminex@wanadoo.fr</t>
  </si>
  <si>
    <t>Mme Kubik Erell (Technicienne fermentation) - 0326054280 - e.kubik@a-r-d.fr</t>
  </si>
  <si>
    <t>Pr. Lénaour Richard (Dir. Unité) - 03 26 91 81 44 - richard.lenaour@univ-reims.fr</t>
  </si>
  <si>
    <t>Mme Véronique Verdonk (Assistante Dir. ?) - 0326797272 - v.verdonk@biotechjboy.com</t>
  </si>
  <si>
    <t>Mme Castellain Marylène (Resp. Labo) - 0326612167 - mcastellain@cristanol.fr /</t>
  </si>
  <si>
    <t>Mme Gorny Sandrine (Resp. Labo) - 03 25 29 98 45 - sgorny@sofralab.com /</t>
  </si>
  <si>
    <t>Philippe Nguyen-Resp. Labo - 0326918342 - guyen@chu-reims.fr /Mme Gaël POITEVIN - 03 26 78 91 88 - gael.poitevin@univ-reims.fr</t>
  </si>
  <si>
    <t>Mme Petit Aurélie</t>
  </si>
  <si>
    <t>Resp. Qualité</t>
  </si>
  <si>
    <t>01 64 04 86 78 - 06 75 59 45 49</t>
  </si>
  <si>
    <t>Mme. JENDRYKA Cécile (Resp. Labo) / Mme Dauteuil Gladys (Resp. RH)</t>
  </si>
  <si>
    <t>03 26 51 13 45 / 03 26 51 29 32</t>
  </si>
  <si>
    <t>clebrishoual@sofralab.com / gdauteuil@sofralab.com</t>
  </si>
  <si>
    <t>03 22 77 71 20</t>
  </si>
  <si>
    <t>moutardes</t>
  </si>
  <si>
    <t>Mme BRESLE Joelle (DRH) 03 26 61 62 63 / Mr. Woirret Christophe (tuteur) - 03 26 53 15 31 - cwoirret@vrankenpommery.fr</t>
  </si>
  <si>
    <t>DRH</t>
  </si>
  <si>
    <t>Tutrice</t>
  </si>
  <si>
    <t>Taittinger C.C.V.C.</t>
  </si>
  <si>
    <t>Mailly-Champagne</t>
  </si>
  <si>
    <t>Rue Thiers</t>
  </si>
  <si>
    <t>03 26 49 41 05</t>
  </si>
  <si>
    <t>M. DENEUVILLE - 03 26 85 45 35</t>
  </si>
  <si>
    <t>Resp. production</t>
  </si>
  <si>
    <t>Champagne Taittinger</t>
  </si>
  <si>
    <t>9, Place Saint-Nicaise</t>
  </si>
  <si>
    <t>03 26 85 45 35</t>
  </si>
  <si>
    <t>Mme Grasser Julie</t>
  </si>
  <si>
    <t>Coopérative du Syndicat Général des Vignerons (C.S.G.V.)</t>
  </si>
  <si>
    <t>44, Allées de Cumières</t>
  </si>
  <si>
    <t>03 26 59 86 00</t>
  </si>
  <si>
    <t>06 21 91 99 71</t>
  </si>
  <si>
    <t>philippe.charpentier@csgv.fr</t>
  </si>
  <si>
    <r>
      <t>03 26 49 59 69</t>
    </r>
    <r>
      <rPr>
        <b/>
        <sz val="12"/>
        <color theme="1"/>
        <rFont val="Times New Roman"/>
        <family val="1"/>
      </rPr>
      <t xml:space="preserve"> </t>
    </r>
  </si>
  <si>
    <t>barbara.fromentin@pernod-ricard.com / emeline.charpentier@pernod-ricard.com</t>
  </si>
  <si>
    <t>2 Impasse de la Vigne</t>
  </si>
  <si>
    <t>03 25 29 29 10</t>
  </si>
  <si>
    <t>06 29 89 31 92</t>
  </si>
  <si>
    <t>sebastien.boever@02C-csgv.fr</t>
  </si>
  <si>
    <t>Responsable</t>
  </si>
  <si>
    <t xml:space="preserve">Mr. Boever S.
</t>
  </si>
  <si>
    <t>Centre Vinicole Champagne Nicolas Feuillatte</t>
  </si>
  <si>
    <t>Chouilly</t>
  </si>
  <si>
    <t>Plumecoq, CD 40A</t>
  </si>
  <si>
    <t>03 26 59 55 50</t>
  </si>
  <si>
    <t>Responsable adjoint du laboratoire</t>
  </si>
  <si>
    <t xml:space="preserve">f.drach@feuillatte.com
</t>
  </si>
  <si>
    <t>Vins pétillants fruités</t>
  </si>
  <si>
    <t>Dislaub, Service de gestion des déchets</t>
  </si>
  <si>
    <t>Station d'épuration</t>
  </si>
  <si>
    <t>Buchères</t>
  </si>
  <si>
    <t>3, Route de Dijon</t>
  </si>
  <si>
    <t>03 25 41 64 30</t>
  </si>
  <si>
    <t>dislaub.fr</t>
  </si>
  <si>
    <t>Yaourts, fromage blanc, crème fraîche</t>
  </si>
  <si>
    <t>Jouy</t>
  </si>
  <si>
    <t>30, Rue des Jacquins</t>
  </si>
  <si>
    <t>03 86 97 40 40</t>
  </si>
  <si>
    <t>5X9M+9W Jouy</t>
  </si>
  <si>
    <t>03 86 9740 40</t>
  </si>
  <si>
    <t xml:space="preserve"> 
Mme MARQUET M.
</t>
  </si>
  <si>
    <t>Eau De Paris</t>
  </si>
  <si>
    <t>Contrôle sanitaire</t>
  </si>
  <si>
    <t>Ivry-sur-Seine</t>
  </si>
  <si>
    <t>33, Avenue Jean Jaurès</t>
  </si>
  <si>
    <t>Resp. qualité</t>
  </si>
  <si>
    <t>DRH, Resp. labo</t>
  </si>
  <si>
    <t>01 45 15 42 92 - 01 45 15 42 21</t>
  </si>
  <si>
    <t>Fertilisants</t>
  </si>
  <si>
    <t>FERTEMIS</t>
  </si>
  <si>
    <t>Mont-Notre-Dame</t>
  </si>
  <si>
    <t>Route de Braine</t>
  </si>
  <si>
    <t>03 23 54 51 50</t>
  </si>
  <si>
    <t>Tereos Starch &amp; Sweeteners Europe</t>
  </si>
  <si>
    <t>Haussimont</t>
  </si>
  <si>
    <t>23, Route de Montepreux</t>
  </si>
  <si>
    <t>03 26 67 46 46</t>
  </si>
  <si>
    <t>Produits Nestlé</t>
  </si>
  <si>
    <t>Nestlé France</t>
  </si>
  <si>
    <t>Boué</t>
  </si>
  <si>
    <t>14, Rue des Fabriqués</t>
  </si>
  <si>
    <t>03 23 60 34 00</t>
  </si>
  <si>
    <t>Responsable Développement RH</t>
  </si>
  <si>
    <t>audrey.carpentier@fr.nestle.com</t>
  </si>
  <si>
    <t>03 23 60 34 35</t>
  </si>
  <si>
    <t>Fromagerie Badoz</t>
  </si>
  <si>
    <t>Pontarlier</t>
  </si>
  <si>
    <t>4, Rue Gustave Eiffel</t>
  </si>
  <si>
    <t>03 81 39 80 20</t>
  </si>
  <si>
    <t>Fromagerie (AOP)</t>
  </si>
  <si>
    <t xml:space="preserve">DIOT Sandra (ancienne BTS BC)
</t>
  </si>
  <si>
    <t>Poste 110 - 03 23 75 21 17</t>
  </si>
  <si>
    <t>Jandun</t>
  </si>
  <si>
    <t>3, Le Hameau de Vence</t>
  </si>
  <si>
    <t>03 24 56 57 20</t>
  </si>
  <si>
    <t>MH29+F4 Jandun</t>
  </si>
  <si>
    <t>Mme. Audrey Carpentier</t>
  </si>
  <si>
    <t xml:space="preserve">Mr. Frédéric BOUCHER
</t>
  </si>
  <si>
    <t>f.boucher@roxane.fr</t>
  </si>
  <si>
    <t>Mr. Laurent MOULIN</t>
  </si>
  <si>
    <t>Mme Francine DRACH</t>
  </si>
  <si>
    <t>Mr. Philippe CHARPENTIER</t>
  </si>
  <si>
    <t>Mr. Jean-Pierre Favrot</t>
  </si>
  <si>
    <t>03 23 84 20 73</t>
  </si>
  <si>
    <t>Assistante RH</t>
  </si>
  <si>
    <t>Sarah GAIDE</t>
  </si>
  <si>
    <t>www.upscience-labs.com</t>
  </si>
  <si>
    <t xml:space="preserve">
03 24 59 61 53  
</t>
  </si>
  <si>
    <t>Labo08@cq08.fr</t>
  </si>
  <si>
    <t>Troyes</t>
  </si>
  <si>
    <t xml:space="preserve">Chemin des Champs de la Loge </t>
  </si>
  <si>
    <t>8379+XV Troyes</t>
  </si>
  <si>
    <t>https://www.google.fr/maps/place/laboratoire+d'analyses/@48.31499,4.0674843,17z/data=!3m1!4b1!4m5!3m4!1s0x47ee986485097cf7:0x4d558bae90cff8e1!8m2!3d48.31499!4d4.069673?hl=fr</t>
  </si>
  <si>
    <t>Mme BOITEL</t>
  </si>
  <si>
    <t>severine.boitel@aube.fr</t>
  </si>
  <si>
    <t>Mr. Mele Alexandre - 03 25 42 52 00 - alexandre.mele@aube.fr</t>
  </si>
  <si>
    <t>Resp. hygiène</t>
  </si>
  <si>
    <t>Mme CONSTANT-MAURE Isabelle</t>
  </si>
  <si>
    <t>Laboratoire Agro-Vétérinaire Départemental de la Seine Maritime</t>
  </si>
  <si>
    <t>Rouen</t>
  </si>
  <si>
    <t>9, Avenue du Grand Cours</t>
  </si>
  <si>
    <t>02 35 03 50 00</t>
  </si>
  <si>
    <t>C4G2+XQ Rouen</t>
  </si>
  <si>
    <t xml:space="preserve">02 35 03 55 55
</t>
  </si>
  <si>
    <t>lavd@seinemaritime.fr</t>
  </si>
  <si>
    <t>Attention, pas de labo en 2014</t>
  </si>
  <si>
    <t>viandes et plats cuisinés</t>
  </si>
  <si>
    <t>7 Rue Général de Gaulle</t>
  </si>
  <si>
    <t>Mailly-le-Camp</t>
  </si>
  <si>
    <t>03 25 37 30 10</t>
  </si>
  <si>
    <t>rue des Genêts, ZI des genêts</t>
  </si>
  <si>
    <t>Saint-Martin-d'Abbat</t>
  </si>
  <si>
    <t>TEREOS, distillerie de la région de Chalon</t>
  </si>
  <si>
    <t>27, Rue du Tuilet</t>
  </si>
  <si>
    <t>Val-des-Marais</t>
  </si>
  <si>
    <t>03 26 52 25 31</t>
  </si>
  <si>
    <t>RX8J+C8 Val-des-Marais</t>
  </si>
  <si>
    <t>2, Orval</t>
  </si>
  <si>
    <t>Florenville</t>
  </si>
  <si>
    <t>+32 61 31 12 61</t>
  </si>
  <si>
    <t>J8QX+9W Florenville, Belgique</t>
  </si>
  <si>
    <t>moutarde</t>
  </si>
  <si>
    <t>Charbonneaux Brabant SA</t>
  </si>
  <si>
    <t xml:space="preserve">5, Rue de Valmy </t>
  </si>
  <si>
    <t>HUGUIER Frères</t>
  </si>
  <si>
    <t xml:space="preserve">Centre de Recherches Agronomiques, 2, Espl. Roland Garros </t>
  </si>
  <si>
    <t>03 26 77 36 07</t>
  </si>
  <si>
    <t>63Q7+86 Reims</t>
  </si>
  <si>
    <t>SDP</t>
  </si>
  <si>
    <t>Solutions agronomiques</t>
  </si>
  <si>
    <t>1, Rue Quesnay</t>
  </si>
  <si>
    <t>03 23 80 10 18</t>
  </si>
  <si>
    <t>HMG4+V8 Laon</t>
  </si>
  <si>
    <t xml:space="preserve">Station d'épuration Reims Métropole - service SEMSI </t>
  </si>
  <si>
    <t>Saint-Thierry</t>
  </si>
  <si>
    <t>16, Chemin des Temples</t>
  </si>
  <si>
    <t>7XHR+RH Saint-Thierry</t>
  </si>
  <si>
    <t xml:space="preserve">STEP Mardeuil </t>
  </si>
  <si>
    <t>Lieu dit Prè au Loup</t>
  </si>
  <si>
    <t>3W68+22 Mardeuil</t>
  </si>
  <si>
    <t>M. VIGNIER Sébatien</t>
  </si>
  <si>
    <t>Resp. labo</t>
  </si>
  <si>
    <t>SEZANNE</t>
  </si>
  <si>
    <t>STEP Communauté de communes des Coteaux Sezannais</t>
  </si>
  <si>
    <t>M. HENNEQUIN</t>
  </si>
  <si>
    <t>Resp. de service</t>
  </si>
  <si>
    <t>Institut de recherche</t>
  </si>
  <si>
    <t>Ruelle du Chemin de Suippes</t>
  </si>
  <si>
    <t>Châlons-en-Champagne</t>
  </si>
  <si>
    <t>X9JJ+5C Châlons-en-Champagne</t>
  </si>
  <si>
    <t>03 26 64 62 78</t>
  </si>
  <si>
    <t>Arvalis - Institut Du Végétal</t>
  </si>
  <si>
    <t>Inéris</t>
  </si>
  <si>
    <t>Rue Jacques Taffanel</t>
  </si>
  <si>
    <t>Verneuil-en-Halatte</t>
  </si>
  <si>
    <t>03 44 55 66 77</t>
  </si>
  <si>
    <t>7GF3+2M Verneuil-en-Halatte</t>
  </si>
  <si>
    <t>03-44-55-62-01</t>
  </si>
  <si>
    <t xml:space="preserve">Sandrine Joachim
</t>
  </si>
  <si>
    <t>sandrine.joachim@ineris.fr</t>
  </si>
  <si>
    <t>Agence Nationale Sécurité Sanitaire Alimentaire Nationale</t>
  </si>
  <si>
    <t>14, Rue Pierre et Marie Curie</t>
  </si>
  <si>
    <t>Maisons-Alfort</t>
  </si>
  <si>
    <t>01 49 77 13 50</t>
  </si>
  <si>
    <t>RC6F+8X Maisons-Alfort</t>
  </si>
  <si>
    <t xml:space="preserve"> karin.laroucau@anses.fr / helene.devillers@anses.fr</t>
  </si>
  <si>
    <t xml:space="preserve">01 49 77 26 86 - 01 49 77 27 76 - 01 49 77 13 50  </t>
  </si>
  <si>
    <t>Mme Laroucau / Mme Hélène Devillers</t>
  </si>
  <si>
    <t>03 26 77 35 80 / 03 26 77 36 29</t>
  </si>
  <si>
    <t xml:space="preserve">
agnes.quzzi@inra.fr / Mme RAKOTOARIVONINA (Maître de conférence)</t>
  </si>
  <si>
    <t>harivony.rakotoarivonina@univ-reims.fr</t>
  </si>
  <si>
    <t>estelle.copinet@univ-reims.fr</t>
  </si>
  <si>
    <t>Mme Estelle Copinet</t>
  </si>
  <si>
    <t>Resp RH</t>
  </si>
  <si>
    <t>t.philippe @a-r-d.fr</t>
  </si>
  <si>
    <t xml:space="preserve">Mr. Thibaut Philippe 
</t>
  </si>
  <si>
    <t>Ets J SOUFFLET</t>
  </si>
  <si>
    <t>Fermentations</t>
  </si>
  <si>
    <t>Enzymes</t>
  </si>
  <si>
    <t>Rue Bp 12, Quai Sarrail</t>
  </si>
  <si>
    <t>Nogent-sur-Seine</t>
  </si>
  <si>
    <t>FFRW+C5 Nogent-sur-Seine</t>
  </si>
  <si>
    <t xml:space="preserve">Mme ROBIC Audrey </t>
  </si>
  <si>
    <t>Chaire A.B.I.</t>
  </si>
  <si>
    <t>Agro-biotechnologies</t>
  </si>
  <si>
    <t>3, Rue des Rouges-Terres</t>
  </si>
  <si>
    <t>03 52 62 04 62</t>
  </si>
  <si>
    <t>85W4+98 Pomacle</t>
  </si>
  <si>
    <t>Ingénieur de recherche</t>
  </si>
  <si>
    <t>03 52 62 04  68</t>
  </si>
  <si>
    <t>thifanie.clement@agroparistech.fr</t>
  </si>
  <si>
    <t>Mme CLEMENT T.</t>
  </si>
  <si>
    <t>Nocibé</t>
  </si>
  <si>
    <t>Parfumerie</t>
  </si>
  <si>
    <t>3, Place d'Armes</t>
  </si>
  <si>
    <t>03 26 72 37 75</t>
  </si>
  <si>
    <t>PHGM+CQ Vitry-le-François</t>
  </si>
  <si>
    <t xml:space="preserve">Mme Lisiane LUGNIER
</t>
  </si>
  <si>
    <t xml:space="preserve">03 26 72 37 75
</t>
  </si>
  <si>
    <t>  TORCY</t>
  </si>
  <si>
    <t>5, rue des Epinettes</t>
  </si>
  <si>
    <t>RMV5+88 Torcy</t>
  </si>
  <si>
    <t>01 60 06 20 20</t>
  </si>
  <si>
    <t>PARCHIMY SA</t>
  </si>
  <si>
    <t>Production</t>
  </si>
  <si>
    <t>12, rue Hollande</t>
  </si>
  <si>
    <t>63JQ+3C Reims</t>
  </si>
  <si>
    <t>Jean-Louis DUMOULIN directeur d’usine - 03 26 50 56 56</t>
  </si>
  <si>
    <t xml:space="preserve">Mickaël FRANCHETTE </t>
  </si>
  <si>
    <t>Beauté Recherche e tindustries - LOREAL</t>
  </si>
  <si>
    <t>Route Noyon, 60310 Lassigny</t>
  </si>
  <si>
    <t>Route Noyon</t>
  </si>
  <si>
    <t>Lassigny</t>
  </si>
  <si>
    <t>03 44 43 00 73</t>
  </si>
  <si>
    <t>Noemie.NTOTO@loreal.com</t>
  </si>
  <si>
    <t>03 44 43 12 75</t>
  </si>
  <si>
    <t>Mme NTOTO Noemie</t>
  </si>
  <si>
    <t xml:space="preserve">Mme LEBRUN Marine / Mme DINANT Céline / Alexis rannous
</t>
  </si>
  <si>
    <t>Technicienne labo R+D / _ _ / Alexis rannous / Carole Lambert</t>
  </si>
  <si>
    <t xml:space="preserve">03 26 05 42 80 / _ _  / 03 26 88 84 10 / 032646-4982 -  
0679377206
</t>
  </si>
  <si>
    <t xml:space="preserve">m.lebrun@soliance.com / c.dinant@soliance.com / _ _ / alexis.rannou@givaudan.fr / </t>
  </si>
  <si>
    <t>THOR PERSONAL CARE SA</t>
  </si>
  <si>
    <t>147, Rue Irene Joliot Curie</t>
  </si>
  <si>
    <t>La Croix-Saint-Ouen</t>
  </si>
  <si>
    <t>9QMP+22 La Croix-Saint-Ouen</t>
  </si>
  <si>
    <t>Hélios Research center</t>
  </si>
  <si>
    <t>Saint-Jean-de-Braye</t>
  </si>
  <si>
    <t>WXHV+H2 Saint-Jean-de-Braye</t>
  </si>
  <si>
    <t>Recherche</t>
  </si>
  <si>
    <t>63V6+3J Reims</t>
  </si>
  <si>
    <t>Mme SAVARY</t>
  </si>
  <si>
    <t>Maître de conférences</t>
  </si>
  <si>
    <t>Recherche, Cultures cellulaires</t>
  </si>
  <si>
    <t>M. MARTINY Laurent  - 03 26 91 31 68</t>
  </si>
  <si>
    <t xml:space="preserve">Chantal de BEAUMONT </t>
  </si>
  <si>
    <t>Recherche, Cancer</t>
  </si>
  <si>
    <t>Institut Jean Godinot</t>
  </si>
  <si>
    <t>1, Rue du Général Koenig</t>
  </si>
  <si>
    <t>03 26 50 44 44</t>
  </si>
  <si>
    <t>62GF+R5 Reims</t>
  </si>
  <si>
    <t>03 26 50 42 77</t>
  </si>
  <si>
    <t>Recherche culture cellulaire</t>
  </si>
  <si>
    <t>Analyses toxicologiques</t>
  </si>
  <si>
    <t>45, Rue Cognacq-Jay</t>
  </si>
  <si>
    <t xml:space="preserve">CHU Maison Blanche
Laboratoire de pharmacologie  Toxicologie 
</t>
  </si>
  <si>
    <t>62J9+7G Reims</t>
  </si>
  <si>
    <t>amarlier@chu-reims.fr  / sophie.gangloff@univ-reims.fr / halima.kerdjoudj@univ-reims.fr</t>
  </si>
  <si>
    <t>03 26 78 75 31 / 03 26 91 35 95 / 03 26 91 80 12</t>
  </si>
  <si>
    <t>Mme Aurélie MARLIER / Mme Sophie Gangloff / Mme Halima Kerdjoudj</t>
  </si>
  <si>
    <t>Recherche et analyses</t>
  </si>
  <si>
    <t>gilles.lemercier@univ-reims.fr</t>
  </si>
  <si>
    <t xml:space="preserve">Gilles LEMERCIER
</t>
  </si>
  <si>
    <t>CONFARMA France SAS</t>
  </si>
  <si>
    <t>ZI, Rue du Canal d'Alsace</t>
  </si>
  <si>
    <t>Hombourg</t>
  </si>
  <si>
    <t>03 89 83 37 20</t>
  </si>
  <si>
    <t>QG59+MM Hombourg</t>
  </si>
  <si>
    <t>recherche – biotechnologie, analyses, pharmacie, cosmétique, cultures cellulaires</t>
  </si>
  <si>
    <t>Human Resources Manager</t>
  </si>
  <si>
    <t>+33 389 83 37 20</t>
  </si>
  <si>
    <t xml:space="preserve">SabineSTOELBEN
</t>
  </si>
  <si>
    <t xml:space="preserve">allergènes pour désenbilisation </t>
  </si>
  <si>
    <t>Sa ALK Abello</t>
  </si>
  <si>
    <t xml:space="preserve">5, route du Breuil </t>
  </si>
  <si>
    <t>VANDEUIL</t>
  </si>
  <si>
    <t>03 26 02 42 95</t>
  </si>
  <si>
    <t>7RR4+46 Vandeuil</t>
  </si>
  <si>
    <t>(+33) 3 26 05 32 41</t>
  </si>
  <si>
    <t>Metanoia</t>
  </si>
  <si>
    <t>laboratoire</t>
  </si>
  <si>
    <t>09 72 63 09 05</t>
  </si>
  <si>
    <t>7RQ5+QP Jonchery-sur-Vesle</t>
  </si>
  <si>
    <t>34, Route de Prix</t>
  </si>
  <si>
    <t>Charleville-Mézières</t>
  </si>
  <si>
    <t>03 24 52 65 10</t>
  </si>
  <si>
    <t>QP46+4Q Charleville-Mézières</t>
  </si>
  <si>
    <t>Fabrication</t>
  </si>
  <si>
    <t>60, Avenue du Vermandois</t>
  </si>
  <si>
    <t>Compiègne</t>
  </si>
  <si>
    <t>03 44 85 30 30</t>
  </si>
  <si>
    <t>CRJR+HH Compiègne</t>
  </si>
  <si>
    <t>Beauvais</t>
  </si>
  <si>
    <t xml:space="preserve">5, Rue de Sétubal </t>
  </si>
  <si>
    <t>03 44 79 78 34</t>
  </si>
  <si>
    <t>C4Q3+MW Beauvais</t>
  </si>
  <si>
    <t>Laboratoire JNS LABS</t>
  </si>
  <si>
    <t xml:space="preserve">2, Rue de Witten </t>
  </si>
  <si>
    <t>C4R3+8Q Beauvais</t>
  </si>
  <si>
    <t>info@jnslabs.com </t>
  </si>
  <si>
    <t>Laboratoire</t>
  </si>
  <si>
    <t>BRENNTAG S. A. - Ardennes</t>
  </si>
  <si>
    <t>Route de Tournes - CD n° 2</t>
  </si>
  <si>
    <t>Cliron</t>
  </si>
  <si>
    <t>QJXQ+C3 Tournes</t>
  </si>
  <si>
    <t>Merck Médication Familiale</t>
  </si>
  <si>
    <t>Dijon</t>
  </si>
  <si>
    <t xml:space="preserve">18c, Boulevard Winston Churchill </t>
  </si>
  <si>
    <t>03 80 78 74 00</t>
  </si>
  <si>
    <t>9334+G4 Dijon</t>
  </si>
  <si>
    <t>Sanofi - aventis</t>
  </si>
  <si>
    <t>56, Route de Choisy</t>
  </si>
  <si>
    <t>CVH5+Q9 Compiègne</t>
  </si>
  <si>
    <t>Mme Aurélie MARLIER</t>
  </si>
  <si>
    <t>3, Chemin d'Armancourt</t>
  </si>
  <si>
    <t>03 44 86 82 28</t>
  </si>
  <si>
    <t>9QQW+QF Compiègne</t>
  </si>
  <si>
    <t>BIOCODEX SA</t>
  </si>
  <si>
    <t>1, Avenue Blaise Pascal</t>
  </si>
  <si>
    <t>03 44 02 03 12</t>
  </si>
  <si>
    <t>C497+83 Beauvais</t>
  </si>
  <si>
    <t>2, Rue du Rhin Napoléon</t>
  </si>
  <si>
    <t>03 88 24 28 99</t>
  </si>
  <si>
    <t>HQ9Q+F4 Strasbourg</t>
  </si>
  <si>
    <t>Recipharm Fontaine</t>
  </si>
  <si>
    <t>Rue des Prés Potets</t>
  </si>
  <si>
    <t>Fontaine-lès-Dijon</t>
  </si>
  <si>
    <t>03 80 44 78 00</t>
  </si>
  <si>
    <t>924M+5F Fontaine-lès-Dijon</t>
  </si>
  <si>
    <t>Delpharm Dijon</t>
  </si>
  <si>
    <t>6? Boulevard de l'Europe</t>
  </si>
  <si>
    <t>Quetigny</t>
  </si>
  <si>
    <t>03 80 48 30 30</t>
  </si>
  <si>
    <t>837W+XR Quetigny</t>
  </si>
  <si>
    <t>Pharmimage</t>
  </si>
  <si>
    <t xml:space="preserve">Rue en Vieille Fourche </t>
  </si>
  <si>
    <t>03 80 39 26 50</t>
  </si>
  <si>
    <t>Adhexpharma</t>
  </si>
  <si>
    <t>42, Rue de Longvic</t>
  </si>
  <si>
    <t>Chenôve</t>
  </si>
  <si>
    <t>03 80 54 70 00</t>
  </si>
  <si>
    <t>72Q7+26 Chenôve</t>
  </si>
  <si>
    <t>SPPH (Groupe Fareva)</t>
  </si>
  <si>
    <t>7, Impasse des Boussenots</t>
  </si>
  <si>
    <t>03 80 48 42 00</t>
  </si>
  <si>
    <t>838R+2F Quetigny</t>
  </si>
  <si>
    <t>Apprentis</t>
  </si>
  <si>
    <t>initiaux</t>
  </si>
  <si>
    <t>Points  i</t>
  </si>
  <si>
    <t>Rang  i</t>
  </si>
  <si>
    <t>Meilleures entreprises pour les initiaux :</t>
  </si>
  <si>
    <t>Rang A et i</t>
  </si>
  <si>
    <t>Entreprise et  Rang  i</t>
  </si>
  <si>
    <t>Points A  et  i</t>
  </si>
  <si>
    <t>Entreprise et Rang A et i</t>
  </si>
  <si>
    <t>DeuxMilleDixHuit  Nb D apprentis</t>
  </si>
  <si>
    <t>DeuxMilleDixHuit  Nb D initiaux</t>
  </si>
  <si>
    <t>DeuxMilleDixSept  Nb D apprentis</t>
  </si>
  <si>
    <t>DeuxMilleDixSept  Nb D initiaux</t>
  </si>
  <si>
    <t>DeuxMilleSeize  Nb D apprentis</t>
  </si>
  <si>
    <t>DeuxMilleSeize  Nb D initiaux</t>
  </si>
  <si>
    <t>DeuxMilleQuinze  Nb D apprentis</t>
  </si>
  <si>
    <t>DeuxMilleQuinze  Nb D initiaux</t>
  </si>
  <si>
    <t>DeuxMilleQuatorze  Nb D apprentis</t>
  </si>
  <si>
    <t>DeuxMilleQuatorze  Nb D intiaux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</si>
  <si>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</si>
  <si>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</si>
  <si>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</si>
  <si>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</si>
  <si>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</si>
  <si>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</si>
  <si>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</si>
  <si>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</si>
  <si>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</si>
  <si>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</si>
  <si>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Classement en fonction des :</t>
  </si>
  <si>
    <t>2019_Prof Ref.</t>
  </si>
  <si>
    <t>2019_Stagiaire</t>
  </si>
  <si>
    <t>2019_Tuteur en entreprise</t>
  </si>
  <si>
    <t>2019_Autres cadres</t>
  </si>
  <si>
    <t>2020_Prof Ref.</t>
  </si>
  <si>
    <t>2020_Stagiaire</t>
  </si>
  <si>
    <t>2020_Tuteur en entreprise</t>
  </si>
  <si>
    <t>2020_Autres cadres</t>
  </si>
  <si>
    <t>Produits Laitiers</t>
  </si>
  <si>
    <t>DeuxMilleDixNeuf  Nb D apprentis</t>
  </si>
  <si>
    <t>DeuxMilleDixNeuf  Nb D initiaux</t>
  </si>
  <si>
    <t>DeuxMillevingt Nb D apprentis</t>
  </si>
  <si>
    <t>DeuxMillevingt  Nb D initiaux</t>
  </si>
  <si>
    <t>Rayane Diabi-S2BC App/</t>
  </si>
  <si>
    <t>Emma Cenier-S1BC App/</t>
  </si>
  <si>
    <t>Zimmer /</t>
  </si>
  <si>
    <t>Lucien Martinez-S1BC-" Contribution à l'évaluation d'un procédé d'obtention d'un actif cosmétique."/ Elisa Keller- S2BC App/ Angeline Collardelle-S1BC App/</t>
  </si>
  <si>
    <t>Fialaire/Ripamonti/ Muller /</t>
  </si>
  <si>
    <t>Muller/</t>
  </si>
  <si>
    <t>Angeline Collardelle-S2BC App - S1BC App/</t>
  </si>
  <si>
    <t>Mr. Guilleret Arnaud- 0326464916 - 0648114051 - arnaud.guilleret@givaudan.com / idem / _ _</t>
  </si>
  <si>
    <t>Fialaire /</t>
  </si>
  <si>
    <t>Clément Reichard- S2BC App/ Aymeric Giroutrou-S2BC App/Alexis Braconnier-S2BCA/Camille Foret -S2BC App-S1BC App/ Chloé Misery - S2BC App-S1BC App/ Morane Fournel- S1BC App/ Marine Le Mouellic-S1BC APP/</t>
  </si>
  <si>
    <t>Zimmer /Ferjani / Muller/ Ferjani / Ripamonti / Fialaire / Boehm /</t>
  </si>
  <si>
    <t>Camille Foret -S2BC App-/ Chloé Misery - S2BC App/ Morane Fournel- S2BC App - S1BC App/ Marine Le Mouellic-S2BC App- S1BC APP/</t>
  </si>
  <si>
    <t>Ferjani / Ripamonti / Fialaire / Boehm</t>
  </si>
  <si>
    <t>Morane Fournel- S2BC App/ Marine Le Mouellic-S2BC APP/</t>
  </si>
  <si>
    <t>Fialaire / Boehm</t>
  </si>
  <si>
    <t>Mme Nelly Champion/</t>
  </si>
  <si>
    <t>Mme Jendryka Cécile (Ex. Le Brishoual)- 0326511345 - clebrishoual@sofralab.com / Mme Nelly Champion</t>
  </si>
  <si>
    <t>Meilleures entreprises :          Apprentis et initiaux</t>
  </si>
  <si>
    <t>Aurélie Bony-S1BC App/</t>
  </si>
  <si>
    <t>Mme Bribe Chantal</t>
  </si>
  <si>
    <t>Aurélie Bony-S2BC App-S1BC App/</t>
  </si>
  <si>
    <t>Aurélie Bony-S2BC App/Chloé Jocquel - S1BC App/ Emilie Waroquet-S1BC/</t>
  </si>
  <si>
    <t>Mme Champion Nelly</t>
  </si>
  <si>
    <t>Alexandre Cousin-S2BC App-S1BC App/</t>
  </si>
  <si>
    <t>Mme Le Brishoual Cécile (Resp. Labo)- 0326512932 - 0326512932 - clebrishoual@sofralab.com / Mme Nelly Champion / Mme Nelly Champion</t>
  </si>
  <si>
    <t>Mégan Devillez-S1BC App/ Léa Jaillet-S1BC App / Anthony Lefranc-S1BC App</t>
  </si>
  <si>
    <t>Mr. Christophe Gabaut / Mme Coulmy Laurence / Mr. Zurylo Jérome</t>
  </si>
  <si>
    <t>Mégan Devillez-S2BC App-S1BC App/ Léa Jaillet-S2BC App-S1BC App / Anthony Lefranc-S2BC App-S1BC App</t>
  </si>
  <si>
    <t>Mme Sylvie Peyre - Mme Joly Flore-Marie- 0326888110 - 0326888110 / Mr. Christophe Aerts / _ _ / Mme Natacha Hourlier/ Mr. Christophe Gabaut / Mme Coulmy Laurence / Mr. Zurylo Jérome</t>
  </si>
  <si>
    <t xml:space="preserve">Mr. Guilleret Arnaud- 0326464916 - 0648114051 - arnaud.guilleret@givaudan.com </t>
  </si>
  <si>
    <t>Elisa Keller- S1BC App/ Mélanie Machado Nunes- S2BC App</t>
  </si>
  <si>
    <t>Camille Lemaure-S1BC App/ Laura Brzychcy-S2BC App</t>
  </si>
  <si>
    <t>Laura Brzychcy-S2BC App-S1BC App/</t>
  </si>
  <si>
    <t>Mme Lombart Maryse (Resp. Lab.)- 03 26 03 31 81 - mlombart@cristal-union.fr / Mme Lombart Maryse (Resp. Lab.)- 03 26 03 31 81 - mlombart@cristal-union.fr</t>
  </si>
  <si>
    <t>Mr. Astier Francis- 0679092654 - fastier@aisne.fr / Mr. Astier Francis- 0679092654 - fastier@aisne.fr</t>
  </si>
  <si>
    <t>CRISTAL-UNION SILLERY</t>
  </si>
  <si>
    <t>Route Arcis Sur Aube</t>
  </si>
  <si>
    <t>Villette-sur-Aube</t>
  </si>
  <si>
    <t>03 25 37 11 00</t>
  </si>
  <si>
    <t>G4P2+49 Villette-sur-Aube</t>
  </si>
  <si>
    <t>Cristal Union Villette-sur-Aube</t>
  </si>
  <si>
    <t>Sarah Triolet- S2BC App-S1BC App /</t>
  </si>
  <si>
    <t>Mme Llorca clotilde</t>
  </si>
  <si>
    <t>Sarah Triolet- S2BC App /</t>
  </si>
  <si>
    <t>Ripamonti/ Fialaire</t>
  </si>
  <si>
    <t>Fialaire</t>
  </si>
  <si>
    <t>Laiterie</t>
  </si>
  <si>
    <t>Laiterie de saint denis de l'hôtel (L.S.D.H.)</t>
  </si>
  <si>
    <t>10, Route de L Aérodrome</t>
  </si>
  <si>
    <t>Saint-Denis-de-l'Hôtel</t>
  </si>
  <si>
    <t>02 38 46 30 00</t>
  </si>
  <si>
    <t>V4MJ+27 Saint-Denis-de-l'Hôtel</t>
  </si>
  <si>
    <t>Jérémy Venon-S2BC App-S1BC App /</t>
  </si>
  <si>
    <t>Mr. Houdu Stéphane</t>
  </si>
  <si>
    <t>Jérémy Venon-S2BC App /</t>
  </si>
  <si>
    <t>Éva Villetet-S2BC App-S1BC App /</t>
  </si>
  <si>
    <t>Mme Pinson Audrey /</t>
  </si>
  <si>
    <t>Éva Villetet-S2BC App /</t>
  </si>
  <si>
    <t>Mélanie Prophete-S2BC App-S1BC App / Cindy Deblet -S2BC App-S1BC App /</t>
  </si>
  <si>
    <t>Mr. Astier Francis- 0679092654 - fastier@aisne.fr / Mr. Astier Francis- 0679092654 - fastier@aisne.fr / Mr. Astier Francis- 0679092654 - fastier@aisne.fr</t>
  </si>
  <si>
    <t>Salomé Piat-S1BCA-"Mise en place méthode interne isolement Pseudomonas" / Mélanie Prophete-S2BC App / Cindy Deblet -S2BC App</t>
  </si>
  <si>
    <t>Chaffaut / _ _ / Fialaire</t>
  </si>
  <si>
    <t xml:space="preserve">Mme Lebrun Marine (Technicienne Labo R&amp;D) - 0326888410 - m.lebrun@soliance.com / Mr. Guilleret Arnaud- 0326464916 - 0648114051 - arnaud.guilleret@givaudan.com / Mme Mameda Fabienne </t>
  </si>
  <si>
    <t>Floriane Louisin-S2BC App /</t>
  </si>
  <si>
    <t>Safia Mahmoudi-S2BC App /</t>
  </si>
  <si>
    <t>Yann Le Goff</t>
  </si>
  <si>
    <t>Alexandre Cousin-S1BC App/ Léa Nouvelet- S2BC App /</t>
  </si>
  <si>
    <t>Mme Champion Nelly / Mr. Leboeuf Dominique - 0326515645 - dleboeuf@sofralab.com /</t>
  </si>
  <si>
    <t>Stéphanie Vasseur-S2BC App /</t>
  </si>
  <si>
    <t>Eric Sellier</t>
  </si>
  <si>
    <t>TEREOS, Connantre</t>
  </si>
  <si>
    <t>CRISTAL-UNION , Bazancourt</t>
  </si>
  <si>
    <t>Mme Letissier Brigitte /</t>
  </si>
  <si>
    <t>Mr. Coget Fabien</t>
  </si>
  <si>
    <t>Mme Bribe Chantal/ Mr. Coget Fabien /Mme Cosquer Mathilde (Resp.) - 0171250606 - mcosquer@invivo-labs.com</t>
  </si>
  <si>
    <t xml:space="preserve">Mr. Guilleret Arnaud- 0326464916 - 0648114051 - arnaud.guilleret@givaudan.com / Mr. Guilleret Arnaud- 0326464916 - 0648114051 - arnaud.guilleret@givaudan.com </t>
  </si>
  <si>
    <t>Mr. Guilleret Arnaud- 0326464916 - 0648114051 - arnaud.guilleret@givaudan.com</t>
  </si>
  <si>
    <t>Mr Tailfert Cédric</t>
  </si>
  <si>
    <t>chaffaut/</t>
  </si>
  <si>
    <t>Manon Béato-"Régénération osseuse : communications intercellulaires"/</t>
  </si>
  <si>
    <t>KERDJOUDJ Halima &amp; ENTZ Laura /</t>
  </si>
  <si>
    <t>laboratoire départemental de l'aube</t>
  </si>
  <si>
    <t>Elodie Bojko-"Vérification de la mise en application des normes d’hygiène de 2017"/</t>
  </si>
  <si>
    <t xml:space="preserve">Mme BOITEL Séverine </t>
  </si>
  <si>
    <t>Angélique CLAISSE-GAINVORS</t>
  </si>
  <si>
    <t>Tamara Sol-"Validation d’une méthode de conservation de milieux de culture en cours d’analyse"</t>
  </si>
  <si>
    <t>Legrand/</t>
  </si>
  <si>
    <t>Ghislain MANET</t>
  </si>
  <si>
    <t>MARQUET Magaly</t>
  </si>
  <si>
    <t>Chloé Voisin-"Etude d’une contamination"</t>
  </si>
  <si>
    <t>COVENTYA</t>
  </si>
  <si>
    <t>Chimie</t>
  </si>
  <si>
    <t>Usine chimique</t>
  </si>
  <si>
    <t>Thierry/</t>
  </si>
  <si>
    <t>Margaux Wasson-"Analyse de produits chimiques pour le traitement de surface"/</t>
  </si>
  <si>
    <t>Mme LANGEVIN Corinne</t>
  </si>
  <si>
    <t>7, Rue du Commandant d'Estienne d'Orves</t>
  </si>
  <si>
    <t>Villeneuve-la-Garenne</t>
  </si>
  <si>
    <t>01 47 15 73 00</t>
  </si>
  <si>
    <t>W8R7+JH Villeneuve-la-Garenne</t>
  </si>
  <si>
    <t>Chaumet/ Boehm</t>
  </si>
  <si>
    <t>Chloé Jocquel - S2BC App- S1BC App/ Kévin Aurieux</t>
  </si>
  <si>
    <t>Mr. Coget Fabien - 03 23 84 20 60 - 01 71 25 06 06 - fcoget@invivo_labs.com / Mr. Coget Fabien</t>
  </si>
  <si>
    <t>Boehm /</t>
  </si>
  <si>
    <t>Manon Caillet /</t>
  </si>
  <si>
    <t>Mr. Dromigny Stéphane (Resp. Qualité) - 03 25 07 55 09 - stephane.dromigny@unilever.com</t>
  </si>
  <si>
    <t>Boehm/</t>
  </si>
  <si>
    <t>Emilie Canon /</t>
  </si>
  <si>
    <t>Mme Wybrecht Claire - 0324565720 - c.wybrecht@roxane.fr</t>
  </si>
  <si>
    <t>Ferments</t>
  </si>
  <si>
    <t>SAS SYNBIOVIE</t>
  </si>
  <si>
    <t>Christophe Cauquis /</t>
  </si>
  <si>
    <t>Mr. Grevet Bertrand (président) - 0620368561 - bertrand@synbiovie.fr</t>
  </si>
  <si>
    <t>36, route de Sully</t>
  </si>
  <si>
    <t>Saint Benoit sur Loire</t>
  </si>
  <si>
    <t>SOGEA EST BTP Station épuration</t>
  </si>
  <si>
    <t>Boehm &amp; Fialaire /</t>
  </si>
  <si>
    <t>Corentin Demangel /</t>
  </si>
  <si>
    <t>Mr. Thorn Vincent - 0628038377 - vincent.thorn@vinci.construction.fr</t>
  </si>
  <si>
    <t>Chemin du halage</t>
  </si>
  <si>
    <t>Ory /</t>
  </si>
  <si>
    <t>Maxime Duares /</t>
  </si>
  <si>
    <t>Mme Grasser Julie - 0326858435 - julie.grasser@taittinger.fr</t>
  </si>
  <si>
    <t>Théo Geoffroy /</t>
  </si>
  <si>
    <t>Manon Gicquel /</t>
  </si>
  <si>
    <t>Mme Bigot - Clivot Aurélie - 0326913328 - aurelie.bigot@univ-reims.fr</t>
  </si>
  <si>
    <t>Ferjani/ Chaumet / Ory /</t>
  </si>
  <si>
    <t>Sarah Billiaux-S2BC App/ Rayane Diabi-S1BC App/ Camille Griffon /</t>
  </si>
  <si>
    <t>Mme Bertemes Marie-Christine -   mbertemes@mhws.fr / _ _ / Mme Bertemes Marie-Christine</t>
  </si>
  <si>
    <t>Zimmer/ Ferjani/ Muller / Ferjani / Ripamonti / Ory /</t>
  </si>
  <si>
    <t>Clément Reichard- S2BC App-S1BC App/Aymeric Giroutrou-S2BC App-S1BC App/Alexis Braconnier-S2BC App- S1BC App/Camille Foret-S1BC App/ Chloé Misery-S1BC APP/ Clément Idiri /</t>
  </si>
  <si>
    <t>Mme Sylvie Peyre / Mr. Christophe Aerts / Mme Natacha Hourlier / Laurence Coulmy / Christophe Aerts / Laurence Coulmy /</t>
  </si>
  <si>
    <t>oenologie</t>
  </si>
  <si>
    <t>Rossi /</t>
  </si>
  <si>
    <t>Fialaire/Fialaire / Rossi</t>
  </si>
  <si>
    <t>Salomé Piat-S2BCA-"Mise en place méthode interne isolement Pseudomonas"/Mélissa Soyez-S2BCA-S1BCA-"Mise en place méthode interne de dénombrement" / Manon Lupianez/</t>
  </si>
  <si>
    <t>Léa Laurent / Manon Caillet</t>
  </si>
  <si>
    <t>Mr. Marchall Richard - 0326918064 - 0625273980 - richard.marchal@univ-reims.fr / Mr. Marchall Richard /</t>
  </si>
  <si>
    <t>Rossi &amp; Legrand / Boehm</t>
  </si>
  <si>
    <t>Mr. Astier Francis- 0679092654 - fastier@aisne.fr / Mr. Raimbault Aurélien - 0323040656 - araimbault@aisne.fr</t>
  </si>
  <si>
    <t>Solenne Pasquier /</t>
  </si>
  <si>
    <t>Mr.Morjani Hamid - 0326913565 - 0610371330- hamid.morjani@univ-reims.fr</t>
  </si>
  <si>
    <t>Pauline Truong /</t>
  </si>
  <si>
    <t>Mme Rousseaux Alix - 0326053137 - a.rousseaux@a-r-d.fr</t>
  </si>
  <si>
    <t>Baptiste Martinez-(Changement)/</t>
  </si>
  <si>
    <t>Maëva Larcher-"Propriétés antimicrobiennes de films de cellulose"/</t>
  </si>
  <si>
    <t>Estelle Noiret-"Etalonnage Biuret Spectro Infrarouge"/</t>
  </si>
  <si>
    <t>Alexandra Greffier/Justine Jubréaux</t>
  </si>
  <si>
    <t>Allyson Mokros-Vaucher /</t>
  </si>
  <si>
    <t>Céline Gérardin-Méry/ Alexia Aarnink- S1BC App/ Alexandre Cousin-S2BC App/</t>
  </si>
  <si>
    <t>Clément Reichard- S1BC App/Aymeric Giroutrou-S1BC App/Fulya Karaoglu / Alexis Braconnier- S1BC App/ Mégan Devillez-S2BC App/ Léa Jaillet-S2BC App / Anthony Lefranc-S2BC App</t>
  </si>
  <si>
    <t>Cindy Diot / Mélissa Soyez-S1BCA-"Mise en place méthode interne de dénombrement"/Salomé Piat-S1BCA-S2BCA-"Mise en place méthode interne isolement Pseudomonas"</t>
  </si>
  <si>
    <t>Mayra Pyrame /</t>
  </si>
  <si>
    <t>Floriane Nicaise-Ravaux /Camille Lemaure-S1BC App/</t>
  </si>
  <si>
    <t>Audrey Briffoteaux /</t>
  </si>
  <si>
    <t>Warren Rollin /</t>
  </si>
  <si>
    <t>Margot Fournier /</t>
  </si>
  <si>
    <t>Mélanie Machado Nunes- S2BC App-S1BC App /</t>
  </si>
  <si>
    <t>Bryan Mokros /</t>
  </si>
  <si>
    <t>Kévin George / Mélanie Machado Nunes- S1BC App / Camille Girouard-App /</t>
  </si>
  <si>
    <t>Anaïs Richard /</t>
  </si>
  <si>
    <t>Cassandra Fléchelle /</t>
  </si>
  <si>
    <t>Barbara Lesch /</t>
  </si>
  <si>
    <t>Amandine Somme -"..pas de sujet : production"/</t>
  </si>
  <si>
    <t>Bertille Dumont /</t>
  </si>
  <si>
    <t>Clémentine Coulomb /</t>
  </si>
  <si>
    <t>Anaïs Mercier /</t>
  </si>
  <si>
    <t>Eva Gilardeau /</t>
  </si>
  <si>
    <t>Candice Lagneau /</t>
  </si>
  <si>
    <t>Mélanie Ribeiro /</t>
  </si>
  <si>
    <t>03.26.91.80.64</t>
  </si>
  <si>
    <t>63V6+8X Reims</t>
  </si>
  <si>
    <t>Jougneau/</t>
  </si>
  <si>
    <t>Pauline Verquin-S2BC/</t>
  </si>
  <si>
    <t>Mr. Marchal Richard - 0625273980 - richard.marchal@univ-reims.fr /</t>
  </si>
  <si>
    <t xml:space="preserve">Rayane Diabi-S2BC APP-S1BC App/ Pauline Verquin-S1BC-"Mise en place des paramètres vins sur le multi-paramétriques Beckman"/ Tamara Sol-S2BC/
</t>
  </si>
  <si>
    <t>Chaumet/ Legrand/Fialaire</t>
  </si>
  <si>
    <t>Mme Bertemes Marie-Christine -   mbertemes@mhws.fr / Mme Bertemes Marie-Christine/ Mme Delphine Tupin - dtupin@moethennessy.com - 0326899229 /</t>
  </si>
  <si>
    <t>Mme Brigitte Giquel /</t>
  </si>
  <si>
    <t>Mme Sylvie Peyre / Mr. Christophe Aerts / Mme Natacha Hourlier / Laurence Coulmy / Christophe Aerts / Mme Sylvie Peyre / Allexandre Delaval /</t>
  </si>
  <si>
    <t xml:space="preserve"> Laurence Coulmy / Christophe Aerts / Mme Sylvie Peyre / Allexandre Delaval /</t>
  </si>
  <si>
    <t>Mme Sylvie Peyre / Allexandre Delaval /</t>
  </si>
  <si>
    <t>Camille Lemaure-S2BC App/ Julie Thibault-S1BC App/</t>
  </si>
  <si>
    <t>Mr. Eric Bonneviale</t>
  </si>
  <si>
    <t>_ _ /Mr. Eric Bonneviale</t>
  </si>
  <si>
    <t>Ripamonti/ _ _ /</t>
  </si>
  <si>
    <t>Julie Thibault-S1BC App/</t>
  </si>
  <si>
    <t xml:space="preserve"> _ _ /</t>
  </si>
  <si>
    <t>Mme Attou ; Mme MARTINOT ou Mme BRETON</t>
  </si>
  <si>
    <t>Directrice Ressource Humaine ; _ _ ; _ _</t>
  </si>
  <si>
    <t>_ _ ; 03 26 89 40 15 - 03 26 89 59 50</t>
  </si>
  <si>
    <t>marie-josephe.attou@adm.com</t>
  </si>
  <si>
    <t>Visite école-entreprise 2018 ; aussi 1ère STL-</t>
  </si>
  <si>
    <t xml:space="preserve">Mme Laetitia Couchot  ; Mme  Florence DELBECK 
</t>
  </si>
  <si>
    <t>Responsable Laboratoire ; _ _</t>
  </si>
  <si>
    <t>0326673828 - 0637963962 ; 03 26 67 38 41 - 06 86 42 43 50</t>
  </si>
  <si>
    <t>laeticia.couchot@tereos.com ; florence.delbeck@tereos.com</t>
  </si>
  <si>
    <t>Longitude Latitude</t>
  </si>
  <si>
    <t>https://www.linkedin.com/company/givaudan/</t>
  </si>
  <si>
    <t xml:space="preserve">49.34601046121476,  4.161108999598786 </t>
  </si>
  <si>
    <t xml:space="preserve">49.610098532841626,  3.6640074615068445 </t>
  </si>
  <si>
    <t xml:space="preserve">49.04205917460978,  3.9614661979189165 </t>
  </si>
  <si>
    <t xml:space="preserve">49.05758202232491,  3.964494661378378 </t>
  </si>
  <si>
    <t>49.0415794698341,  3.4231338977348655</t>
  </si>
  <si>
    <t xml:space="preserve">49.2727416824859,  4.003045026580413 </t>
  </si>
  <si>
    <t>49.35053765521716, 4.16640323758108</t>
  </si>
  <si>
    <t>Lycée</t>
  </si>
  <si>
    <t>Lycée Technologique Hugues Libergier</t>
  </si>
  <si>
    <t>Etudiants en  BTS Bioanalyses et contrôles</t>
  </si>
  <si>
    <t>55 Rue Libergier</t>
  </si>
  <si>
    <t>03 26 77 61 61</t>
  </si>
  <si>
    <t>https://www.linkedin.com/company/lycee-libergier/</t>
  </si>
  <si>
    <t>49.251337263741476, 4.027368906608117</t>
  </si>
  <si>
    <t>2, route Neuve</t>
  </si>
  <si>
    <t>Conde-sur-Vire</t>
  </si>
  <si>
    <t>49.05048881292367, -1.036560977134678</t>
  </si>
  <si>
    <t>https://www.linkedin.com/company/delpharmreims/?originalSubdomain=fr</t>
  </si>
  <si>
    <t>https://www.linkedin.com/company/ldar02/?originalSubdomain=fr</t>
  </si>
  <si>
    <t>https://www.linkedin.com/company/moet-&amp;-chandon/?originalSubdomain=fr</t>
  </si>
  <si>
    <t>https://www.linkedin.com/company/sofralab/about/</t>
  </si>
  <si>
    <t>https://www.linkedin.com/company/groupe-invivo/</t>
  </si>
  <si>
    <t>https://www.linkedin.com/company/cristal-union/?originalSubdomain=fr</t>
  </si>
  <si>
    <t>Elle et Vire</t>
  </si>
  <si>
    <t>https://www.linkedin.com/company/elle-&amp;-vire-groupe-savencia/?originalSubdomain=fr</t>
  </si>
  <si>
    <t>49.57434425047919, 3.8268242220714193</t>
  </si>
  <si>
    <t>https://www.linkedin.com/company/elchais-food-solutions/</t>
  </si>
  <si>
    <t>https://www.linkedin.com/company/vivescia/</t>
  </si>
  <si>
    <t>49.23006737834464, 4.0719704417357</t>
  </si>
  <si>
    <t>48.527425794529556, 4.186493777763515</t>
  </si>
  <si>
    <t>https://www.linkedin.com/company/millb%C3%A4ker-sas/</t>
  </si>
  <si>
    <t>49.262947119069445, 4.037058297743871</t>
  </si>
  <si>
    <t>https://www.linkedin.com/company/champagne-louis-roederer/</t>
  </si>
  <si>
    <t>https://www.linkedin.com/in/umr-fare-0a41241a5/</t>
  </si>
  <si>
    <t>https://www.linkedin.com/school/universite-de-reims-champagne-ardenne/?originalSubdomain=fr</t>
  </si>
  <si>
    <t>49.23079789189787, 4.018860555934231</t>
  </si>
  <si>
    <t>https://www.linkedin.com/company/chu-de-reims/</t>
  </si>
  <si>
    <t>49.24230733073601, 4.064601849156538</t>
  </si>
  <si>
    <t>49.05742551505309, 3.9510021693108106</t>
  </si>
  <si>
    <t>https://www.linkedin.com/company/oenologie-conseil-champagne/people/</t>
  </si>
  <si>
    <t>Laboratoire d'œnologie, Unité de recherche Vignes et Vins de Champagne</t>
  </si>
  <si>
    <t>Bâtiment 1, Campus Moulin de la Housse, Chemin des Rouliers,  (URVVC, EA 4707)</t>
  </si>
  <si>
    <t>URCA Stress Environnementaux et BIOsurveillance des milieux aquatiques</t>
  </si>
  <si>
    <t>2-8 Chemin des Rouliers  - Bâtiment 18,  (SEBIO)</t>
  </si>
  <si>
    <t xml:space="preserve">URCA Fractionnement des Agroressources et Environnement </t>
  </si>
  <si>
    <t>2-8, Chemin des Rouliers - Bâtiment 18 , (FARE) INRA  UMR A 614</t>
  </si>
  <si>
    <t>Elchais (Ex. Sensient Dehydrated Flavors )</t>
  </si>
  <si>
    <t>BCM</t>
  </si>
  <si>
    <t>ANSES (BCM-Alimentaire)</t>
  </si>
  <si>
    <t>48.57421849089846, 3.9741207204751405</t>
  </si>
  <si>
    <t>https://www.linkedin.com/company/aquanalyse-laboratoire/about/</t>
  </si>
  <si>
    <t>49.520456156633635, 1.2924428577285805</t>
  </si>
  <si>
    <t>EURIAL - Laiterie de Jouy</t>
  </si>
  <si>
    <t>48.168357458477104, 2.9843641624189194</t>
  </si>
  <si>
    <t>https://www.linkedin.com/in/eurial-ultra-frais-branche-lait-eurial-du-groupe-agrial-6bb701124/</t>
  </si>
  <si>
    <t>49.348710512517656, 4.160300601104727</t>
  </si>
  <si>
    <t>https://www.linkedin.com/company/a-r-d/</t>
  </si>
  <si>
    <t>49.05714533026471, 3.964399200350597</t>
  </si>
  <si>
    <t>48.652788301680204, 4.9337660781502155</t>
  </si>
  <si>
    <t>https://www.linkedin.com/company/cogesal-miko/about/</t>
  </si>
  <si>
    <t>49.65128245156454, 4.567756650406249</t>
  </si>
  <si>
    <t>47.79452298313667, 2.322076455357234</t>
  </si>
  <si>
    <t>49.76471285018742, 4.7295449474978275</t>
  </si>
  <si>
    <t>49.15653682445556, 4.1127664940380155</t>
  </si>
  <si>
    <t>https://www.linkedin.com/company/champagne-taittinger/</t>
  </si>
  <si>
    <t>49.26478679918243, 4.039610376459445</t>
  </si>
  <si>
    <t>https://www.linkedin.com/company/g.h.-mumm-et-cie---soci%C3%A9t%C3%A9-vinicole-de-champagne-successeur/about/</t>
  </si>
  <si>
    <t>49.25879400254374, 4.012078444297761</t>
  </si>
  <si>
    <t>https://www.linkedin.com/company/euromill-nord/about/</t>
  </si>
  <si>
    <t>49.238236004940944, 4.063980369374996</t>
  </si>
  <si>
    <t>https://www.linkedin.com/company/french-national-institute-for-agricultural-research/</t>
  </si>
  <si>
    <t>48.23904086098831, 3.678161586216218</t>
  </si>
  <si>
    <t>https://www.linkedin.com/company/bonduelle-traiteur-international-s.a.s./</t>
  </si>
  <si>
    <t>48.5336712811449, 4.120667384222831</t>
  </si>
  <si>
    <t>47.88372797978758, 2.1364327845372575</t>
  </si>
  <si>
    <t>https://www.linkedin.com/company/laiterie-de-saint-denis-de-l%27hotel-s-a-s/?originalSubdomain=fr</t>
  </si>
  <si>
    <t>49.7256896489122, 4.716300436914696</t>
  </si>
  <si>
    <t>https://www.linkedin.com/company/aux-saveurs-d-ardennes/?originalSubdomain=fr</t>
  </si>
  <si>
    <t>49.51996577412186, 4.308600368918196</t>
  </si>
  <si>
    <t>https://www.linkedin.com/company/sarl-demoizet/about/</t>
  </si>
  <si>
    <t>49.22605914249005, 4.0195389326570155</t>
  </si>
  <si>
    <t>https://www.univ-reims.fr/universite/organisation/hemostase-et-remodelage-vasculaire-post-ischemie-hervi-ea-3801,7741,18258.html?args=nHEMODyUJwUhqsrwuCpuaNyCDZ7MvvN7MAQuNirZyskV418MQMcUGLpndo%252AVyXeJjaUGzNHdLwJqnNPJgi8bfw</t>
  </si>
  <si>
    <t>49.34426540397526, 4.170870369429801</t>
  </si>
  <si>
    <t>https://www.linkedin.com/company/cristanol/about/</t>
  </si>
  <si>
    <t>49.06187328491511, 3.941441719159603</t>
  </si>
  <si>
    <t>https://www.linkedin.com/company/institut-oenologique-de-champagne/?originalSubdomain=fr</t>
  </si>
  <si>
    <t>49.2371504908251, 4.065222952405405</t>
  </si>
  <si>
    <t>Recherche..</t>
  </si>
  <si>
    <t>https://www.linkedin.com/company/institut-de-biotechnologies-jacques-boy/?originalSubdomain=fr</t>
  </si>
  <si>
    <t>48.59871760470695, 7.734823584227693</t>
  </si>
  <si>
    <t>49.02947909854908, 3.024143416254243</t>
  </si>
  <si>
    <t>https://jaminex.com/</t>
  </si>
  <si>
    <t>48.725376856620606, 3.899373367749999</t>
  </si>
  <si>
    <t>https://www.linkedin.com/company/tereos/?originalSubdomain=fr</t>
  </si>
  <si>
    <t>47.859380634391954, 2.2677740130320823</t>
  </si>
  <si>
    <t>https://www.linkedin.com/company/antartic-a.s.a./about/</t>
  </si>
  <si>
    <t>49.340708900859326, 3.5546705651486445</t>
  </si>
  <si>
    <t>https://www.linkedin.com/company/lactinov-export---groupe-lact%27union/?originalSubdomain=fr</t>
  </si>
  <si>
    <t xml:space="preserve">Source Aurelle ( Cristalline - 08 ) </t>
  </si>
  <si>
    <t>HEMOSTASE ET REMODELAGE VASCULAIRE POST-ISCHEMIE (HERVI) ; 1, rue du Marechal Juin</t>
  </si>
  <si>
    <t>Faculté de Médecine, Unité de Recherche EA 3801</t>
  </si>
  <si>
    <t>49.980277869667454, 3.9185360291283766</t>
  </si>
  <si>
    <t>https://www.uriane.com/fiche-accueil-442.aspx?bo=0&amp;</t>
  </si>
  <si>
    <t>49.396142835015645, 3.105488105266893</t>
  </si>
  <si>
    <t>49.395790446057504, 3.095529659817566</t>
  </si>
  <si>
    <t>https://www.linkedin.com/company/babynov/?originalSubdomain=fr</t>
  </si>
  <si>
    <t>49.78673620171467, 4.480565791027026</t>
  </si>
  <si>
    <t>https://www.linkedin.com/company/canelia-rouvroy-poudre/about/</t>
  </si>
  <si>
    <t>Canelia (Lactalis) Rouvroy Poudre</t>
  </si>
  <si>
    <t>49.61328911914807, 4.589904682574323</t>
  </si>
  <si>
    <t>https://cd08.fr/le-conseil-departemental/les-services-departementaux/le-laboratoire-departemental-danalyses-des-ardennes</t>
  </si>
  <si>
    <t>48.22352794233971, 4.1330833439527</t>
  </si>
  <si>
    <t>https://www.linkedin.com/company/bister-s.a/</t>
  </si>
  <si>
    <t>49.23482893234271, 4.071228721716214</t>
  </si>
  <si>
    <t>https://www.linkedin.com/company/kalizea/?originalSubdomain=fr</t>
  </si>
  <si>
    <t>49.29312218720171, 4.018548943952702</t>
  </si>
  <si>
    <t>https://www.linkedin.com/company/biscuits-fossier-reims/?originalSubdomain=fr</t>
  </si>
  <si>
    <t>49.26505649953078, 4.036877126579017</t>
  </si>
  <si>
    <t>http://www.crvc.fr/</t>
  </si>
  <si>
    <t>49.35093402480607, 4.164440719635132</t>
  </si>
  <si>
    <t>https://www.linkedin.com/company/adm/?originalSubdomain=fr</t>
  </si>
  <si>
    <t>48.90776158911016, 4.023578059108555</t>
  </si>
  <si>
    <t>https://www.linkedin.com/company/champagne-duval-leroy/?originalSubdomain=fr</t>
  </si>
  <si>
    <t>49.05087445813867, 4.015903918530405</t>
  </si>
  <si>
    <t>https://www.linkedin.com/company/distillerie-jean-goyard-sa/about/</t>
  </si>
  <si>
    <t>48.97317348024, 4.013920397918917</t>
  </si>
  <si>
    <t>https://www.linkedin.com/company/union-champagne/?originalSubdomain=fr</t>
  </si>
  <si>
    <t>48.73017009134304, 4.610731228608105</t>
  </si>
  <si>
    <t>https://www.linkedin.com/company/malteurop/?originalSubdomain=fr</t>
  </si>
  <si>
    <t>49.25414372229568, 4.15973160938098</t>
  </si>
  <si>
    <t>49.19022938276526, 4.154930051364863</t>
  </si>
  <si>
    <t>48.98231977278168, 4.2772173884256715</t>
  </si>
  <si>
    <t>https://www.linkedin.com/company/mccainfoods/?originalSubdomain=fr</t>
  </si>
  <si>
    <t>49.36586006766375, 4.474626536323952</t>
  </si>
  <si>
    <t>https://www.linkedin.com/company/vranken-pommery-monopole/?originalSubdomain=fr</t>
  </si>
  <si>
    <t>48.6746199255123, 5.624025458433929</t>
  </si>
  <si>
    <t>https://www.linkedin.com/company/clairdelorraine/about/</t>
  </si>
  <si>
    <t>48.56245199479235, 5.349574449804051</t>
  </si>
  <si>
    <t>https://www.linkedin.com/company/fromagerie-renard-gillard/?originalSubdomain=fr</t>
  </si>
  <si>
    <t>50.672200861408605, 3.0829319068918912</t>
  </si>
  <si>
    <t>https://www.linkedin.com/company/lesaffre/?originalSubdomain=fr</t>
  </si>
  <si>
    <t>49.16012190614292, 3.1044681689029527</t>
  </si>
  <si>
    <t>https://www.linkedin.com/company/eureau-sources/about/</t>
  </si>
  <si>
    <t>48.620873298768224, 7.500216782574324</t>
  </si>
  <si>
    <t>https://www.linkedin.com/company/pates-grand-mere/?originalSubdomain=fr</t>
  </si>
  <si>
    <t>48.875459366877436, 3.3699335344594554</t>
  </si>
  <si>
    <t>https://www.linkedin.com/company/moulins-bourgeois/?originalSubdomain=fr</t>
  </si>
  <si>
    <t>50.16053773784718, 2.325855424673983</t>
  </si>
  <si>
    <t>https://www.linkedin.com/company/nutribio/?originalSubdomain=fr</t>
  </si>
  <si>
    <t>47.838819440417964, 3.583057653445947</t>
  </si>
  <si>
    <t>https://www.linkedin.com/company/yoplait-france/about/</t>
  </si>
  <si>
    <t>49.24520963551287, 4.048942151364862</t>
  </si>
  <si>
    <t>https://www.linkedin.com/company/champagne-taittinger/?originalSubdomain=fr</t>
  </si>
  <si>
    <t>49.057285626318446, 3.9504775206756735</t>
  </si>
  <si>
    <t>https://www.linkedin.com/company/csgv/?originalSubdomain=fr</t>
  </si>
  <si>
    <t>48.1084886437727, 4.388448941287162</t>
  </si>
  <si>
    <t>49.02422427122001, 3.9798430810135104</t>
  </si>
  <si>
    <t>https://www.linkedin.com/company/cvc-nicolas-feuillatte/?originalSubdomain=fr</t>
  </si>
  <si>
    <t>48.22678536341495, 4.134071100079478</t>
  </si>
  <si>
    <t>https://www.linkedin.com/company/dislaub/about/</t>
  </si>
  <si>
    <t>48.81157695359929, 2.4038258247098945</t>
  </si>
  <si>
    <t>https://www.linkedin.com/company/eau-de-paris/?originalSubdomain=fr</t>
  </si>
  <si>
    <t>49.30028472080546, 3.5764541517103527</t>
  </si>
  <si>
    <t>48.73990232228516, 4.161691407509708</t>
  </si>
  <si>
    <t>50.00803786632115, 3.690505436020268</t>
  </si>
  <si>
    <t>https://www.linkedin.com/company/nestl%C3%A9-france-s.a.s./?originalSubdomain=fr</t>
  </si>
  <si>
    <t>46.91614158918357, 6.335983964710303</t>
  </si>
  <si>
    <t>https://www.linkedin.com/company/fromagerie-badoz/about/</t>
  </si>
  <si>
    <t>48.67351897726366, 4.193192689712427</t>
  </si>
  <si>
    <t>https://www.linkedin.com/company/huguier-freres/about/</t>
  </si>
  <si>
    <t>48.81626779377453, 3.982087527376035</t>
  </si>
  <si>
    <t>https://www.linkedin.com/company/tereos/</t>
  </si>
  <si>
    <t>49.638735744376284, 5.350156381894311</t>
  </si>
  <si>
    <t>https://www.linkedin.com/company/brasserie-d'orval/about/</t>
  </si>
  <si>
    <t>49.265817608480354, 4.034248191664592</t>
  </si>
  <si>
    <t>https://www.linkedin.com/company/charbonneaux-brabant-s-a-/?originalSubdomain=fr</t>
  </si>
  <si>
    <t>49.238513631724715, 4.063616882397323</t>
  </si>
  <si>
    <t>49.242458116321195, 4.066893596802907</t>
  </si>
  <si>
    <t>49.241855732351695, 4.065970916894125</t>
  </si>
  <si>
    <t xml:space="preserve">FOSSIER </t>
  </si>
  <si>
    <t>49.57703419492414, 3.655729827110422</t>
  </si>
  <si>
    <t>https://www.linkedin.com/company/sdp/?originalSubdomain=fr</t>
  </si>
  <si>
    <t>49.27985558876161, 3.9937628204313316</t>
  </si>
  <si>
    <t>49.06495321901179, 3.8919729397837486</t>
  </si>
  <si>
    <t>48.71359294098057, 3.733835427494399</t>
  </si>
  <si>
    <t>48.981673608079234, 4.385235873081077</t>
  </si>
  <si>
    <t>https://www.linkedin.com/company/arvalisinstitutduvegetal/?originalSubdomain=fr</t>
  </si>
  <si>
    <t>49.32683622006186, 2.6562624894057003</t>
  </si>
  <si>
    <t>https://www.linkedin.com/company/ineris/?originalSubdomain=fr</t>
  </si>
  <si>
    <t>48.81212712133916, 2.4283209192432325</t>
  </si>
  <si>
    <t>https://www.linkedin.com/company/anses-fr/?originalSubdomain=fr</t>
  </si>
  <si>
    <t>48.491438294349166, 3.4947435370608093</t>
  </si>
  <si>
    <t>https://www.linkedin.com/company/groupesoufflet/?originalSubdomain=fr</t>
  </si>
  <si>
    <t>49.34612946851516, 4.1563514689096035</t>
  </si>
  <si>
    <t>https://www.linkedin.com/company/urd-abi-agroparistech/?originalSubdomain=fr</t>
  </si>
  <si>
    <t>48.7267576786736, 4.587564535499998</t>
  </si>
  <si>
    <t>https://www.linkedin.com/company/nocibe/?originalSubdomain=fr</t>
  </si>
  <si>
    <t>48.87080128628494, 2.8357484718918076</t>
  </si>
  <si>
    <t>https://www.linkedin.com/company/europ-cosmetics/?originalSubdomain=fr</t>
  </si>
  <si>
    <t>49.23031928083128, 4.088813734510232</t>
  </si>
  <si>
    <t>https://www.linkedin.com/company/parchimy/?originalSubdomain=fr</t>
  </si>
  <si>
    <t>49.59204058163154, 2.8549040440810725</t>
  </si>
  <si>
    <t>https://www.linkedin.com/company/beaute-recherche-&amp;-industries/about/</t>
  </si>
  <si>
    <t>49.38280677228372, 2.7861730349797265</t>
  </si>
  <si>
    <t>https://www.linkedin.com/company/thor-france/about/</t>
  </si>
  <si>
    <t>47.92992748016217, 1.9985333159864507</t>
  </si>
  <si>
    <t>49.24237525903831, 4.066769813743927</t>
  </si>
  <si>
    <t>49.22694431529072, 4.023520374464455</t>
  </si>
  <si>
    <t>https://www.linkedin.com/company/institut-jean-godinot/about/</t>
  </si>
  <si>
    <t>49.24212309876812, 4.066394304478369</t>
  </si>
  <si>
    <t>2-8, Chemin des Rouliers, UFR Sciences, Bâtiment 18</t>
  </si>
  <si>
    <t>ICMR (Institut de chimie moléculaire de Reims )- UMR CNRS 6229</t>
  </si>
  <si>
    <t>47.759332696688126, 7.519675009328406</t>
  </si>
  <si>
    <t>49.29076201522938, 3.8076288847837767</t>
  </si>
  <si>
    <t>https://www.linkedin.com/company/sa-alk-abello/about/</t>
  </si>
  <si>
    <t>Laboratoire SIRMA    CNRS 3481  - Bâtiment 18</t>
  </si>
  <si>
    <t>2-8, Chemin des Rouliers, UFR Sciences Exactes et Naturelles</t>
  </si>
  <si>
    <t>49.23734912808571, 4.0731730219411055</t>
  </si>
  <si>
    <t>2 Rue Léon Patoux</t>
  </si>
  <si>
    <t>49.755367416064836, 4.712335280562754</t>
  </si>
  <si>
    <t>https://www.linkedin.com/company/lu-biscuits/about/</t>
  </si>
  <si>
    <t>49.431132753747875, 2.842574068912627</t>
  </si>
  <si>
    <t>https://www.linkedin.com/company/colgate-palmolive/?originalSubdomain=fr</t>
  </si>
  <si>
    <t>49.43941899080417, 2.1054729786984203</t>
  </si>
  <si>
    <t>https://www.linkedin.com/company/labosphere/?originalSubdomain=fr</t>
  </si>
  <si>
    <t>49.440804204157956, 2.1054749992516872</t>
  </si>
  <si>
    <t>https://www.linkedin.com/company/jnslabs/?originalSubdomain=il</t>
  </si>
  <si>
    <t>49.7974862314103, 4.618334989594585</t>
  </si>
  <si>
    <t>https://www.linkedin.com/company/brenntag/?originalSubdomain=fr</t>
  </si>
  <si>
    <t>47.353610135284676, 5.05604465905417</t>
  </si>
  <si>
    <t>https://www.linkedin.com/company/procter-and-gamble/?originalSubdomain=fr</t>
  </si>
  <si>
    <t>49.42999170173376, 2.857735422878834</t>
  </si>
  <si>
    <t>https://www.linkedin.com/company/sanofi-aventis-france-s.a./about/</t>
  </si>
  <si>
    <t>49.38959467479992, 2.796617180549633</t>
  </si>
  <si>
    <t>https://www.linkedin.com/company/biocodex/?originalSubdomain=fr</t>
  </si>
  <si>
    <t>49.41747074231218, 2.1078615382229646</t>
  </si>
  <si>
    <t>48.56877612597365, 7.788263265175988</t>
  </si>
  <si>
    <t>https://www.linkedin.com/company/toda-pharma/?originalSubdomain=fr</t>
  </si>
  <si>
    <t>47.35760264621107, 5.042490240567548</t>
  </si>
  <si>
    <t>https://www.linkedin.com/company/recipharm-fontaine/about/</t>
  </si>
  <si>
    <t>47.31711927567177, 5.103773352648576</t>
  </si>
  <si>
    <t>https://www.linkedin.com/company/delpharmdijon/?originalSubdomain=fr</t>
  </si>
  <si>
    <t>47.318748516250864, 5.080770727945892</t>
  </si>
  <si>
    <t>https://www.linkedin.com/company/pharm%27image/?originalSubdomain=fr</t>
  </si>
  <si>
    <t>47.28956778305259, 4.999971835533976</t>
  </si>
  <si>
    <t>https://www.linkedin.com/company/adhexpharma/?originalSubdomain=fr</t>
  </si>
  <si>
    <t>47.32049407540925, 5.0847189396485915</t>
  </si>
  <si>
    <t>https://www.linkedin.com/company/fareva/?originalSubdomain=fr</t>
  </si>
  <si>
    <t>48.95729681354116, 2.3571884863779595</t>
  </si>
  <si>
    <t>https://www.linkedin.com/company/coventya-inc-/?originalSubdomain=fr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</si>
</sst>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sz val="10"/>
      <color rgb="FF262626"/>
      <name val="Arial"/>
      <family val="2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FE2FF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/>
      <right style="thin">
        <color rgb="FF505050"/>
      </right>
      <top style="medium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9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7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2" xfId="0" applyFont="1" applyBorder="1"/>
    <xf numFmtId="0" fontId="4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vertical="center" wrapText="1"/>
    </xf>
    <xf numFmtId="0" fontId="6" fillId="0" borderId="3" xfId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0" borderId="9" xfId="0" applyFont="1" applyBorder="1"/>
    <xf numFmtId="0" fontId="11" fillId="0" borderId="3" xfId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14" fillId="0" borderId="3" xfId="1" applyFont="1" applyBorder="1" applyAlignment="1">
      <alignment vertical="center" wrapText="1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10" xfId="0" applyFont="1" applyBorder="1"/>
    <xf numFmtId="0" fontId="1" fillId="0" borderId="11" xfId="0" applyFont="1" applyBorder="1"/>
    <xf numFmtId="164" fontId="3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horizontal="center" vertical="center"/>
    </xf>
    <xf numFmtId="164" fontId="3" fillId="0" borderId="3" xfId="0" quotePrefix="1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11" fillId="0" borderId="3" xfId="1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4" fillId="0" borderId="3" xfId="1" applyFont="1" applyBorder="1" applyAlignment="1">
      <alignment horizontal="left" vertical="center" wrapText="1"/>
    </xf>
    <xf numFmtId="0" fontId="6" fillId="0" borderId="3" xfId="2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0" borderId="3" xfId="2" applyBorder="1" applyAlignment="1">
      <alignment vertical="center" wrapText="1"/>
    </xf>
    <xf numFmtId="0" fontId="6" fillId="0" borderId="3" xfId="1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6" fillId="0" borderId="3" xfId="1" applyNumberFormat="1" applyBorder="1" applyAlignment="1">
      <alignment vertical="center" wrapText="1"/>
    </xf>
    <xf numFmtId="0" fontId="6" fillId="0" borderId="3" xfId="2" applyBorder="1" applyAlignment="1">
      <alignment horizontal="center" vertical="center"/>
    </xf>
    <xf numFmtId="0" fontId="6" fillId="0" borderId="3" xfId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14" fillId="0" borderId="3" xfId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6" xfId="1" applyBorder="1" applyAlignment="1">
      <alignment horizontal="center" vertical="center" wrapText="1"/>
    </xf>
    <xf numFmtId="0" fontId="0" fillId="3" borderId="3" xfId="0" applyFill="1" applyBorder="1"/>
    <xf numFmtId="0" fontId="0" fillId="0" borderId="3" xfId="0" applyBorder="1" applyAlignment="1">
      <alignment horizontal="center"/>
    </xf>
    <xf numFmtId="0" fontId="0" fillId="4" borderId="3" xfId="0" applyFill="1" applyBorder="1"/>
    <xf numFmtId="0" fontId="20" fillId="0" borderId="0" xfId="0" applyFont="1" applyBorder="1" applyAlignment="1">
      <alignment vertical="center" wrapText="1"/>
    </xf>
    <xf numFmtId="0" fontId="1" fillId="0" borderId="8" xfId="0" applyFont="1" applyBorder="1"/>
    <xf numFmtId="0" fontId="3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3" xfId="0" applyBorder="1"/>
    <xf numFmtId="164" fontId="1" fillId="0" borderId="8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11" fillId="0" borderId="8" xfId="1" applyFont="1" applyBorder="1" applyAlignment="1">
      <alignment horizontal="center" vertical="center"/>
    </xf>
    <xf numFmtId="0" fontId="6" fillId="0" borderId="8" xfId="1" applyBorder="1" applyAlignment="1">
      <alignment vertical="center" wrapText="1"/>
    </xf>
    <xf numFmtId="0" fontId="6" fillId="0" borderId="8" xfId="1" applyBorder="1" applyAlignment="1">
      <alignment horizontal="center" vertical="center" wrapText="1"/>
    </xf>
    <xf numFmtId="0" fontId="1" fillId="0" borderId="8" xfId="0" applyFont="1" applyBorder="1" applyAlignment="1">
      <alignment wrapText="1"/>
    </xf>
    <xf numFmtId="0" fontId="0" fillId="0" borderId="3" xfId="0" applyBorder="1" applyAlignment="1">
      <alignment wrapText="1"/>
    </xf>
    <xf numFmtId="0" fontId="4" fillId="0" borderId="4" xfId="0" applyFont="1" applyBorder="1"/>
    <xf numFmtId="0" fontId="0" fillId="0" borderId="4" xfId="0" applyBorder="1"/>
    <xf numFmtId="0" fontId="0" fillId="6" borderId="13" xfId="0" applyFill="1" applyBorder="1" applyAlignment="1"/>
    <xf numFmtId="0" fontId="0" fillId="6" borderId="14" xfId="0" applyFill="1" applyBorder="1" applyAlignment="1"/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1" xfId="0" applyBorder="1"/>
    <xf numFmtId="0" fontId="1" fillId="0" borderId="1" xfId="0" applyFont="1" applyBorder="1" applyAlignment="1">
      <alignment vertical="center" wrapText="1"/>
    </xf>
    <xf numFmtId="0" fontId="0" fillId="0" borderId="3" xfId="0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6" fillId="0" borderId="1" xfId="1" applyBorder="1" applyAlignment="1">
      <alignment vertical="center" wrapText="1"/>
    </xf>
    <xf numFmtId="0" fontId="6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/>
    <xf numFmtId="0" fontId="0" fillId="0" borderId="1" xfId="0" applyBorder="1" applyAlignment="1"/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5" fontId="11" fillId="0" borderId="6" xfId="1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7" fillId="0" borderId="3" xfId="0" applyFont="1" applyBorder="1" applyAlignment="1">
      <alignment vertical="center"/>
    </xf>
    <xf numFmtId="0" fontId="6" fillId="0" borderId="6" xfId="1" quotePrefix="1" applyBorder="1" applyAlignment="1">
      <alignment horizontal="center" vertical="center" wrapText="1"/>
    </xf>
    <xf numFmtId="0" fontId="6" fillId="0" borderId="3" xfId="2" quotePrefix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6" fillId="0" borderId="3" xfId="1" quotePrefix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wrapText="1"/>
    </xf>
    <xf numFmtId="164" fontId="9" fillId="0" borderId="27" xfId="0" applyNumberFormat="1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49" fontId="9" fillId="2" borderId="30" xfId="0" applyNumberFormat="1" applyFont="1" applyFill="1" applyBorder="1" applyAlignment="1">
      <alignment horizontal="center" vertical="center" wrapText="1"/>
    </xf>
    <xf numFmtId="49" fontId="18" fillId="0" borderId="30" xfId="0" applyNumberFormat="1" applyFont="1" applyBorder="1" applyAlignment="1">
      <alignment horizontal="center" vertical="center" wrapText="1"/>
    </xf>
    <xf numFmtId="49" fontId="10" fillId="0" borderId="30" xfId="0" applyNumberFormat="1" applyFont="1" applyBorder="1" applyAlignment="1">
      <alignment horizontal="center" vertical="center" wrapText="1"/>
    </xf>
    <xf numFmtId="0" fontId="10" fillId="0" borderId="31" xfId="0" applyFont="1" applyBorder="1"/>
    <xf numFmtId="0" fontId="10" fillId="0" borderId="30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0" fontId="21" fillId="6" borderId="12" xfId="0" applyFont="1" applyFill="1" applyBorder="1" applyAlignment="1">
      <alignment horizontal="right"/>
    </xf>
    <xf numFmtId="0" fontId="21" fillId="6" borderId="13" xfId="0" applyFont="1" applyFill="1" applyBorder="1" applyAlignment="1">
      <alignment horizontal="right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20" fillId="0" borderId="16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/>
    </xf>
    <xf numFmtId="0" fontId="21" fillId="6" borderId="13" xfId="0" applyFont="1" applyFill="1" applyBorder="1" applyAlignment="1">
      <alignment horizontal="center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Entreprises_Complet!$AU$3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9-8B42-97C8-2622FE35C4F1}"/>
            </c:ext>
          </c:extLst>
        </c:ser>
        <c:ser>
          <c:idx val="1"/>
          <c:order val="1"/>
          <c:tx>
            <c:strRef>
              <c:f>Entreprises_Complet!$AU$3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9-8B42-97C8-2622FE35C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209024"/>
        <c:axId val="124210560"/>
      </c:barChart>
      <c:catAx>
        <c:axId val="1242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210560"/>
        <c:crosses val="autoZero"/>
        <c:auto val="1"/>
        <c:lblAlgn val="ctr"/>
        <c:lblOffset val="100"/>
        <c:noMultiLvlLbl val="0"/>
      </c:catAx>
      <c:valAx>
        <c:axId val="124210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09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Entreprises_Complet!$AU$12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8-6644-B7C5-AA6761C9B1AC}"/>
            </c:ext>
          </c:extLst>
        </c:ser>
        <c:ser>
          <c:idx val="1"/>
          <c:order val="1"/>
          <c:tx>
            <c:strRef>
              <c:f>Entreprises_Complet!$AU$12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8-6644-B7C5-AA6761C9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50464"/>
        <c:axId val="124752256"/>
      </c:barChart>
      <c:catAx>
        <c:axId val="1247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52256"/>
        <c:crosses val="autoZero"/>
        <c:auto val="1"/>
        <c:lblAlgn val="ctr"/>
        <c:lblOffset val="100"/>
        <c:noMultiLvlLbl val="0"/>
      </c:catAx>
      <c:valAx>
        <c:axId val="12475225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504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Entreprises_Complet!$AU$13</c:f>
              <c:strCache>
                <c:ptCount val="1"/>
                <c:pt idx="0">
                  <c:v>N° 11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0-1947-A575-ABB9EA08E69B}"/>
            </c:ext>
          </c:extLst>
        </c:ser>
        <c:ser>
          <c:idx val="1"/>
          <c:order val="1"/>
          <c:tx>
            <c:strRef>
              <c:f>Entreprises_Complet!$AU$13</c:f>
              <c:strCache>
                <c:ptCount val="1"/>
                <c:pt idx="0">
                  <c:v>N° 11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0-1947-A575-ABB9EA08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64384"/>
        <c:axId val="124865920"/>
      </c:barChart>
      <c:catAx>
        <c:axId val="1248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65920"/>
        <c:crosses val="autoZero"/>
        <c:auto val="1"/>
        <c:lblAlgn val="ctr"/>
        <c:lblOffset val="100"/>
        <c:noMultiLvlLbl val="0"/>
      </c:catAx>
      <c:valAx>
        <c:axId val="124865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6438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Entreprises_Complet!$AU$14</c:f>
              <c:strCache>
                <c:ptCount val="1"/>
                <c:pt idx="0">
                  <c:v>N° 12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D-AA44-A93F-8F7AC11BB0F0}"/>
            </c:ext>
          </c:extLst>
        </c:ser>
        <c:ser>
          <c:idx val="1"/>
          <c:order val="1"/>
          <c:tx>
            <c:strRef>
              <c:f>Entreprises_Complet!$AU$14</c:f>
              <c:strCache>
                <c:ptCount val="1"/>
                <c:pt idx="0">
                  <c:v>N° 12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D-AA44-A93F-8F7AC11B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89504"/>
        <c:axId val="124791040"/>
      </c:barChart>
      <c:catAx>
        <c:axId val="12478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91040"/>
        <c:crosses val="autoZero"/>
        <c:auto val="1"/>
        <c:lblAlgn val="ctr"/>
        <c:lblOffset val="100"/>
        <c:noMultiLvlLbl val="0"/>
      </c:catAx>
      <c:valAx>
        <c:axId val="12479104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8950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Entreprises_Complet!$AU$15</c:f>
              <c:strCache>
                <c:ptCount val="1"/>
                <c:pt idx="0">
                  <c:v>N° 13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8-5D4D-867D-EC172C40F1B3}"/>
            </c:ext>
          </c:extLst>
        </c:ser>
        <c:ser>
          <c:idx val="1"/>
          <c:order val="1"/>
          <c:tx>
            <c:strRef>
              <c:f>Entreprises_Complet!$AU$15</c:f>
              <c:strCache>
                <c:ptCount val="1"/>
                <c:pt idx="0">
                  <c:v>N° 13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8-5D4D-867D-EC172C40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33792"/>
        <c:axId val="124835328"/>
      </c:barChart>
      <c:catAx>
        <c:axId val="1248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35328"/>
        <c:crosses val="autoZero"/>
        <c:auto val="1"/>
        <c:lblAlgn val="ctr"/>
        <c:lblOffset val="100"/>
        <c:noMultiLvlLbl val="0"/>
      </c:catAx>
      <c:valAx>
        <c:axId val="1248353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337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Entreprises_Complet!$AU$16</c:f>
              <c:strCache>
                <c:ptCount val="1"/>
                <c:pt idx="0">
                  <c:v>N° 14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6-234F-97C2-A869DD8130CA}"/>
            </c:ext>
          </c:extLst>
        </c:ser>
        <c:ser>
          <c:idx val="1"/>
          <c:order val="1"/>
          <c:tx>
            <c:strRef>
              <c:f>Entreprises_Complet!$AU$16</c:f>
              <c:strCache>
                <c:ptCount val="1"/>
                <c:pt idx="0">
                  <c:v>N° 14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6-234F-97C2-A869DD813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35168"/>
        <c:axId val="124945152"/>
      </c:barChart>
      <c:catAx>
        <c:axId val="1249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45152"/>
        <c:crosses val="autoZero"/>
        <c:auto val="1"/>
        <c:lblAlgn val="ctr"/>
        <c:lblOffset val="100"/>
        <c:noMultiLvlLbl val="0"/>
      </c:catAx>
      <c:valAx>
        <c:axId val="1249451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35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Entreprises_Complet!$AU$17</c:f>
              <c:strCache>
                <c:ptCount val="1"/>
                <c:pt idx="0">
                  <c:v>N° 15 CHU Maison Blanche
Laboratoire de pharmacologie  Toxicologie 
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F-3548-9A30-6F1734104941}"/>
            </c:ext>
          </c:extLst>
        </c:ser>
        <c:ser>
          <c:idx val="1"/>
          <c:order val="1"/>
          <c:tx>
            <c:strRef>
              <c:f>Entreprises_Complet!$AU$17</c:f>
              <c:strCache>
                <c:ptCount val="1"/>
                <c:pt idx="0">
                  <c:v>N° 15 CHU Maison Blanche
Laboratoire de pharmacologie  Toxicologie 
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F-3548-9A30-6F1734104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67168"/>
        <c:axId val="124981248"/>
      </c:barChart>
      <c:catAx>
        <c:axId val="1249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81248"/>
        <c:crosses val="autoZero"/>
        <c:auto val="1"/>
        <c:lblAlgn val="ctr"/>
        <c:lblOffset val="100"/>
        <c:noMultiLvlLbl val="0"/>
      </c:catAx>
      <c:valAx>
        <c:axId val="12498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67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Entreprises_Complet!$AU$18</c:f>
              <c:strCache>
                <c:ptCount val="1"/>
                <c:pt idx="0">
                  <c:v>N° 16 Laboratoire d'œnologie, Unité de recherche Vignes et Vins de Champagne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Entreprises_Complet!$BN$18:$BT$18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8-A242-BBA9-12AEB6554EBD}"/>
            </c:ext>
          </c:extLst>
        </c:ser>
        <c:ser>
          <c:idx val="1"/>
          <c:order val="1"/>
          <c:tx>
            <c:strRef>
              <c:f>Entreprises_Complet!$AU$18</c:f>
              <c:strCache>
                <c:ptCount val="1"/>
                <c:pt idx="0">
                  <c:v>N° 16 Laboratoire d'œnologie, Unité de recherche Vignes et Vins de Champagne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Entreprises_Complet!$BU$18:$CA$18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8-A242-BBA9-12AEB655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03264"/>
        <c:axId val="125004800"/>
      </c:barChart>
      <c:catAx>
        <c:axId val="1250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004800"/>
        <c:crosses val="autoZero"/>
        <c:auto val="1"/>
        <c:lblAlgn val="ctr"/>
        <c:lblOffset val="100"/>
        <c:noMultiLvlLbl val="0"/>
      </c:catAx>
      <c:valAx>
        <c:axId val="12500480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0032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Entreprises_Complet!$AW$3</c:f>
              <c:strCache>
                <c:ptCount val="1"/>
                <c:pt idx="0">
                  <c:v>N° 8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3-7841-BC9B-5865CD3CF12C}"/>
            </c:ext>
          </c:extLst>
        </c:ser>
        <c:ser>
          <c:idx val="1"/>
          <c:order val="1"/>
          <c:tx>
            <c:strRef>
              <c:f>Entreprises_Complet!$AW$3</c:f>
              <c:strCache>
                <c:ptCount val="1"/>
                <c:pt idx="0">
                  <c:v>N° 8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3-7841-BC9B-5865CD3C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16576"/>
        <c:axId val="125418112"/>
      </c:barChart>
      <c:catAx>
        <c:axId val="1254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18112"/>
        <c:crosses val="autoZero"/>
        <c:auto val="1"/>
        <c:lblAlgn val="ctr"/>
        <c:lblOffset val="100"/>
        <c:noMultiLvlLbl val="0"/>
      </c:catAx>
      <c:valAx>
        <c:axId val="1254181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1657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9-8C47-A6F6-76E6EEBCACE5}"/>
            </c:ext>
          </c:extLst>
        </c:ser>
        <c:ser>
          <c:idx val="1"/>
          <c:order val="1"/>
          <c:tx>
            <c:strRef>
              <c:f>Entreprises_Complet!$AW$4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9-8C47-A6F6-76E6EEBCA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56768"/>
        <c:axId val="125458304"/>
      </c:barChart>
      <c:catAx>
        <c:axId val="1254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58304"/>
        <c:crosses val="autoZero"/>
        <c:auto val="1"/>
        <c:lblAlgn val="ctr"/>
        <c:lblOffset val="100"/>
        <c:noMultiLvlLbl val="0"/>
      </c:catAx>
      <c:valAx>
        <c:axId val="125458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56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F-F44B-A205-765B90DE3EA0}"/>
            </c:ext>
          </c:extLst>
        </c:ser>
        <c:ser>
          <c:idx val="1"/>
          <c:order val="1"/>
          <c:tx>
            <c:strRef>
              <c:f>Entreprises_Complet!$AW$5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F-F44B-A205-765B90DE3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92608"/>
        <c:axId val="125793408"/>
      </c:barChart>
      <c:catAx>
        <c:axId val="1254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793408"/>
        <c:crosses val="autoZero"/>
        <c:auto val="1"/>
        <c:lblAlgn val="ctr"/>
        <c:lblOffset val="100"/>
        <c:noMultiLvlLbl val="0"/>
      </c:catAx>
      <c:valAx>
        <c:axId val="1257934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926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Entreprises_Complet!$AU$4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4-3943-9840-644FE3BB740D}"/>
            </c:ext>
          </c:extLst>
        </c:ser>
        <c:ser>
          <c:idx val="1"/>
          <c:order val="1"/>
          <c:tx>
            <c:strRef>
              <c:f>Entreprises_Complet!$AU$4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4-3943-9840-644FE3BB7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64192"/>
        <c:axId val="123865728"/>
      </c:barChart>
      <c:catAx>
        <c:axId val="1238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ysClr val="windowText" lastClr="000000"/>
            </a:solidFill>
            <a:headEnd type="triangle"/>
          </a:ln>
        </c:spPr>
        <c:crossAx val="123865728"/>
        <c:crosses val="autoZero"/>
        <c:auto val="1"/>
        <c:lblAlgn val="ctr"/>
        <c:lblOffset val="100"/>
        <c:noMultiLvlLbl val="0"/>
      </c:catAx>
      <c:valAx>
        <c:axId val="1238657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  <a:tailEnd type="triangle"/>
          </a:ln>
        </c:spPr>
        <c:crossAx val="1238641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E-334B-A04C-0D5F1973B5BA}"/>
            </c:ext>
          </c:extLst>
        </c:ser>
        <c:ser>
          <c:idx val="1"/>
          <c:order val="1"/>
          <c:tx>
            <c:strRef>
              <c:f>Entreprises_Complet!$AW$6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E-334B-A04C-0D5F1973B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07616"/>
        <c:axId val="125813504"/>
      </c:barChart>
      <c:catAx>
        <c:axId val="1258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13504"/>
        <c:crosses val="autoZero"/>
        <c:auto val="1"/>
        <c:lblAlgn val="ctr"/>
        <c:lblOffset val="100"/>
        <c:noMultiLvlLbl val="0"/>
      </c:catAx>
      <c:valAx>
        <c:axId val="1258135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0761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2-F64F-8841-5ECAA5A9C0A7}"/>
            </c:ext>
          </c:extLst>
        </c:ser>
        <c:ser>
          <c:idx val="1"/>
          <c:order val="1"/>
          <c:tx>
            <c:strRef>
              <c:f>Entreprises_Complet!$AW$7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2-F64F-8841-5ECAA5A9C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52288"/>
        <c:axId val="125866368"/>
      </c:barChart>
      <c:catAx>
        <c:axId val="1258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66368"/>
        <c:crosses val="autoZero"/>
        <c:auto val="1"/>
        <c:lblAlgn val="ctr"/>
        <c:lblOffset val="100"/>
        <c:noMultiLvlLbl val="0"/>
      </c:catAx>
      <c:valAx>
        <c:axId val="1258663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5228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F-0D42-B65E-44866BDA7880}"/>
            </c:ext>
          </c:extLst>
        </c:ser>
        <c:ser>
          <c:idx val="1"/>
          <c:order val="1"/>
          <c:tx>
            <c:strRef>
              <c:f>Entreprises_Complet!$AW$8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F-0D42-B65E-44866BDA7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18880"/>
        <c:axId val="127020416"/>
      </c:barChart>
      <c:catAx>
        <c:axId val="1270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20416"/>
        <c:crosses val="autoZero"/>
        <c:auto val="1"/>
        <c:lblAlgn val="ctr"/>
        <c:lblOffset val="100"/>
        <c:noMultiLvlLbl val="0"/>
      </c:catAx>
      <c:valAx>
        <c:axId val="12702041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1888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Entreprises_Complet!$AW$9</c:f>
              <c:strCache>
                <c:ptCount val="1"/>
                <c:pt idx="0">
                  <c:v>N° 21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4-8E48-957A-B500FEB1B726}"/>
            </c:ext>
          </c:extLst>
        </c:ser>
        <c:ser>
          <c:idx val="1"/>
          <c:order val="1"/>
          <c:tx>
            <c:strRef>
              <c:f>Entreprises_Complet!$AW$9</c:f>
              <c:strCache>
                <c:ptCount val="1"/>
                <c:pt idx="0">
                  <c:v>N° 21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4-8E48-957A-B500FEB1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59072"/>
        <c:axId val="127060608"/>
      </c:barChart>
      <c:catAx>
        <c:axId val="1270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60608"/>
        <c:crosses val="autoZero"/>
        <c:auto val="1"/>
        <c:lblAlgn val="ctr"/>
        <c:lblOffset val="100"/>
        <c:noMultiLvlLbl val="0"/>
      </c:catAx>
      <c:valAx>
        <c:axId val="1270606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590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Entreprises_Complet!$AW$10</c:f>
              <c:strCache>
                <c:ptCount val="1"/>
                <c:pt idx="0">
                  <c:v>N° 33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E-714E-90ED-7EF797E9F538}"/>
            </c:ext>
          </c:extLst>
        </c:ser>
        <c:ser>
          <c:idx val="1"/>
          <c:order val="1"/>
          <c:tx>
            <c:strRef>
              <c:f>Entreprises_Complet!$AW$10</c:f>
              <c:strCache>
                <c:ptCount val="1"/>
                <c:pt idx="0">
                  <c:v>N° 33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E-714E-90ED-7EF797E9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07456"/>
        <c:axId val="127108992"/>
      </c:barChart>
      <c:catAx>
        <c:axId val="1271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08992"/>
        <c:crosses val="autoZero"/>
        <c:auto val="1"/>
        <c:lblAlgn val="ctr"/>
        <c:lblOffset val="100"/>
        <c:noMultiLvlLbl val="0"/>
      </c:catAx>
      <c:valAx>
        <c:axId val="1271089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074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Entreprises_Complet!$AW$11</c:f>
              <c:strCache>
                <c:ptCount val="1"/>
                <c:pt idx="0">
                  <c:v>N° 34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6-8240-AF0C-ECB8697FBA5F}"/>
            </c:ext>
          </c:extLst>
        </c:ser>
        <c:ser>
          <c:idx val="1"/>
          <c:order val="1"/>
          <c:tx>
            <c:strRef>
              <c:f>Entreprises_Complet!$AW$11</c:f>
              <c:strCache>
                <c:ptCount val="1"/>
                <c:pt idx="0">
                  <c:v>N° 34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6-8240-AF0C-ECB8697FB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28928"/>
        <c:axId val="127238912"/>
      </c:barChart>
      <c:catAx>
        <c:axId val="1272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38912"/>
        <c:crosses val="autoZero"/>
        <c:auto val="1"/>
        <c:lblAlgn val="ctr"/>
        <c:lblOffset val="100"/>
        <c:noMultiLvlLbl val="0"/>
      </c:catAx>
      <c:valAx>
        <c:axId val="1272389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2892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Entreprises_Complet!$AW$12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2-FE4D-A273-73B49BD0C060}"/>
            </c:ext>
          </c:extLst>
        </c:ser>
        <c:ser>
          <c:idx val="1"/>
          <c:order val="1"/>
          <c:tx>
            <c:strRef>
              <c:f>Entreprises_Complet!$AW$12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2-FE4D-A273-73B49BD0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52736"/>
        <c:axId val="127262720"/>
      </c:barChart>
      <c:catAx>
        <c:axId val="1272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62720"/>
        <c:crosses val="autoZero"/>
        <c:auto val="1"/>
        <c:lblAlgn val="ctr"/>
        <c:lblOffset val="100"/>
        <c:noMultiLvlLbl val="0"/>
      </c:catAx>
      <c:valAx>
        <c:axId val="1272627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5273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Entreprises_Complet!$AW$13</c:f>
              <c:strCache>
                <c:ptCount val="1"/>
                <c:pt idx="0">
                  <c:v>N° 35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5-C44E-8BCC-11E32A314E99}"/>
            </c:ext>
          </c:extLst>
        </c:ser>
        <c:ser>
          <c:idx val="1"/>
          <c:order val="1"/>
          <c:tx>
            <c:strRef>
              <c:f>Entreprises_Complet!$AW$13</c:f>
              <c:strCache>
                <c:ptCount val="1"/>
                <c:pt idx="0">
                  <c:v>N° 35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5-C44E-8BCC-11E32A314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61856"/>
        <c:axId val="127163392"/>
      </c:barChart>
      <c:catAx>
        <c:axId val="1271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63392"/>
        <c:crosses val="autoZero"/>
        <c:auto val="1"/>
        <c:lblAlgn val="ctr"/>
        <c:lblOffset val="100"/>
        <c:noMultiLvlLbl val="0"/>
      </c:catAx>
      <c:valAx>
        <c:axId val="1271633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618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Entreprises_Complet!$AW$14</c:f>
              <c:strCache>
                <c:ptCount val="1"/>
                <c:pt idx="0">
                  <c:v>N° 36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5-D944-BE0F-8C384320CF0C}"/>
            </c:ext>
          </c:extLst>
        </c:ser>
        <c:ser>
          <c:idx val="1"/>
          <c:order val="1"/>
          <c:tx>
            <c:strRef>
              <c:f>Entreprises_Complet!$AW$14</c:f>
              <c:strCache>
                <c:ptCount val="1"/>
                <c:pt idx="0">
                  <c:v>N° 36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5-D944-BE0F-8C384320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45024"/>
        <c:axId val="127346560"/>
      </c:barChart>
      <c:catAx>
        <c:axId val="1273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46560"/>
        <c:crosses val="autoZero"/>
        <c:auto val="1"/>
        <c:lblAlgn val="ctr"/>
        <c:lblOffset val="100"/>
        <c:noMultiLvlLbl val="0"/>
      </c:catAx>
      <c:valAx>
        <c:axId val="127346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45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Entreprises_Complet!$AW$15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E-5A4C-A17A-40E50D7A41C3}"/>
            </c:ext>
          </c:extLst>
        </c:ser>
        <c:ser>
          <c:idx val="1"/>
          <c:order val="1"/>
          <c:tx>
            <c:strRef>
              <c:f>Entreprises_Complet!$AW$15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E-5A4C-A17A-40E50D7A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84960"/>
        <c:axId val="127276160"/>
      </c:barChart>
      <c:catAx>
        <c:axId val="12738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76160"/>
        <c:crosses val="autoZero"/>
        <c:auto val="1"/>
        <c:lblAlgn val="ctr"/>
        <c:lblOffset val="100"/>
        <c:noMultiLvlLbl val="0"/>
      </c:catAx>
      <c:valAx>
        <c:axId val="127276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849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Entreprises_Complet!$AU$5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6-014D-BD63-1FF8E5A7D081}"/>
            </c:ext>
          </c:extLst>
        </c:ser>
        <c:ser>
          <c:idx val="1"/>
          <c:order val="1"/>
          <c:tx>
            <c:strRef>
              <c:f>Entreprises_Complet!$AU$5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6-014D-BD63-1FF8E5A7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20768"/>
        <c:axId val="123922304"/>
      </c:barChart>
      <c:catAx>
        <c:axId val="1239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922304"/>
        <c:crosses val="autoZero"/>
        <c:auto val="1"/>
        <c:lblAlgn val="ctr"/>
        <c:lblOffset val="100"/>
        <c:noMultiLvlLbl val="0"/>
      </c:catAx>
      <c:valAx>
        <c:axId val="123922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20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Entreprises_Complet!$AW$16</c:f>
              <c:strCache>
                <c:ptCount val="1"/>
                <c:pt idx="0">
                  <c:v>N° 4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E-294E-9CCC-FE9335D5085E}"/>
            </c:ext>
          </c:extLst>
        </c:ser>
        <c:ser>
          <c:idx val="1"/>
          <c:order val="1"/>
          <c:tx>
            <c:strRef>
              <c:f>Entreprises_Complet!$AW$16</c:f>
              <c:strCache>
                <c:ptCount val="1"/>
                <c:pt idx="0">
                  <c:v>N° 4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E-294E-9CCC-FE9335D5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06368"/>
        <c:axId val="127308160"/>
      </c:barChart>
      <c:catAx>
        <c:axId val="1273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08160"/>
        <c:crosses val="autoZero"/>
        <c:auto val="1"/>
        <c:lblAlgn val="ctr"/>
        <c:lblOffset val="100"/>
        <c:noMultiLvlLbl val="0"/>
      </c:catAx>
      <c:valAx>
        <c:axId val="127308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063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Entreprises_Complet!$AW$17</c:f>
              <c:strCache>
                <c:ptCount val="1"/>
                <c:pt idx="0">
                  <c:v>N° 5 CHU Maison Blanche
Laboratoire de pharmacologie  Toxicologie 
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C-034D-9E90-F1B64CA4DB39}"/>
            </c:ext>
          </c:extLst>
        </c:ser>
        <c:ser>
          <c:idx val="1"/>
          <c:order val="1"/>
          <c:tx>
            <c:strRef>
              <c:f>Entreprises_Complet!$AW$17</c:f>
              <c:strCache>
                <c:ptCount val="1"/>
                <c:pt idx="0">
                  <c:v>N° 5 CHU Maison Blanche
Laboratoire de pharmacologie  Toxicologie 
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C-034D-9E90-F1B64CA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12096"/>
        <c:axId val="127413632"/>
      </c:barChart>
      <c:catAx>
        <c:axId val="1274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13632"/>
        <c:crosses val="autoZero"/>
        <c:auto val="1"/>
        <c:lblAlgn val="ctr"/>
        <c:lblOffset val="100"/>
        <c:noMultiLvlLbl val="0"/>
      </c:catAx>
      <c:valAx>
        <c:axId val="12741363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1209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Entreprises_Complet!$AW$18</c:f>
              <c:strCache>
                <c:ptCount val="1"/>
                <c:pt idx="0">
                  <c:v>N° 6 Laboratoire d'œnologie, Unité de recherche Vignes et Vins de Champagne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Entreprises_Complet!$BN$18:$BT$18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8-3644-B9CA-D8B6D24DF3A6}"/>
            </c:ext>
          </c:extLst>
        </c:ser>
        <c:ser>
          <c:idx val="1"/>
          <c:order val="1"/>
          <c:tx>
            <c:strRef>
              <c:f>Entreprises_Complet!$AW$18</c:f>
              <c:strCache>
                <c:ptCount val="1"/>
                <c:pt idx="0">
                  <c:v>N° 6 Laboratoire d'œnologie, Unité de recherche Vignes et Vins de Champagne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Entreprises_Complet!$BU$18:$CA$18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8-3644-B9CA-D8B6D24DF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68672"/>
        <c:axId val="127470208"/>
      </c:barChart>
      <c:catAx>
        <c:axId val="1274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70208"/>
        <c:crosses val="autoZero"/>
        <c:auto val="1"/>
        <c:lblAlgn val="ctr"/>
        <c:lblOffset val="100"/>
        <c:noMultiLvlLbl val="0"/>
      </c:catAx>
      <c:valAx>
        <c:axId val="1274702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686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Entreprises_Complet!$AU$6</c:f>
              <c:strCache>
                <c:ptCount val="1"/>
                <c:pt idx="0">
                  <c:v>N° 4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E-F042-9E7C-804C91BF7D48}"/>
            </c:ext>
          </c:extLst>
        </c:ser>
        <c:ser>
          <c:idx val="1"/>
          <c:order val="1"/>
          <c:tx>
            <c:strRef>
              <c:f>Entreprises_Complet!$AU$6</c:f>
              <c:strCache>
                <c:ptCount val="1"/>
                <c:pt idx="0">
                  <c:v>N° 4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E-F042-9E7C-804C91BF7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15360"/>
        <c:axId val="124421248"/>
      </c:barChart>
      <c:catAx>
        <c:axId val="1244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21248"/>
        <c:crosses val="autoZero"/>
        <c:auto val="1"/>
        <c:lblAlgn val="ctr"/>
        <c:lblOffset val="100"/>
        <c:noMultiLvlLbl val="0"/>
      </c:catAx>
      <c:valAx>
        <c:axId val="12442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153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Entreprises_Complet!$AU$7</c:f>
              <c:strCache>
                <c:ptCount val="1"/>
                <c:pt idx="0">
                  <c:v>N° 5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3-484E-AB34-2DDAC9C68E23}"/>
            </c:ext>
          </c:extLst>
        </c:ser>
        <c:ser>
          <c:idx val="1"/>
          <c:order val="1"/>
          <c:tx>
            <c:strRef>
              <c:f>Entreprises_Complet!$AU$7</c:f>
              <c:strCache>
                <c:ptCount val="1"/>
                <c:pt idx="0">
                  <c:v>N° 5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3-484E-AB34-2DDAC9C68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67840"/>
        <c:axId val="124481920"/>
      </c:barChart>
      <c:catAx>
        <c:axId val="1244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81920"/>
        <c:crosses val="autoZero"/>
        <c:auto val="1"/>
        <c:lblAlgn val="ctr"/>
        <c:lblOffset val="100"/>
        <c:noMultiLvlLbl val="0"/>
      </c:catAx>
      <c:valAx>
        <c:axId val="124481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6784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Entreprises_Complet!$AU$8</c:f>
              <c:strCache>
                <c:ptCount val="1"/>
                <c:pt idx="0">
                  <c:v>N° 6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2-D64B-A6D6-A3B8C38502C3}"/>
            </c:ext>
          </c:extLst>
        </c:ser>
        <c:ser>
          <c:idx val="1"/>
          <c:order val="1"/>
          <c:tx>
            <c:strRef>
              <c:f>Entreprises_Complet!$AU$8</c:f>
              <c:strCache>
                <c:ptCount val="1"/>
                <c:pt idx="0">
                  <c:v>N° 6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2-D64B-A6D6-A3B8C385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89952"/>
        <c:axId val="124591488"/>
      </c:barChart>
      <c:catAx>
        <c:axId val="1245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91488"/>
        <c:crosses val="autoZero"/>
        <c:auto val="1"/>
        <c:lblAlgn val="ctr"/>
        <c:lblOffset val="100"/>
        <c:noMultiLvlLbl val="0"/>
      </c:catAx>
      <c:valAx>
        <c:axId val="124591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89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Entreprises_Complet!$AU$9</c:f>
              <c:strCache>
                <c:ptCount val="1"/>
                <c:pt idx="0">
                  <c:v>N° 7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1-8A4B-8B05-E23BD21A3581}"/>
            </c:ext>
          </c:extLst>
        </c:ser>
        <c:ser>
          <c:idx val="1"/>
          <c:order val="1"/>
          <c:tx>
            <c:strRef>
              <c:f>Entreprises_Complet!$AU$9</c:f>
              <c:strCache>
                <c:ptCount val="1"/>
                <c:pt idx="0">
                  <c:v>N° 7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1-8A4B-8B05-E23BD21A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21952"/>
        <c:axId val="124623488"/>
      </c:barChart>
      <c:catAx>
        <c:axId val="1246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23488"/>
        <c:crosses val="autoZero"/>
        <c:auto val="1"/>
        <c:lblAlgn val="ctr"/>
        <c:lblOffset val="100"/>
        <c:noMultiLvlLbl val="0"/>
      </c:catAx>
      <c:valAx>
        <c:axId val="124623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21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Entreprises_Complet!$AU$10</c:f>
              <c:strCache>
                <c:ptCount val="1"/>
                <c:pt idx="0">
                  <c:v>N° 8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5-A543-B2FD-B7A6FD67FDD9}"/>
            </c:ext>
          </c:extLst>
        </c:ser>
        <c:ser>
          <c:idx val="1"/>
          <c:order val="1"/>
          <c:tx>
            <c:strRef>
              <c:f>Entreprises_Complet!$AU$10</c:f>
              <c:strCache>
                <c:ptCount val="1"/>
                <c:pt idx="0">
                  <c:v>N° 8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5-A543-B2FD-B7A6FD67F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58432"/>
        <c:axId val="124659968"/>
      </c:barChart>
      <c:catAx>
        <c:axId val="1246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59968"/>
        <c:crosses val="autoZero"/>
        <c:auto val="1"/>
        <c:lblAlgn val="ctr"/>
        <c:lblOffset val="100"/>
        <c:noMultiLvlLbl val="0"/>
      </c:catAx>
      <c:valAx>
        <c:axId val="1246599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5843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Entreprises_Complet!$AU$11</c:f>
              <c:strCache>
                <c:ptCount val="1"/>
                <c:pt idx="0">
                  <c:v>N° 9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9-2149-8603-76A28B43784C}"/>
            </c:ext>
          </c:extLst>
        </c:ser>
        <c:ser>
          <c:idx val="1"/>
          <c:order val="1"/>
          <c:tx>
            <c:strRef>
              <c:f>Entreprises_Complet!$AU$11</c:f>
              <c:strCache>
                <c:ptCount val="1"/>
                <c:pt idx="0">
                  <c:v>N° 9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9-2149-8603-76A28B43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73408"/>
        <c:axId val="124724352"/>
      </c:barChart>
      <c:catAx>
        <c:axId val="1246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24352"/>
        <c:crosses val="autoZero"/>
        <c:auto val="1"/>
        <c:lblAlgn val="ctr"/>
        <c:lblOffset val="100"/>
        <c:noMultiLvlLbl val="0"/>
      </c:catAx>
      <c:valAx>
        <c:axId val="1247243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734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83003</xdr:colOff>
      <xdr:row>3</xdr:row>
      <xdr:rowOff>35379</xdr:rowOff>
    </xdr:from>
    <xdr:to>
      <xdr:col>6</xdr:col>
      <xdr:colOff>83003</xdr:colOff>
      <xdr:row>17</xdr:row>
      <xdr:rowOff>111579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76200</xdr:rowOff>
    </xdr:from>
    <xdr:to>
      <xdr:col>6</xdr:col>
      <xdr:colOff>28575</xdr:colOff>
      <xdr:row>17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urelie.gantet@reimsmetropole.fr" TargetMode="External"/><Relationship Id="rId21" Type="http://schemas.openxmlformats.org/officeDocument/2006/relationships/hyperlink" Target="http://03.26.51.19.30/" TargetMode="External"/><Relationship Id="rId42" Type="http://schemas.openxmlformats.org/officeDocument/2006/relationships/hyperlink" Target="mailto:tcharrier@charbonneaux.fr" TargetMode="External"/><Relationship Id="rId47" Type="http://schemas.openxmlformats.org/officeDocument/2006/relationships/hyperlink" Target="mailto:Noemie.NTOTO@loreal.com" TargetMode="External"/><Relationship Id="rId63" Type="http://schemas.openxmlformats.org/officeDocument/2006/relationships/hyperlink" Target="https://www.linkedin.com/company/millb%C3%A4ker-sas/" TargetMode="External"/><Relationship Id="rId68" Type="http://schemas.openxmlformats.org/officeDocument/2006/relationships/hyperlink" Target="https://www.linkedin.com/in/eurial-ultra-frais-branche-lait-eurial-du-groupe-agrial-6bb701124/" TargetMode="External"/><Relationship Id="rId7" Type="http://schemas.openxmlformats.org/officeDocument/2006/relationships/hyperlink" Target="https://www.google.fr/search?ei=Yh_eWpDnMsnLgAaFvIzwAg&amp;q=union+champagne+avize&amp;oq=union+champagne+avize&amp;gs_l=psy-ab.3..0l3.239180.244298.0.244969.21.16.0.5.5.0.235.1850.0j11j1.12.0....0...1c.1.64.psy-ab..4.17.1902...0i131k1j0i22i30k1.0.4NZh1uYSY6I" TargetMode="External"/><Relationship Id="rId2" Type="http://schemas.openxmlformats.org/officeDocument/2006/relationships/hyperlink" Target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TargetMode="External"/><Relationship Id="rId16" Type="http://schemas.openxmlformats.org/officeDocument/2006/relationships/hyperlink" Target="mailto:theret@babynov.fr" TargetMode="External"/><Relationship Id="rId29" Type="http://schemas.openxmlformats.org/officeDocument/2006/relationships/hyperlink" Target="mailto:mlombart@cristal-union.fr" TargetMode="External"/><Relationship Id="rId11" Type="http://schemas.openxmlformats.org/officeDocument/2006/relationships/hyperlink" Target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TargetMode="External"/><Relationship Id="rId24" Type="http://schemas.openxmlformats.org/officeDocument/2006/relationships/hyperlink" Target="mailto:f.pichard@distillerie-goyard.com" TargetMode="External"/><Relationship Id="rId32" Type="http://schemas.openxmlformats.org/officeDocument/2006/relationships/hyperlink" Target="mailto:philippe.charpentier@csgv.fr" TargetMode="External"/><Relationship Id="rId37" Type="http://schemas.openxmlformats.org/officeDocument/2006/relationships/hyperlink" Target="http://www.upscience-labs.com/" TargetMode="External"/><Relationship Id="rId40" Type="http://schemas.openxmlformats.org/officeDocument/2006/relationships/hyperlink" Target="mailto:lavd@seinemaritime.fr" TargetMode="External"/><Relationship Id="rId45" Type="http://schemas.openxmlformats.org/officeDocument/2006/relationships/hyperlink" Target="mailto:thifanie.clement@agroparistech.fr" TargetMode="External"/><Relationship Id="rId53" Type="http://schemas.openxmlformats.org/officeDocument/2006/relationships/hyperlink" Target="https://www.linkedin.com/company/givaudan/" TargetMode="External"/><Relationship Id="rId58" Type="http://schemas.openxmlformats.org/officeDocument/2006/relationships/hyperlink" Target="https://www.linkedin.com/company/sofralab/about/" TargetMode="External"/><Relationship Id="rId66" Type="http://schemas.openxmlformats.org/officeDocument/2006/relationships/hyperlink" Target="https://www.linkedin.com/school/universite-de-reims-champagne-ardenne/?originalSubdomain=fr" TargetMode="External"/><Relationship Id="rId5" Type="http://schemas.openxmlformats.org/officeDocument/2006/relationships/hyperlink" Target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TargetMode="External"/><Relationship Id="rId61" Type="http://schemas.openxmlformats.org/officeDocument/2006/relationships/hyperlink" Target="https://www.linkedin.com/company/elle-&amp;-vire-groupe-savencia/?originalSubdomain=fr" TargetMode="External"/><Relationship Id="rId19" Type="http://schemas.openxmlformats.org/officeDocument/2006/relationships/hyperlink" Target="https://www.google.fr/maps/place/5+Rue+Henri+Martin,+51200+%C3%89pernay/@49.03997,3.955612,18z/data=!3m1!4b1!4m8!1m2!2m1!1sCoop%C3%A9rative+R%C3%A9gionale+des+Vins+de+Champagne+5+rue+henri+martin!3m4!1s0x47e96b4f254c4b7f:0x2f30202f02c1afd2!8m2!3d49.0399682!4d3.956709" TargetMode="External"/><Relationship Id="rId14" Type="http://schemas.openxmlformats.org/officeDocument/2006/relationships/hyperlink" Target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TargetMode="External"/><Relationship Id="rId22" Type="http://schemas.openxmlformats.org/officeDocument/2006/relationships/hyperlink" Target="https://www.google.fr/maps/place/Oenofrance/@49.0634445,3.9341221,17z/data=!4m8!1m2!2m1!1sOenofrance+champagne%098+rue+P.Breda!3m4!1s0x47e913508cd3b8e9:0x8017cfa37a16be4d!8m2!3d49.063441!4d3.9363161" TargetMode="External"/><Relationship Id="rId27" Type="http://schemas.openxmlformats.org/officeDocument/2006/relationships/hyperlink" Target="mailto:thor.hpc@thor.com" TargetMode="External"/><Relationship Id="rId30" Type="http://schemas.openxmlformats.org/officeDocument/2006/relationships/hyperlink" Target="http://www.lactalisingredients.fr/" TargetMode="External"/><Relationship Id="rId35" Type="http://schemas.openxmlformats.org/officeDocument/2006/relationships/hyperlink" Target="mailto:f.drach@feuillatte.com" TargetMode="External"/><Relationship Id="rId43" Type="http://schemas.openxmlformats.org/officeDocument/2006/relationships/hyperlink" Target="mailto:harivony.rakotoarivonina@univ-reims.fr" TargetMode="External"/><Relationship Id="rId48" Type="http://schemas.openxmlformats.org/officeDocument/2006/relationships/hyperlink" Target="mailto:floriane.oszust@univ-reims;fr" TargetMode="External"/><Relationship Id="rId56" Type="http://schemas.openxmlformats.org/officeDocument/2006/relationships/hyperlink" Target="https://www.linkedin.com/company/ldar02/?originalSubdomain=fr" TargetMode="External"/><Relationship Id="rId64" Type="http://schemas.openxmlformats.org/officeDocument/2006/relationships/hyperlink" Target="https://www.linkedin.com/school/universite-de-reims-champagne-ardenne/?originalSubdomain=fr" TargetMode="External"/><Relationship Id="rId69" Type="http://schemas.openxmlformats.org/officeDocument/2006/relationships/hyperlink" Target="https://www.linkedin.com/company/ineris/?originalSubdomain=fr" TargetMode="External"/><Relationship Id="rId8" Type="http://schemas.openxmlformats.org/officeDocument/2006/relationships/hyperlink" Target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TargetMode="External"/><Relationship Id="rId51" Type="http://schemas.openxmlformats.org/officeDocument/2006/relationships/hyperlink" Target="mailto:info@jnslabs.com" TargetMode="External"/><Relationship Id="rId3" Type="http://schemas.openxmlformats.org/officeDocument/2006/relationships/hyperlink" Target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TargetMode="External"/><Relationship Id="rId12" Type="http://schemas.openxmlformats.org/officeDocument/2006/relationships/hyperlink" Target="https://www.google.fr/search?biw=1467&amp;bih=703&amp;ei=ZrDgWrTvMJqvgAbRn67gDA&amp;q=malteurop+vitry+le+francois&amp;oq=malteurop+vitry+le+francois&amp;gs_l=psy-ab.3..0i71k1l8.5807.5807.0.5976.1.1.0.0.0.0.0.0..0.0....0...1c..64.psy-ab..1.0.0....0.jIvwkzJYj6k" TargetMode="External"/><Relationship Id="rId17" Type="http://schemas.openxmlformats.org/officeDocument/2006/relationships/hyperlink" Target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TargetMode="External"/><Relationship Id="rId25" Type="http://schemas.openxmlformats.org/officeDocument/2006/relationships/hyperlink" Target="mailto:clebrishoual@sofralab.com" TargetMode="External"/><Relationship Id="rId33" Type="http://schemas.openxmlformats.org/officeDocument/2006/relationships/hyperlink" Target="mailto:philippe.charpentier@csgv.fr" TargetMode="External"/><Relationship Id="rId38" Type="http://schemas.openxmlformats.org/officeDocument/2006/relationships/hyperlink" Target="mailto:Labo08@cq08.fr03%2024%2059%2061%2053" TargetMode="External"/><Relationship Id="rId46" Type="http://schemas.openxmlformats.org/officeDocument/2006/relationships/hyperlink" Target="mailto:mickael.franchette@eugenemerma.fr" TargetMode="External"/><Relationship Id="rId59" Type="http://schemas.openxmlformats.org/officeDocument/2006/relationships/hyperlink" Target="https://www.linkedin.com/company/groupe-invivo/" TargetMode="External"/><Relationship Id="rId67" Type="http://schemas.openxmlformats.org/officeDocument/2006/relationships/hyperlink" Target="https://www.linkedin.com/company/oenologie-conseil-champagne/people/" TargetMode="External"/><Relationship Id="rId20" Type="http://schemas.openxmlformats.org/officeDocument/2006/relationships/hyperlink" Target="mailto:c.coupinot@crcv.fr" TargetMode="External"/><Relationship Id="rId41" Type="http://schemas.openxmlformats.org/officeDocument/2006/relationships/hyperlink" Target="mailto:mag.mailly@hugier-freres.fr" TargetMode="External"/><Relationship Id="rId54" Type="http://schemas.openxmlformats.org/officeDocument/2006/relationships/hyperlink" Target="https://www.linkedin.com/company/lycee-libergier/" TargetMode="External"/><Relationship Id="rId62" Type="http://schemas.openxmlformats.org/officeDocument/2006/relationships/hyperlink" Target="https://www.linkedin.com/company/vivescia/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https://www.google.fr/search?q=bonduel+traiteur+saint+benoit+aubes&amp;spell=1&amp;sa=X&amp;ved=0ahUKEwieraex6dDaAhVJCsAKHa6QDkUQBQglKAA&amp;biw=1380&amp;bih=691" TargetMode="External"/><Relationship Id="rId6" Type="http://schemas.openxmlformats.org/officeDocument/2006/relationships/hyperlink" Target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TargetMode="External"/><Relationship Id="rId15" Type="http://schemas.openxmlformats.org/officeDocument/2006/relationships/hyperlink" Target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TargetMode="External"/><Relationship Id="rId23" Type="http://schemas.openxmlformats.org/officeDocument/2006/relationships/hyperlink" Target="mailto:barbara.fromentin@pernod-ricard.com" TargetMode="External"/><Relationship Id="rId28" Type="http://schemas.openxmlformats.org/officeDocument/2006/relationships/hyperlink" Target="mailto:katia.savary@univ-reims.fr" TargetMode="External"/><Relationship Id="rId36" Type="http://schemas.openxmlformats.org/officeDocument/2006/relationships/hyperlink" Target="mailto:florence.delbeck@tereos.com" TargetMode="External"/><Relationship Id="rId49" Type="http://schemas.openxmlformats.org/officeDocument/2006/relationships/hyperlink" Target="mailto:v.verdonk@biotechjboy.com" TargetMode="External"/><Relationship Id="rId57" Type="http://schemas.openxmlformats.org/officeDocument/2006/relationships/hyperlink" Target="https://www.linkedin.com/company/moet-&amp;-chandon/?originalSubdomain=fr" TargetMode="External"/><Relationship Id="rId10" Type="http://schemas.openxmlformats.org/officeDocument/2006/relationships/hyperlink" Target="https://www.google.fr/search?q=KALIZEA+reims&amp;sa=X&amp;ved=0ahUKEwjJ9dug6tXaAhWqD8AKHZiSDzYQuzEICigA&amp;biw=1467&amp;bih=703" TargetMode="External"/><Relationship Id="rId31" Type="http://schemas.openxmlformats.org/officeDocument/2006/relationships/hyperlink" Target="https://www.google.fr/search?ei=WSDeWqjRLoPCgAao_rOACQ&amp;q=GRANDS+MOULINS+%28EUROMILL+NORD+REIMS%29&amp;oq=GRANDS+MOULINS+%28EUROMILL+NORD+REIMS%29&amp;gs_l=psy-ab.3...222844.222844.0.223869.1.1.0.0.0.0.361.361.3-1.1.0....0...1c.1.64.psy-ab..0.0.0....0.P1wqGInEwAU" TargetMode="External"/><Relationship Id="rId44" Type="http://schemas.openxmlformats.org/officeDocument/2006/relationships/hyperlink" Target="mailto:m.lebrun@soliance.com%20/" TargetMode="External"/><Relationship Id="rId52" Type="http://schemas.openxmlformats.org/officeDocument/2006/relationships/hyperlink" Target="mailto:marie-josephe.attou@adm.com" TargetMode="External"/><Relationship Id="rId60" Type="http://schemas.openxmlformats.org/officeDocument/2006/relationships/hyperlink" Target="https://www.linkedin.com/company/cristal-union/?originalSubdomain=fr" TargetMode="External"/><Relationship Id="rId65" Type="http://schemas.openxmlformats.org/officeDocument/2006/relationships/hyperlink" Target="https://www.linkedin.com/company/chu-de-reims/" TargetMode="External"/><Relationship Id="rId4" Type="http://schemas.openxmlformats.org/officeDocument/2006/relationships/hyperlink" Target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TargetMode="External"/><Relationship Id="rId9" Type="http://schemas.openxmlformats.org/officeDocument/2006/relationships/hyperlink" Target="mailto:maxime.fran&#231;ois@vivescia.com" TargetMode="External"/><Relationship Id="rId13" Type="http://schemas.openxmlformats.org/officeDocument/2006/relationships/hyperlink" Target="mailto:stephanie.grosjean@malteurop.com" TargetMode="External"/><Relationship Id="rId18" Type="http://schemas.openxmlformats.org/officeDocument/2006/relationships/hyperlink" Target="http://03.26.67.16.45/" TargetMode="External"/><Relationship Id="rId39" Type="http://schemas.openxmlformats.org/officeDocument/2006/relationships/hyperlink" Target="mailto:Labo08@cq08.fr" TargetMode="External"/><Relationship Id="rId34" Type="http://schemas.openxmlformats.org/officeDocument/2006/relationships/hyperlink" Target="mailto:mbertemes@mhws.fr" TargetMode="External"/><Relationship Id="rId50" Type="http://schemas.openxmlformats.org/officeDocument/2006/relationships/hyperlink" Target="mailto:gilles.lemercier@univ-reims.fr" TargetMode="External"/><Relationship Id="rId55" Type="http://schemas.openxmlformats.org/officeDocument/2006/relationships/hyperlink" Target="https://www.linkedin.com/company/delpharmreims/?originalSubdomain=f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fr/maps/place/laboratoire+d'analyses/@48.31499,4.0674843,17z/data=!3m1!4b1!4m5!3m4!1s0x47ee986485097cf7:0x4d558bae90cff8e1!8m2!3d48.31499!4d4.069673?hl=fr" TargetMode="External"/><Relationship Id="rId1" Type="http://schemas.openxmlformats.org/officeDocument/2006/relationships/hyperlink" Target="mailto:severine.boitel@aube.fr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72"/>
  <sheetViews>
    <sheetView tabSelected="1" topLeftCell="AH1" zoomScaleNormal="100" workbookViewId="0">
      <pane ySplit="1" topLeftCell="A121" activePane="bottomLeft" state="frozen"/>
      <selection activeCell="AD1" sqref="AD1"/>
      <selection pane="bottomLeft" activeCell="AK127" sqref="AK127"/>
    </sheetView>
  </sheetViews>
  <sheetFormatPr baseColWidth="10" defaultColWidth="11.42578125" defaultRowHeight="15" x14ac:dyDescent="0.25"/>
  <cols>
    <col min="1" max="1" width="16.85546875" style="111" customWidth="1"/>
    <col min="2" max="2" width="16.85546875" style="4" customWidth="1"/>
    <col min="3" max="3" width="44.85546875" style="8" customWidth="1"/>
    <col min="4" max="4" width="44.42578125" style="121" hidden="1" customWidth="1"/>
    <col min="5" max="5" width="25.140625" style="2" hidden="1" customWidth="1"/>
    <col min="6" max="6" width="25.5703125" style="2" hidden="1" customWidth="1"/>
    <col min="7" max="7" width="26.85546875" style="2" hidden="1" customWidth="1"/>
    <col min="8" max="8" width="22.5703125" style="2" hidden="1" customWidth="1"/>
    <col min="9" max="9" width="25.140625" style="2" hidden="1" customWidth="1"/>
    <col min="10" max="10" width="25.5703125" style="2" hidden="1" customWidth="1"/>
    <col min="11" max="11" width="26.85546875" style="2" hidden="1" customWidth="1"/>
    <col min="12" max="12" width="22.5703125" style="2" hidden="1" customWidth="1"/>
    <col min="13" max="13" width="47.140625" style="2" hidden="1" customWidth="1"/>
    <col min="14" max="14" width="47.140625" style="96" hidden="1" customWidth="1"/>
    <col min="15" max="15" width="47" style="8" hidden="1" customWidth="1"/>
    <col min="16" max="16" width="32.7109375" style="2" hidden="1" customWidth="1"/>
    <col min="17" max="17" width="44" style="96" hidden="1" customWidth="1"/>
    <col min="18" max="18" width="46.140625" style="117" hidden="1" customWidth="1"/>
    <col min="19" max="19" width="47" style="2" hidden="1" customWidth="1"/>
    <col min="20" max="20" width="32.7109375" style="2" hidden="1" customWidth="1"/>
    <col min="21" max="21" width="27.140625" style="2" hidden="1" customWidth="1"/>
    <col min="22" max="22" width="46.7109375" style="8" hidden="1" customWidth="1"/>
    <col min="23" max="23" width="59.85546875" style="8" hidden="1" customWidth="1"/>
    <col min="24" max="24" width="44.42578125" style="2" hidden="1" customWidth="1"/>
    <col min="25" max="25" width="25.140625" style="2" hidden="1" customWidth="1"/>
    <col min="26" max="26" width="33.5703125" style="2" hidden="1" customWidth="1"/>
    <col min="27" max="27" width="36" style="2" hidden="1" customWidth="1"/>
    <col min="28" max="28" width="32.7109375" style="2" hidden="1" customWidth="1"/>
    <col min="29" max="29" width="25.140625" style="8" hidden="1" customWidth="1"/>
    <col min="30" max="30" width="33.5703125" style="8" hidden="1" customWidth="1"/>
    <col min="31" max="31" width="33.42578125" style="8" hidden="1" customWidth="1"/>
    <col min="32" max="32" width="37.5703125" style="2" hidden="1" customWidth="1"/>
    <col min="33" max="34" width="33.28515625" style="8" customWidth="1"/>
    <col min="35" max="35" width="33.28515625" style="9" customWidth="1"/>
    <col min="36" max="38" width="33.28515625" style="2" customWidth="1"/>
    <col min="39" max="39" width="33.28515625" style="8" customWidth="1"/>
    <col min="40" max="40" width="45.42578125" style="5" customWidth="1"/>
    <col min="41" max="41" width="17.7109375" style="2" customWidth="1"/>
    <col min="42" max="42" width="21.140625" style="3" customWidth="1"/>
    <col min="43" max="43" width="15.42578125" style="2" customWidth="1"/>
    <col min="44" max="44" width="37.7109375" style="2" customWidth="1"/>
    <col min="45" max="45" width="32.7109375" style="2" customWidth="1"/>
    <col min="46" max="46" width="11.42578125" style="2"/>
    <col min="47" max="47" width="24.7109375" style="2" customWidth="1"/>
    <col min="48" max="48" width="11.42578125" style="2"/>
    <col min="49" max="51" width="24.7109375" style="2" customWidth="1"/>
    <col min="52" max="52" width="19" style="2" customWidth="1"/>
    <col min="53" max="53" width="18.5703125" style="2" customWidth="1"/>
    <col min="54" max="63" width="15.7109375" style="64" customWidth="1"/>
    <col min="64" max="16384" width="11.42578125" style="2"/>
  </cols>
  <sheetData>
    <row r="1" spans="1:80" s="160" customFormat="1" ht="58.5" customHeight="1" x14ac:dyDescent="0.3">
      <c r="A1" s="145" t="s">
        <v>68</v>
      </c>
      <c r="B1" s="146" t="s">
        <v>67</v>
      </c>
      <c r="C1" s="147" t="s">
        <v>139</v>
      </c>
      <c r="D1" s="148" t="s">
        <v>290</v>
      </c>
      <c r="E1" s="149" t="s">
        <v>886</v>
      </c>
      <c r="F1" s="149" t="s">
        <v>887</v>
      </c>
      <c r="G1" s="149" t="s">
        <v>888</v>
      </c>
      <c r="H1" s="149" t="s">
        <v>889</v>
      </c>
      <c r="I1" s="149" t="s">
        <v>882</v>
      </c>
      <c r="J1" s="149" t="s">
        <v>883</v>
      </c>
      <c r="K1" s="149" t="s">
        <v>884</v>
      </c>
      <c r="L1" s="149" t="s">
        <v>885</v>
      </c>
      <c r="M1" s="150" t="s">
        <v>245</v>
      </c>
      <c r="N1" s="147" t="s">
        <v>246</v>
      </c>
      <c r="O1" s="147" t="s">
        <v>247</v>
      </c>
      <c r="P1" s="147" t="s">
        <v>248</v>
      </c>
      <c r="Q1" s="147" t="s">
        <v>227</v>
      </c>
      <c r="R1" s="151" t="s">
        <v>228</v>
      </c>
      <c r="S1" s="147" t="s">
        <v>229</v>
      </c>
      <c r="T1" s="147" t="s">
        <v>230</v>
      </c>
      <c r="U1" s="147" t="s">
        <v>236</v>
      </c>
      <c r="V1" s="147" t="s">
        <v>237</v>
      </c>
      <c r="W1" s="147" t="s">
        <v>238</v>
      </c>
      <c r="X1" s="147" t="s">
        <v>239</v>
      </c>
      <c r="Y1" s="147" t="s">
        <v>252</v>
      </c>
      <c r="Z1" s="147" t="s">
        <v>253</v>
      </c>
      <c r="AA1" s="147" t="s">
        <v>254</v>
      </c>
      <c r="AB1" s="147" t="s">
        <v>255</v>
      </c>
      <c r="AC1" s="147" t="s">
        <v>278</v>
      </c>
      <c r="AD1" s="147" t="s">
        <v>275</v>
      </c>
      <c r="AE1" s="147" t="s">
        <v>276</v>
      </c>
      <c r="AF1" s="147" t="s">
        <v>277</v>
      </c>
      <c r="AG1" s="147" t="s">
        <v>140</v>
      </c>
      <c r="AH1" s="147" t="s">
        <v>141</v>
      </c>
      <c r="AI1" s="152" t="s">
        <v>142</v>
      </c>
      <c r="AJ1" s="147" t="s">
        <v>74</v>
      </c>
      <c r="AK1" s="147" t="s">
        <v>78</v>
      </c>
      <c r="AL1" s="147" t="s">
        <v>1092</v>
      </c>
      <c r="AM1" s="147" t="s">
        <v>256</v>
      </c>
      <c r="AN1" s="147" t="s">
        <v>69</v>
      </c>
      <c r="AO1" s="153" t="s">
        <v>70</v>
      </c>
      <c r="AP1" s="153" t="s">
        <v>71</v>
      </c>
      <c r="AQ1" s="153" t="s">
        <v>72</v>
      </c>
      <c r="AR1" s="153" t="s">
        <v>73</v>
      </c>
      <c r="AS1" s="153" t="s">
        <v>224</v>
      </c>
      <c r="AT1" s="154" t="s">
        <v>857</v>
      </c>
      <c r="AU1" s="155" t="s">
        <v>860</v>
      </c>
      <c r="AV1" s="154" t="s">
        <v>855</v>
      </c>
      <c r="AW1" s="155" t="s">
        <v>858</v>
      </c>
      <c r="AX1" s="156" t="s">
        <v>893</v>
      </c>
      <c r="AY1" s="156" t="s">
        <v>894</v>
      </c>
      <c r="AZ1" s="156" t="s">
        <v>891</v>
      </c>
      <c r="BA1" s="156" t="s">
        <v>892</v>
      </c>
      <c r="BB1" s="156" t="s">
        <v>861</v>
      </c>
      <c r="BC1" s="156" t="s">
        <v>862</v>
      </c>
      <c r="BD1" s="156" t="s">
        <v>863</v>
      </c>
      <c r="BE1" s="156" t="s">
        <v>864</v>
      </c>
      <c r="BF1" s="156" t="s">
        <v>865</v>
      </c>
      <c r="BG1" s="156" t="s">
        <v>866</v>
      </c>
      <c r="BH1" s="156" t="s">
        <v>867</v>
      </c>
      <c r="BI1" s="156" t="s">
        <v>868</v>
      </c>
      <c r="BJ1" s="156" t="s">
        <v>869</v>
      </c>
      <c r="BK1" s="156" t="s">
        <v>870</v>
      </c>
      <c r="BL1" s="157" t="s">
        <v>859</v>
      </c>
      <c r="BM1" s="157" t="s">
        <v>854</v>
      </c>
      <c r="BN1" s="157"/>
      <c r="BO1" s="157"/>
      <c r="BP1" s="158" t="s">
        <v>871</v>
      </c>
      <c r="BQ1" s="158" t="s">
        <v>872</v>
      </c>
      <c r="BR1" s="158" t="s">
        <v>873</v>
      </c>
      <c r="BS1" s="158" t="s">
        <v>874</v>
      </c>
      <c r="BT1" s="158" t="s">
        <v>875</v>
      </c>
      <c r="BU1" s="158"/>
      <c r="BV1" s="158"/>
      <c r="BW1" s="158" t="s">
        <v>876</v>
      </c>
      <c r="BX1" s="158" t="s">
        <v>877</v>
      </c>
      <c r="BY1" s="158" t="s">
        <v>878</v>
      </c>
      <c r="BZ1" s="158" t="s">
        <v>879</v>
      </c>
      <c r="CA1" s="158" t="s">
        <v>880</v>
      </c>
      <c r="CB1" s="159"/>
    </row>
    <row r="2" spans="1:80" s="18" customFormat="1" ht="117" customHeight="1" x14ac:dyDescent="0.25">
      <c r="A2" s="14" t="s">
        <v>1101</v>
      </c>
      <c r="B2" s="14" t="s">
        <v>1103</v>
      </c>
      <c r="C2" s="61" t="s">
        <v>1102</v>
      </c>
      <c r="D2" s="97"/>
      <c r="E2" s="161"/>
      <c r="F2" s="161"/>
      <c r="G2" s="161"/>
      <c r="H2" s="161"/>
      <c r="I2" s="73"/>
      <c r="J2" s="61"/>
      <c r="K2" s="61"/>
      <c r="L2" s="161"/>
      <c r="M2" s="73"/>
      <c r="N2" s="61"/>
      <c r="O2" s="61"/>
      <c r="P2" s="134"/>
      <c r="Q2" s="61"/>
      <c r="R2" s="134"/>
      <c r="S2" s="134"/>
      <c r="T2" s="134"/>
      <c r="U2" s="61"/>
      <c r="V2" s="61"/>
      <c r="W2" s="61"/>
      <c r="X2" s="134"/>
      <c r="Y2" s="134"/>
      <c r="Z2" s="61"/>
      <c r="AA2" s="61"/>
      <c r="AB2" s="134"/>
      <c r="AC2" s="61"/>
      <c r="AD2" s="61"/>
      <c r="AE2" s="61"/>
      <c r="AF2" s="134"/>
      <c r="AG2" s="61" t="s">
        <v>1104</v>
      </c>
      <c r="AH2" s="61" t="s">
        <v>167</v>
      </c>
      <c r="AI2" s="135">
        <v>51100</v>
      </c>
      <c r="AJ2" s="136" t="s">
        <v>1105</v>
      </c>
      <c r="AK2" s="66" t="s">
        <v>1106</v>
      </c>
      <c r="AL2" s="141" t="s">
        <v>1107</v>
      </c>
      <c r="AM2" s="66"/>
      <c r="AN2" s="137"/>
      <c r="AO2" s="138"/>
      <c r="AP2" s="134"/>
      <c r="AQ2" s="138"/>
      <c r="AR2" s="138"/>
      <c r="AS2" s="138"/>
      <c r="AU2" s="162"/>
      <c r="AW2" s="162"/>
      <c r="AX2" s="162"/>
      <c r="AY2" s="162"/>
      <c r="AZ2" s="162"/>
      <c r="BA2" s="162"/>
      <c r="BB2" s="163"/>
      <c r="BC2" s="163"/>
      <c r="BD2" s="163"/>
      <c r="BE2" s="163"/>
      <c r="BF2" s="163"/>
      <c r="BG2" s="163"/>
      <c r="BH2" s="163"/>
      <c r="BI2" s="163"/>
      <c r="BJ2" s="163"/>
      <c r="BK2" s="163"/>
      <c r="CB2" s="62"/>
    </row>
    <row r="3" spans="1:80" s="18" customFormat="1" ht="117" customHeight="1" x14ac:dyDescent="0.25">
      <c r="A3" s="14" t="s">
        <v>339</v>
      </c>
      <c r="B3" s="14" t="s">
        <v>386</v>
      </c>
      <c r="C3" s="61" t="s">
        <v>385</v>
      </c>
      <c r="D3" s="97" t="str">
        <f>IF(AX3&lt;&gt;0,"2020_A="&amp;AX3," ")&amp;IF(AY3&lt;&gt;0," ; 2020_i="&amp;AY3," ")&amp;IF(AZ3&lt;&gt;0,"2019_A="&amp;AZ3," ")&amp;IF(BA3&lt;&gt;0," ; 2019_i="&amp;BA3," ")&amp;IF(BB3&lt;&gt;0,"2018_A="&amp;BB3," ")&amp;IF(BC3&lt;&gt;0," ; 2018_i="&amp;BC3," ")&amp;IF(BD3&lt;&gt;0," ; 2017_A="&amp;BD3," ")&amp;IF(BE3&lt;&gt;0," ; 2017_i="&amp;BE3," ")&amp;IF(BF3&lt;&gt;0," ; 2016_A="&amp;BF3," ")&amp;IF(BG3&lt;&gt;0," ; 2016_i="&amp;BG3," ")&amp;IF(BH3&lt;&gt;0," ; 2015_A="&amp;BH3," ")&amp;IF(BI3&lt;&gt;0," ; 2015_i="&amp;BI3," ")&amp;IF(BJ3&lt;&gt;0," ; 2014_A="&amp;BJ3," ")&amp;IF(BK3&lt;&gt;0," ; 2014_i="&amp;BK3," ")</f>
        <v xml:space="preserve">2020_A=2 2019_A=4 2018_A=7  ; 2017_A=5 ; 2017_i=1 ; 2016_A=6 ; 2016_i=1 ; 2015_A=3  ; 2014_A=3 </v>
      </c>
      <c r="E3" s="161" t="s">
        <v>909</v>
      </c>
      <c r="F3" s="161" t="s">
        <v>908</v>
      </c>
      <c r="G3" s="161" t="s">
        <v>1076</v>
      </c>
      <c r="H3" s="161"/>
      <c r="I3" s="73" t="s">
        <v>907</v>
      </c>
      <c r="J3" s="61" t="s">
        <v>906</v>
      </c>
      <c r="K3" s="61" t="s">
        <v>1075</v>
      </c>
      <c r="L3" s="161"/>
      <c r="M3" s="73" t="s">
        <v>905</v>
      </c>
      <c r="N3" s="61" t="s">
        <v>904</v>
      </c>
      <c r="O3" s="61" t="s">
        <v>1074</v>
      </c>
      <c r="P3" s="134"/>
      <c r="Q3" s="61" t="s">
        <v>1024</v>
      </c>
      <c r="R3" s="134" t="s">
        <v>1025</v>
      </c>
      <c r="S3" s="134" t="s">
        <v>1026</v>
      </c>
      <c r="T3" s="134"/>
      <c r="U3" s="61" t="s">
        <v>455</v>
      </c>
      <c r="V3" s="61" t="s">
        <v>1045</v>
      </c>
      <c r="W3" s="61" t="s">
        <v>923</v>
      </c>
      <c r="X3" s="134"/>
      <c r="Y3" s="134"/>
      <c r="Z3" s="61" t="s">
        <v>922</v>
      </c>
      <c r="AA3" s="61" t="s">
        <v>921</v>
      </c>
      <c r="AB3" s="134"/>
      <c r="AC3" s="61"/>
      <c r="AD3" s="61" t="s">
        <v>920</v>
      </c>
      <c r="AE3" s="61" t="s">
        <v>921</v>
      </c>
      <c r="AF3" s="134"/>
      <c r="AG3" s="61" t="s">
        <v>387</v>
      </c>
      <c r="AH3" s="61" t="s">
        <v>167</v>
      </c>
      <c r="AI3" s="135">
        <v>51100</v>
      </c>
      <c r="AJ3" s="136">
        <v>326888110</v>
      </c>
      <c r="AK3" s="66" t="s">
        <v>1111</v>
      </c>
      <c r="AL3" s="141" t="s">
        <v>1099</v>
      </c>
      <c r="AM3" s="66" t="s">
        <v>388</v>
      </c>
      <c r="AO3" s="138"/>
      <c r="AP3" s="134"/>
      <c r="AQ3" s="138"/>
      <c r="AR3" s="138"/>
      <c r="AS3" s="138"/>
      <c r="AT3" s="18">
        <f>RANK(BL3,$BL$3:$BL$121)+COUNTIF(BL$3:BL3,BL3)-1</f>
        <v>1</v>
      </c>
      <c r="AU3" s="162" t="str">
        <f>"N° "&amp;AT3&amp;" "&amp;C3</f>
        <v>N° 1 Delpharm Reims</v>
      </c>
      <c r="AV3" s="18">
        <f>RANK(BM3,$BM$3:$BM$121)+COUNTIF(BM$3:BM3,BM3)-1</f>
        <v>8</v>
      </c>
      <c r="AW3" s="162" t="str">
        <f>"N° "&amp;AV3&amp;" "&amp;C3</f>
        <v>N° 8 Delpharm Reims</v>
      </c>
      <c r="AX3" s="162">
        <v>2</v>
      </c>
      <c r="AY3" s="162"/>
      <c r="AZ3" s="162">
        <v>4</v>
      </c>
      <c r="BA3" s="162"/>
      <c r="BB3" s="163">
        <v>7</v>
      </c>
      <c r="BC3" s="163"/>
      <c r="BD3" s="163">
        <v>5</v>
      </c>
      <c r="BE3" s="163">
        <v>1</v>
      </c>
      <c r="BF3" s="163">
        <v>6</v>
      </c>
      <c r="BG3" s="163">
        <v>1</v>
      </c>
      <c r="BH3" s="163">
        <v>3</v>
      </c>
      <c r="BI3" s="163"/>
      <c r="BJ3" s="163">
        <v>3</v>
      </c>
      <c r="BK3" s="163"/>
      <c r="BL3" s="18">
        <f>((AX3+AY3)*7)+((AZ3+BA3)*6)+((BB3+BC3)*5)+((BD3+BE3)*4)+((BF3+BG3)*3)+((BH3+BI3)*2)+((BJ3+BK3)*1)</f>
        <v>127</v>
      </c>
      <c r="BM3" s="18">
        <f>((AY3)*7)+((BA3)*6)+((BC3)*5)+((BE3)*4)+((BG3)*3)+((BI3)*2)+((BK3)*1)</f>
        <v>7</v>
      </c>
      <c r="BN3" s="18">
        <f>AX3</f>
        <v>2</v>
      </c>
      <c r="BO3" s="18">
        <f>AZ3</f>
        <v>4</v>
      </c>
      <c r="BP3" s="18">
        <f>BB3</f>
        <v>7</v>
      </c>
      <c r="BQ3" s="18">
        <f>BD3</f>
        <v>5</v>
      </c>
      <c r="BR3" s="18">
        <f>BF3</f>
        <v>6</v>
      </c>
      <c r="BS3" s="18">
        <f>BH3</f>
        <v>3</v>
      </c>
      <c r="BT3" s="18">
        <f>BJ3</f>
        <v>3</v>
      </c>
      <c r="BU3" s="18">
        <f>AY3</f>
        <v>0</v>
      </c>
      <c r="BV3" s="18">
        <f>BA3</f>
        <v>0</v>
      </c>
      <c r="BW3" s="18">
        <f>BC3</f>
        <v>0</v>
      </c>
      <c r="BX3" s="18">
        <f>BE3</f>
        <v>1</v>
      </c>
      <c r="BY3" s="18">
        <f>BG3</f>
        <v>1</v>
      </c>
      <c r="BZ3" s="18">
        <f>BI3</f>
        <v>0</v>
      </c>
      <c r="CA3" s="18">
        <f>BK3</f>
        <v>0</v>
      </c>
      <c r="CB3" s="62"/>
    </row>
    <row r="4" spans="1:80" s="1" customFormat="1" ht="80.25" customHeight="1" x14ac:dyDescent="0.25">
      <c r="A4" s="12" t="s">
        <v>232</v>
      </c>
      <c r="B4" s="12" t="s">
        <v>233</v>
      </c>
      <c r="C4" s="17" t="s">
        <v>289</v>
      </c>
      <c r="D4" s="72" t="str">
        <f>IF(AX4&lt;&gt;0,"2020_A="&amp;AX4," ")&amp;IF(AY4&lt;&gt;0," ; 2020_i="&amp;AY4," ")&amp;IF(AZ4&lt;&gt;0,"2019_A="&amp;AZ4," ")&amp;IF(BA4&lt;&gt;0," ; 2019_i="&amp;BA4," ")&amp;IF(BB4&lt;&gt;0,"2018_A="&amp;BB4," ")&amp;IF(BC4&lt;&gt;0," ; 2018_i="&amp;BC4," ")&amp;IF(BD4&lt;&gt;0," ; 2017_A="&amp;BD4," ")&amp;IF(BE4&lt;&gt;0," ; 2017_i="&amp;BE4," ")&amp;IF(BF4&lt;&gt;0," ; 2016_A="&amp;BF4," ")&amp;IF(BG4&lt;&gt;0," ; 2016_i="&amp;BG4," ")&amp;IF(BH4&lt;&gt;0," ; 2015_A="&amp;BH4," ")&amp;IF(BI4&lt;&gt;0," ; 2015_i="&amp;BI4," ")&amp;IF(BJ4&lt;&gt;0," ; 2014_A="&amp;BJ4," ")&amp;IF(BK4&lt;&gt;0," ; 2014_i="&amp;BK4," ")</f>
        <v>2020_A=1 2019_A=1 2018_A=2 ; 2018_i=1 ; 2017_A=1  ; 2016_A=2  ; 2015_A=1  ; 2014_A=2 ; 2014_i=1</v>
      </c>
      <c r="E4" s="11" t="s">
        <v>900</v>
      </c>
      <c r="F4" s="11" t="s">
        <v>901</v>
      </c>
      <c r="G4" s="11" t="s">
        <v>450</v>
      </c>
      <c r="H4" s="11"/>
      <c r="I4" s="11" t="s">
        <v>900</v>
      </c>
      <c r="J4" s="11" t="s">
        <v>901</v>
      </c>
      <c r="K4" s="11"/>
      <c r="L4" s="11"/>
      <c r="M4" s="74" t="s">
        <v>899</v>
      </c>
      <c r="N4" s="17" t="s">
        <v>898</v>
      </c>
      <c r="O4" s="17" t="s">
        <v>902</v>
      </c>
      <c r="P4" s="17" t="s">
        <v>480</v>
      </c>
      <c r="Q4" s="17" t="s">
        <v>412</v>
      </c>
      <c r="R4" s="17" t="s">
        <v>458</v>
      </c>
      <c r="S4" s="17" t="s">
        <v>971</v>
      </c>
      <c r="T4" s="17"/>
      <c r="U4" s="17" t="s">
        <v>412</v>
      </c>
      <c r="V4" s="17" t="s">
        <v>925</v>
      </c>
      <c r="W4" s="17" t="s">
        <v>970</v>
      </c>
      <c r="X4" s="17"/>
      <c r="Y4" s="17"/>
      <c r="Z4" s="17" t="s">
        <v>1052</v>
      </c>
      <c r="AA4" s="17" t="s">
        <v>924</v>
      </c>
      <c r="AB4" s="17"/>
      <c r="AC4" s="17" t="s">
        <v>956</v>
      </c>
      <c r="AD4" s="17" t="s">
        <v>1054</v>
      </c>
      <c r="AE4" s="17" t="s">
        <v>957</v>
      </c>
      <c r="AF4" s="17"/>
      <c r="AG4" s="11" t="s">
        <v>234</v>
      </c>
      <c r="AH4" s="11" t="s">
        <v>235</v>
      </c>
      <c r="AI4" s="41">
        <v>51110</v>
      </c>
      <c r="AJ4" s="46">
        <v>326888410</v>
      </c>
      <c r="AK4" s="23" t="s">
        <v>1093</v>
      </c>
      <c r="AL4" s="142" t="s">
        <v>1094</v>
      </c>
      <c r="AM4" s="49"/>
      <c r="AO4" s="17" t="s">
        <v>734</v>
      </c>
      <c r="AP4" s="17" t="s">
        <v>735</v>
      </c>
      <c r="AQ4" s="11" t="s">
        <v>736</v>
      </c>
      <c r="AR4" s="23" t="s">
        <v>737</v>
      </c>
      <c r="AS4" s="25"/>
      <c r="AT4" s="1">
        <f>RANK(BL4,$BL$3:$BL$121)+COUNTIF(BL$3:BL4,BL4)-1</f>
        <v>2</v>
      </c>
      <c r="AU4" s="63" t="str">
        <f>"N° "&amp;AT4&amp;" "&amp;C4</f>
        <v>N° 2 GIVAUDAN (Ex. Soliance)</v>
      </c>
      <c r="AV4" s="1">
        <f>RANK(BM4,$BM$3:$BM$121)+COUNTIF(BM$3:BM4,BM4)-1</f>
        <v>11</v>
      </c>
      <c r="AW4" s="63" t="str">
        <f>"N° "&amp;AV4&amp;" "&amp;C4</f>
        <v>N° 11 GIVAUDAN (Ex. Soliance)</v>
      </c>
      <c r="AX4" s="63">
        <v>1</v>
      </c>
      <c r="AY4" s="63"/>
      <c r="AZ4" s="63">
        <v>1</v>
      </c>
      <c r="BA4" s="63"/>
      <c r="BB4" s="64">
        <v>2</v>
      </c>
      <c r="BC4" s="64">
        <v>1</v>
      </c>
      <c r="BD4" s="64">
        <v>1</v>
      </c>
      <c r="BE4" s="64"/>
      <c r="BF4" s="64">
        <v>2</v>
      </c>
      <c r="BG4" s="64"/>
      <c r="BH4" s="64">
        <v>1</v>
      </c>
      <c r="BI4" s="64"/>
      <c r="BJ4" s="64">
        <v>2</v>
      </c>
      <c r="BK4" s="64">
        <v>1</v>
      </c>
      <c r="BL4" s="1">
        <f>((AX4+AY4)*7)+((AZ4+BA4)*6)+((BB4+BC4)*5)+((BD4+BE4)*4)+((BF4+BG4)*3)+((BH4+BI4)*2)+((BJ4+BK4)*1)</f>
        <v>43</v>
      </c>
      <c r="BM4" s="1">
        <f>((AY4)*7)+((BA4)*6)+((BC4)*5)+((BE4)*4)+((BG4)*3)+((BI4)*2)+((BK4)*1)</f>
        <v>6</v>
      </c>
      <c r="BN4" s="1">
        <f>AX4</f>
        <v>1</v>
      </c>
      <c r="BO4" s="1">
        <f>AZ4</f>
        <v>1</v>
      </c>
      <c r="BP4" s="1">
        <f>BB4</f>
        <v>2</v>
      </c>
      <c r="BQ4" s="1">
        <f>BD4</f>
        <v>1</v>
      </c>
      <c r="BR4" s="1">
        <f>BF4</f>
        <v>2</v>
      </c>
      <c r="BS4" s="1">
        <f>BH4</f>
        <v>1</v>
      </c>
      <c r="BT4" s="1">
        <f>BJ4</f>
        <v>2</v>
      </c>
      <c r="BU4" s="1">
        <f>AY4</f>
        <v>0</v>
      </c>
      <c r="BV4" s="1">
        <f>BA4</f>
        <v>0</v>
      </c>
      <c r="BW4" s="1">
        <f>BC4</f>
        <v>1</v>
      </c>
      <c r="BX4" s="1">
        <f>BE4</f>
        <v>0</v>
      </c>
      <c r="BY4" s="1">
        <f>BG4</f>
        <v>0</v>
      </c>
      <c r="BZ4" s="1">
        <f>BI4</f>
        <v>0</v>
      </c>
      <c r="CA4" s="1">
        <f>BK4</f>
        <v>1</v>
      </c>
      <c r="CB4" s="35"/>
    </row>
    <row r="5" spans="1:80" s="1" customFormat="1" ht="54.75" customHeight="1" x14ac:dyDescent="0.25">
      <c r="A5" s="12" t="s">
        <v>0</v>
      </c>
      <c r="B5" s="12" t="s">
        <v>241</v>
      </c>
      <c r="C5" s="17" t="s">
        <v>250</v>
      </c>
      <c r="D5" s="72" t="str">
        <f>IF(AX5&lt;&gt;0,"2020_A="&amp;AX5," ")&amp;IF(AY5&lt;&gt;0," ; 2020_i="&amp;AY5," ")&amp;IF(AZ5&lt;&gt;0,"2019_A="&amp;AZ5," ")&amp;IF(BA5&lt;&gt;0," ; 2019_i="&amp;BA5," ")&amp;IF(BB5&lt;&gt;0,"2018_A="&amp;BB5," ")&amp;IF(BC5&lt;&gt;0," ; 2018_i="&amp;BC5," ")&amp;IF(BD5&lt;&gt;0," ; 2017_A="&amp;BD5," ")&amp;IF(BE5&lt;&gt;0," ; 2017_i="&amp;BE5," ")&amp;IF(BF5&lt;&gt;0," ; 2016_A="&amp;BF5," ")&amp;IF(BG5&lt;&gt;0," ; 2016_i="&amp;BG5," ")&amp;IF(BH5&lt;&gt;0," ; 2015_A="&amp;BH5," ")&amp;IF(BI5&lt;&gt;0," ; 2015_i="&amp;BI5," ")&amp;IF(BJ5&lt;&gt;0," ; 2014_A="&amp;BJ5," ")&amp;IF(BK5&lt;&gt;0," ; 2014_i="&amp;BK5," ")</f>
        <v xml:space="preserve">    2018_A=1  ; 2017_A=2 ; 2017_i=1 ; 2016_A=2 ; 2016_i=1 ; 2015_A=3  ; 2014_A=2 </v>
      </c>
      <c r="E5" s="11"/>
      <c r="F5" s="11"/>
      <c r="G5" s="11"/>
      <c r="H5" s="11"/>
      <c r="I5" s="11"/>
      <c r="J5" s="11"/>
      <c r="K5" s="11"/>
      <c r="L5" s="11"/>
      <c r="M5" s="74" t="s">
        <v>231</v>
      </c>
      <c r="N5" s="17" t="s">
        <v>249</v>
      </c>
      <c r="O5" s="17" t="s">
        <v>482</v>
      </c>
      <c r="P5" s="17"/>
      <c r="Q5" s="17" t="s">
        <v>1029</v>
      </c>
      <c r="R5" s="17" t="s">
        <v>1030</v>
      </c>
      <c r="S5" s="17" t="s">
        <v>1034</v>
      </c>
      <c r="T5" s="17"/>
      <c r="U5" s="17" t="s">
        <v>251</v>
      </c>
      <c r="V5" s="17" t="s">
        <v>1046</v>
      </c>
      <c r="W5" s="17" t="s">
        <v>483</v>
      </c>
      <c r="X5" s="17"/>
      <c r="Y5" s="17" t="s">
        <v>231</v>
      </c>
      <c r="Z5" s="17" t="s">
        <v>955</v>
      </c>
      <c r="AA5" s="17" t="s">
        <v>954</v>
      </c>
      <c r="AB5" s="17"/>
      <c r="AC5" s="17"/>
      <c r="AD5" s="17" t="s">
        <v>953</v>
      </c>
      <c r="AE5" s="17" t="s">
        <v>929</v>
      </c>
      <c r="AF5" s="17"/>
      <c r="AG5" s="17" t="s">
        <v>242</v>
      </c>
      <c r="AH5" s="17" t="s">
        <v>243</v>
      </c>
      <c r="AI5" s="41">
        <v>2007</v>
      </c>
      <c r="AJ5" s="28" t="s">
        <v>244</v>
      </c>
      <c r="AK5" s="23" t="s">
        <v>1112</v>
      </c>
      <c r="AL5" s="143" t="s">
        <v>1095</v>
      </c>
      <c r="AM5" s="65"/>
      <c r="AO5" s="132"/>
      <c r="AP5" s="133"/>
      <c r="AQ5" s="132"/>
      <c r="AR5" s="132"/>
      <c r="AS5" s="132"/>
      <c r="AT5" s="1">
        <f>RANK(BL5,$BL$3:$BL$121)+COUNTIF(BL$3:BL5,BL5)-1</f>
        <v>3</v>
      </c>
      <c r="AU5" s="63" t="str">
        <f>"N° "&amp;AT5&amp;" "&amp;C5</f>
        <v>N° 3 Laboratoire Départemental d’Analyses et de Recherche (LDAR) de l'Aisne.</v>
      </c>
      <c r="AV5" s="1">
        <f>RANK(BM5,$BM$3:$BM$121)+COUNTIF(BM$3:BM5,BM5)-1</f>
        <v>9</v>
      </c>
      <c r="AW5" s="63" t="str">
        <f>"N° "&amp;AV5&amp;" "&amp;C5</f>
        <v>N° 9 Laboratoire Départemental d’Analyses et de Recherche (LDAR) de l'Aisne.</v>
      </c>
      <c r="AX5" s="63"/>
      <c r="AY5" s="63"/>
      <c r="AZ5" s="63"/>
      <c r="BA5" s="63"/>
      <c r="BB5" s="64">
        <v>1</v>
      </c>
      <c r="BC5" s="64"/>
      <c r="BD5" s="64">
        <v>2</v>
      </c>
      <c r="BE5" s="64">
        <v>1</v>
      </c>
      <c r="BF5" s="64">
        <v>2</v>
      </c>
      <c r="BG5" s="64">
        <v>1</v>
      </c>
      <c r="BH5" s="64">
        <v>3</v>
      </c>
      <c r="BI5" s="64"/>
      <c r="BJ5" s="64">
        <v>2</v>
      </c>
      <c r="BK5" s="64"/>
      <c r="BL5" s="1">
        <f>((AX5+AY5)*7)+((AZ5+BA5)*6)+((BB5+BC5)*5)+((BD5+BE5)*4)+((BF5+BG5)*3)+((BH5+BI5)*2)+((BJ5+BK5)*1)</f>
        <v>34</v>
      </c>
      <c r="BM5" s="1">
        <f>((AY5)*7)+((BA5)*6)+((BC5)*5)+((BE5)*4)+((BG5)*3)+((BI5)*2)+((BK5)*1)</f>
        <v>7</v>
      </c>
      <c r="BN5" s="1">
        <f>AX5</f>
        <v>0</v>
      </c>
      <c r="BO5" s="1">
        <f>AZ5</f>
        <v>0</v>
      </c>
      <c r="BP5" s="1">
        <f>BB5</f>
        <v>1</v>
      </c>
      <c r="BQ5" s="1">
        <f>BD5</f>
        <v>2</v>
      </c>
      <c r="BR5" s="1">
        <f>BF5</f>
        <v>2</v>
      </c>
      <c r="BS5" s="1">
        <f>BH5</f>
        <v>3</v>
      </c>
      <c r="BT5" s="1">
        <f>BJ5</f>
        <v>2</v>
      </c>
      <c r="BU5" s="1">
        <f>AY5</f>
        <v>0</v>
      </c>
      <c r="BV5" s="1">
        <f>BA5</f>
        <v>0</v>
      </c>
      <c r="BW5" s="1">
        <f>BC5</f>
        <v>0</v>
      </c>
      <c r="BX5" s="1">
        <f>BE5</f>
        <v>1</v>
      </c>
      <c r="BY5" s="1">
        <f>BG5</f>
        <v>1</v>
      </c>
      <c r="BZ5" s="1">
        <f>BI5</f>
        <v>0</v>
      </c>
      <c r="CA5" s="1">
        <f>BK5</f>
        <v>0</v>
      </c>
      <c r="CB5" s="35"/>
    </row>
    <row r="6" spans="1:80" s="1" customFormat="1" ht="57.75" customHeight="1" x14ac:dyDescent="0.25">
      <c r="A6" s="50" t="s">
        <v>0</v>
      </c>
      <c r="B6" s="12" t="s">
        <v>17</v>
      </c>
      <c r="C6" s="17" t="s">
        <v>414</v>
      </c>
      <c r="D6" s="72" t="str">
        <f>IF(AX6&lt;&gt;0,"2020_A="&amp;AX6," ")&amp;IF(AY6&lt;&gt;0," ; 2020_i="&amp;AY6," ")&amp;IF(AZ6&lt;&gt;0,"2019_A="&amp;AZ6," ")&amp;IF(BA6&lt;&gt;0," ; 2019_i="&amp;BA6," ")&amp;IF(BB6&lt;&gt;0,"2018_A="&amp;BB6," ")&amp;IF(BC6&lt;&gt;0," ; 2018_i="&amp;BC6," ")&amp;IF(BD6&lt;&gt;0," ; 2017_A="&amp;BD6," ")&amp;IF(BE6&lt;&gt;0," ; 2017_i="&amp;BE6," ")&amp;IF(BF6&lt;&gt;0," ; 2016_A="&amp;BF6," ")&amp;IF(BG6&lt;&gt;0," ; 2016_i="&amp;BG6," ")&amp;IF(BH6&lt;&gt;0," ; 2015_A="&amp;BH6," ")&amp;IF(BI6&lt;&gt;0," ; 2015_i="&amp;BI6," ")&amp;IF(BJ6&lt;&gt;0," ; 2014_A="&amp;BJ6," ")&amp;IF(BK6&lt;&gt;0," ; 2014_i="&amp;BK6," ")</f>
        <v xml:space="preserve">  2019_A=1 2018_A=1 ; 2018_i=1 ; 2017_A=2 ; 2017_i=1 ; 2016_A=1  ; 2015_A=1   </v>
      </c>
      <c r="E6" s="11"/>
      <c r="F6" s="11"/>
      <c r="G6" s="11"/>
      <c r="H6" s="11"/>
      <c r="I6" s="11" t="s">
        <v>419</v>
      </c>
      <c r="J6" s="11" t="s">
        <v>895</v>
      </c>
      <c r="K6" s="17" t="s">
        <v>481</v>
      </c>
      <c r="L6" s="11"/>
      <c r="M6" s="74" t="s">
        <v>1071</v>
      </c>
      <c r="N6" s="17" t="s">
        <v>1070</v>
      </c>
      <c r="O6" s="17" t="s">
        <v>1072</v>
      </c>
      <c r="P6" s="17"/>
      <c r="Q6" s="17" t="s">
        <v>1021</v>
      </c>
      <c r="R6" s="17" t="s">
        <v>1022</v>
      </c>
      <c r="S6" s="17" t="s">
        <v>1023</v>
      </c>
      <c r="T6" s="17"/>
      <c r="U6" s="17" t="s">
        <v>349</v>
      </c>
      <c r="V6" s="17" t="s">
        <v>415</v>
      </c>
      <c r="W6" s="17" t="s">
        <v>481</v>
      </c>
      <c r="X6" s="17"/>
      <c r="Y6" s="17" t="s">
        <v>349</v>
      </c>
      <c r="Z6" s="17" t="s">
        <v>416</v>
      </c>
      <c r="AA6" s="17" t="s">
        <v>481</v>
      </c>
      <c r="AB6" s="17"/>
      <c r="AC6" s="17"/>
      <c r="AD6" s="17"/>
      <c r="AE6" s="17"/>
      <c r="AF6" s="17"/>
      <c r="AG6" s="11" t="s">
        <v>44</v>
      </c>
      <c r="AH6" s="11" t="s">
        <v>193</v>
      </c>
      <c r="AI6" s="11">
        <v>51200</v>
      </c>
      <c r="AJ6" s="28">
        <v>33326512020</v>
      </c>
      <c r="AK6" s="23" t="s">
        <v>1113</v>
      </c>
      <c r="AL6" s="144" t="s">
        <v>1096</v>
      </c>
      <c r="AM6" s="25" t="s">
        <v>191</v>
      </c>
      <c r="AO6" s="17"/>
      <c r="AP6" s="17" t="s">
        <v>124</v>
      </c>
      <c r="AQ6" s="44" t="s">
        <v>45</v>
      </c>
      <c r="AR6" s="23" t="s">
        <v>46</v>
      </c>
      <c r="AS6" s="25"/>
      <c r="AT6" s="1">
        <f>RANK(BL6,$BL$3:$BL$121)+COUNTIF(BL$3:BL6,BL6)-1</f>
        <v>4</v>
      </c>
      <c r="AU6" s="63" t="str">
        <f>"N° "&amp;AT6&amp;" "&amp;C6</f>
        <v>N° 4 MHCS  (Champagne Moët et Chandon)</v>
      </c>
      <c r="AV6" s="1">
        <f>RANK(BM6,$BM$3:$BM$121)+COUNTIF(BM$3:BM6,BM6)-1</f>
        <v>3</v>
      </c>
      <c r="AW6" s="63" t="str">
        <f>"N° "&amp;AV6&amp;" "&amp;C6</f>
        <v>N° 3 MHCS  (Champagne Moët et Chandon)</v>
      </c>
      <c r="AX6" s="63"/>
      <c r="AY6" s="63"/>
      <c r="AZ6" s="63">
        <v>1</v>
      </c>
      <c r="BA6" s="63"/>
      <c r="BB6" s="64">
        <v>1</v>
      </c>
      <c r="BC6" s="64">
        <v>1</v>
      </c>
      <c r="BD6" s="64">
        <v>2</v>
      </c>
      <c r="BE6" s="64">
        <v>1</v>
      </c>
      <c r="BF6" s="64">
        <v>1</v>
      </c>
      <c r="BG6" s="64"/>
      <c r="BH6" s="64">
        <v>1</v>
      </c>
      <c r="BI6" s="64"/>
      <c r="BJ6" s="64"/>
      <c r="BK6" s="64"/>
      <c r="BL6" s="1">
        <f>((AX6+AY6)*7)+((AZ6+BA6)*6)+((BB6+BC6)*5)+((BD6+BE6)*4)+((BF6+BG6)*3)+((BH6+BI6)*2)+((BJ6+BK6)*1)</f>
        <v>33</v>
      </c>
      <c r="BM6" s="1">
        <f>((AY6)*7)+((BA6)*6)+((BC6)*5)+((BE6)*4)+((BG6)*3)+((BI6)*2)+((BK6)*1)</f>
        <v>9</v>
      </c>
      <c r="BN6" s="1">
        <f>AX6</f>
        <v>0</v>
      </c>
      <c r="BO6" s="1">
        <f>AZ6</f>
        <v>1</v>
      </c>
      <c r="BP6" s="1">
        <f>BB6</f>
        <v>1</v>
      </c>
      <c r="BQ6" s="1">
        <f>BD6</f>
        <v>2</v>
      </c>
      <c r="BR6" s="1">
        <f>BF6</f>
        <v>1</v>
      </c>
      <c r="BS6" s="1">
        <f>BH6</f>
        <v>1</v>
      </c>
      <c r="BT6" s="1">
        <f>BJ6</f>
        <v>0</v>
      </c>
      <c r="BU6" s="1">
        <f>AY6</f>
        <v>0</v>
      </c>
      <c r="BV6" s="1">
        <f>BA6</f>
        <v>0</v>
      </c>
      <c r="BW6" s="1">
        <f>BC6</f>
        <v>1</v>
      </c>
      <c r="BX6" s="1">
        <f>BE6</f>
        <v>1</v>
      </c>
      <c r="BY6" s="1">
        <f>BG6</f>
        <v>0</v>
      </c>
      <c r="BZ6" s="1">
        <f>BI6</f>
        <v>0</v>
      </c>
      <c r="CA6" s="1">
        <f>BK6</f>
        <v>0</v>
      </c>
      <c r="CB6" s="35"/>
    </row>
    <row r="7" spans="1:80" s="1" customFormat="1" ht="60.75" customHeight="1" x14ac:dyDescent="0.2">
      <c r="A7" s="12" t="s">
        <v>0</v>
      </c>
      <c r="B7" s="12" t="s">
        <v>117</v>
      </c>
      <c r="C7" s="17" t="s">
        <v>28</v>
      </c>
      <c r="D7" s="11" t="str">
        <f>IF(AX7&lt;&gt;0,"2020_A="&amp;AX7," ")&amp;IF(AY7&lt;&gt;0," ; 2020_i="&amp;AY7," ")&amp;IF(AZ7&lt;&gt;0,"2019_A="&amp;AZ7," ")&amp;IF(BA7&lt;&gt;0," ; 2019_i="&amp;BA7," ")&amp;IF(BB7&lt;&gt;0,"2018_A="&amp;BB7," ")&amp;IF(BC7&lt;&gt;0," ; 2018_i="&amp;BC7," ")&amp;IF(BD7&lt;&gt;0," ; 2017_A="&amp;BD7," ")&amp;IF(BE7&lt;&gt;0," ; 2017_i="&amp;BE7," ")&amp;IF(BF7&lt;&gt;0," ; 2016_A="&amp;BF7," ")&amp;IF(BG7&lt;&gt;0," ; 2016_i="&amp;BG7," ")&amp;IF(BH7&lt;&gt;0," ; 2015_A="&amp;BH7," ")&amp;IF(BI7&lt;&gt;0," ; 2015_i="&amp;BI7," ")&amp;IF(BJ7&lt;&gt;0," ; 2014_A="&amp;BJ7," ")&amp;IF(BK7&lt;&gt;0," ; 2014_i="&amp;BK7," ")</f>
        <v xml:space="preserve">    2018_A=1 ; 2018_i=1 ; 2017_A=1  ; 2016_A=2 ; 2016_i=1 ; 2015_A=1  ; 2014_A=2 </v>
      </c>
      <c r="E7" s="11"/>
      <c r="F7" s="11"/>
      <c r="G7" s="11"/>
      <c r="H7" s="11"/>
      <c r="I7" s="11"/>
      <c r="J7" s="11"/>
      <c r="K7" s="11"/>
      <c r="L7" s="11"/>
      <c r="M7" s="74" t="s">
        <v>443</v>
      </c>
      <c r="N7" s="17" t="s">
        <v>444</v>
      </c>
      <c r="O7" s="17" t="s">
        <v>911</v>
      </c>
      <c r="P7" s="17" t="s">
        <v>479</v>
      </c>
      <c r="Q7" s="17" t="s">
        <v>445</v>
      </c>
      <c r="R7" s="17" t="s">
        <v>446</v>
      </c>
      <c r="S7" s="17" t="s">
        <v>910</v>
      </c>
      <c r="T7" s="17"/>
      <c r="U7" s="17" t="s">
        <v>447</v>
      </c>
      <c r="V7" s="17" t="s">
        <v>1044</v>
      </c>
      <c r="W7" s="17" t="s">
        <v>919</v>
      </c>
      <c r="X7" s="17"/>
      <c r="Y7" s="17"/>
      <c r="Z7" s="17" t="s">
        <v>918</v>
      </c>
      <c r="AA7" s="17" t="s">
        <v>917</v>
      </c>
      <c r="AB7" s="17"/>
      <c r="AC7" s="17"/>
      <c r="AD7" s="17" t="s">
        <v>961</v>
      </c>
      <c r="AE7" s="17" t="s">
        <v>962</v>
      </c>
      <c r="AF7" s="17"/>
      <c r="AG7" s="11" t="s">
        <v>226</v>
      </c>
      <c r="AH7" s="11" t="s">
        <v>170</v>
      </c>
      <c r="AI7" s="41">
        <v>51530</v>
      </c>
      <c r="AJ7" s="28" t="s">
        <v>118</v>
      </c>
      <c r="AK7" s="23" t="s">
        <v>1114</v>
      </c>
      <c r="AL7" s="144" t="s">
        <v>1097</v>
      </c>
      <c r="AM7" s="23"/>
      <c r="AO7" s="17" t="s">
        <v>507</v>
      </c>
      <c r="AP7" s="17"/>
      <c r="AQ7" s="11" t="s">
        <v>508</v>
      </c>
      <c r="AR7" s="49" t="s">
        <v>509</v>
      </c>
      <c r="AS7" s="25" t="s">
        <v>399</v>
      </c>
      <c r="AT7" s="1">
        <f>RANK(BL7,$BL$3:$BL$121)+COUNTIF(BL$3:BL7,BL7)-1</f>
        <v>5</v>
      </c>
      <c r="AU7" s="63" t="str">
        <f>"N° "&amp;AT7&amp;" "&amp;C7</f>
        <v>N° 5 SOFRALAB</v>
      </c>
      <c r="AV7" s="1">
        <f>RANK(BM7,$BM$3:$BM$121)+COUNTIF(BM$3:BM7,BM7)-1</f>
        <v>7</v>
      </c>
      <c r="AW7" s="63" t="str">
        <f>"N° "&amp;AV7&amp;" "&amp;C7</f>
        <v>N° 7 SOFRALAB</v>
      </c>
      <c r="AX7" s="63"/>
      <c r="AY7" s="63"/>
      <c r="AZ7" s="63"/>
      <c r="BA7" s="63"/>
      <c r="BB7" s="64">
        <v>1</v>
      </c>
      <c r="BC7" s="64">
        <v>1</v>
      </c>
      <c r="BD7" s="64">
        <v>1</v>
      </c>
      <c r="BE7" s="64"/>
      <c r="BF7" s="64">
        <v>2</v>
      </c>
      <c r="BG7" s="64">
        <v>1</v>
      </c>
      <c r="BH7" s="64">
        <v>1</v>
      </c>
      <c r="BI7" s="64"/>
      <c r="BJ7" s="64">
        <v>2</v>
      </c>
      <c r="BK7" s="64"/>
      <c r="BL7" s="1">
        <f>((AX7+AY7)*7)+((AZ7+BA7)*6)+((BB7+BC7)*5)+((BD7+BE7)*4)+((BF7+BG7)*3)+((BH7+BI7)*2)+((BJ7+BK7)*1)</f>
        <v>27</v>
      </c>
      <c r="BM7" s="1">
        <f>((AY7)*7)+((BA7)*6)+((BC7)*5)+((BE7)*4)+((BG7)*3)+((BI7)*2)+((BK7)*1)</f>
        <v>8</v>
      </c>
      <c r="BN7" s="1">
        <f>AX7</f>
        <v>0</v>
      </c>
      <c r="BO7" s="1">
        <f>AZ7</f>
        <v>0</v>
      </c>
      <c r="BP7" s="1">
        <f>BB7</f>
        <v>1</v>
      </c>
      <c r="BQ7" s="1">
        <f>BD7</f>
        <v>1</v>
      </c>
      <c r="BR7" s="1">
        <f>BF7</f>
        <v>2</v>
      </c>
      <c r="BS7" s="1">
        <f>BH7</f>
        <v>1</v>
      </c>
      <c r="BT7" s="1">
        <f>BJ7</f>
        <v>2</v>
      </c>
      <c r="BU7" s="1">
        <f>AY7</f>
        <v>0</v>
      </c>
      <c r="BV7" s="1">
        <f>BA7</f>
        <v>0</v>
      </c>
      <c r="BW7" s="1">
        <f>BC7</f>
        <v>1</v>
      </c>
      <c r="BX7" s="1">
        <f>BE7</f>
        <v>0</v>
      </c>
      <c r="BY7" s="1">
        <f>BG7</f>
        <v>1</v>
      </c>
      <c r="BZ7" s="1">
        <f>BI7</f>
        <v>0</v>
      </c>
      <c r="CA7" s="1">
        <f>BK7</f>
        <v>0</v>
      </c>
      <c r="CB7" s="37"/>
    </row>
    <row r="8" spans="1:80" s="1" customFormat="1" ht="42" customHeight="1" x14ac:dyDescent="0.2">
      <c r="A8" s="12" t="s">
        <v>0</v>
      </c>
      <c r="B8" s="12" t="s">
        <v>393</v>
      </c>
      <c r="C8" s="17" t="s">
        <v>392</v>
      </c>
      <c r="D8" s="11" t="str">
        <f>IF(AX8&lt;&gt;0,"2020_A="&amp;AX8," ")&amp;IF(AY8&lt;&gt;0," ; 2020_i="&amp;AY8," ")&amp;IF(AZ8&lt;&gt;0,"2019_A="&amp;AZ8," ")&amp;IF(BA8&lt;&gt;0," ; 2019_i="&amp;BA8," ")&amp;IF(BB8&lt;&gt;0,"2018_A="&amp;BB8," ")&amp;IF(BC8&lt;&gt;0," ; 2018_i="&amp;BC8," ")&amp;IF(BD8&lt;&gt;0," ; 2017_A="&amp;BD8," ")&amp;IF(BE8&lt;&gt;0," ; 2017_i="&amp;BE8," ")&amp;IF(BF8&lt;&gt;0," ; 2016_A="&amp;BF8," ")&amp;IF(BG8&lt;&gt;0," ; 2016_i="&amp;BG8," ")&amp;IF(BH8&lt;&gt;0," ; 2015_A="&amp;BH8," ")&amp;IF(BI8&lt;&gt;0," ; 2015_i="&amp;BI8," ")&amp;IF(BJ8&lt;&gt;0," ; 2014_A="&amp;BJ8," ")&amp;IF(BK8&lt;&gt;0," ; 2014_i="&amp;BK8," ")</f>
        <v xml:space="preserve">    2018_A=1  ; 2017_A=1 ; 2017_i=1 ; 2016_A=2 ; 2016_i=1 ; 2015_A=1  ; 2014_A=1 </v>
      </c>
      <c r="E8" s="131"/>
      <c r="F8" s="11"/>
      <c r="G8" s="11"/>
      <c r="H8" s="11"/>
      <c r="I8" s="131"/>
      <c r="J8" s="11"/>
      <c r="K8" s="11"/>
      <c r="L8" s="11"/>
      <c r="M8" s="74" t="s">
        <v>419</v>
      </c>
      <c r="N8" s="17" t="s">
        <v>456</v>
      </c>
      <c r="O8" s="17" t="s">
        <v>968</v>
      </c>
      <c r="P8" s="15"/>
      <c r="Q8" s="17" t="s">
        <v>995</v>
      </c>
      <c r="R8" s="17" t="s">
        <v>996</v>
      </c>
      <c r="S8" s="17" t="s">
        <v>997</v>
      </c>
      <c r="T8" s="15"/>
      <c r="U8" s="17" t="s">
        <v>457</v>
      </c>
      <c r="V8" s="17" t="s">
        <v>916</v>
      </c>
      <c r="W8" s="17" t="s">
        <v>969</v>
      </c>
      <c r="X8" s="15"/>
      <c r="Y8" s="15"/>
      <c r="Z8" s="17" t="s">
        <v>915</v>
      </c>
      <c r="AA8" s="17" t="s">
        <v>914</v>
      </c>
      <c r="AB8" s="15"/>
      <c r="AC8" s="17"/>
      <c r="AD8" s="17" t="s">
        <v>913</v>
      </c>
      <c r="AE8" s="17" t="s">
        <v>914</v>
      </c>
      <c r="AF8" s="15"/>
      <c r="AG8" s="17" t="s">
        <v>396</v>
      </c>
      <c r="AH8" s="17" t="s">
        <v>395</v>
      </c>
      <c r="AI8" s="21">
        <v>2400</v>
      </c>
      <c r="AJ8" s="46" t="s">
        <v>397</v>
      </c>
      <c r="AK8" s="23" t="s">
        <v>1115</v>
      </c>
      <c r="AL8" s="23" t="s">
        <v>1098</v>
      </c>
      <c r="AM8" s="23"/>
      <c r="AO8" s="17" t="s">
        <v>602</v>
      </c>
      <c r="AP8" s="17" t="s">
        <v>601</v>
      </c>
      <c r="AQ8" s="47" t="s">
        <v>600</v>
      </c>
      <c r="AR8" s="42" t="s">
        <v>603</v>
      </c>
      <c r="AS8" s="26"/>
      <c r="AT8" s="1">
        <f>RANK(BL8,$BL$3:$BL$121)+COUNTIF(BL$3:BL8,BL8)-1</f>
        <v>6</v>
      </c>
      <c r="AU8" s="63" t="str">
        <f>"N° "&amp;AT8&amp;" "&amp;C8</f>
        <v>N° 6 Union Invivo (Ex. Invivo Labs)</v>
      </c>
      <c r="AV8" s="1">
        <f>RANK(BM8,$BM$3:$BM$121)+COUNTIF(BM$3:BM8,BM8)-1</f>
        <v>10</v>
      </c>
      <c r="AW8" s="63" t="str">
        <f>"N° "&amp;AV8&amp;" "&amp;C8</f>
        <v>N° 10 Union Invivo (Ex. Invivo Labs)</v>
      </c>
      <c r="AX8" s="63"/>
      <c r="AY8" s="63"/>
      <c r="AZ8" s="63"/>
      <c r="BA8" s="63"/>
      <c r="BB8" s="64">
        <v>1</v>
      </c>
      <c r="BC8" s="64"/>
      <c r="BD8" s="64">
        <v>1</v>
      </c>
      <c r="BE8" s="64">
        <v>1</v>
      </c>
      <c r="BF8" s="64">
        <v>2</v>
      </c>
      <c r="BG8" s="64">
        <v>1</v>
      </c>
      <c r="BH8" s="64">
        <v>1</v>
      </c>
      <c r="BI8" s="64"/>
      <c r="BJ8" s="64">
        <v>1</v>
      </c>
      <c r="BK8" s="64"/>
      <c r="BL8" s="1">
        <f>((AX8+AY8)*7)+((AZ8+BA8)*6)+((BB8+BC8)*5)+((BD8+BE8)*4)+((BF8+BG8)*3)+((BH8+BI8)*2)+((BJ8+BK8)*1)</f>
        <v>25</v>
      </c>
      <c r="BM8" s="1">
        <f>((AY8)*7)+((BA8)*6)+((BC8)*5)+((BE8)*4)+((BG8)*3)+((BI8)*2)+((BK8)*1)</f>
        <v>7</v>
      </c>
      <c r="BN8" s="1">
        <f>AX8</f>
        <v>0</v>
      </c>
      <c r="BO8" s="1">
        <f>AZ8</f>
        <v>0</v>
      </c>
      <c r="BP8" s="1">
        <f>BB8</f>
        <v>1</v>
      </c>
      <c r="BQ8" s="1">
        <f>BD8</f>
        <v>1</v>
      </c>
      <c r="BR8" s="1">
        <f>BF8</f>
        <v>2</v>
      </c>
      <c r="BS8" s="1">
        <f>BH8</f>
        <v>1</v>
      </c>
      <c r="BT8" s="1">
        <f>BJ8</f>
        <v>1</v>
      </c>
      <c r="BU8" s="1">
        <f>AY8</f>
        <v>0</v>
      </c>
      <c r="BV8" s="1">
        <f>BA8</f>
        <v>0</v>
      </c>
      <c r="BW8" s="1">
        <f>BC8</f>
        <v>0</v>
      </c>
      <c r="BX8" s="1">
        <f>BE8</f>
        <v>1</v>
      </c>
      <c r="BY8" s="1">
        <f>BG8</f>
        <v>1</v>
      </c>
      <c r="BZ8" s="1">
        <f>BI8</f>
        <v>0</v>
      </c>
      <c r="CA8" s="1">
        <f>BK8</f>
        <v>0</v>
      </c>
      <c r="CB8" s="35"/>
    </row>
    <row r="9" spans="1:80" s="1" customFormat="1" ht="63.75" customHeight="1" x14ac:dyDescent="0.25">
      <c r="A9" s="12" t="s">
        <v>0</v>
      </c>
      <c r="B9" s="12" t="s">
        <v>4</v>
      </c>
      <c r="C9" s="17" t="s">
        <v>966</v>
      </c>
      <c r="D9" s="97" t="str">
        <f>IF(AX9&lt;&gt;0,"2020_A="&amp;AX9," ")&amp;IF(AY9&lt;&gt;0," ; 2020_i="&amp;AY9," ")&amp;IF(AZ9&lt;&gt;0,"2019_A="&amp;AZ9," ")&amp;IF(BA9&lt;&gt;0," ; 2019_i="&amp;BA9," ")&amp;IF(BB9&lt;&gt;0,"2018_A="&amp;BB9," ")&amp;IF(BC9&lt;&gt;0," ; 2018_i="&amp;BC9," ")&amp;IF(BD9&lt;&gt;0," ; 2017_A="&amp;BD9," ")&amp;IF(BE9&lt;&gt;0," ; 2017_i="&amp;BE9," ")&amp;IF(BF9&lt;&gt;0," ; 2016_A="&amp;BF9," ")&amp;IF(BG9&lt;&gt;0," ; 2016_i="&amp;BG9," ")&amp;IF(BH9&lt;&gt;0," ; 2015_A="&amp;BH9," ")&amp;IF(BI9&lt;&gt;0," ; 2015_i="&amp;BI9," ")&amp;IF(BJ9&lt;&gt;0," ; 2014_A="&amp;BJ9," ")&amp;IF(BK9&lt;&gt;0," ; 2014_i="&amp;BK9," ")</f>
        <v xml:space="preserve">    2018_A=1  ; 2017_A=1  ; 2016_A=1 ; 2016_i=1 ; 2015_A=2  ; 2014_A=1 </v>
      </c>
      <c r="E9" s="74" t="s">
        <v>1082</v>
      </c>
      <c r="F9" s="17" t="s">
        <v>1081</v>
      </c>
      <c r="G9" s="17" t="s">
        <v>1078</v>
      </c>
      <c r="H9" s="11"/>
      <c r="I9" s="74" t="s">
        <v>1082</v>
      </c>
      <c r="J9" s="17" t="s">
        <v>1081</v>
      </c>
      <c r="K9" s="17" t="s">
        <v>1078</v>
      </c>
      <c r="L9" s="11"/>
      <c r="M9" s="74" t="s">
        <v>1080</v>
      </c>
      <c r="N9" s="17" t="s">
        <v>1077</v>
      </c>
      <c r="O9" s="17" t="s">
        <v>1079</v>
      </c>
      <c r="P9" s="17"/>
      <c r="Q9" s="17" t="s">
        <v>412</v>
      </c>
      <c r="R9" s="17" t="s">
        <v>463</v>
      </c>
      <c r="S9" s="17" t="s">
        <v>440</v>
      </c>
      <c r="T9" s="17"/>
      <c r="U9" s="17" t="s">
        <v>413</v>
      </c>
      <c r="V9" s="17" t="s">
        <v>1048</v>
      </c>
      <c r="W9" s="17" t="s">
        <v>441</v>
      </c>
      <c r="X9" s="17"/>
      <c r="Y9" s="17" t="s">
        <v>939</v>
      </c>
      <c r="Z9" s="17" t="s">
        <v>926</v>
      </c>
      <c r="AA9" s="17" t="s">
        <v>928</v>
      </c>
      <c r="AB9" s="17"/>
      <c r="AC9" s="17" t="s">
        <v>940</v>
      </c>
      <c r="AD9" s="17" t="s">
        <v>927</v>
      </c>
      <c r="AE9" s="17" t="s">
        <v>440</v>
      </c>
      <c r="AF9" s="17"/>
      <c r="AG9" s="11" t="s">
        <v>225</v>
      </c>
      <c r="AH9" s="11" t="s">
        <v>147</v>
      </c>
      <c r="AI9" s="41">
        <v>51110</v>
      </c>
      <c r="AJ9" s="28" t="s">
        <v>85</v>
      </c>
      <c r="AK9" s="23" t="s">
        <v>1116</v>
      </c>
      <c r="AL9" s="23" t="s">
        <v>1100</v>
      </c>
      <c r="AM9" s="23"/>
      <c r="AO9" s="17" t="s">
        <v>86</v>
      </c>
      <c r="AP9" s="17" t="s">
        <v>87</v>
      </c>
      <c r="AQ9" s="25" t="s">
        <v>398</v>
      </c>
      <c r="AR9" s="42" t="s">
        <v>390</v>
      </c>
      <c r="AS9" s="25"/>
      <c r="AT9" s="1">
        <f>RANK(BL9,$BL$3:$BL$121)+COUNTIF(BL$3:BL9,BL9)-1</f>
        <v>7</v>
      </c>
      <c r="AU9" s="63" t="str">
        <f>"N° "&amp;AT9&amp;" "&amp;C9</f>
        <v>N° 7 CRISTAL-UNION , Bazancourt</v>
      </c>
      <c r="AV9" s="1">
        <f>RANK(BM9,$BM$3:$BM$121)+COUNTIF(BM$3:BM9,BM9)-1</f>
        <v>21</v>
      </c>
      <c r="AW9" s="63" t="str">
        <f>"N° "&amp;AV9&amp;" "&amp;C9</f>
        <v>N° 21 CRISTAL-UNION , Bazancourt</v>
      </c>
      <c r="AX9" s="63"/>
      <c r="AY9" s="63"/>
      <c r="AZ9" s="63"/>
      <c r="BA9" s="63"/>
      <c r="BB9" s="64">
        <v>1</v>
      </c>
      <c r="BC9" s="64"/>
      <c r="BD9" s="64">
        <v>1</v>
      </c>
      <c r="BE9" s="64"/>
      <c r="BF9" s="64">
        <v>1</v>
      </c>
      <c r="BG9" s="64">
        <v>1</v>
      </c>
      <c r="BH9" s="64">
        <v>2</v>
      </c>
      <c r="BI9" s="64"/>
      <c r="BJ9" s="64">
        <v>1</v>
      </c>
      <c r="BK9" s="64"/>
      <c r="BL9" s="1">
        <f>((AX9+AY9)*7)+((AZ9+BA9)*6)+((BB9+BC9)*5)+((BD9+BE9)*4)+((BF9+BG9)*3)+((BH9+BI9)*2)+((BJ9+BK9)*1)</f>
        <v>20</v>
      </c>
      <c r="BM9" s="1">
        <f>((AY9)*7)+((BA9)*6)+((BC9)*5)+((BE9)*4)+((BG9)*3)+((BI9)*2)+((BK9)*1)</f>
        <v>3</v>
      </c>
      <c r="BN9" s="1">
        <f>AX9</f>
        <v>0</v>
      </c>
      <c r="BO9" s="1">
        <f>AZ9</f>
        <v>0</v>
      </c>
      <c r="BP9" s="1">
        <f>BB9</f>
        <v>1</v>
      </c>
      <c r="BQ9" s="1">
        <f>BD9</f>
        <v>1</v>
      </c>
      <c r="BR9" s="1">
        <f>BF9</f>
        <v>1</v>
      </c>
      <c r="BS9" s="1">
        <f>BH9</f>
        <v>2</v>
      </c>
      <c r="BT9" s="1">
        <f>BJ9</f>
        <v>1</v>
      </c>
      <c r="BU9" s="1">
        <f>AY9</f>
        <v>0</v>
      </c>
      <c r="BV9" s="1">
        <f>BA9</f>
        <v>0</v>
      </c>
      <c r="BW9" s="1">
        <f>BC9</f>
        <v>0</v>
      </c>
      <c r="BX9" s="1">
        <f>BE9</f>
        <v>0</v>
      </c>
      <c r="BY9" s="1">
        <f>BG9</f>
        <v>1</v>
      </c>
      <c r="BZ9" s="1">
        <f>BI9</f>
        <v>0</v>
      </c>
      <c r="CA9" s="1">
        <f>BK9</f>
        <v>0</v>
      </c>
      <c r="CB9" s="35"/>
    </row>
    <row r="10" spans="1:80" s="1" customFormat="1" ht="61.5" customHeight="1" x14ac:dyDescent="0.25">
      <c r="A10" s="123" t="s">
        <v>0</v>
      </c>
      <c r="B10" s="140" t="s">
        <v>890</v>
      </c>
      <c r="C10" s="53" t="s">
        <v>1117</v>
      </c>
      <c r="D10" s="72" t="str">
        <f>IF(AX10&lt;&gt;0,"2020_A="&amp;AX10," ")&amp;IF(AY10&lt;&gt;0," ; 2020_i="&amp;AY10," ")&amp;IF(AZ10&lt;&gt;0,"2019_A="&amp;AZ10," ")&amp;IF(BA10&lt;&gt;0," ; 2019_i="&amp;BA10," ")&amp;IF(BB10&lt;&gt;0,"2018_A="&amp;BB10," ")&amp;IF(BC10&lt;&gt;0," ; 2018_i="&amp;BC10," ")&amp;IF(BD10&lt;&gt;0," ; 2017_A="&amp;BD10," ")&amp;IF(BE10&lt;&gt;0," ; 2017_i="&amp;BE10," ")&amp;IF(BF10&lt;&gt;0," ; 2016_A="&amp;BF10," ")&amp;IF(BG10&lt;&gt;0," ; 2016_i="&amp;BG10," ")&amp;IF(BH10&lt;&gt;0," ; 2015_A="&amp;BH10," ")&amp;IF(BI10&lt;&gt;0," ; 2015_i="&amp;BI10," ")&amp;IF(BJ10&lt;&gt;0," ; 2014_A="&amp;BJ10," ")&amp;IF(BK10&lt;&gt;0," ; 2014_i="&amp;BK10," ")</f>
        <v xml:space="preserve">2020_A=1 2019_A=1 2018_A=1         </v>
      </c>
      <c r="E10" s="53" t="s">
        <v>897</v>
      </c>
      <c r="F10" s="53" t="s">
        <v>896</v>
      </c>
      <c r="G10" s="139" t="s">
        <v>1073</v>
      </c>
      <c r="H10" s="124"/>
      <c r="I10" s="53" t="s">
        <v>897</v>
      </c>
      <c r="J10" s="53" t="s">
        <v>896</v>
      </c>
      <c r="K10" s="139" t="s">
        <v>1073</v>
      </c>
      <c r="L10" s="124"/>
      <c r="M10" s="95" t="s">
        <v>897</v>
      </c>
      <c r="N10" s="53" t="s">
        <v>896</v>
      </c>
      <c r="O10" s="139" t="s">
        <v>1073</v>
      </c>
      <c r="P10" s="120"/>
      <c r="Q10" s="53"/>
      <c r="R10" s="120"/>
      <c r="S10" s="120"/>
      <c r="T10" s="120"/>
      <c r="U10" s="120"/>
      <c r="V10" s="53"/>
      <c r="W10" s="53"/>
      <c r="X10" s="120"/>
      <c r="Y10" s="120"/>
      <c r="Z10" s="120"/>
      <c r="AA10" s="120"/>
      <c r="AB10" s="120"/>
      <c r="AC10" s="53"/>
      <c r="AD10" s="53"/>
      <c r="AE10" s="53"/>
      <c r="AF10" s="120"/>
      <c r="AG10" s="53" t="s">
        <v>1108</v>
      </c>
      <c r="AH10" s="53" t="s">
        <v>1109</v>
      </c>
      <c r="AI10" s="126">
        <v>50890</v>
      </c>
      <c r="AJ10" s="28">
        <v>33233066500</v>
      </c>
      <c r="AK10" s="22" t="s">
        <v>1118</v>
      </c>
      <c r="AL10" s="23" t="s">
        <v>1110</v>
      </c>
      <c r="AM10" s="53"/>
      <c r="AO10" s="120"/>
      <c r="AP10" s="128"/>
      <c r="AQ10" s="120"/>
      <c r="AR10" s="120"/>
      <c r="AS10" s="120"/>
      <c r="AT10" s="1">
        <f>RANK(BL10,$BL$3:$BL$121)+COUNTIF(BL$3:BL10,BL10)-1</f>
        <v>8</v>
      </c>
      <c r="AU10" s="63" t="str">
        <f>"N° "&amp;AT10&amp;" "&amp;C10</f>
        <v>N° 8 Elle et Vire</v>
      </c>
      <c r="AV10" s="1">
        <f>RANK(BM10,$BM$3:$BM$121)+COUNTIF(BM$3:BM10,BM10)-1</f>
        <v>33</v>
      </c>
      <c r="AW10" s="63" t="str">
        <f>"N° "&amp;AV10&amp;" "&amp;C10</f>
        <v>N° 33 Elle et Vire</v>
      </c>
      <c r="AX10" s="64">
        <v>1</v>
      </c>
      <c r="AY10" s="122"/>
      <c r="AZ10" s="64">
        <v>1</v>
      </c>
      <c r="BA10" s="122"/>
      <c r="BB10" s="64">
        <v>1</v>
      </c>
      <c r="BC10" s="64"/>
      <c r="BD10" s="64"/>
      <c r="BE10" s="64"/>
      <c r="BF10" s="64"/>
      <c r="BG10" s="64"/>
      <c r="BH10" s="64"/>
      <c r="BI10" s="64"/>
      <c r="BJ10" s="64"/>
      <c r="BK10" s="64"/>
      <c r="BL10" s="1">
        <f>((AX10+AY10)*7)+((AZ10+BA10)*6)+((BB10+BC10)*5)+((BD10+BE10)*4)+((BF10+BG10)*3)+((BH10+BI10)*2)+((BJ10+BK10)*1)</f>
        <v>18</v>
      </c>
      <c r="BM10" s="1">
        <f>((AY10)*7)+((BA10)*6)+((BC10)*5)+((BE10)*4)+((BG10)*3)+((BI10)*2)+((BK10)*1)</f>
        <v>0</v>
      </c>
      <c r="BN10" s="1">
        <f>AX10</f>
        <v>1</v>
      </c>
      <c r="BO10" s="1">
        <f>AZ10</f>
        <v>1</v>
      </c>
      <c r="BP10" s="1">
        <f>BB10</f>
        <v>1</v>
      </c>
      <c r="BQ10" s="1">
        <f>BD10</f>
        <v>0</v>
      </c>
      <c r="BR10" s="1">
        <f>BF10</f>
        <v>0</v>
      </c>
      <c r="BS10" s="1">
        <f>BH10</f>
        <v>0</v>
      </c>
      <c r="BT10" s="1">
        <f>BJ10</f>
        <v>0</v>
      </c>
      <c r="BU10" s="1">
        <f>AY10</f>
        <v>0</v>
      </c>
      <c r="BV10" s="1">
        <f>BA10</f>
        <v>0</v>
      </c>
      <c r="BW10" s="1">
        <f>BC10</f>
        <v>0</v>
      </c>
      <c r="BX10" s="1">
        <f>BE10</f>
        <v>0</v>
      </c>
      <c r="BY10" s="1">
        <f>BG10</f>
        <v>0</v>
      </c>
      <c r="BZ10" s="1">
        <f>BI10</f>
        <v>0</v>
      </c>
      <c r="CA10" s="1">
        <f>BK10</f>
        <v>0</v>
      </c>
      <c r="CB10" s="129"/>
    </row>
    <row r="11" spans="1:80" s="1" customFormat="1" ht="78.75" customHeight="1" x14ac:dyDescent="0.2">
      <c r="A11" s="12" t="s">
        <v>0</v>
      </c>
      <c r="B11" s="12" t="s">
        <v>434</v>
      </c>
      <c r="C11" s="17" t="s">
        <v>1140</v>
      </c>
      <c r="D11" s="72" t="str">
        <f>IF(AX11&lt;&gt;0,"2020_A="&amp;AX11," ")&amp;IF(AY11&lt;&gt;0," ; 2020_i="&amp;AY11," ")&amp;IF(AZ11&lt;&gt;0,"2019_A="&amp;AZ11," ")&amp;IF(BA11&lt;&gt;0," ; 2019_i="&amp;BA11," ")&amp;IF(BB11&lt;&gt;0,"2018_A="&amp;BB11," ")&amp;IF(BC11&lt;&gt;0," ; 2018_i="&amp;BC11," ")&amp;IF(BD11&lt;&gt;0," ; 2017_A="&amp;BD11," ")&amp;IF(BE11&lt;&gt;0," ; 2017_i="&amp;BE11," ")&amp;IF(BF11&lt;&gt;0," ; 2016_A="&amp;BF11," ")&amp;IF(BG11&lt;&gt;0," ; 2016_i="&amp;BG11," ")&amp;IF(BH11&lt;&gt;0," ; 2015_A="&amp;BH11," ")&amp;IF(BI11&lt;&gt;0," ; 2015_i="&amp;BI11," ")&amp;IF(BJ11&lt;&gt;0," ; 2014_A="&amp;BJ11," ")&amp;IF(BK11&lt;&gt;0," ; 2014_i="&amp;BK11," ")</f>
        <v xml:space="preserve">    2018_A=1  ; 2017_A=1  ; 2016_A=2  ; 2015_A=1  ; 2014_A=1 </v>
      </c>
      <c r="E11" s="11"/>
      <c r="F11" s="11"/>
      <c r="G11" s="11"/>
      <c r="H11" s="11"/>
      <c r="I11" s="11"/>
      <c r="J11" s="11"/>
      <c r="K11" s="11"/>
      <c r="L11" s="11"/>
      <c r="M11" s="74" t="s">
        <v>231</v>
      </c>
      <c r="N11" s="17" t="s">
        <v>464</v>
      </c>
      <c r="O11" s="45" t="s">
        <v>478</v>
      </c>
      <c r="P11" s="15"/>
      <c r="Q11" s="17" t="s">
        <v>465</v>
      </c>
      <c r="R11" s="24" t="s">
        <v>468</v>
      </c>
      <c r="S11" s="45" t="s">
        <v>485</v>
      </c>
      <c r="T11" s="15"/>
      <c r="U11" s="15" t="s">
        <v>466</v>
      </c>
      <c r="V11" s="17" t="s">
        <v>467</v>
      </c>
      <c r="W11" s="45" t="s">
        <v>478</v>
      </c>
      <c r="X11" s="15"/>
      <c r="Y11" s="17" t="s">
        <v>419</v>
      </c>
      <c r="Z11" s="17" t="s">
        <v>439</v>
      </c>
      <c r="AA11" s="45" t="s">
        <v>478</v>
      </c>
      <c r="AB11" s="15"/>
      <c r="AC11" s="17"/>
      <c r="AD11" s="17" t="s">
        <v>958</v>
      </c>
      <c r="AE11" s="45" t="s">
        <v>478</v>
      </c>
      <c r="AF11" s="26"/>
      <c r="AG11" s="17" t="s">
        <v>435</v>
      </c>
      <c r="AH11" s="17" t="s">
        <v>436</v>
      </c>
      <c r="AI11" s="21">
        <v>2350</v>
      </c>
      <c r="AJ11" s="46" t="s">
        <v>437</v>
      </c>
      <c r="AK11" s="23" t="s">
        <v>1120</v>
      </c>
      <c r="AL11" s="23" t="s">
        <v>1119</v>
      </c>
      <c r="AM11" s="23" t="s">
        <v>438</v>
      </c>
      <c r="AO11" s="26"/>
      <c r="AP11" s="24"/>
      <c r="AQ11" s="26"/>
      <c r="AR11" s="26"/>
      <c r="AS11" s="26"/>
      <c r="AT11" s="1">
        <f>RANK(BL11,$BL$3:$BL$121)+COUNTIF(BL$3:BL11,BL11)-1</f>
        <v>9</v>
      </c>
      <c r="AU11" s="63" t="str">
        <f>"N° "&amp;AT11&amp;" "&amp;C11</f>
        <v>N° 9 Elchais (Ex. Sensient Dehydrated Flavors )</v>
      </c>
      <c r="AV11" s="1">
        <f>RANK(BM11,$BM$3:$BM$121)+COUNTIF(BM$3:BM11,BM11)-1</f>
        <v>34</v>
      </c>
      <c r="AW11" s="63" t="str">
        <f>"N° "&amp;AV11&amp;" "&amp;C11</f>
        <v>N° 34 Elchais (Ex. Sensient Dehydrated Flavors )</v>
      </c>
      <c r="AX11" s="63"/>
      <c r="AY11" s="63"/>
      <c r="AZ11" s="63"/>
      <c r="BA11" s="63"/>
      <c r="BB11" s="64">
        <v>1</v>
      </c>
      <c r="BC11" s="64"/>
      <c r="BD11" s="64">
        <v>1</v>
      </c>
      <c r="BE11" s="64"/>
      <c r="BF11" s="64">
        <v>2</v>
      </c>
      <c r="BG11" s="64"/>
      <c r="BH11" s="64">
        <v>1</v>
      </c>
      <c r="BI11" s="64"/>
      <c r="BJ11" s="64">
        <v>1</v>
      </c>
      <c r="BK11" s="64"/>
      <c r="BL11" s="1">
        <f>((AX11+AY11)*7)+((AZ11+BA11)*6)+((BB11+BC11)*5)+((BD11+BE11)*4)+((BF11+BG11)*3)+((BH11+BI11)*2)+((BJ11+BK11)*1)</f>
        <v>18</v>
      </c>
      <c r="BM11" s="1">
        <f>((AY11)*7)+((BA11)*6)+((BC11)*5)+((BE11)*4)+((BG11)*3)+((BI11)*2)+((BK11)*1)</f>
        <v>0</v>
      </c>
      <c r="BN11" s="1">
        <f>AX11</f>
        <v>0</v>
      </c>
      <c r="BO11" s="1">
        <f>AZ11</f>
        <v>0</v>
      </c>
      <c r="BP11" s="1">
        <f>BB11</f>
        <v>1</v>
      </c>
      <c r="BQ11" s="1">
        <f>BD11</f>
        <v>1</v>
      </c>
      <c r="BR11" s="1">
        <f>BF11</f>
        <v>2</v>
      </c>
      <c r="BS11" s="1">
        <f>BH11</f>
        <v>1</v>
      </c>
      <c r="BT11" s="1">
        <f>BJ11</f>
        <v>1</v>
      </c>
      <c r="BU11" s="1">
        <f>AY11</f>
        <v>0</v>
      </c>
      <c r="BV11" s="1">
        <f>BA11</f>
        <v>0</v>
      </c>
      <c r="BW11" s="1">
        <f>BC11</f>
        <v>0</v>
      </c>
      <c r="BX11" s="1">
        <f>BE11</f>
        <v>0</v>
      </c>
      <c r="BY11" s="1">
        <f>BG11</f>
        <v>0</v>
      </c>
      <c r="BZ11" s="1">
        <f>BI11</f>
        <v>0</v>
      </c>
      <c r="CA11" s="1">
        <f>BK11</f>
        <v>0</v>
      </c>
      <c r="CB11" s="35"/>
    </row>
    <row r="12" spans="1:80" s="1" customFormat="1" ht="60" customHeight="1" x14ac:dyDescent="0.25">
      <c r="A12" s="12" t="s">
        <v>0</v>
      </c>
      <c r="B12" s="12" t="s">
        <v>111</v>
      </c>
      <c r="C12" s="17" t="s">
        <v>22</v>
      </c>
      <c r="D12" s="72" t="str">
        <f>IF(AX12&lt;&gt;0,"2020_A="&amp;AX12," ")&amp;IF(AY12&lt;&gt;0," ; 2020_i="&amp;AY12," ")&amp;IF(AZ12&lt;&gt;0,"2019_A="&amp;AZ12," ")&amp;IF(BA12&lt;&gt;0," ; 2019_i="&amp;BA12," ")&amp;IF(BB12&lt;&gt;0,"2018_A="&amp;BB12," ")&amp;IF(BC12&lt;&gt;0," ; 2018_i="&amp;BC12," ")&amp;IF(BD12&lt;&gt;0," ; 2017_A="&amp;BD12," ")&amp;IF(BE12&lt;&gt;0," ; 2017_i="&amp;BE12," ")&amp;IF(BF12&lt;&gt;0," ; 2016_A="&amp;BF12," ")&amp;IF(BG12&lt;&gt;0," ; 2016_i="&amp;BG12," ")&amp;IF(BH12&lt;&gt;0," ; 2015_A="&amp;BH12," ")&amp;IF(BI12&lt;&gt;0," ; 2015_i="&amp;BI12," ")&amp;IF(BJ12&lt;&gt;0," ; 2014_A="&amp;BJ12," ")&amp;IF(BK12&lt;&gt;0," ; 2014_i="&amp;BK12," ")</f>
        <v xml:space="preserve">      ; 2018_i=1  ; 2017_i=1  ; 2016_i=1    </v>
      </c>
      <c r="E12" s="11"/>
      <c r="F12" s="11"/>
      <c r="G12" s="11"/>
      <c r="H12" s="11"/>
      <c r="I12" s="11"/>
      <c r="J12" s="11"/>
      <c r="K12" s="11"/>
      <c r="L12" s="11"/>
      <c r="M12" s="74" t="s">
        <v>903</v>
      </c>
      <c r="N12" s="17" t="s">
        <v>1039</v>
      </c>
      <c r="O12" s="17" t="s">
        <v>486</v>
      </c>
      <c r="P12" s="17"/>
      <c r="Q12" s="17" t="s">
        <v>1015</v>
      </c>
      <c r="R12" s="17" t="s">
        <v>1018</v>
      </c>
      <c r="S12" s="17" t="s">
        <v>486</v>
      </c>
      <c r="T12" s="17"/>
      <c r="U12" s="17" t="s">
        <v>231</v>
      </c>
      <c r="V12" s="17" t="s">
        <v>1041</v>
      </c>
      <c r="W12" s="17" t="s">
        <v>486</v>
      </c>
      <c r="X12" s="17"/>
      <c r="Y12" s="17"/>
      <c r="Z12" s="17"/>
      <c r="AA12" s="17"/>
      <c r="AB12" s="17"/>
      <c r="AC12" s="17"/>
      <c r="AD12" s="17"/>
      <c r="AE12" s="17"/>
      <c r="AF12" s="17"/>
      <c r="AG12" s="11" t="s">
        <v>166</v>
      </c>
      <c r="AH12" s="11" t="s">
        <v>167</v>
      </c>
      <c r="AI12" s="41">
        <v>51100</v>
      </c>
      <c r="AJ12" s="28" t="s">
        <v>112</v>
      </c>
      <c r="AK12" s="23" t="s">
        <v>1121</v>
      </c>
      <c r="AL12" s="23" t="s">
        <v>1122</v>
      </c>
      <c r="AM12" s="23"/>
      <c r="AO12" s="17" t="s">
        <v>23</v>
      </c>
      <c r="AP12" s="17" t="s">
        <v>107</v>
      </c>
      <c r="AQ12" s="25" t="s">
        <v>24</v>
      </c>
      <c r="AR12" s="42" t="s">
        <v>25</v>
      </c>
      <c r="AS12" s="25" t="s">
        <v>399</v>
      </c>
      <c r="AT12" s="1">
        <f>RANK(BL12,$BL$3:$BL$121)+COUNTIF(BL$3:BL12,BL12)-1</f>
        <v>10</v>
      </c>
      <c r="AU12" s="63" t="str">
        <f>"N° "&amp;AT12&amp;" "&amp;C12</f>
        <v xml:space="preserve">N° 10 VIVESCIA </v>
      </c>
      <c r="AV12" s="1">
        <f>RANK(BM12,$BM$3:$BM$121)+COUNTIF(BM$3:BM12,BM12)-1</f>
        <v>1</v>
      </c>
      <c r="AW12" s="63" t="str">
        <f>"N° "&amp;AV12&amp;" "&amp;C12</f>
        <v xml:space="preserve">N° 1 VIVESCIA </v>
      </c>
      <c r="AX12" s="63"/>
      <c r="AY12" s="63"/>
      <c r="AZ12" s="63"/>
      <c r="BA12" s="63"/>
      <c r="BB12" s="64"/>
      <c r="BC12" s="64">
        <v>1</v>
      </c>
      <c r="BD12" s="64"/>
      <c r="BE12" s="64">
        <v>1</v>
      </c>
      <c r="BF12" s="64"/>
      <c r="BG12" s="64">
        <v>1</v>
      </c>
      <c r="BH12" s="64"/>
      <c r="BI12" s="64"/>
      <c r="BJ12" s="64"/>
      <c r="BK12" s="64"/>
      <c r="BL12" s="1">
        <f>((AX12+AY12)*7)+((AZ12+BA12)*6)+((BB12+BC12)*5)+((BD12+BE12)*4)+((BF12+BG12)*3)+((BH12+BI12)*2)+((BJ12+BK12)*1)</f>
        <v>12</v>
      </c>
      <c r="BM12" s="1">
        <f>((AY12)*7)+((BA12)*6)+((BC12)*5)+((BE12)*4)+((BG12)*3)+((BI12)*2)+((BK12)*1)</f>
        <v>12</v>
      </c>
      <c r="BN12" s="1">
        <f>AX12</f>
        <v>0</v>
      </c>
      <c r="BO12" s="1">
        <f>AZ12</f>
        <v>0</v>
      </c>
      <c r="BP12" s="1">
        <f>BB12</f>
        <v>0</v>
      </c>
      <c r="BQ12" s="1">
        <f>BD12</f>
        <v>0</v>
      </c>
      <c r="BR12" s="1">
        <f>BF12</f>
        <v>0</v>
      </c>
      <c r="BS12" s="1">
        <f>BH12</f>
        <v>0</v>
      </c>
      <c r="BT12" s="1">
        <f>BJ12</f>
        <v>0</v>
      </c>
      <c r="BU12" s="1">
        <f>AY12</f>
        <v>0</v>
      </c>
      <c r="BV12" s="1">
        <f>BA12</f>
        <v>0</v>
      </c>
      <c r="BW12" s="1">
        <f>BC12</f>
        <v>1</v>
      </c>
      <c r="BX12" s="1">
        <f>BE12</f>
        <v>1</v>
      </c>
      <c r="BY12" s="1">
        <f>BG12</f>
        <v>1</v>
      </c>
      <c r="BZ12" s="1">
        <f>BI12</f>
        <v>0</v>
      </c>
      <c r="CA12" s="1">
        <f>BK12</f>
        <v>0</v>
      </c>
      <c r="CB12" s="35"/>
    </row>
    <row r="13" spans="1:80" s="1" customFormat="1" ht="42" customHeight="1" x14ac:dyDescent="0.2">
      <c r="A13" s="12" t="s">
        <v>0</v>
      </c>
      <c r="B13" s="12" t="s">
        <v>108</v>
      </c>
      <c r="C13" s="17" t="s">
        <v>19</v>
      </c>
      <c r="D13" s="72" t="str">
        <f>IF(AX13&lt;&gt;0,"2020_A="&amp;AX13," ")&amp;IF(AY13&lt;&gt;0," ; 2020_i="&amp;AY13," ")&amp;IF(AZ13&lt;&gt;0,"2019_A="&amp;AZ13," ")&amp;IF(BA13&lt;&gt;0," ; 2019_i="&amp;BA13," ")&amp;IF(BB13&lt;&gt;0,"2018_A="&amp;BB13," ")&amp;IF(BC13&lt;&gt;0," ; 2018_i="&amp;BC13," ")&amp;IF(BD13&lt;&gt;0," ; 2017_A="&amp;BD13," ")&amp;IF(BE13&lt;&gt;0," ; 2017_i="&amp;BE13," ")&amp;IF(BF13&lt;&gt;0," ; 2016_A="&amp;BF13," ")&amp;IF(BG13&lt;&gt;0," ; 2016_i="&amp;BG13," ")&amp;IF(BH13&lt;&gt;0," ; 2015_A="&amp;BH13," ")&amp;IF(BI13&lt;&gt;0," ; 2015_i="&amp;BI13," ")&amp;IF(BJ13&lt;&gt;0," ; 2014_A="&amp;BJ13," ")&amp;IF(BK13&lt;&gt;0," ; 2014_i="&amp;BK13," ")</f>
        <v xml:space="preserve">    2018_A=1  ; 2017_A=1  ; 2016_A=1     </v>
      </c>
      <c r="E13" s="11"/>
      <c r="F13" s="11"/>
      <c r="G13" s="11"/>
      <c r="H13" s="11"/>
      <c r="I13" s="11"/>
      <c r="J13" s="11"/>
      <c r="K13" s="11"/>
      <c r="L13" s="11"/>
      <c r="M13" s="74" t="s">
        <v>419</v>
      </c>
      <c r="N13" s="17" t="s">
        <v>460</v>
      </c>
      <c r="O13" s="17" t="s">
        <v>972</v>
      </c>
      <c r="P13" s="17"/>
      <c r="Q13" s="17" t="s">
        <v>419</v>
      </c>
      <c r="R13" s="118" t="s">
        <v>461</v>
      </c>
      <c r="S13" s="17" t="s">
        <v>972</v>
      </c>
      <c r="T13" s="17"/>
      <c r="U13" s="17" t="s">
        <v>419</v>
      </c>
      <c r="V13" s="17" t="s">
        <v>462</v>
      </c>
      <c r="W13" s="17" t="s">
        <v>972</v>
      </c>
      <c r="X13" s="17"/>
      <c r="Y13" s="17"/>
      <c r="Z13" s="17"/>
      <c r="AA13" s="17"/>
      <c r="AB13" s="17"/>
      <c r="AC13" s="17"/>
      <c r="AD13" s="17"/>
      <c r="AE13" s="17"/>
      <c r="AF13" s="17"/>
      <c r="AG13" s="11" t="s">
        <v>164</v>
      </c>
      <c r="AH13" s="11" t="s">
        <v>165</v>
      </c>
      <c r="AI13" s="41">
        <v>10700</v>
      </c>
      <c r="AJ13" s="28" t="s">
        <v>109</v>
      </c>
      <c r="AK13" s="23" t="s">
        <v>1124</v>
      </c>
      <c r="AL13" s="23" t="s">
        <v>1123</v>
      </c>
      <c r="AM13" s="23" t="s">
        <v>459</v>
      </c>
      <c r="AO13" s="17" t="s">
        <v>20</v>
      </c>
      <c r="AP13" s="17"/>
      <c r="AQ13" s="25" t="s">
        <v>110</v>
      </c>
      <c r="AR13" s="42" t="s">
        <v>21</v>
      </c>
      <c r="AS13" s="25"/>
      <c r="AT13" s="1">
        <f>RANK(BL13,$BL$3:$BL$121)+COUNTIF(BL$3:BL13,BL13)-1</f>
        <v>11</v>
      </c>
      <c r="AU13" s="63" t="str">
        <f>"N° "&amp;AT13&amp;" "&amp;C13</f>
        <v xml:space="preserve">N° 11 Centre Technique - MILLBÄKER </v>
      </c>
      <c r="AV13" s="1">
        <f>RANK(BM13,$BM$3:$BM$121)+COUNTIF(BM$3:BM13,BM13)-1</f>
        <v>35</v>
      </c>
      <c r="AW13" s="63" t="str">
        <f>"N° "&amp;AV13&amp;" "&amp;C13</f>
        <v xml:space="preserve">N° 35 Centre Technique - MILLBÄKER </v>
      </c>
      <c r="AX13" s="63"/>
      <c r="AY13" s="63"/>
      <c r="AZ13" s="63"/>
      <c r="BA13" s="63"/>
      <c r="BB13" s="64">
        <v>1</v>
      </c>
      <c r="BC13" s="64"/>
      <c r="BD13" s="64">
        <v>1</v>
      </c>
      <c r="BE13" s="64"/>
      <c r="BF13" s="64">
        <v>1</v>
      </c>
      <c r="BG13" s="64"/>
      <c r="BH13" s="64"/>
      <c r="BI13" s="64"/>
      <c r="BJ13" s="64"/>
      <c r="BK13" s="64"/>
      <c r="BL13" s="1">
        <f>((AX13+AY13)*7)+((AZ13+BA13)*6)+((BB13+BC13)*5)+((BD13+BE13)*4)+((BF13+BG13)*3)+((BH13+BI13)*2)+((BJ13+BK13)*1)</f>
        <v>12</v>
      </c>
      <c r="BM13" s="1">
        <f>((AY13)*7)+((BA13)*6)+((BC13)*5)+((BE13)*4)+((BG13)*3)+((BI13)*2)+((BK13)*1)</f>
        <v>0</v>
      </c>
      <c r="BN13" s="1">
        <f>AX13</f>
        <v>0</v>
      </c>
      <c r="BO13" s="1">
        <f>AZ13</f>
        <v>0</v>
      </c>
      <c r="BP13" s="1">
        <f>BB13</f>
        <v>1</v>
      </c>
      <c r="BQ13" s="1">
        <f>BD13</f>
        <v>1</v>
      </c>
      <c r="BR13" s="1">
        <f>BF13</f>
        <v>1</v>
      </c>
      <c r="BS13" s="1">
        <f>BH13</f>
        <v>0</v>
      </c>
      <c r="BT13" s="1">
        <f>BJ13</f>
        <v>0</v>
      </c>
      <c r="BU13" s="1">
        <f>AY13</f>
        <v>0</v>
      </c>
      <c r="BV13" s="1">
        <f>BA13</f>
        <v>0</v>
      </c>
      <c r="BW13" s="1">
        <f>BC13</f>
        <v>0</v>
      </c>
      <c r="BX13" s="1">
        <f>BE13</f>
        <v>0</v>
      </c>
      <c r="BY13" s="1">
        <f>BG13</f>
        <v>0</v>
      </c>
      <c r="BZ13" s="1">
        <f>BI13</f>
        <v>0</v>
      </c>
      <c r="CA13" s="1">
        <f>BK13</f>
        <v>0</v>
      </c>
      <c r="CB13" s="35"/>
    </row>
    <row r="14" spans="1:80" s="1" customFormat="1" ht="69" customHeight="1" x14ac:dyDescent="0.2">
      <c r="A14" s="12" t="s">
        <v>0</v>
      </c>
      <c r="B14" s="12" t="s">
        <v>358</v>
      </c>
      <c r="C14" s="17" t="s">
        <v>448</v>
      </c>
      <c r="D14" s="72" t="str">
        <f>IF(AX14&lt;&gt;0,"2020_A="&amp;AX14," ")&amp;IF(AY14&lt;&gt;0," ; 2020_i="&amp;AY14," ")&amp;IF(AZ14&lt;&gt;0,"2019_A="&amp;AZ14," ")&amp;IF(BA14&lt;&gt;0," ; 2019_i="&amp;BA14," ")&amp;IF(BB14&lt;&gt;0,"2018_A="&amp;BB14," ")&amp;IF(BC14&lt;&gt;0," ; 2018_i="&amp;BC14," ")&amp;IF(BD14&lt;&gt;0," ; 2017_A="&amp;BD14," ")&amp;IF(BE14&lt;&gt;0," ; 2017_i="&amp;BE14," ")&amp;IF(BF14&lt;&gt;0," ; 2016_A="&amp;BF14," ")&amp;IF(BG14&lt;&gt;0," ; 2016_i="&amp;BG14," ")&amp;IF(BH14&lt;&gt;0," ; 2015_A="&amp;BH14," ")&amp;IF(BI14&lt;&gt;0," ; 2015_i="&amp;BI14," ")&amp;IF(BJ14&lt;&gt;0," ; 2014_A="&amp;BJ14," ")&amp;IF(BK14&lt;&gt;0," ; 2014_i="&amp;BK14," ")</f>
        <v xml:space="preserve">    2018_A=1  ; 2017_A=1  ; 2016_A=1     </v>
      </c>
      <c r="E14" s="11"/>
      <c r="F14" s="11"/>
      <c r="G14" s="11"/>
      <c r="H14" s="11"/>
      <c r="I14" s="11"/>
      <c r="J14" s="11"/>
      <c r="K14" s="11"/>
      <c r="L14" s="11"/>
      <c r="M14" s="74" t="s">
        <v>394</v>
      </c>
      <c r="N14" s="17" t="s">
        <v>449</v>
      </c>
      <c r="O14" s="17" t="s">
        <v>967</v>
      </c>
      <c r="P14" s="15"/>
      <c r="Q14" s="17" t="s">
        <v>394</v>
      </c>
      <c r="R14" s="24" t="s">
        <v>452</v>
      </c>
      <c r="S14" s="17" t="s">
        <v>967</v>
      </c>
      <c r="T14" s="15"/>
      <c r="U14" s="17" t="s">
        <v>394</v>
      </c>
      <c r="V14" s="17" t="s">
        <v>451</v>
      </c>
      <c r="W14" s="17" t="s">
        <v>967</v>
      </c>
      <c r="X14" s="15"/>
      <c r="Y14" s="17"/>
      <c r="Z14" s="15"/>
      <c r="AA14" s="45"/>
      <c r="AB14" s="15"/>
      <c r="AC14" s="17"/>
      <c r="AD14" s="17"/>
      <c r="AE14" s="17"/>
      <c r="AF14" s="26"/>
      <c r="AG14" s="15" t="s">
        <v>474</v>
      </c>
      <c r="AH14" s="17" t="s">
        <v>167</v>
      </c>
      <c r="AI14" s="21">
        <v>51100</v>
      </c>
      <c r="AJ14" s="46" t="s">
        <v>453</v>
      </c>
      <c r="AK14" s="23" t="s">
        <v>1126</v>
      </c>
      <c r="AL14" s="23" t="s">
        <v>1125</v>
      </c>
      <c r="AM14" s="23" t="s">
        <v>454</v>
      </c>
      <c r="AO14" s="26"/>
      <c r="AP14" s="24"/>
      <c r="AQ14" s="26"/>
      <c r="AR14" s="26"/>
      <c r="AS14" s="26"/>
      <c r="AT14" s="1">
        <f>RANK(BL14,$BL$3:$BL$121)+COUNTIF(BL$3:BL14,BL14)-1</f>
        <v>12</v>
      </c>
      <c r="AU14" s="63" t="str">
        <f>"N° "&amp;AT14&amp;" "&amp;C14</f>
        <v>N° 12 Champagne Louis Roederer</v>
      </c>
      <c r="AV14" s="1">
        <f>RANK(BM14,$BM$3:$BM$121)+COUNTIF(BM$3:BM14,BM14)-1</f>
        <v>36</v>
      </c>
      <c r="AW14" s="63" t="str">
        <f>"N° "&amp;AV14&amp;" "&amp;C14</f>
        <v>N° 36 Champagne Louis Roederer</v>
      </c>
      <c r="AX14" s="63"/>
      <c r="AY14" s="63"/>
      <c r="AZ14" s="63"/>
      <c r="BA14" s="63"/>
      <c r="BB14" s="64">
        <v>1</v>
      </c>
      <c r="BC14" s="64"/>
      <c r="BD14" s="64">
        <v>1</v>
      </c>
      <c r="BE14" s="64"/>
      <c r="BF14" s="64">
        <v>1</v>
      </c>
      <c r="BG14" s="64"/>
      <c r="BH14" s="64"/>
      <c r="BI14" s="64"/>
      <c r="BJ14" s="64"/>
      <c r="BK14" s="64"/>
      <c r="BL14" s="1">
        <f>((AX14+AY14)*7)+((AZ14+BA14)*6)+((BB14+BC14)*5)+((BD14+BE14)*4)+((BF14+BG14)*3)+((BH14+BI14)*2)+((BJ14+BK14)*1)</f>
        <v>12</v>
      </c>
      <c r="BM14" s="1">
        <f>((AY14)*7)+((BA14)*6)+((BC14)*5)+((BE14)*4)+((BG14)*3)+((BI14)*2)+((BK14)*1)</f>
        <v>0</v>
      </c>
      <c r="BN14" s="1">
        <f>AX14</f>
        <v>0</v>
      </c>
      <c r="BO14" s="1">
        <f>AZ14</f>
        <v>0</v>
      </c>
      <c r="BP14" s="1">
        <f>BB14</f>
        <v>1</v>
      </c>
      <c r="BQ14" s="1">
        <f>BD14</f>
        <v>1</v>
      </c>
      <c r="BR14" s="1">
        <f>BF14</f>
        <v>1</v>
      </c>
      <c r="BS14" s="1">
        <f>BH14</f>
        <v>0</v>
      </c>
      <c r="BT14" s="1">
        <f>BJ14</f>
        <v>0</v>
      </c>
      <c r="BU14" s="1">
        <f>AY14</f>
        <v>0</v>
      </c>
      <c r="BV14" s="1">
        <f>BA14</f>
        <v>0</v>
      </c>
      <c r="BW14" s="1">
        <f>BC14</f>
        <v>0</v>
      </c>
      <c r="BX14" s="1">
        <f>BE14</f>
        <v>0</v>
      </c>
      <c r="BY14" s="1">
        <f>BG14</f>
        <v>0</v>
      </c>
      <c r="BZ14" s="1">
        <f>BI14</f>
        <v>0</v>
      </c>
      <c r="CA14" s="1">
        <f>BK14</f>
        <v>0</v>
      </c>
      <c r="CB14" s="35"/>
    </row>
    <row r="15" spans="1:80" s="1" customFormat="1" ht="42" customHeight="1" x14ac:dyDescent="0.2">
      <c r="A15" s="12" t="s">
        <v>306</v>
      </c>
      <c r="B15" s="12" t="s">
        <v>382</v>
      </c>
      <c r="C15" s="17" t="s">
        <v>1136</v>
      </c>
      <c r="D15" s="72" t="str">
        <f>IF(AX15&lt;&gt;0,"2020_A="&amp;AX15," ")&amp;IF(AY15&lt;&gt;0," ; 2020_i="&amp;AY15," ")&amp;IF(AZ15&lt;&gt;0,"2019_A="&amp;AZ15," ")&amp;IF(BA15&lt;&gt;0," ; 2019_i="&amp;BA15," ")&amp;IF(BB15&lt;&gt;0,"2018_A="&amp;BB15," ")&amp;IF(BC15&lt;&gt;0," ; 2018_i="&amp;BC15," ")&amp;IF(BD15&lt;&gt;0," ; 2017_A="&amp;BD15," ")&amp;IF(BE15&lt;&gt;0," ; 2017_i="&amp;BE15," ")&amp;IF(BF15&lt;&gt;0," ; 2016_A="&amp;BF15," ")&amp;IF(BG15&lt;&gt;0," ; 2016_i="&amp;BG15," ")&amp;IF(BH15&lt;&gt;0," ; 2015_A="&amp;BH15," ")&amp;IF(BI15&lt;&gt;0," ; 2015_i="&amp;BI15," ")&amp;IF(BJ15&lt;&gt;0," ; 2014_A="&amp;BJ15," ")&amp;IF(BK15&lt;&gt;0," ; 2014_i="&amp;BK15," ")</f>
        <v xml:space="preserve">        ; 2017_i=1  ; 2016_i=2    </v>
      </c>
      <c r="E15" s="26"/>
      <c r="F15" s="26"/>
      <c r="G15" s="26"/>
      <c r="H15" s="26"/>
      <c r="I15" s="26"/>
      <c r="J15" s="26"/>
      <c r="K15" s="26"/>
      <c r="L15" s="26"/>
      <c r="M15" s="75"/>
      <c r="N15" s="17"/>
      <c r="O15" s="17"/>
      <c r="P15" s="15"/>
      <c r="Q15" s="17" t="s">
        <v>1015</v>
      </c>
      <c r="R15" s="17" t="s">
        <v>1019</v>
      </c>
      <c r="S15" s="17" t="s">
        <v>1020</v>
      </c>
      <c r="T15" s="15"/>
      <c r="U15" s="17" t="s">
        <v>384</v>
      </c>
      <c r="V15" s="17" t="s">
        <v>1042</v>
      </c>
      <c r="W15" s="17" t="s">
        <v>489</v>
      </c>
      <c r="X15" s="15" t="s">
        <v>383</v>
      </c>
      <c r="Y15" s="15"/>
      <c r="Z15" s="15"/>
      <c r="AA15" s="15"/>
      <c r="AB15" s="15"/>
      <c r="AC15" s="17"/>
      <c r="AD15" s="17"/>
      <c r="AE15" s="17"/>
      <c r="AF15" s="15"/>
      <c r="AG15" s="17" t="s">
        <v>1137</v>
      </c>
      <c r="AH15" s="17" t="s">
        <v>167</v>
      </c>
      <c r="AI15" s="21">
        <v>51100</v>
      </c>
      <c r="AJ15" s="15"/>
      <c r="AK15" s="22" t="s">
        <v>1128</v>
      </c>
      <c r="AL15" s="22" t="s">
        <v>1272</v>
      </c>
      <c r="AM15" s="23" t="s">
        <v>364</v>
      </c>
      <c r="AO15" s="26"/>
      <c r="AP15" s="24"/>
      <c r="AQ15" s="26"/>
      <c r="AR15" s="26"/>
      <c r="AS15" s="26"/>
      <c r="AT15" s="1">
        <f>RANK(BL15,$BL$3:$BL$121)+COUNTIF(BL$3:BL15,BL15)-1</f>
        <v>13</v>
      </c>
      <c r="AU15" s="63" t="str">
        <f>"N° "&amp;AT15&amp;" "&amp;C15</f>
        <v>N° 13 URCA Stress Environnementaux et BIOsurveillance des milieux aquatiques</v>
      </c>
      <c r="AV15" s="1">
        <f>RANK(BM15,$BM$3:$BM$121)+COUNTIF(BM$3:BM15,BM15)-1</f>
        <v>2</v>
      </c>
      <c r="AW15" s="63" t="str">
        <f>"N° "&amp;AV15&amp;" "&amp;C15</f>
        <v>N° 2 URCA Stress Environnementaux et BIOsurveillance des milieux aquatiques</v>
      </c>
      <c r="AX15" s="63"/>
      <c r="AY15" s="63"/>
      <c r="AZ15" s="63"/>
      <c r="BA15" s="63"/>
      <c r="BB15" s="64"/>
      <c r="BC15" s="64"/>
      <c r="BD15" s="64"/>
      <c r="BE15" s="64">
        <v>1</v>
      </c>
      <c r="BF15" s="64"/>
      <c r="BG15" s="64">
        <v>2</v>
      </c>
      <c r="BH15" s="64"/>
      <c r="BI15" s="64"/>
      <c r="BJ15" s="64"/>
      <c r="BK15" s="64"/>
      <c r="BL15" s="1">
        <f>((AX15+AY15)*7)+((AZ15+BA15)*6)+((BB15+BC15)*5)+((BD15+BE15)*4)+((BF15+BG15)*3)+((BH15+BI15)*2)+((BJ15+BK15)*1)</f>
        <v>10</v>
      </c>
      <c r="BM15" s="1">
        <f>((AY15)*7)+((BA15)*6)+((BC15)*5)+((BE15)*4)+((BG15)*3)+((BI15)*2)+((BK15)*1)</f>
        <v>10</v>
      </c>
      <c r="BN15" s="1">
        <f>AX15</f>
        <v>0</v>
      </c>
      <c r="BO15" s="1">
        <f>AZ15</f>
        <v>0</v>
      </c>
      <c r="BP15" s="1">
        <f>BB15</f>
        <v>0</v>
      </c>
      <c r="BQ15" s="1">
        <f>BD15</f>
        <v>0</v>
      </c>
      <c r="BR15" s="1">
        <f>BF15</f>
        <v>0</v>
      </c>
      <c r="BS15" s="1">
        <f>BH15</f>
        <v>0</v>
      </c>
      <c r="BT15" s="1">
        <f>BJ15</f>
        <v>0</v>
      </c>
      <c r="BU15" s="1">
        <f>AY15</f>
        <v>0</v>
      </c>
      <c r="BV15" s="1">
        <f>BA15</f>
        <v>0</v>
      </c>
      <c r="BW15" s="1">
        <f>BC15</f>
        <v>0</v>
      </c>
      <c r="BX15" s="1">
        <f>BE15</f>
        <v>1</v>
      </c>
      <c r="BY15" s="1">
        <f>BG15</f>
        <v>2</v>
      </c>
      <c r="BZ15" s="1">
        <f>BI15</f>
        <v>0</v>
      </c>
      <c r="CA15" s="1">
        <f>BK15</f>
        <v>0</v>
      </c>
      <c r="CB15" s="16"/>
    </row>
    <row r="16" spans="1:80" s="1" customFormat="1" ht="42" customHeight="1" x14ac:dyDescent="0.2">
      <c r="A16" s="12" t="s">
        <v>304</v>
      </c>
      <c r="B16" s="12" t="s">
        <v>363</v>
      </c>
      <c r="C16" s="17" t="s">
        <v>1138</v>
      </c>
      <c r="D16" s="72" t="str">
        <f>IF(AX16&lt;&gt;0,"2020_A="&amp;AX16," ")&amp;IF(AY16&lt;&gt;0," ; 2020_i="&amp;AY16," ")&amp;IF(AZ16&lt;&gt;0,"2019_A="&amp;AZ16," ")&amp;IF(BA16&lt;&gt;0," ; 2019_i="&amp;BA16," ")&amp;IF(BB16&lt;&gt;0,"2018_A="&amp;BB16," ")&amp;IF(BC16&lt;&gt;0," ; 2018_i="&amp;BC16," ")&amp;IF(BD16&lt;&gt;0," ; 2017_A="&amp;BD16," ")&amp;IF(BE16&lt;&gt;0," ; 2017_i="&amp;BE16," ")&amp;IF(BF16&lt;&gt;0," ; 2016_A="&amp;BF16," ")&amp;IF(BG16&lt;&gt;0," ; 2016_i="&amp;BG16," ")&amp;IF(BH16&lt;&gt;0," ; 2015_A="&amp;BH16," ")&amp;IF(BI16&lt;&gt;0," ; 2015_i="&amp;BI16," ")&amp;IF(BJ16&lt;&gt;0," ; 2014_A="&amp;BJ16," ")&amp;IF(BK16&lt;&gt;0," ; 2014_i="&amp;BK16," ")</f>
        <v xml:space="preserve">      ; 2018_i=1    ; 2016_i=1    ; 2014_i=1</v>
      </c>
      <c r="E16" s="11"/>
      <c r="F16" s="11"/>
      <c r="G16" s="11"/>
      <c r="H16" s="11"/>
      <c r="I16" s="11"/>
      <c r="J16" s="11"/>
      <c r="K16" s="11"/>
      <c r="L16" s="11"/>
      <c r="M16" s="74" t="s">
        <v>349</v>
      </c>
      <c r="N16" s="17" t="s">
        <v>1040</v>
      </c>
      <c r="O16" s="17" t="s">
        <v>979</v>
      </c>
      <c r="P16" s="15"/>
      <c r="Q16" s="17"/>
      <c r="R16" s="24"/>
      <c r="S16" s="15"/>
      <c r="T16" s="15"/>
      <c r="U16" s="17" t="s">
        <v>231</v>
      </c>
      <c r="V16" s="17" t="s">
        <v>1043</v>
      </c>
      <c r="W16" s="17" t="s">
        <v>389</v>
      </c>
      <c r="X16" s="15"/>
      <c r="Y16" s="15"/>
      <c r="Z16" s="15"/>
      <c r="AA16" s="15"/>
      <c r="AB16" s="15"/>
      <c r="AC16" s="17" t="s">
        <v>231</v>
      </c>
      <c r="AD16" s="17" t="s">
        <v>1053</v>
      </c>
      <c r="AE16" s="17" t="s">
        <v>496</v>
      </c>
      <c r="AF16" s="15"/>
      <c r="AG16" s="17" t="s">
        <v>1139</v>
      </c>
      <c r="AH16" s="17" t="s">
        <v>167</v>
      </c>
      <c r="AI16" s="21">
        <v>51100</v>
      </c>
      <c r="AJ16" s="15"/>
      <c r="AK16" s="22" t="s">
        <v>1127</v>
      </c>
      <c r="AL16" s="22" t="s">
        <v>1271</v>
      </c>
      <c r="AM16" s="23" t="s">
        <v>364</v>
      </c>
      <c r="AO16" s="17" t="s">
        <v>689</v>
      </c>
      <c r="AP16" s="24"/>
      <c r="AQ16" s="26"/>
      <c r="AR16" s="42" t="s">
        <v>688</v>
      </c>
      <c r="AS16" s="26"/>
      <c r="AT16" s="1">
        <f>RANK(BL16,$BL$3:$BL$121)+COUNTIF(BL$3:BL16,BL16)-1</f>
        <v>14</v>
      </c>
      <c r="AU16" s="63" t="str">
        <f>"N° "&amp;AT16&amp;" "&amp;C16</f>
        <v xml:space="preserve">N° 14 URCA Fractionnement des Agroressources et Environnement </v>
      </c>
      <c r="AV16" s="1">
        <f>RANK(BM16,$BM$3:$BM$121)+COUNTIF(BM$3:BM16,BM16)-1</f>
        <v>4</v>
      </c>
      <c r="AW16" s="63" t="str">
        <f>"N° "&amp;AV16&amp;" "&amp;C16</f>
        <v xml:space="preserve">N° 4 URCA Fractionnement des Agroressources et Environnement </v>
      </c>
      <c r="AX16" s="63"/>
      <c r="AY16" s="63"/>
      <c r="AZ16" s="63"/>
      <c r="BA16" s="63"/>
      <c r="BB16" s="64"/>
      <c r="BC16" s="64">
        <v>1</v>
      </c>
      <c r="BD16" s="64"/>
      <c r="BE16" s="64"/>
      <c r="BF16" s="64"/>
      <c r="BG16" s="64">
        <v>1</v>
      </c>
      <c r="BH16" s="64"/>
      <c r="BI16" s="64"/>
      <c r="BJ16" s="64"/>
      <c r="BK16" s="64">
        <v>1</v>
      </c>
      <c r="BL16" s="1">
        <f>((AX16+AY16)*7)+((AZ16+BA16)*6)+((BB16+BC16)*5)+((BD16+BE16)*4)+((BF16+BG16)*3)+((BH16+BI16)*2)+((BJ16+BK16)*1)</f>
        <v>9</v>
      </c>
      <c r="BM16" s="1">
        <f>((AY16)*7)+((BA16)*6)+((BC16)*5)+((BE16)*4)+((BG16)*3)+((BI16)*2)+((BK16)*1)</f>
        <v>9</v>
      </c>
      <c r="BN16" s="1">
        <f>AX16</f>
        <v>0</v>
      </c>
      <c r="BO16" s="1">
        <f>AZ16</f>
        <v>0</v>
      </c>
      <c r="BP16" s="1">
        <f>BB16</f>
        <v>0</v>
      </c>
      <c r="BQ16" s="1">
        <f>BD16</f>
        <v>0</v>
      </c>
      <c r="BR16" s="1">
        <f>BF16</f>
        <v>0</v>
      </c>
      <c r="BS16" s="1">
        <f>BH16</f>
        <v>0</v>
      </c>
      <c r="BT16" s="1">
        <f>BJ16</f>
        <v>0</v>
      </c>
      <c r="BU16" s="1">
        <f>AY16</f>
        <v>0</v>
      </c>
      <c r="BV16" s="1">
        <f>BA16</f>
        <v>0</v>
      </c>
      <c r="BW16" s="1">
        <f>BC16</f>
        <v>1</v>
      </c>
      <c r="BX16" s="1">
        <f>BE16</f>
        <v>0</v>
      </c>
      <c r="BY16" s="1">
        <f>BG16</f>
        <v>1</v>
      </c>
      <c r="BZ16" s="1">
        <f>BI16</f>
        <v>0</v>
      </c>
      <c r="CA16" s="1">
        <f>BK16</f>
        <v>1</v>
      </c>
      <c r="CB16" s="35"/>
    </row>
    <row r="17" spans="1:80" s="1" customFormat="1" ht="42" customHeight="1" x14ac:dyDescent="0.2">
      <c r="A17" s="12" t="s">
        <v>339</v>
      </c>
      <c r="B17" s="12" t="s">
        <v>759</v>
      </c>
      <c r="C17" s="17" t="s">
        <v>761</v>
      </c>
      <c r="D17" s="72" t="str">
        <f>IF(AX17&lt;&gt;0,"2020_A="&amp;AX17," ")&amp;IF(AY17&lt;&gt;0," ; 2020_i="&amp;AY17," ")&amp;IF(AZ17&lt;&gt;0,"2019_A="&amp;AZ17," ")&amp;IF(BA17&lt;&gt;0," ; 2019_i="&amp;BA17," ")&amp;IF(BB17&lt;&gt;0,"2018_A="&amp;BB17," ")&amp;IF(BC17&lt;&gt;0," ; 2018_i="&amp;BC17," ")&amp;IF(BD17&lt;&gt;0," ; 2017_A="&amp;BD17," ")&amp;IF(BE17&lt;&gt;0," ; 2017_i="&amp;BE17," ")&amp;IF(BF17&lt;&gt;0," ; 2016_A="&amp;BF17," ")&amp;IF(BG17&lt;&gt;0," ; 2016_i="&amp;BG17," ")&amp;IF(BH17&lt;&gt;0," ; 2015_A="&amp;BH17," ")&amp;IF(BI17&lt;&gt;0," ; 2015_i="&amp;BI17," ")&amp;IF(BJ17&lt;&gt;0," ; 2014_A="&amp;BJ17," ")&amp;IF(BK17&lt;&gt;0," ; 2014_i="&amp;BK17," ")</f>
        <v xml:space="preserve">      ; 2018_i=1  ; 2017_i=1      </v>
      </c>
      <c r="E17" s="26"/>
      <c r="F17" s="26"/>
      <c r="G17" s="26"/>
      <c r="H17" s="26"/>
      <c r="I17" s="26"/>
      <c r="J17" s="26"/>
      <c r="K17" s="26"/>
      <c r="L17" s="26"/>
      <c r="M17" s="74" t="s">
        <v>973</v>
      </c>
      <c r="N17" s="17" t="s">
        <v>974</v>
      </c>
      <c r="O17" s="17" t="s">
        <v>975</v>
      </c>
      <c r="P17" s="17"/>
      <c r="Q17" s="17" t="s">
        <v>1028</v>
      </c>
      <c r="R17" s="17" t="s">
        <v>1035</v>
      </c>
      <c r="S17" s="17" t="s">
        <v>1036</v>
      </c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 t="s">
        <v>760</v>
      </c>
      <c r="AH17" s="17" t="s">
        <v>167</v>
      </c>
      <c r="AI17" s="21">
        <v>51100</v>
      </c>
      <c r="AJ17" s="28"/>
      <c r="AK17" s="22" t="s">
        <v>1130</v>
      </c>
      <c r="AL17" s="22" t="s">
        <v>1129</v>
      </c>
      <c r="AM17" s="23" t="s">
        <v>762</v>
      </c>
      <c r="AO17" s="17" t="s">
        <v>765</v>
      </c>
      <c r="AP17" s="24"/>
      <c r="AQ17" s="17" t="s">
        <v>764</v>
      </c>
      <c r="AR17" s="59" t="s">
        <v>763</v>
      </c>
      <c r="AS17" s="25" t="s">
        <v>399</v>
      </c>
      <c r="AT17" s="1">
        <f>RANK(BL17,$BL$3:$BL$121)+COUNTIF(BL$3:BL17,BL17)-1</f>
        <v>15</v>
      </c>
      <c r="AU17" s="63" t="str">
        <f>"N° "&amp;AT17&amp;" "&amp;C17</f>
        <v xml:space="preserve">N° 15 CHU Maison Blanche
Laboratoire de pharmacologie  Toxicologie 
</v>
      </c>
      <c r="AV17" s="1">
        <f>RANK(BM17,$BM$3:$BM$121)+COUNTIF(BM$3:BM17,BM17)-1</f>
        <v>5</v>
      </c>
      <c r="AW17" s="63" t="str">
        <f>"N° "&amp;AV17&amp;" "&amp;C17</f>
        <v xml:space="preserve">N° 5 CHU Maison Blanche
Laboratoire de pharmacologie  Toxicologie 
</v>
      </c>
      <c r="AX17" s="63"/>
      <c r="AY17" s="63"/>
      <c r="AZ17" s="63"/>
      <c r="BA17" s="63"/>
      <c r="BB17" s="64"/>
      <c r="BC17" s="64">
        <v>1</v>
      </c>
      <c r="BD17" s="64"/>
      <c r="BE17" s="64">
        <v>1</v>
      </c>
      <c r="BF17" s="64"/>
      <c r="BG17" s="64"/>
      <c r="BH17" s="64"/>
      <c r="BI17" s="64"/>
      <c r="BJ17" s="64"/>
      <c r="BK17" s="64"/>
      <c r="BL17" s="1">
        <f>((AX17+AY17)*7)+((AZ17+BA17)*6)+((BB17+BC17)*5)+((BD17+BE17)*4)+((BF17+BG17)*3)+((BH17+BI17)*2)+((BJ17+BK17)*1)</f>
        <v>9</v>
      </c>
      <c r="BM17" s="1">
        <f>((AY17)*7)+((BA17)*6)+((BC17)*5)+((BE17)*4)+((BG17)*3)+((BI17)*2)+((BK17)*1)</f>
        <v>9</v>
      </c>
      <c r="BN17" s="1">
        <f>AX17</f>
        <v>0</v>
      </c>
      <c r="BO17" s="1">
        <f>AZ17</f>
        <v>0</v>
      </c>
      <c r="BP17" s="1">
        <f>BB17</f>
        <v>0</v>
      </c>
      <c r="BQ17" s="1">
        <f>BD17</f>
        <v>0</v>
      </c>
      <c r="BR17" s="1">
        <f>BF17</f>
        <v>0</v>
      </c>
      <c r="BS17" s="1">
        <f>BH17</f>
        <v>0</v>
      </c>
      <c r="BT17" s="1">
        <f>BJ17</f>
        <v>0</v>
      </c>
      <c r="BU17" s="1">
        <f>AY17</f>
        <v>0</v>
      </c>
      <c r="BV17" s="1">
        <f>BA17</f>
        <v>0</v>
      </c>
      <c r="BW17" s="1">
        <f>BC17</f>
        <v>1</v>
      </c>
      <c r="BX17" s="1">
        <f>BE17</f>
        <v>1</v>
      </c>
      <c r="BY17" s="1">
        <f>BG17</f>
        <v>0</v>
      </c>
      <c r="BZ17" s="1">
        <f>BI17</f>
        <v>0</v>
      </c>
      <c r="CA17" s="1">
        <f>BK17</f>
        <v>0</v>
      </c>
      <c r="CB17" s="37"/>
    </row>
    <row r="18" spans="1:80" s="1" customFormat="1" ht="42" customHeight="1" x14ac:dyDescent="0.2">
      <c r="A18" s="12" t="s">
        <v>0</v>
      </c>
      <c r="B18" s="12" t="s">
        <v>1027</v>
      </c>
      <c r="C18" s="17" t="s">
        <v>1134</v>
      </c>
      <c r="D18" s="72" t="str">
        <f>IF(AX18&lt;&gt;0,"2020_A="&amp;AX18," ")&amp;IF(AY18&lt;&gt;0," ; 2020_i="&amp;AY18," ")&amp;IF(AZ18&lt;&gt;0,"2019_A="&amp;AZ18," ")&amp;IF(BA18&lt;&gt;0," ; 2019_i="&amp;BA18," ")&amp;IF(BB18&lt;&gt;0,"2018_A="&amp;BB18," ")&amp;IF(BC18&lt;&gt;0," ; 2018_i="&amp;BC18," ")&amp;IF(BD18&lt;&gt;0," ; 2017_A="&amp;BD18," ")&amp;IF(BE18&lt;&gt;0," ; 2017_i="&amp;BE18," ")&amp;IF(BF18&lt;&gt;0," ; 2016_A="&amp;BF18," ")&amp;IF(BG18&lt;&gt;0," ; 2016_i="&amp;BG18," ")&amp;IF(BH18&lt;&gt;0," ; 2015_A="&amp;BH18," ")&amp;IF(BI18&lt;&gt;0," ; 2015_i="&amp;BI18," ")&amp;IF(BJ18&lt;&gt;0," ; 2014_A="&amp;BJ18," ")&amp;IF(BK18&lt;&gt;0," ; 2014_i="&amp;BK18," ")</f>
        <v xml:space="preserve">      ; 2018_i=1  ; 2017_i=1      </v>
      </c>
      <c r="E18" s="11"/>
      <c r="F18" s="11"/>
      <c r="G18" s="11"/>
      <c r="H18" s="11"/>
      <c r="I18" s="11"/>
      <c r="J18" s="11"/>
      <c r="K18" s="11"/>
      <c r="L18" s="11"/>
      <c r="M18" s="74" t="s">
        <v>1067</v>
      </c>
      <c r="N18" s="17" t="s">
        <v>1068</v>
      </c>
      <c r="O18" s="17" t="s">
        <v>1069</v>
      </c>
      <c r="P18" s="15"/>
      <c r="Q18" s="17" t="s">
        <v>1033</v>
      </c>
      <c r="R18" s="17" t="s">
        <v>1031</v>
      </c>
      <c r="S18" s="17" t="s">
        <v>1032</v>
      </c>
      <c r="T18" s="15"/>
      <c r="U18" s="15"/>
      <c r="V18" s="17"/>
      <c r="W18" s="17"/>
      <c r="X18" s="15"/>
      <c r="Y18" s="15"/>
      <c r="Z18" s="15"/>
      <c r="AA18" s="15"/>
      <c r="AB18" s="15"/>
      <c r="AC18" s="17"/>
      <c r="AD18" s="17"/>
      <c r="AE18" s="17"/>
      <c r="AF18" s="15"/>
      <c r="AG18" s="17" t="s">
        <v>1135</v>
      </c>
      <c r="AH18" s="17" t="s">
        <v>167</v>
      </c>
      <c r="AI18" s="21">
        <v>51680</v>
      </c>
      <c r="AJ18" s="28" t="s">
        <v>1065</v>
      </c>
      <c r="AK18" s="22" t="s">
        <v>1128</v>
      </c>
      <c r="AL18" s="22" t="s">
        <v>1131</v>
      </c>
      <c r="AM18" s="23" t="s">
        <v>1066</v>
      </c>
      <c r="AO18" s="26"/>
      <c r="AP18" s="24"/>
      <c r="AQ18" s="26"/>
      <c r="AR18" s="26"/>
      <c r="AS18" s="26"/>
      <c r="AT18" s="1">
        <f>RANK(BL18,$BL$3:$BL$121)+COUNTIF(BL$3:BL18,BL18)-1</f>
        <v>16</v>
      </c>
      <c r="AU18" s="63" t="str">
        <f>"N° "&amp;AT18&amp;" "&amp;C18</f>
        <v>N° 16 Laboratoire d'œnologie, Unité de recherche Vignes et Vins de Champagne</v>
      </c>
      <c r="AV18" s="1">
        <f>RANK(BM18,$BM$3:$BM$121)+COUNTIF(BM$3:BM18,BM18)-1</f>
        <v>6</v>
      </c>
      <c r="AW18" s="63" t="str">
        <f>"N° "&amp;AV18&amp;" "&amp;C18</f>
        <v>N° 6 Laboratoire d'œnologie, Unité de recherche Vignes et Vins de Champagne</v>
      </c>
      <c r="AX18" s="63"/>
      <c r="AY18" s="63"/>
      <c r="AZ18" s="63"/>
      <c r="BA18" s="63"/>
      <c r="BB18" s="64"/>
      <c r="BC18" s="64">
        <v>1</v>
      </c>
      <c r="BD18" s="64"/>
      <c r="BE18" s="64">
        <v>1</v>
      </c>
      <c r="BF18" s="64"/>
      <c r="BG18" s="64"/>
      <c r="BH18" s="64"/>
      <c r="BI18" s="64"/>
      <c r="BJ18" s="64"/>
      <c r="BK18" s="64"/>
      <c r="BL18" s="1">
        <f>((AX18+AY18)*7)+((AZ18+BA18)*6)+((BB18+BC18)*5)+((BD18+BE18)*4)+((BF18+BG18)*3)+((BH18+BI18)*2)+((BJ18+BK18)*1)</f>
        <v>9</v>
      </c>
      <c r="BM18" s="1">
        <f>((AY18)*7)+((BA18)*6)+((BC18)*5)+((BE18)*4)+((BG18)*3)+((BI18)*2)+((BK18)*1)</f>
        <v>9</v>
      </c>
      <c r="BN18" s="1">
        <f>AX18</f>
        <v>0</v>
      </c>
      <c r="BO18" s="1">
        <f>AZ18</f>
        <v>0</v>
      </c>
      <c r="BP18" s="1">
        <f>BB18</f>
        <v>0</v>
      </c>
      <c r="BQ18" s="1">
        <f>BD18</f>
        <v>0</v>
      </c>
      <c r="BR18" s="1">
        <f>BF18</f>
        <v>0</v>
      </c>
      <c r="BS18" s="1">
        <f>BH18</f>
        <v>0</v>
      </c>
      <c r="BT18" s="1">
        <f>BJ18</f>
        <v>0</v>
      </c>
      <c r="BU18" s="1">
        <f>AY18</f>
        <v>0</v>
      </c>
      <c r="BV18" s="1">
        <f>BA18</f>
        <v>0</v>
      </c>
      <c r="BW18" s="1">
        <f>BC18</f>
        <v>1</v>
      </c>
      <c r="BX18" s="1">
        <f>BE18</f>
        <v>1</v>
      </c>
      <c r="BY18" s="1">
        <f>BG18</f>
        <v>0</v>
      </c>
      <c r="BZ18" s="1">
        <f>BI18</f>
        <v>0</v>
      </c>
      <c r="CA18" s="1">
        <f>BK18</f>
        <v>0</v>
      </c>
      <c r="CB18" s="35"/>
    </row>
    <row r="19" spans="1:80" s="1" customFormat="1" ht="42" customHeight="1" x14ac:dyDescent="0.2">
      <c r="A19" s="12" t="s">
        <v>0</v>
      </c>
      <c r="B19" s="12" t="s">
        <v>358</v>
      </c>
      <c r="C19" s="11" t="s">
        <v>426</v>
      </c>
      <c r="D19" s="72" t="str">
        <f>IF(AX19&lt;&gt;0,"2020_A="&amp;AX19," ")&amp;IF(AY19&lt;&gt;0," ; 2020_i="&amp;AY19," ")&amp;IF(AZ19&lt;&gt;0,"2019_A="&amp;AZ19," ")&amp;IF(BA19&lt;&gt;0," ; 2019_i="&amp;BA19," ")&amp;IF(BB19&lt;&gt;0,"2018_A="&amp;BB19," ")&amp;IF(BC19&lt;&gt;0," ; 2018_i="&amp;BC19," ")&amp;IF(BD19&lt;&gt;0," ; 2017_A="&amp;BD19," ")&amp;IF(BE19&lt;&gt;0," ; 2017_i="&amp;BE19," ")&amp;IF(BF19&lt;&gt;0," ; 2016_A="&amp;BF19," ")&amp;IF(BG19&lt;&gt;0," ; 2016_i="&amp;BG19," ")&amp;IF(BH19&lt;&gt;0," ; 2015_A="&amp;BH19," ")&amp;IF(BI19&lt;&gt;0," ; 2015_i="&amp;BI19," ")&amp;IF(BJ19&lt;&gt;0," ; 2014_A="&amp;BJ19," ")&amp;IF(BK19&lt;&gt;0," ; 2014_i="&amp;BK19," ")</f>
        <v xml:space="preserve">       ; 2017_A=1  ; 2016_A=1  ; 2015_A=1   </v>
      </c>
      <c r="E19" s="11"/>
      <c r="F19" s="11"/>
      <c r="G19" s="11"/>
      <c r="H19" s="11"/>
      <c r="I19" s="11"/>
      <c r="J19" s="11"/>
      <c r="K19" s="11"/>
      <c r="L19" s="11"/>
      <c r="M19" s="74"/>
      <c r="N19" s="17"/>
      <c r="O19" s="17"/>
      <c r="P19" s="17"/>
      <c r="Q19" s="17" t="s">
        <v>349</v>
      </c>
      <c r="R19" s="118" t="s">
        <v>431</v>
      </c>
      <c r="S19" s="17" t="s">
        <v>442</v>
      </c>
      <c r="T19" s="17"/>
      <c r="U19" s="17" t="s">
        <v>349</v>
      </c>
      <c r="V19" s="17" t="s">
        <v>432</v>
      </c>
      <c r="W19" s="17" t="s">
        <v>442</v>
      </c>
      <c r="X19" s="17"/>
      <c r="Y19" s="17" t="s">
        <v>349</v>
      </c>
      <c r="Z19" s="17" t="s">
        <v>433</v>
      </c>
      <c r="AA19" s="17" t="s">
        <v>442</v>
      </c>
      <c r="AB19" s="17"/>
      <c r="AC19" s="17"/>
      <c r="AD19" s="17"/>
      <c r="AE19" s="17"/>
      <c r="AF19" s="17"/>
      <c r="AG19" s="25" t="s">
        <v>428</v>
      </c>
      <c r="AH19" s="17" t="s">
        <v>427</v>
      </c>
      <c r="AI19" s="11">
        <v>51200</v>
      </c>
      <c r="AJ19" s="46" t="s">
        <v>429</v>
      </c>
      <c r="AK19" s="22" t="s">
        <v>1133</v>
      </c>
      <c r="AL19" s="51" t="s">
        <v>1132</v>
      </c>
      <c r="AM19" s="23" t="s">
        <v>430</v>
      </c>
      <c r="AO19" s="17" t="s">
        <v>537</v>
      </c>
      <c r="AP19" s="25" t="s">
        <v>536</v>
      </c>
      <c r="AQ19" s="25" t="s">
        <v>534</v>
      </c>
      <c r="AR19" s="23" t="s">
        <v>535</v>
      </c>
      <c r="AS19" s="25" t="s">
        <v>399</v>
      </c>
      <c r="AT19" s="1">
        <f>RANK(BL19,$BL$3:$BL$121)+COUNTIF(BL$3:BL19,BL19)-1</f>
        <v>17</v>
      </c>
      <c r="AU19" s="63" t="str">
        <f>"N° "&amp;AT19&amp;" "&amp;C19</f>
        <v>N° 17 Oenologie Conseil Champagne (O2C)</v>
      </c>
      <c r="AV19" s="1">
        <f>RANK(BM19,$BM$3:$BM$121)+COUNTIF(BM$3:BM19,BM19)-1</f>
        <v>37</v>
      </c>
      <c r="AW19" s="63" t="str">
        <f>"N° "&amp;AV19&amp;" "&amp;C19</f>
        <v>N° 37 Oenologie Conseil Champagne (O2C)</v>
      </c>
      <c r="AX19" s="63"/>
      <c r="AY19" s="63"/>
      <c r="AZ19" s="63"/>
      <c r="BA19" s="63"/>
      <c r="BB19" s="64"/>
      <c r="BC19" s="64"/>
      <c r="BD19" s="64">
        <v>1</v>
      </c>
      <c r="BE19" s="64"/>
      <c r="BF19" s="64">
        <v>1</v>
      </c>
      <c r="BG19" s="64"/>
      <c r="BH19" s="64">
        <v>1</v>
      </c>
      <c r="BI19" s="64"/>
      <c r="BJ19" s="64"/>
      <c r="BK19" s="64"/>
      <c r="BL19" s="1">
        <f>((AX19+AY19)*7)+((AZ19+BA19)*6)+((BB19+BC19)*5)+((BD19+BE19)*4)+((BF19+BG19)*3)+((BH19+BI19)*2)+((BJ19+BK19)*1)</f>
        <v>9</v>
      </c>
      <c r="BM19" s="1">
        <f>((AY19)*7)+((BA19)*6)+((BC19)*5)+((BE19)*4)+((BG19)*3)+((BI19)*2)+((BK19)*1)</f>
        <v>0</v>
      </c>
      <c r="BN19" s="1">
        <f>AX19</f>
        <v>0</v>
      </c>
      <c r="BO19" s="1">
        <f>AZ19</f>
        <v>0</v>
      </c>
      <c r="BP19" s="1">
        <f>BB19</f>
        <v>0</v>
      </c>
      <c r="BQ19" s="1">
        <f>BD19</f>
        <v>1</v>
      </c>
      <c r="BR19" s="1">
        <f>BF19</f>
        <v>1</v>
      </c>
      <c r="BS19" s="1">
        <f>BH19</f>
        <v>1</v>
      </c>
      <c r="BT19" s="1">
        <f>BJ19</f>
        <v>0</v>
      </c>
      <c r="BU19" s="1">
        <f>AY19</f>
        <v>0</v>
      </c>
      <c r="BV19" s="1">
        <f>BA19</f>
        <v>0</v>
      </c>
      <c r="BW19" s="1">
        <f>BC19</f>
        <v>0</v>
      </c>
      <c r="BX19" s="1">
        <f>BE19</f>
        <v>0</v>
      </c>
      <c r="BY19" s="1">
        <f>BG19</f>
        <v>0</v>
      </c>
      <c r="BZ19" s="1">
        <f>BI19</f>
        <v>0</v>
      </c>
      <c r="CA19" s="1">
        <f>BK19</f>
        <v>0</v>
      </c>
      <c r="CB19" s="35"/>
    </row>
    <row r="20" spans="1:80" s="1" customFormat="1" ht="63" customHeight="1" x14ac:dyDescent="0.2">
      <c r="A20" s="50" t="s">
        <v>306</v>
      </c>
      <c r="B20" s="12" t="s">
        <v>417</v>
      </c>
      <c r="C20" s="11" t="s">
        <v>418</v>
      </c>
      <c r="D20" s="72" t="str">
        <f>IF(AX20&lt;&gt;0,"2020_A="&amp;AX20," ")&amp;IF(AY20&lt;&gt;0," ; 2020_i="&amp;AY20," ")&amp;IF(AZ20&lt;&gt;0,"2019_A="&amp;AZ20," ")&amp;IF(BA20&lt;&gt;0," ; 2019_i="&amp;BA20," ")&amp;IF(BB20&lt;&gt;0,"2018_A="&amp;BB20," ")&amp;IF(BC20&lt;&gt;0," ; 2018_i="&amp;BC20," ")&amp;IF(BD20&lt;&gt;0," ; 2017_A="&amp;BD20," ")&amp;IF(BE20&lt;&gt;0," ; 2017_i="&amp;BE20," ")&amp;IF(BF20&lt;&gt;0," ; 2016_A="&amp;BF20," ")&amp;IF(BG20&lt;&gt;0," ; 2016_i="&amp;BG20," ")&amp;IF(BH20&lt;&gt;0," ; 2015_A="&amp;BH20," ")&amp;IF(BI20&lt;&gt;0," ; 2015_i="&amp;BI20," ")&amp;IF(BJ20&lt;&gt;0," ; 2014_A="&amp;BJ20," ")&amp;IF(BK20&lt;&gt;0," ; 2014_i="&amp;BK20," ")</f>
        <v xml:space="preserve">       ; 2017_A=1  ; 2016_A=1  ; 2015_A=1   </v>
      </c>
      <c r="E20" s="11"/>
      <c r="F20" s="11"/>
      <c r="G20" s="11"/>
      <c r="H20" s="11"/>
      <c r="I20" s="11"/>
      <c r="J20" s="11"/>
      <c r="K20" s="11"/>
      <c r="L20" s="11"/>
      <c r="M20" s="74"/>
      <c r="N20" s="17"/>
      <c r="O20" s="17"/>
      <c r="P20" s="17"/>
      <c r="Q20" s="17" t="s">
        <v>419</v>
      </c>
      <c r="R20" s="118" t="s">
        <v>420</v>
      </c>
      <c r="S20" s="17" t="s">
        <v>484</v>
      </c>
      <c r="T20" s="17"/>
      <c r="U20" s="17" t="s">
        <v>419</v>
      </c>
      <c r="V20" s="17" t="s">
        <v>421</v>
      </c>
      <c r="W20" s="17" t="s">
        <v>490</v>
      </c>
      <c r="X20" s="17"/>
      <c r="Y20" s="17" t="s">
        <v>419</v>
      </c>
      <c r="Z20" s="17" t="s">
        <v>422</v>
      </c>
      <c r="AA20" s="17" t="s">
        <v>490</v>
      </c>
      <c r="AB20" s="17"/>
      <c r="AC20" s="17"/>
      <c r="AD20" s="17"/>
      <c r="AE20" s="17"/>
      <c r="AF20" s="17"/>
      <c r="AG20" s="25" t="s">
        <v>423</v>
      </c>
      <c r="AH20" s="17" t="s">
        <v>424</v>
      </c>
      <c r="AI20" s="11">
        <v>10380</v>
      </c>
      <c r="AJ20" s="46" t="s">
        <v>425</v>
      </c>
      <c r="AK20" s="51" t="s">
        <v>1144</v>
      </c>
      <c r="AL20" s="51" t="s">
        <v>1143</v>
      </c>
      <c r="AM20" s="25"/>
      <c r="AO20" s="17"/>
      <c r="AP20" s="44"/>
      <c r="AQ20" s="11"/>
      <c r="AR20" s="25"/>
      <c r="AS20" s="25"/>
      <c r="AT20" s="1">
        <f>RANK(BL20,$BL$3:$BL$121)+COUNTIF(BL$3:BL20,BL20)-1</f>
        <v>18</v>
      </c>
      <c r="AU20" s="63" t="str">
        <f>"N° "&amp;AT20&amp;" "&amp;C20</f>
        <v>N° 18 Aquanalyse Laboratoire</v>
      </c>
      <c r="AV20" s="1">
        <f>RANK(BM20,$BM$3:$BM$121)+COUNTIF(BM$3:BM20,BM20)-1</f>
        <v>38</v>
      </c>
      <c r="AW20" s="63" t="str">
        <f>"N° "&amp;AV20&amp;" "&amp;C20</f>
        <v>N° 38 Aquanalyse Laboratoire</v>
      </c>
      <c r="AX20" s="63"/>
      <c r="AY20" s="63"/>
      <c r="AZ20" s="63"/>
      <c r="BA20" s="63"/>
      <c r="BB20" s="64"/>
      <c r="BC20" s="64"/>
      <c r="BD20" s="64">
        <v>1</v>
      </c>
      <c r="BE20" s="64"/>
      <c r="BF20" s="64">
        <v>1</v>
      </c>
      <c r="BG20" s="64"/>
      <c r="BH20" s="64">
        <v>1</v>
      </c>
      <c r="BI20" s="64"/>
      <c r="BJ20" s="64"/>
      <c r="BK20" s="64"/>
      <c r="BL20" s="1">
        <f>((AX20+AY20)*7)+((AZ20+BA20)*6)+((BB20+BC20)*5)+((BD20+BE20)*4)+((BF20+BG20)*3)+((BH20+BI20)*2)+((BJ20+BK20)*1)</f>
        <v>9</v>
      </c>
      <c r="BM20" s="1">
        <f>((AY20)*7)+((BA20)*6)+((BC20)*5)+((BE20)*4)+((BG20)*3)+((BI20)*2)+((BK20)*1)</f>
        <v>0</v>
      </c>
      <c r="BN20" s="1">
        <f>AX20</f>
        <v>0</v>
      </c>
      <c r="BO20" s="1">
        <f>AZ20</f>
        <v>0</v>
      </c>
      <c r="BP20" s="1">
        <f>BB20</f>
        <v>0</v>
      </c>
      <c r="BQ20" s="1">
        <f>BD20</f>
        <v>1</v>
      </c>
      <c r="BR20" s="1">
        <f>BF20</f>
        <v>1</v>
      </c>
      <c r="BS20" s="1">
        <f>BH20</f>
        <v>1</v>
      </c>
      <c r="BT20" s="1">
        <f>BJ20</f>
        <v>0</v>
      </c>
      <c r="BU20" s="1">
        <f>AY20</f>
        <v>0</v>
      </c>
      <c r="BV20" s="1">
        <f>BA20</f>
        <v>0</v>
      </c>
      <c r="BW20" s="1">
        <f>BC20</f>
        <v>0</v>
      </c>
      <c r="BX20" s="1">
        <f>BE20</f>
        <v>0</v>
      </c>
      <c r="BY20" s="1">
        <f>BG20</f>
        <v>0</v>
      </c>
      <c r="BZ20" s="1">
        <f>BI20</f>
        <v>0</v>
      </c>
      <c r="CA20" s="1">
        <f>BK20</f>
        <v>0</v>
      </c>
      <c r="CB20" s="35"/>
    </row>
    <row r="21" spans="1:80" s="1" customFormat="1" ht="67.5" customHeight="1" x14ac:dyDescent="0.2">
      <c r="A21" s="12" t="s">
        <v>0</v>
      </c>
      <c r="B21" s="12" t="s">
        <v>241</v>
      </c>
      <c r="C21" s="17" t="s">
        <v>615</v>
      </c>
      <c r="D21" s="72" t="str">
        <f>IF(AX21&lt;&gt;0,"2020_A="&amp;AX21," ")&amp;IF(AY21&lt;&gt;0," ; 2020_i="&amp;AY21," ")&amp;IF(AZ21&lt;&gt;0,"2019_A="&amp;AZ21," ")&amp;IF(BA21&lt;&gt;0," ; 2019_i="&amp;BA21," ")&amp;IF(BB21&lt;&gt;0,"2018_A="&amp;BB21," ")&amp;IF(BC21&lt;&gt;0," ; 2018_i="&amp;BC21," ")&amp;IF(BD21&lt;&gt;0," ; 2017_A="&amp;BD21," ")&amp;IF(BE21&lt;&gt;0," ; 2017_i="&amp;BE21," ")&amp;IF(BF21&lt;&gt;0," ; 2016_A="&amp;BF21," ")&amp;IF(BG21&lt;&gt;0," ; 2016_i="&amp;BG21," ")&amp;IF(BH21&lt;&gt;0," ; 2015_A="&amp;BH21," ")&amp;IF(BI21&lt;&gt;0," ; 2015_i="&amp;BI21," ")&amp;IF(BJ21&lt;&gt;0," ; 2014_A="&amp;BJ21," ")&amp;IF(BK21&lt;&gt;0," ; 2014_i="&amp;BK21," ")</f>
        <v xml:space="preserve">      ; 2018_i=1        </v>
      </c>
      <c r="E21" s="26"/>
      <c r="F21" s="26"/>
      <c r="G21" s="26"/>
      <c r="H21" s="26"/>
      <c r="I21" s="26"/>
      <c r="J21" s="26"/>
      <c r="K21" s="26"/>
      <c r="L21" s="26"/>
      <c r="M21" s="74" t="s">
        <v>981</v>
      </c>
      <c r="N21" s="17" t="s">
        <v>980</v>
      </c>
      <c r="O21" s="17" t="s">
        <v>982</v>
      </c>
      <c r="P21" s="15"/>
      <c r="Q21" s="17"/>
      <c r="R21" s="24"/>
      <c r="S21" s="15"/>
      <c r="T21" s="15"/>
      <c r="U21" s="17"/>
      <c r="V21" s="17"/>
      <c r="W21" s="17"/>
      <c r="X21" s="15"/>
      <c r="Y21" s="15"/>
      <c r="Z21" s="15"/>
      <c r="AA21" s="15"/>
      <c r="AB21" s="15"/>
      <c r="AC21" s="17"/>
      <c r="AD21" s="17"/>
      <c r="AE21" s="17"/>
      <c r="AF21" s="15"/>
      <c r="AG21" s="11" t="s">
        <v>617</v>
      </c>
      <c r="AH21" s="17" t="s">
        <v>616</v>
      </c>
      <c r="AI21" s="21">
        <v>76100</v>
      </c>
      <c r="AJ21" s="28" t="s">
        <v>618</v>
      </c>
      <c r="AK21" s="55"/>
      <c r="AL21" s="55" t="s">
        <v>1145</v>
      </c>
      <c r="AM21" s="23" t="s">
        <v>619</v>
      </c>
      <c r="AO21" s="17"/>
      <c r="AP21" s="17"/>
      <c r="AQ21" s="17" t="s">
        <v>620</v>
      </c>
      <c r="AR21" s="23" t="s">
        <v>621</v>
      </c>
      <c r="AS21" s="25"/>
      <c r="AT21" s="1">
        <f>RANK(BL21,$BL$3:$BL$121)+COUNTIF(BL$3:BL21,BL21)-1</f>
        <v>19</v>
      </c>
      <c r="AU21" s="63" t="str">
        <f>"N° "&amp;AT21&amp;" "&amp;C21</f>
        <v>N° 19 Laboratoire Agro-Vétérinaire Départemental de la Seine Maritime</v>
      </c>
      <c r="AV21" s="1">
        <f>RANK(BM21,$BM$3:$BM$121)+COUNTIF(BM$3:BM21,BM21)-1</f>
        <v>12</v>
      </c>
      <c r="AW21" s="63" t="str">
        <f>"N° "&amp;AV21&amp;" "&amp;C21</f>
        <v>N° 12 Laboratoire Agro-Vétérinaire Départemental de la Seine Maritime</v>
      </c>
      <c r="AX21" s="63"/>
      <c r="AY21" s="63"/>
      <c r="AZ21" s="63"/>
      <c r="BA21" s="63"/>
      <c r="BB21" s="64"/>
      <c r="BC21" s="64">
        <v>1</v>
      </c>
      <c r="BD21" s="64"/>
      <c r="BE21" s="64"/>
      <c r="BF21" s="64"/>
      <c r="BG21" s="64"/>
      <c r="BH21" s="64"/>
      <c r="BI21" s="64"/>
      <c r="BJ21" s="64"/>
      <c r="BK21" s="64"/>
      <c r="BL21" s="1">
        <f>((AX21+AY21)*7)+((AZ21+BA21)*6)+((BB21+BC21)*5)+((BD21+BE21)*4)+((BF21+BG21)*3)+((BH21+BI21)*2)+((BJ21+BK21)*1)</f>
        <v>5</v>
      </c>
      <c r="BM21" s="1">
        <f>((AY21)*7)+((BA21)*6)+((BC21)*5)+((BE21)*4)+((BG21)*3)+((BI21)*2)+((BK21)*1)</f>
        <v>5</v>
      </c>
      <c r="BN21" s="1">
        <f>AX21</f>
        <v>0</v>
      </c>
      <c r="BO21" s="1">
        <f>AZ21</f>
        <v>0</v>
      </c>
      <c r="BP21" s="1">
        <f>BB21</f>
        <v>0</v>
      </c>
      <c r="BQ21" s="1">
        <f>BD21</f>
        <v>0</v>
      </c>
      <c r="BR21" s="1">
        <f>BF21</f>
        <v>0</v>
      </c>
      <c r="BS21" s="1">
        <f>BH21</f>
        <v>0</v>
      </c>
      <c r="BT21" s="1">
        <f>BJ21</f>
        <v>0</v>
      </c>
      <c r="BU21" s="1">
        <f>AY21</f>
        <v>0</v>
      </c>
      <c r="BV21" s="1">
        <f>BA21</f>
        <v>0</v>
      </c>
      <c r="BW21" s="1">
        <f>BC21</f>
        <v>1</v>
      </c>
      <c r="BX21" s="1">
        <f>BE21</f>
        <v>0</v>
      </c>
      <c r="BY21" s="1">
        <f>BG21</f>
        <v>0</v>
      </c>
      <c r="BZ21" s="1">
        <f>BI21</f>
        <v>0</v>
      </c>
      <c r="CA21" s="1">
        <f>BK21</f>
        <v>0</v>
      </c>
      <c r="CB21" s="16"/>
    </row>
    <row r="22" spans="1:80" s="1" customFormat="1" ht="42" customHeight="1" x14ac:dyDescent="0.2">
      <c r="A22" s="12" t="s">
        <v>0</v>
      </c>
      <c r="B22" s="12" t="s">
        <v>551</v>
      </c>
      <c r="C22" s="17" t="s">
        <v>1146</v>
      </c>
      <c r="D22" s="72" t="str">
        <f>IF(AX22&lt;&gt;0,"2020_A="&amp;AX22," ")&amp;IF(AY22&lt;&gt;0," ; 2020_i="&amp;AY22," ")&amp;IF(AZ22&lt;&gt;0,"2019_A="&amp;AZ22," ")&amp;IF(BA22&lt;&gt;0," ; 2019_i="&amp;BA22," ")&amp;IF(BB22&lt;&gt;0,"2018_A="&amp;BB22," ")&amp;IF(BC22&lt;&gt;0," ; 2018_i="&amp;BC22," ")&amp;IF(BD22&lt;&gt;0," ; 2017_A="&amp;BD22," ")&amp;IF(BE22&lt;&gt;0," ; 2017_i="&amp;BE22," ")&amp;IF(BF22&lt;&gt;0," ; 2016_A="&amp;BF22," ")&amp;IF(BG22&lt;&gt;0," ; 2016_i="&amp;BG22," ")&amp;IF(BH22&lt;&gt;0," ; 2015_A="&amp;BH22," ")&amp;IF(BI22&lt;&gt;0," ; 2015_i="&amp;BI22," ")&amp;IF(BJ22&lt;&gt;0," ; 2014_A="&amp;BJ22," ")&amp;IF(BK22&lt;&gt;0," ; 2014_i="&amp;BK22," ")</f>
        <v xml:space="preserve">      ; 2018_i=1        </v>
      </c>
      <c r="E22" s="26"/>
      <c r="F22" s="26"/>
      <c r="G22" s="26"/>
      <c r="H22" s="26"/>
      <c r="I22" s="26"/>
      <c r="J22" s="26"/>
      <c r="K22" s="26"/>
      <c r="L22" s="26"/>
      <c r="M22" s="74" t="s">
        <v>445</v>
      </c>
      <c r="N22" s="17" t="s">
        <v>984</v>
      </c>
      <c r="O22" s="17" t="s">
        <v>983</v>
      </c>
      <c r="P22" s="15"/>
      <c r="Q22" s="17"/>
      <c r="R22" s="24"/>
      <c r="S22" s="15"/>
      <c r="T22" s="15"/>
      <c r="U22" s="17"/>
      <c r="V22" s="17"/>
      <c r="W22" s="17"/>
      <c r="X22" s="15"/>
      <c r="Y22" s="15"/>
      <c r="Z22" s="15"/>
      <c r="AA22" s="15"/>
      <c r="AB22" s="15"/>
      <c r="AC22" s="17"/>
      <c r="AD22" s="17"/>
      <c r="AE22" s="17"/>
      <c r="AF22" s="15"/>
      <c r="AG22" s="11" t="s">
        <v>553</v>
      </c>
      <c r="AH22" s="17" t="s">
        <v>552</v>
      </c>
      <c r="AI22" s="21">
        <v>89150</v>
      </c>
      <c r="AJ22" s="28" t="s">
        <v>554</v>
      </c>
      <c r="AK22" s="55" t="s">
        <v>1148</v>
      </c>
      <c r="AL22" s="55" t="s">
        <v>1147</v>
      </c>
      <c r="AM22" s="23" t="s">
        <v>555</v>
      </c>
      <c r="AO22" s="17" t="s">
        <v>557</v>
      </c>
      <c r="AP22" s="17" t="s">
        <v>562</v>
      </c>
      <c r="AQ22" s="25" t="s">
        <v>556</v>
      </c>
      <c r="AR22" s="23"/>
      <c r="AS22" s="25"/>
      <c r="AT22" s="1">
        <f>RANK(BL22,$BL$3:$BL$121)+COUNTIF(BL$3:BL22,BL22)-1</f>
        <v>20</v>
      </c>
      <c r="AU22" s="63" t="str">
        <f>"N° "&amp;AT22&amp;" "&amp;C22</f>
        <v>N° 20 EURIAL - Laiterie de Jouy</v>
      </c>
      <c r="AV22" s="1">
        <f>RANK(BM22,$BM$3:$BM$121)+COUNTIF(BM$3:BM22,BM22)-1</f>
        <v>13</v>
      </c>
      <c r="AW22" s="63" t="str">
        <f>"N° "&amp;AV22&amp;" "&amp;C22</f>
        <v>N° 13 EURIAL - Laiterie de Jouy</v>
      </c>
      <c r="AX22" s="63"/>
      <c r="AY22" s="63"/>
      <c r="AZ22" s="63"/>
      <c r="BA22" s="63"/>
      <c r="BB22" s="64"/>
      <c r="BC22" s="64">
        <v>1</v>
      </c>
      <c r="BD22" s="64"/>
      <c r="BE22" s="64"/>
      <c r="BF22" s="64"/>
      <c r="BG22" s="64"/>
      <c r="BH22" s="64"/>
      <c r="BI22" s="64"/>
      <c r="BJ22" s="64"/>
      <c r="BK22" s="64"/>
      <c r="BL22" s="1">
        <f>((AX22+AY22)*7)+((AZ22+BA22)*6)+((BB22+BC22)*5)+((BD22+BE22)*4)+((BF22+BG22)*3)+((BH22+BI22)*2)+((BJ22+BK22)*1)</f>
        <v>5</v>
      </c>
      <c r="BM22" s="1">
        <f>((AY22)*7)+((BA22)*6)+((BC22)*5)+((BE22)*4)+((BG22)*3)+((BI22)*2)+((BK22)*1)</f>
        <v>5</v>
      </c>
      <c r="BN22" s="1">
        <f>AX22</f>
        <v>0</v>
      </c>
      <c r="BO22" s="1">
        <f>AZ22</f>
        <v>0</v>
      </c>
      <c r="BP22" s="1">
        <f>BB22</f>
        <v>0</v>
      </c>
      <c r="BQ22" s="1">
        <f>BD22</f>
        <v>0</v>
      </c>
      <c r="BR22" s="1">
        <f>BF22</f>
        <v>0</v>
      </c>
      <c r="BS22" s="1">
        <f>BH22</f>
        <v>0</v>
      </c>
      <c r="BT22" s="1">
        <f>BJ22</f>
        <v>0</v>
      </c>
      <c r="BU22" s="1">
        <f>AY22</f>
        <v>0</v>
      </c>
      <c r="BV22" s="1">
        <f>BA22</f>
        <v>0</v>
      </c>
      <c r="BW22" s="1">
        <f>BC22</f>
        <v>1</v>
      </c>
      <c r="BX22" s="1">
        <f>BE22</f>
        <v>0</v>
      </c>
      <c r="BY22" s="1">
        <f>BG22</f>
        <v>0</v>
      </c>
      <c r="BZ22" s="1">
        <f>BI22</f>
        <v>0</v>
      </c>
      <c r="CA22" s="1">
        <f>BK22</f>
        <v>0</v>
      </c>
      <c r="CB22" s="16"/>
    </row>
    <row r="23" spans="1:80" s="1" customFormat="1" ht="42" customHeight="1" x14ac:dyDescent="0.2">
      <c r="A23" s="12" t="s">
        <v>694</v>
      </c>
      <c r="B23" s="12" t="s">
        <v>372</v>
      </c>
      <c r="C23" s="17" t="s">
        <v>373</v>
      </c>
      <c r="D23" s="72" t="str">
        <f>IF(AX23&lt;&gt;0,"2020_A="&amp;AX23," ")&amp;IF(AY23&lt;&gt;0," ; 2020_i="&amp;AY23," ")&amp;IF(AZ23&lt;&gt;0,"2019_A="&amp;AZ23," ")&amp;IF(BA23&lt;&gt;0," ; 2019_i="&amp;BA23," ")&amp;IF(BB23&lt;&gt;0,"2018_A="&amp;BB23," ")&amp;IF(BC23&lt;&gt;0," ; 2018_i="&amp;BC23," ")&amp;IF(BD23&lt;&gt;0," ; 2017_A="&amp;BD23," ")&amp;IF(BE23&lt;&gt;0," ; 2017_i="&amp;BE23," ")&amp;IF(BF23&lt;&gt;0," ; 2016_A="&amp;BF23," ")&amp;IF(BG23&lt;&gt;0," ; 2016_i="&amp;BG23," ")&amp;IF(BH23&lt;&gt;0," ; 2015_A="&amp;BH23," ")&amp;IF(BI23&lt;&gt;0," ; 2015_i="&amp;BI23," ")&amp;IF(BJ23&lt;&gt;0," ; 2014_A="&amp;BJ23," ")&amp;IF(BK23&lt;&gt;0," ; 2014_i="&amp;BK23," ")</f>
        <v xml:space="preserve">        ; 2017_i=1      ; 2014_i=1</v>
      </c>
      <c r="E23" s="11"/>
      <c r="F23" s="11"/>
      <c r="G23" s="11"/>
      <c r="H23" s="11"/>
      <c r="I23" s="11"/>
      <c r="J23" s="11"/>
      <c r="K23" s="11"/>
      <c r="L23" s="11"/>
      <c r="M23" s="75"/>
      <c r="N23" s="17"/>
      <c r="O23" s="17"/>
      <c r="P23" s="15"/>
      <c r="Q23" s="17" t="s">
        <v>903</v>
      </c>
      <c r="R23" s="17" t="s">
        <v>1037</v>
      </c>
      <c r="S23" s="17" t="s">
        <v>1038</v>
      </c>
      <c r="T23" s="15"/>
      <c r="U23" s="15"/>
      <c r="V23" s="17"/>
      <c r="W23" s="17"/>
      <c r="X23" s="15"/>
      <c r="Y23" s="15"/>
      <c r="Z23" s="15"/>
      <c r="AA23" s="15"/>
      <c r="AB23" s="15"/>
      <c r="AC23" s="17" t="s">
        <v>231</v>
      </c>
      <c r="AD23" s="17" t="s">
        <v>1055</v>
      </c>
      <c r="AE23" s="17" t="s">
        <v>498</v>
      </c>
      <c r="AF23" s="15" t="s">
        <v>376</v>
      </c>
      <c r="AG23" s="17" t="s">
        <v>318</v>
      </c>
      <c r="AH23" s="17" t="s">
        <v>235</v>
      </c>
      <c r="AI23" s="21">
        <v>51110</v>
      </c>
      <c r="AJ23" s="28" t="s">
        <v>374</v>
      </c>
      <c r="AK23" s="23" t="s">
        <v>1150</v>
      </c>
      <c r="AL23" s="23" t="s">
        <v>1149</v>
      </c>
      <c r="AM23" s="23" t="s">
        <v>375</v>
      </c>
      <c r="AO23" s="24" t="s">
        <v>692</v>
      </c>
      <c r="AP23" s="17" t="s">
        <v>690</v>
      </c>
      <c r="AQ23" s="26"/>
      <c r="AR23" s="42" t="s">
        <v>691</v>
      </c>
      <c r="AS23" s="26"/>
      <c r="AT23" s="1">
        <f>RANK(BL23,$BL$3:$BL$121)+COUNTIF(BL$3:BL23,BL23)-1</f>
        <v>21</v>
      </c>
      <c r="AU23" s="63" t="str">
        <f>"N° "&amp;AT23&amp;" "&amp;C23</f>
        <v>N° 21 A.R.D.</v>
      </c>
      <c r="AV23" s="1">
        <f>RANK(BM23,$BM$3:$BM$121)+COUNTIF(BM$3:BM23,BM23)-1</f>
        <v>14</v>
      </c>
      <c r="AW23" s="63" t="str">
        <f>"N° "&amp;AV23&amp;" "&amp;C23</f>
        <v>N° 14 A.R.D.</v>
      </c>
      <c r="AX23" s="63"/>
      <c r="AY23" s="63"/>
      <c r="AZ23" s="63"/>
      <c r="BA23" s="63"/>
      <c r="BB23" s="64"/>
      <c r="BC23" s="64"/>
      <c r="BD23" s="64"/>
      <c r="BE23" s="64">
        <v>1</v>
      </c>
      <c r="BF23" s="64"/>
      <c r="BG23" s="64"/>
      <c r="BH23" s="64"/>
      <c r="BI23" s="64"/>
      <c r="BJ23" s="64"/>
      <c r="BK23" s="64">
        <v>1</v>
      </c>
      <c r="BL23" s="1">
        <f>((AX23+AY23)*7)+((AZ23+BA23)*6)+((BB23+BC23)*5)+((BD23+BE23)*4)+((BF23+BG23)*3)+((BH23+BI23)*2)+((BJ23+BK23)*1)</f>
        <v>5</v>
      </c>
      <c r="BM23" s="1">
        <f>((AY23)*7)+((BA23)*6)+((BC23)*5)+((BE23)*4)+((BG23)*3)+((BI23)*2)+((BK23)*1)</f>
        <v>5</v>
      </c>
      <c r="BN23" s="1">
        <f>AX23</f>
        <v>0</v>
      </c>
      <c r="BO23" s="1">
        <f>AZ23</f>
        <v>0</v>
      </c>
      <c r="BP23" s="1">
        <f>BB23</f>
        <v>0</v>
      </c>
      <c r="BQ23" s="1">
        <f>BD23</f>
        <v>0</v>
      </c>
      <c r="BR23" s="1">
        <f>BF23</f>
        <v>0</v>
      </c>
      <c r="BS23" s="1">
        <f>BH23</f>
        <v>0</v>
      </c>
      <c r="BT23" s="1">
        <f>BJ23</f>
        <v>0</v>
      </c>
      <c r="BU23" s="1">
        <f>AY23</f>
        <v>0</v>
      </c>
      <c r="BV23" s="1">
        <f>BA23</f>
        <v>0</v>
      </c>
      <c r="BW23" s="1">
        <f>BC23</f>
        <v>0</v>
      </c>
      <c r="BX23" s="1">
        <f>BE23</f>
        <v>1</v>
      </c>
      <c r="BY23" s="1">
        <f>BG23</f>
        <v>0</v>
      </c>
      <c r="BZ23" s="1">
        <f>BI23</f>
        <v>0</v>
      </c>
      <c r="CA23" s="1">
        <f>BK23</f>
        <v>1</v>
      </c>
      <c r="CB23" s="35"/>
    </row>
    <row r="24" spans="1:80" s="1" customFormat="1" ht="42" customHeight="1" x14ac:dyDescent="0.2">
      <c r="A24" s="12" t="s">
        <v>0</v>
      </c>
      <c r="B24" s="12" t="s">
        <v>117</v>
      </c>
      <c r="C24" s="17" t="s">
        <v>280</v>
      </c>
      <c r="D24" s="72" t="str">
        <f>IF(AX24&lt;&gt;0,"2020_A="&amp;AX24," ")&amp;IF(AY24&lt;&gt;0," ; 2020_i="&amp;AY24," ")&amp;IF(AZ24&lt;&gt;0,"2019_A="&amp;AZ24," ")&amp;IF(BA24&lt;&gt;0," ; 2019_i="&amp;BA24," ")&amp;IF(BB24&lt;&gt;0,"2018_A="&amp;BB24," ")&amp;IF(BC24&lt;&gt;0," ; 2018_i="&amp;BC24," ")&amp;IF(BD24&lt;&gt;0," ; 2017_A="&amp;BD24," ")&amp;IF(BE24&lt;&gt;0," ; 2017_i="&amp;BE24," ")&amp;IF(BF24&lt;&gt;0," ; 2016_A="&amp;BF24," ")&amp;IF(BG24&lt;&gt;0," ; 2016_i="&amp;BG24," ")&amp;IF(BH24&lt;&gt;0," ; 2015_A="&amp;BH24," ")&amp;IF(BI24&lt;&gt;0," ; 2015_i="&amp;BI24," ")&amp;IF(BJ24&lt;&gt;0," ; 2014_A="&amp;BJ24," ")&amp;IF(BK24&lt;&gt;0," ; 2014_i="&amp;BK24," ")</f>
        <v xml:space="preserve">          ; 2016_i=1    ; 2014_i=1</v>
      </c>
      <c r="E24" s="11"/>
      <c r="F24" s="11"/>
      <c r="G24" s="11"/>
      <c r="H24" s="11"/>
      <c r="I24" s="11"/>
      <c r="J24" s="11"/>
      <c r="K24" s="11"/>
      <c r="L24" s="11"/>
      <c r="M24" s="76"/>
      <c r="N24" s="25"/>
      <c r="O24" s="25"/>
      <c r="P24" s="17"/>
      <c r="Q24" s="17"/>
      <c r="R24" s="118"/>
      <c r="S24" s="17"/>
      <c r="T24" s="17"/>
      <c r="U24" s="17" t="s">
        <v>231</v>
      </c>
      <c r="V24" s="17" t="s">
        <v>1047</v>
      </c>
      <c r="W24" s="17" t="s">
        <v>487</v>
      </c>
      <c r="X24" s="17"/>
      <c r="Y24" s="17"/>
      <c r="Z24" s="17"/>
      <c r="AA24" s="17"/>
      <c r="AB24" s="17"/>
      <c r="AC24" s="17" t="s">
        <v>240</v>
      </c>
      <c r="AD24" s="17" t="s">
        <v>1056</v>
      </c>
      <c r="AE24" s="17" t="s">
        <v>281</v>
      </c>
      <c r="AF24" s="17" t="s">
        <v>502</v>
      </c>
      <c r="AG24" s="11" t="s">
        <v>286</v>
      </c>
      <c r="AH24" s="11" t="s">
        <v>282</v>
      </c>
      <c r="AI24" s="41">
        <v>10110</v>
      </c>
      <c r="AJ24" s="28" t="s">
        <v>283</v>
      </c>
      <c r="AK24" s="23" t="s">
        <v>1114</v>
      </c>
      <c r="AL24" s="23" t="s">
        <v>1151</v>
      </c>
      <c r="AM24" s="23" t="s">
        <v>284</v>
      </c>
      <c r="AO24" s="17"/>
      <c r="AP24" s="17"/>
      <c r="AQ24" s="25"/>
      <c r="AR24" s="49"/>
      <c r="AS24" s="25"/>
      <c r="AT24" s="1">
        <f>RANK(BL24,$BL$3:$BL$121)+COUNTIF(BL$3:BL24,BL24)-1</f>
        <v>22</v>
      </c>
      <c r="AU24" s="63" t="str">
        <f>"N° "&amp;AT24&amp;" "&amp;C24</f>
        <v>N° 22 Station Oenotechnique de l'Aube (Ex. SAS SOFRALAB)</v>
      </c>
      <c r="AV24" s="1">
        <f>RANK(BM24,$BM$3:$BM$121)+COUNTIF(BM$3:BM24,BM24)-1</f>
        <v>15</v>
      </c>
      <c r="AW24" s="63" t="str">
        <f>"N° "&amp;AV24&amp;" "&amp;C24</f>
        <v>N° 15 Station Oenotechnique de l'Aube (Ex. SAS SOFRALAB)</v>
      </c>
      <c r="AX24" s="63"/>
      <c r="AY24" s="63"/>
      <c r="AZ24" s="63"/>
      <c r="BA24" s="63"/>
      <c r="BB24" s="64"/>
      <c r="BC24" s="64"/>
      <c r="BD24" s="64"/>
      <c r="BE24" s="64"/>
      <c r="BF24" s="64"/>
      <c r="BG24" s="64">
        <v>1</v>
      </c>
      <c r="BH24" s="64"/>
      <c r="BI24" s="64"/>
      <c r="BJ24" s="64"/>
      <c r="BK24" s="64">
        <v>1</v>
      </c>
      <c r="BL24" s="1">
        <f>((AX24+AY24)*7)+((AZ24+BA24)*6)+((BB24+BC24)*5)+((BD24+BE24)*4)+((BF24+BG24)*3)+((BH24+BI24)*2)+((BJ24+BK24)*1)</f>
        <v>4</v>
      </c>
      <c r="BM24" s="1">
        <f>((AY24)*7)+((BA24)*6)+((BC24)*5)+((BE24)*4)+((BG24)*3)+((BI24)*2)+((BK24)*1)</f>
        <v>4</v>
      </c>
      <c r="BN24" s="1">
        <f>AX24</f>
        <v>0</v>
      </c>
      <c r="BO24" s="1">
        <f>AZ24</f>
        <v>0</v>
      </c>
      <c r="BP24" s="1">
        <f>BB24</f>
        <v>0</v>
      </c>
      <c r="BQ24" s="1">
        <f>BD24</f>
        <v>0</v>
      </c>
      <c r="BR24" s="1">
        <f>BF24</f>
        <v>0</v>
      </c>
      <c r="BS24" s="1">
        <f>BH24</f>
        <v>0</v>
      </c>
      <c r="BT24" s="1">
        <f>BJ24</f>
        <v>0</v>
      </c>
      <c r="BU24" s="1">
        <f>AY24</f>
        <v>0</v>
      </c>
      <c r="BV24" s="1">
        <f>BA24</f>
        <v>0</v>
      </c>
      <c r="BW24" s="1">
        <f>BC24</f>
        <v>0</v>
      </c>
      <c r="BX24" s="1">
        <f>BE24</f>
        <v>0</v>
      </c>
      <c r="BY24" s="1">
        <f>BG24</f>
        <v>1</v>
      </c>
      <c r="BZ24" s="1">
        <f>BI24</f>
        <v>0</v>
      </c>
      <c r="CA24" s="1">
        <f>BK24</f>
        <v>1</v>
      </c>
      <c r="CB24" s="35"/>
    </row>
    <row r="25" spans="1:80" s="1" customFormat="1" ht="68.25" customHeight="1" x14ac:dyDescent="0.2">
      <c r="A25" s="12" t="s">
        <v>0</v>
      </c>
      <c r="B25" s="12" t="s">
        <v>220</v>
      </c>
      <c r="C25" s="17" t="s">
        <v>62</v>
      </c>
      <c r="D25" s="72" t="str">
        <f>IF(AX25&lt;&gt;0,"2020_A="&amp;AX25," ")&amp;IF(AY25&lt;&gt;0," ; 2020_i="&amp;AY25," ")&amp;IF(AZ25&lt;&gt;0,"2019_A="&amp;AZ25," ")&amp;IF(BA25&lt;&gt;0," ; 2019_i="&amp;BA25," ")&amp;IF(BB25&lt;&gt;0,"2018_A="&amp;BB25," ")&amp;IF(BC25&lt;&gt;0," ; 2018_i="&amp;BC25," ")&amp;IF(BD25&lt;&gt;0," ; 2017_A="&amp;BD25," ")&amp;IF(BE25&lt;&gt;0," ; 2017_i="&amp;BE25," ")&amp;IF(BF25&lt;&gt;0," ; 2016_A="&amp;BF25," ")&amp;IF(BG25&lt;&gt;0," ; 2016_i="&amp;BG25," ")&amp;IF(BH25&lt;&gt;0," ; 2015_A="&amp;BH25," ")&amp;IF(BI25&lt;&gt;0," ; 2015_i="&amp;BI25," ")&amp;IF(BJ25&lt;&gt;0," ; 2014_A="&amp;BJ25," ")&amp;IF(BK25&lt;&gt;0," ; 2014_i="&amp;BK25," ")</f>
        <v xml:space="preserve">        ; 2017_i=1      </v>
      </c>
      <c r="E25" s="11"/>
      <c r="F25" s="11"/>
      <c r="G25" s="11"/>
      <c r="H25" s="11"/>
      <c r="I25" s="11"/>
      <c r="J25" s="11"/>
      <c r="K25" s="11"/>
      <c r="L25" s="11"/>
      <c r="M25" s="74"/>
      <c r="N25" s="17"/>
      <c r="O25" s="17"/>
      <c r="P25" s="17"/>
      <c r="Q25" s="17" t="s">
        <v>998</v>
      </c>
      <c r="R25" s="17" t="s">
        <v>999</v>
      </c>
      <c r="S25" s="17" t="s">
        <v>1000</v>
      </c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1" t="s">
        <v>216</v>
      </c>
      <c r="AH25" s="11" t="s">
        <v>217</v>
      </c>
      <c r="AI25" s="41">
        <v>52100</v>
      </c>
      <c r="AJ25" s="28" t="s">
        <v>218</v>
      </c>
      <c r="AK25" s="23" t="s">
        <v>1153</v>
      </c>
      <c r="AL25" s="23" t="s">
        <v>1152</v>
      </c>
      <c r="AM25" s="23"/>
      <c r="AO25" s="17"/>
      <c r="AP25" s="17"/>
      <c r="AQ25" s="44"/>
      <c r="AR25" s="11"/>
      <c r="AS25" s="25"/>
      <c r="AT25" s="1">
        <f>RANK(BL25,$BL$3:$BL$121)+COUNTIF(BL$3:BL25,BL25)-1</f>
        <v>23</v>
      </c>
      <c r="AU25" s="63" t="str">
        <f>"N° "&amp;AT25&amp;" "&amp;C25</f>
        <v>N° 23 Cogesal MIKO</v>
      </c>
      <c r="AV25" s="1">
        <f>RANK(BM25,$BM$3:$BM$121)+COUNTIF(BM$3:BM25,BM25)-1</f>
        <v>16</v>
      </c>
      <c r="AW25" s="63" t="str">
        <f>"N° "&amp;AV25&amp;" "&amp;C25</f>
        <v>N° 16 Cogesal MIKO</v>
      </c>
      <c r="AX25" s="63"/>
      <c r="AY25" s="63"/>
      <c r="AZ25" s="63"/>
      <c r="BA25" s="63"/>
      <c r="BB25" s="64"/>
      <c r="BC25" s="64"/>
      <c r="BD25" s="64"/>
      <c r="BE25" s="64">
        <v>1</v>
      </c>
      <c r="BF25" s="64"/>
      <c r="BG25" s="64"/>
      <c r="BH25" s="64"/>
      <c r="BI25" s="64"/>
      <c r="BJ25" s="64"/>
      <c r="BK25" s="64"/>
      <c r="BL25" s="1">
        <f>((AX25+AY25)*7)+((AZ25+BA25)*6)+((BB25+BC25)*5)+((BD25+BE25)*4)+((BF25+BG25)*3)+((BH25+BI25)*2)+((BJ25+BK25)*1)</f>
        <v>4</v>
      </c>
      <c r="BM25" s="1">
        <f>((AY25)*7)+((BA25)*6)+((BC25)*5)+((BE25)*4)+((BG25)*3)+((BI25)*2)+((BK25)*1)</f>
        <v>4</v>
      </c>
      <c r="BN25" s="1">
        <f>AX25</f>
        <v>0</v>
      </c>
      <c r="BO25" s="1">
        <f>AZ25</f>
        <v>0</v>
      </c>
      <c r="BP25" s="1">
        <f>BB25</f>
        <v>0</v>
      </c>
      <c r="BQ25" s="1">
        <f>BD25</f>
        <v>0</v>
      </c>
      <c r="BR25" s="1">
        <f>BF25</f>
        <v>0</v>
      </c>
      <c r="BS25" s="1">
        <f>BH25</f>
        <v>0</v>
      </c>
      <c r="BT25" s="1">
        <f>BJ25</f>
        <v>0</v>
      </c>
      <c r="BU25" s="1">
        <f>AY25</f>
        <v>0</v>
      </c>
      <c r="BV25" s="1">
        <f>BA25</f>
        <v>0</v>
      </c>
      <c r="BW25" s="1">
        <f>BC25</f>
        <v>0</v>
      </c>
      <c r="BX25" s="1">
        <f>BE25</f>
        <v>1</v>
      </c>
      <c r="BY25" s="1">
        <f>BG25</f>
        <v>0</v>
      </c>
      <c r="BZ25" s="1">
        <f>BI25</f>
        <v>0</v>
      </c>
      <c r="CA25" s="1">
        <f>BK25</f>
        <v>0</v>
      </c>
      <c r="CB25" s="37"/>
    </row>
    <row r="26" spans="1:80" s="1" customFormat="1" ht="51" x14ac:dyDescent="0.2">
      <c r="A26" s="12" t="s">
        <v>0</v>
      </c>
      <c r="B26" s="12" t="s">
        <v>417</v>
      </c>
      <c r="C26" s="17" t="s">
        <v>1192</v>
      </c>
      <c r="D26" s="72" t="str">
        <f>IF(AX26&lt;&gt;0,"2020_A="&amp;AX26," ")&amp;IF(AY26&lt;&gt;0," ; 2020_i="&amp;AY26," ")&amp;IF(AZ26&lt;&gt;0,"2019_A="&amp;AZ26," ")&amp;IF(BA26&lt;&gt;0," ; 2019_i="&amp;BA26," ")&amp;IF(BB26&lt;&gt;0,"2018_A="&amp;BB26," ")&amp;IF(BC26&lt;&gt;0," ; 2018_i="&amp;BC26," ")&amp;IF(BD26&lt;&gt;0," ; 2017_A="&amp;BD26," ")&amp;IF(BE26&lt;&gt;0," ; 2017_i="&amp;BE26," ")&amp;IF(BF26&lt;&gt;0," ; 2016_A="&amp;BF26," ")&amp;IF(BG26&lt;&gt;0," ; 2016_i="&amp;BG26," ")&amp;IF(BH26&lt;&gt;0," ; 2015_A="&amp;BH26," ")&amp;IF(BI26&lt;&gt;0," ; 2015_i="&amp;BI26," ")&amp;IF(BJ26&lt;&gt;0," ; 2014_A="&amp;BJ26," ")&amp;IF(BK26&lt;&gt;0," ; 2014_i="&amp;BK26," ")</f>
        <v xml:space="preserve">        ; 2017_i=1      </v>
      </c>
      <c r="E26" s="26"/>
      <c r="F26" s="26"/>
      <c r="G26" s="26"/>
      <c r="H26" s="26"/>
      <c r="I26" s="26"/>
      <c r="J26" s="26"/>
      <c r="K26" s="26"/>
      <c r="L26" s="26"/>
      <c r="M26" s="75"/>
      <c r="N26" s="17"/>
      <c r="O26" s="17"/>
      <c r="P26" s="15"/>
      <c r="Q26" s="17" t="s">
        <v>1001</v>
      </c>
      <c r="R26" s="17" t="s">
        <v>1002</v>
      </c>
      <c r="S26" s="17" t="s">
        <v>1003</v>
      </c>
      <c r="T26" s="15"/>
      <c r="U26" s="17"/>
      <c r="V26" s="17"/>
      <c r="W26" s="17"/>
      <c r="X26" s="15"/>
      <c r="Y26" s="15"/>
      <c r="Z26" s="15"/>
      <c r="AA26" s="15"/>
      <c r="AB26" s="15"/>
      <c r="AC26" s="17"/>
      <c r="AD26" s="17"/>
      <c r="AE26" s="17"/>
      <c r="AF26" s="15"/>
      <c r="AG26" s="11" t="s">
        <v>590</v>
      </c>
      <c r="AH26" s="17" t="s">
        <v>589</v>
      </c>
      <c r="AI26" s="21">
        <v>8430</v>
      </c>
      <c r="AJ26" s="28" t="s">
        <v>591</v>
      </c>
      <c r="AK26" s="55"/>
      <c r="AL26" s="55" t="s">
        <v>1154</v>
      </c>
      <c r="AM26" s="23" t="s">
        <v>592</v>
      </c>
      <c r="AO26" s="17" t="s">
        <v>594</v>
      </c>
      <c r="AP26" s="17"/>
      <c r="AQ26" s="17"/>
      <c r="AR26" s="23" t="s">
        <v>595</v>
      </c>
      <c r="AS26" s="25"/>
      <c r="AT26" s="1">
        <f>RANK(BL26,$BL$3:$BL$121)+COUNTIF(BL$3:BL26,BL26)-1</f>
        <v>24</v>
      </c>
      <c r="AU26" s="63" t="str">
        <f>"N° "&amp;AT26&amp;" "&amp;C26</f>
        <v xml:space="preserve">N° 24 Source Aurelle ( Cristalline - 08 ) </v>
      </c>
      <c r="AV26" s="1">
        <f>RANK(BM26,$BM$3:$BM$121)+COUNTIF(BM$3:BM26,BM26)-1</f>
        <v>17</v>
      </c>
      <c r="AW26" s="63" t="str">
        <f>"N° "&amp;AV26&amp;" "&amp;C26</f>
        <v xml:space="preserve">N° 17 Source Aurelle ( Cristalline - 08 ) </v>
      </c>
      <c r="AX26" s="63"/>
      <c r="AY26" s="63"/>
      <c r="AZ26" s="63"/>
      <c r="BA26" s="63"/>
      <c r="BB26" s="64"/>
      <c r="BC26" s="64"/>
      <c r="BD26" s="64"/>
      <c r="BE26" s="64">
        <v>1</v>
      </c>
      <c r="BF26" s="64"/>
      <c r="BG26" s="64"/>
      <c r="BH26" s="64"/>
      <c r="BI26" s="64"/>
      <c r="BJ26" s="64"/>
      <c r="BK26" s="64"/>
      <c r="BL26" s="1">
        <f>((AX26+AY26)*7)+((AZ26+BA26)*6)+((BB26+BC26)*5)+((BD26+BE26)*4)+((BF26+BG26)*3)+((BH26+BI26)*2)+((BJ26+BK26)*1)</f>
        <v>4</v>
      </c>
      <c r="BM26" s="1">
        <f>((AY26)*7)+((BA26)*6)+((BC26)*5)+((BE26)*4)+((BG26)*3)+((BI26)*2)+((BK26)*1)</f>
        <v>4</v>
      </c>
      <c r="BN26" s="1">
        <f>AX26</f>
        <v>0</v>
      </c>
      <c r="BO26" s="1">
        <f>AZ26</f>
        <v>0</v>
      </c>
      <c r="BP26" s="1">
        <f>BB26</f>
        <v>0</v>
      </c>
      <c r="BQ26" s="1">
        <f>BD26</f>
        <v>0</v>
      </c>
      <c r="BR26" s="1">
        <f>BF26</f>
        <v>0</v>
      </c>
      <c r="BS26" s="1">
        <f>BH26</f>
        <v>0</v>
      </c>
      <c r="BT26" s="1">
        <f>BJ26</f>
        <v>0</v>
      </c>
      <c r="BU26" s="1">
        <f>AY26</f>
        <v>0</v>
      </c>
      <c r="BV26" s="1">
        <f>BA26</f>
        <v>0</v>
      </c>
      <c r="BW26" s="1">
        <f>BC26</f>
        <v>0</v>
      </c>
      <c r="BX26" s="1">
        <f>BE26</f>
        <v>1</v>
      </c>
      <c r="BY26" s="1">
        <f>BG26</f>
        <v>0</v>
      </c>
      <c r="BZ26" s="1">
        <f>BI26</f>
        <v>0</v>
      </c>
      <c r="CA26" s="1">
        <f>BK26</f>
        <v>0</v>
      </c>
      <c r="CB26" s="16"/>
    </row>
    <row r="27" spans="1:80" s="1" customFormat="1" ht="42" customHeight="1" x14ac:dyDescent="0.25">
      <c r="A27" s="123" t="s">
        <v>304</v>
      </c>
      <c r="B27" s="123" t="s">
        <v>1004</v>
      </c>
      <c r="C27" s="53" t="s">
        <v>1005</v>
      </c>
      <c r="D27" s="72" t="str">
        <f>IF(AX27&lt;&gt;0,"2020_A="&amp;AX27," ")&amp;IF(AY27&lt;&gt;0," ; 2020_i="&amp;AY27," ")&amp;IF(AZ27&lt;&gt;0,"2019_A="&amp;AZ27," ")&amp;IF(BA27&lt;&gt;0," ; 2019_i="&amp;BA27," ")&amp;IF(BB27&lt;&gt;0,"2018_A="&amp;BB27," ")&amp;IF(BC27&lt;&gt;0," ; 2018_i="&amp;BC27," ")&amp;IF(BD27&lt;&gt;0," ; 2017_A="&amp;BD27," ")&amp;IF(BE27&lt;&gt;0," ; 2017_i="&amp;BE27," ")&amp;IF(BF27&lt;&gt;0," ; 2016_A="&amp;BF27," ")&amp;IF(BG27&lt;&gt;0," ; 2016_i="&amp;BG27," ")&amp;IF(BH27&lt;&gt;0," ; 2015_A="&amp;BH27," ")&amp;IF(BI27&lt;&gt;0," ; 2015_i="&amp;BI27," ")&amp;IF(BJ27&lt;&gt;0," ; 2014_A="&amp;BJ27," ")&amp;IF(BK27&lt;&gt;0," ; 2014_i="&amp;BK27," ")</f>
        <v xml:space="preserve">        ; 2017_i=1      </v>
      </c>
      <c r="E27" s="124"/>
      <c r="F27" s="124"/>
      <c r="G27" s="124"/>
      <c r="H27" s="124"/>
      <c r="I27" s="124"/>
      <c r="J27" s="124"/>
      <c r="K27" s="124"/>
      <c r="L27" s="124"/>
      <c r="M27" s="125"/>
      <c r="N27" s="53"/>
      <c r="O27" s="53"/>
      <c r="P27" s="120"/>
      <c r="Q27" s="53" t="s">
        <v>998</v>
      </c>
      <c r="R27" s="53" t="s">
        <v>1006</v>
      </c>
      <c r="S27" s="20" t="s">
        <v>1007</v>
      </c>
      <c r="T27" s="120"/>
      <c r="U27" s="120"/>
      <c r="V27" s="53"/>
      <c r="W27" s="53"/>
      <c r="X27" s="120"/>
      <c r="Y27" s="120"/>
      <c r="Z27" s="120"/>
      <c r="AA27" s="120"/>
      <c r="AB27" s="120"/>
      <c r="AC27" s="53"/>
      <c r="AD27" s="53"/>
      <c r="AE27" s="53"/>
      <c r="AF27" s="120"/>
      <c r="AG27" s="53" t="s">
        <v>1008</v>
      </c>
      <c r="AH27" s="53" t="s">
        <v>1009</v>
      </c>
      <c r="AI27" s="126">
        <v>45730</v>
      </c>
      <c r="AJ27" s="53">
        <v>620368561</v>
      </c>
      <c r="AK27" s="120"/>
      <c r="AL27" s="55" t="s">
        <v>1155</v>
      </c>
      <c r="AM27" s="53"/>
      <c r="AO27" s="120"/>
      <c r="AP27" s="128"/>
      <c r="AQ27" s="120"/>
      <c r="AR27" s="120"/>
      <c r="AS27" s="120"/>
      <c r="AT27" s="1">
        <f>RANK(BL27,$BL$3:$BL$121)+COUNTIF(BL$3:BL27,BL27)-1</f>
        <v>25</v>
      </c>
      <c r="AU27" s="63" t="str">
        <f>"N° "&amp;AT27&amp;" "&amp;C27</f>
        <v>N° 25 SAS SYNBIOVIE</v>
      </c>
      <c r="AV27" s="1">
        <f>RANK(BM27,$BM$3:$BM$121)+COUNTIF(BM$3:BM27,BM27)-1</f>
        <v>18</v>
      </c>
      <c r="AW27" s="63" t="str">
        <f>"N° "&amp;AV27&amp;" "&amp;C27</f>
        <v>N° 18 SAS SYNBIOVIE</v>
      </c>
      <c r="AX27" s="122"/>
      <c r="AY27" s="122"/>
      <c r="AZ27" s="122"/>
      <c r="BA27" s="122"/>
      <c r="BB27" s="64"/>
      <c r="BC27" s="64"/>
      <c r="BD27" s="64"/>
      <c r="BE27" s="64">
        <v>1</v>
      </c>
      <c r="BF27" s="64"/>
      <c r="BG27" s="64"/>
      <c r="BH27" s="64"/>
      <c r="BI27" s="64"/>
      <c r="BJ27" s="64"/>
      <c r="BK27" s="64"/>
      <c r="BL27" s="1">
        <f>((AX27+AY27)*7)+((AZ27+BA27)*6)+((BB27+BC27)*5)+((BD27+BE27)*4)+((BF27+BG27)*3)+((BH27+BI27)*2)+((BJ27+BK27)*1)</f>
        <v>4</v>
      </c>
      <c r="BM27" s="1">
        <f>((AY27)*7)+((BA27)*6)+((BC27)*5)+((BE27)*4)+((BG27)*3)+((BI27)*2)+((BK27)*1)</f>
        <v>4</v>
      </c>
      <c r="BN27" s="1">
        <f>AX27</f>
        <v>0</v>
      </c>
      <c r="BO27" s="1">
        <f>AZ27</f>
        <v>0</v>
      </c>
      <c r="BP27" s="1">
        <f>BB27</f>
        <v>0</v>
      </c>
      <c r="BQ27" s="1">
        <f>BD27</f>
        <v>0</v>
      </c>
      <c r="BR27" s="1">
        <f>BF27</f>
        <v>0</v>
      </c>
      <c r="BS27" s="1">
        <f>BH27</f>
        <v>0</v>
      </c>
      <c r="BT27" s="1">
        <f>BJ27</f>
        <v>0</v>
      </c>
      <c r="BU27" s="1">
        <f>AY27</f>
        <v>0</v>
      </c>
      <c r="BV27" s="1">
        <f>BA27</f>
        <v>0</v>
      </c>
      <c r="BW27" s="1">
        <f>BC27</f>
        <v>0</v>
      </c>
      <c r="BX27" s="1">
        <f>BE27</f>
        <v>1</v>
      </c>
      <c r="BY27" s="1">
        <f>BG27</f>
        <v>0</v>
      </c>
      <c r="BZ27" s="1">
        <f>BI27</f>
        <v>0</v>
      </c>
      <c r="CA27" s="1">
        <f>BK27</f>
        <v>0</v>
      </c>
      <c r="CB27" s="129"/>
    </row>
    <row r="28" spans="1:80" s="1" customFormat="1" ht="42" customHeight="1" x14ac:dyDescent="0.25">
      <c r="A28" s="123" t="s">
        <v>306</v>
      </c>
      <c r="B28" s="123" t="s">
        <v>546</v>
      </c>
      <c r="C28" s="53" t="s">
        <v>1010</v>
      </c>
      <c r="D28" s="72" t="str">
        <f>IF(AX28&lt;&gt;0,"2020_A="&amp;AX28," ")&amp;IF(AY28&lt;&gt;0," ; 2020_i="&amp;AY28," ")&amp;IF(AZ28&lt;&gt;0,"2019_A="&amp;AZ28," ")&amp;IF(BA28&lt;&gt;0," ; 2019_i="&amp;BA28," ")&amp;IF(BB28&lt;&gt;0,"2018_A="&amp;BB28," ")&amp;IF(BC28&lt;&gt;0," ; 2018_i="&amp;BC28," ")&amp;IF(BD28&lt;&gt;0," ; 2017_A="&amp;BD28," ")&amp;IF(BE28&lt;&gt;0," ; 2017_i="&amp;BE28," ")&amp;IF(BF28&lt;&gt;0," ; 2016_A="&amp;BF28," ")&amp;IF(BG28&lt;&gt;0," ; 2016_i="&amp;BG28," ")&amp;IF(BH28&lt;&gt;0," ; 2015_A="&amp;BH28," ")&amp;IF(BI28&lt;&gt;0," ; 2015_i="&amp;BI28," ")&amp;IF(BJ28&lt;&gt;0," ; 2014_A="&amp;BJ28," ")&amp;IF(BK28&lt;&gt;0," ; 2014_i="&amp;BK28," ")</f>
        <v xml:space="preserve">        ; 2017_i=1      </v>
      </c>
      <c r="E28" s="47"/>
      <c r="F28" s="47"/>
      <c r="G28" s="47"/>
      <c r="H28" s="47"/>
      <c r="I28" s="47"/>
      <c r="J28" s="47"/>
      <c r="K28" s="47"/>
      <c r="L28" s="47"/>
      <c r="M28" s="95"/>
      <c r="N28" s="53"/>
      <c r="O28" s="53"/>
      <c r="P28" s="53"/>
      <c r="Q28" s="53" t="s">
        <v>1011</v>
      </c>
      <c r="R28" s="53" t="s">
        <v>1012</v>
      </c>
      <c r="S28" s="20" t="s">
        <v>1013</v>
      </c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 t="s">
        <v>1014</v>
      </c>
      <c r="AH28" s="53" t="s">
        <v>790</v>
      </c>
      <c r="AI28" s="126">
        <v>8000</v>
      </c>
      <c r="AJ28" s="127">
        <v>324334948</v>
      </c>
      <c r="AK28" s="53"/>
      <c r="AL28" s="55" t="s">
        <v>1156</v>
      </c>
      <c r="AM28" s="53"/>
      <c r="AO28" s="53"/>
      <c r="AP28" s="20"/>
      <c r="AQ28" s="53"/>
      <c r="AR28" s="53"/>
      <c r="AS28" s="53"/>
      <c r="AT28" s="1">
        <f>RANK(BL28,$BL$3:$BL$121)+COUNTIF(BL$3:BL28,BL28)-1</f>
        <v>26</v>
      </c>
      <c r="AU28" s="63" t="str">
        <f>"N° "&amp;AT28&amp;" "&amp;C28</f>
        <v>N° 26 SOGEA EST BTP Station épuration</v>
      </c>
      <c r="AV28" s="1">
        <f>RANK(BM28,$BM$3:$BM$121)+COUNTIF(BM$3:BM28,BM28)-1</f>
        <v>19</v>
      </c>
      <c r="AW28" s="63" t="str">
        <f>"N° "&amp;AV28&amp;" "&amp;C28</f>
        <v>N° 19 SOGEA EST BTP Station épuration</v>
      </c>
      <c r="AX28" s="10"/>
      <c r="AY28" s="10"/>
      <c r="AZ28" s="10"/>
      <c r="BA28" s="10"/>
      <c r="BB28" s="64"/>
      <c r="BC28" s="64"/>
      <c r="BD28" s="64"/>
      <c r="BE28" s="64">
        <v>1</v>
      </c>
      <c r="BF28" s="64"/>
      <c r="BG28" s="64"/>
      <c r="BH28" s="64"/>
      <c r="BI28" s="64"/>
      <c r="BJ28" s="64"/>
      <c r="BK28" s="64"/>
      <c r="BL28" s="1">
        <f>((AX28+AY28)*7)+((AZ28+BA28)*6)+((BB28+BC28)*5)+((BD28+BE28)*4)+((BF28+BG28)*3)+((BH28+BI28)*2)+((BJ28+BK28)*1)</f>
        <v>4</v>
      </c>
      <c r="BM28" s="1">
        <f>((AY28)*7)+((BA28)*6)+((BC28)*5)+((BE28)*4)+((BG28)*3)+((BI28)*2)+((BK28)*1)</f>
        <v>4</v>
      </c>
      <c r="BN28" s="1">
        <f>AX28</f>
        <v>0</v>
      </c>
      <c r="BO28" s="1">
        <f>AZ28</f>
        <v>0</v>
      </c>
      <c r="BP28" s="1">
        <f>BB28</f>
        <v>0</v>
      </c>
      <c r="BQ28" s="1">
        <f>BD28</f>
        <v>0</v>
      </c>
      <c r="BR28" s="1">
        <f>BF28</f>
        <v>0</v>
      </c>
      <c r="BS28" s="1">
        <f>BH28</f>
        <v>0</v>
      </c>
      <c r="BT28" s="1">
        <f>BJ28</f>
        <v>0</v>
      </c>
      <c r="BU28" s="1">
        <f>AY28</f>
        <v>0</v>
      </c>
      <c r="BV28" s="1">
        <f>BA28</f>
        <v>0</v>
      </c>
      <c r="BW28" s="1">
        <f>BC28</f>
        <v>0</v>
      </c>
      <c r="BX28" s="1">
        <f>BE28</f>
        <v>1</v>
      </c>
      <c r="BY28" s="1">
        <f>BG28</f>
        <v>0</v>
      </c>
      <c r="BZ28" s="1">
        <f>BI28</f>
        <v>0</v>
      </c>
      <c r="CA28" s="1">
        <f>BK28</f>
        <v>0</v>
      </c>
      <c r="CB28" s="130"/>
    </row>
    <row r="29" spans="1:80" s="1" customFormat="1" ht="42" customHeight="1" x14ac:dyDescent="0.2">
      <c r="A29" s="12" t="s">
        <v>0</v>
      </c>
      <c r="B29" s="12" t="s">
        <v>358</v>
      </c>
      <c r="C29" s="17" t="s">
        <v>515</v>
      </c>
      <c r="D29" s="72" t="str">
        <f>IF(AX29&lt;&gt;0,"2020_A="&amp;AX29," ")&amp;IF(AY29&lt;&gt;0," ; 2020_i="&amp;AY29," ")&amp;IF(AZ29&lt;&gt;0,"2019_A="&amp;AZ29," ")&amp;IF(BA29&lt;&gt;0," ; 2019_i="&amp;BA29," ")&amp;IF(BB29&lt;&gt;0,"2018_A="&amp;BB29," ")&amp;IF(BC29&lt;&gt;0," ; 2018_i="&amp;BC29," ")&amp;IF(BD29&lt;&gt;0," ; 2017_A="&amp;BD29," ")&amp;IF(BE29&lt;&gt;0," ; 2017_i="&amp;BE29," ")&amp;IF(BF29&lt;&gt;0," ; 2016_A="&amp;BF29," ")&amp;IF(BG29&lt;&gt;0," ; 2016_i="&amp;BG29," ")&amp;IF(BH29&lt;&gt;0," ; 2015_A="&amp;BH29," ")&amp;IF(BI29&lt;&gt;0," ; 2015_i="&amp;BI29," ")&amp;IF(BJ29&lt;&gt;0," ; 2014_A="&amp;BJ29," ")&amp;IF(BK29&lt;&gt;0," ; 2014_i="&amp;BK29," ")</f>
        <v xml:space="preserve">        ; 2017_i=1      </v>
      </c>
      <c r="E29" s="11"/>
      <c r="F29" s="11"/>
      <c r="G29" s="11"/>
      <c r="H29" s="11"/>
      <c r="I29" s="11"/>
      <c r="J29" s="11"/>
      <c r="K29" s="11"/>
      <c r="L29" s="11"/>
      <c r="M29" s="74"/>
      <c r="N29" s="17"/>
      <c r="O29" s="17"/>
      <c r="P29" s="17"/>
      <c r="Q29" s="17" t="s">
        <v>1015</v>
      </c>
      <c r="R29" s="17" t="s">
        <v>1016</v>
      </c>
      <c r="S29" s="17" t="s">
        <v>1017</v>
      </c>
      <c r="T29" s="17"/>
      <c r="U29" s="17"/>
      <c r="V29" s="17"/>
      <c r="W29" s="17"/>
      <c r="X29" s="17"/>
      <c r="Y29" s="17"/>
      <c r="Z29" s="17"/>
      <c r="AA29" s="45"/>
      <c r="AB29" s="17"/>
      <c r="AC29" s="17"/>
      <c r="AD29" s="17"/>
      <c r="AE29" s="17"/>
      <c r="AF29" s="47"/>
      <c r="AG29" s="53" t="s">
        <v>517</v>
      </c>
      <c r="AH29" s="17" t="s">
        <v>516</v>
      </c>
      <c r="AI29" s="21">
        <v>51500</v>
      </c>
      <c r="AJ29" s="46" t="s">
        <v>518</v>
      </c>
      <c r="AK29" s="23" t="s">
        <v>1158</v>
      </c>
      <c r="AL29" s="23" t="s">
        <v>1157</v>
      </c>
      <c r="AM29" s="23"/>
      <c r="AO29" s="17" t="s">
        <v>519</v>
      </c>
      <c r="AP29" s="17" t="s">
        <v>520</v>
      </c>
      <c r="AQ29" s="17"/>
      <c r="AR29" s="47"/>
      <c r="AS29" s="25" t="s">
        <v>399</v>
      </c>
      <c r="AT29" s="1">
        <f>RANK(BL29,$BL$3:$BL$121)+COUNTIF(BL$3:BL29,BL29)-1</f>
        <v>27</v>
      </c>
      <c r="AU29" s="63" t="str">
        <f>"N° "&amp;AT29&amp;" "&amp;C29</f>
        <v>N° 27 Taittinger C.C.V.C.</v>
      </c>
      <c r="AV29" s="1">
        <f>RANK(BM29,$BM$3:$BM$121)+COUNTIF(BM$3:BM29,BM29)-1</f>
        <v>20</v>
      </c>
      <c r="AW29" s="63" t="str">
        <f>"N° "&amp;AV29&amp;" "&amp;C29</f>
        <v>N° 20 Taittinger C.C.V.C.</v>
      </c>
      <c r="AX29" s="63"/>
      <c r="AY29" s="63"/>
      <c r="AZ29" s="63"/>
      <c r="BA29" s="63"/>
      <c r="BB29" s="64"/>
      <c r="BC29" s="64"/>
      <c r="BD29" s="64"/>
      <c r="BE29" s="64">
        <v>1</v>
      </c>
      <c r="BF29" s="64"/>
      <c r="BG29" s="64"/>
      <c r="BH29" s="64"/>
      <c r="BI29" s="64"/>
      <c r="BJ29" s="64"/>
      <c r="BK29" s="64"/>
      <c r="BL29" s="1">
        <f>((AX29+AY29)*7)+((AZ29+BA29)*6)+((BB29+BC29)*5)+((BD29+BE29)*4)+((BF29+BG29)*3)+((BH29+BI29)*2)+((BJ29+BK29)*1)</f>
        <v>4</v>
      </c>
      <c r="BM29" s="1">
        <f>((AY29)*7)+((BA29)*6)+((BC29)*5)+((BE29)*4)+((BG29)*3)+((BI29)*2)+((BK29)*1)</f>
        <v>4</v>
      </c>
      <c r="BN29" s="1">
        <f>AX29</f>
        <v>0</v>
      </c>
      <c r="BO29" s="1">
        <f>AZ29</f>
        <v>0</v>
      </c>
      <c r="BP29" s="1">
        <f>BB29</f>
        <v>0</v>
      </c>
      <c r="BQ29" s="1">
        <f>BD29</f>
        <v>0</v>
      </c>
      <c r="BR29" s="1">
        <f>BF29</f>
        <v>0</v>
      </c>
      <c r="BS29" s="1">
        <f>BH29</f>
        <v>0</v>
      </c>
      <c r="BT29" s="1">
        <f>BJ29</f>
        <v>0</v>
      </c>
      <c r="BU29" s="1">
        <f>AY29</f>
        <v>0</v>
      </c>
      <c r="BV29" s="1">
        <f>BA29</f>
        <v>0</v>
      </c>
      <c r="BW29" s="1">
        <f>BC29</f>
        <v>0</v>
      </c>
      <c r="BX29" s="1">
        <f>BE29</f>
        <v>1</v>
      </c>
      <c r="BY29" s="1">
        <f>BG29</f>
        <v>0</v>
      </c>
      <c r="BZ29" s="1">
        <f>BI29</f>
        <v>0</v>
      </c>
      <c r="CA29" s="1">
        <f>BK29</f>
        <v>0</v>
      </c>
      <c r="CB29" s="37"/>
    </row>
    <row r="30" spans="1:80" s="1" customFormat="1" ht="42" customHeight="1" x14ac:dyDescent="0.2">
      <c r="A30" s="12" t="s">
        <v>0</v>
      </c>
      <c r="B30" s="12" t="s">
        <v>17</v>
      </c>
      <c r="C30" s="17" t="s">
        <v>209</v>
      </c>
      <c r="D30" s="72" t="str">
        <f>IF(AX30&lt;&gt;0,"2020_A="&amp;AX30," ")&amp;IF(AY30&lt;&gt;0," ; 2020_i="&amp;AY30," ")&amp;IF(AZ30&lt;&gt;0,"2019_A="&amp;AZ30," ")&amp;IF(BA30&lt;&gt;0," ; 2019_i="&amp;BA30," ")&amp;IF(BB30&lt;&gt;0,"2018_A="&amp;BB30," ")&amp;IF(BC30&lt;&gt;0," ; 2018_i="&amp;BC30," ")&amp;IF(BD30&lt;&gt;0," ; 2017_A="&amp;BD30," ")&amp;IF(BE30&lt;&gt;0," ; 2017_i="&amp;BE30," ")&amp;IF(BF30&lt;&gt;0," ; 2016_A="&amp;BF30," ")&amp;IF(BG30&lt;&gt;0," ; 2016_i="&amp;BG30," ")&amp;IF(BH30&lt;&gt;0," ; 2015_A="&amp;BH30," ")&amp;IF(BI30&lt;&gt;0," ; 2015_i="&amp;BI30," ")&amp;IF(BJ30&lt;&gt;0," ; 2014_A="&amp;BJ30," ")&amp;IF(BK30&lt;&gt;0," ; 2014_i="&amp;BK30," ")</f>
        <v xml:space="preserve">          ; 2016_i=1    </v>
      </c>
      <c r="E30" s="11"/>
      <c r="F30" s="11"/>
      <c r="G30" s="11"/>
      <c r="H30" s="11"/>
      <c r="I30" s="11"/>
      <c r="J30" s="11"/>
      <c r="K30" s="11"/>
      <c r="L30" s="11"/>
      <c r="M30" s="74"/>
      <c r="N30" s="17"/>
      <c r="O30" s="17"/>
      <c r="P30" s="17"/>
      <c r="Q30" s="17"/>
      <c r="R30" s="118"/>
      <c r="S30" s="17"/>
      <c r="T30" s="17"/>
      <c r="U30" s="17" t="s">
        <v>240</v>
      </c>
      <c r="V30" s="17" t="s">
        <v>1049</v>
      </c>
      <c r="W30" s="17" t="s">
        <v>488</v>
      </c>
      <c r="X30" s="17" t="s">
        <v>491</v>
      </c>
      <c r="Y30" s="17"/>
      <c r="Z30" s="17"/>
      <c r="AA30" s="17"/>
      <c r="AB30" s="17"/>
      <c r="AC30" s="17"/>
      <c r="AD30" s="17"/>
      <c r="AE30" s="17"/>
      <c r="AF30" s="17"/>
      <c r="AG30" s="11" t="s">
        <v>54</v>
      </c>
      <c r="AH30" s="11" t="s">
        <v>208</v>
      </c>
      <c r="AI30" s="41">
        <v>51053</v>
      </c>
      <c r="AJ30" s="28" t="s">
        <v>56</v>
      </c>
      <c r="AK30" s="23" t="s">
        <v>1160</v>
      </c>
      <c r="AL30" s="23" t="s">
        <v>1159</v>
      </c>
      <c r="AM30" s="23"/>
      <c r="AO30" s="11" t="s">
        <v>55</v>
      </c>
      <c r="AP30" s="17"/>
      <c r="AQ30" s="11" t="s">
        <v>530</v>
      </c>
      <c r="AR30" s="23" t="s">
        <v>531</v>
      </c>
      <c r="AS30" s="25" t="s">
        <v>399</v>
      </c>
      <c r="AT30" s="1">
        <f>RANK(BL30,$BL$3:$BL$121)+COUNTIF(BL$3:BL30,BL30)-1</f>
        <v>28</v>
      </c>
      <c r="AU30" s="63" t="str">
        <f>"N° "&amp;AT30&amp;" "&amp;C30</f>
        <v>N° 28 MUMM</v>
      </c>
      <c r="AV30" s="1">
        <f>RANK(BM30,$BM$3:$BM$121)+COUNTIF(BM$3:BM30,BM30)-1</f>
        <v>22</v>
      </c>
      <c r="AW30" s="63" t="str">
        <f>"N° "&amp;AV30&amp;" "&amp;C30</f>
        <v>N° 22 MUMM</v>
      </c>
      <c r="AX30" s="63"/>
      <c r="AY30" s="63"/>
      <c r="AZ30" s="63"/>
      <c r="BA30" s="63"/>
      <c r="BB30" s="64"/>
      <c r="BC30" s="64"/>
      <c r="BD30" s="64"/>
      <c r="BE30" s="64"/>
      <c r="BF30" s="64"/>
      <c r="BG30" s="64">
        <v>1</v>
      </c>
      <c r="BH30" s="64"/>
      <c r="BI30" s="64"/>
      <c r="BJ30" s="64"/>
      <c r="BK30" s="64"/>
      <c r="BL30" s="1">
        <f>((AX30+AY30)*7)+((AZ30+BA30)*6)+((BB30+BC30)*5)+((BD30+BE30)*4)+((BF30+BG30)*3)+((BH30+BI30)*2)+((BJ30+BK30)*1)</f>
        <v>3</v>
      </c>
      <c r="BM30" s="1">
        <f>((AY30)*7)+((BA30)*6)+((BC30)*5)+((BE30)*4)+((BG30)*3)+((BI30)*2)+((BK30)*1)</f>
        <v>3</v>
      </c>
      <c r="BN30" s="1">
        <f>AX30</f>
        <v>0</v>
      </c>
      <c r="BO30" s="1">
        <f>AZ30</f>
        <v>0</v>
      </c>
      <c r="BP30" s="1">
        <f>BB30</f>
        <v>0</v>
      </c>
      <c r="BQ30" s="1">
        <f>BD30</f>
        <v>0</v>
      </c>
      <c r="BR30" s="1">
        <f>BF30</f>
        <v>0</v>
      </c>
      <c r="BS30" s="1">
        <f>BH30</f>
        <v>0</v>
      </c>
      <c r="BT30" s="1">
        <f>BJ30</f>
        <v>0</v>
      </c>
      <c r="BU30" s="1">
        <f>AY30</f>
        <v>0</v>
      </c>
      <c r="BV30" s="1">
        <f>BA30</f>
        <v>0</v>
      </c>
      <c r="BW30" s="1">
        <f>BC30</f>
        <v>0</v>
      </c>
      <c r="BX30" s="1">
        <f>BE30</f>
        <v>0</v>
      </c>
      <c r="BY30" s="1">
        <f>BG30</f>
        <v>1</v>
      </c>
      <c r="BZ30" s="1">
        <f>BI30</f>
        <v>0</v>
      </c>
      <c r="CA30" s="1">
        <f>BK30</f>
        <v>0</v>
      </c>
      <c r="CB30" s="35"/>
    </row>
    <row r="31" spans="1:80" s="1" customFormat="1" ht="114.75" customHeight="1" x14ac:dyDescent="0.2">
      <c r="A31" s="12" t="s">
        <v>0</v>
      </c>
      <c r="B31" s="12" t="s">
        <v>108</v>
      </c>
      <c r="C31" s="17" t="s">
        <v>469</v>
      </c>
      <c r="D31" s="72" t="str">
        <f>IF(AX31&lt;&gt;0,"2020_A="&amp;AX31," ")&amp;IF(AY31&lt;&gt;0," ; 2020_i="&amp;AY31," ")&amp;IF(AZ31&lt;&gt;0,"2019_A="&amp;AZ31," ")&amp;IF(BA31&lt;&gt;0," ; 2019_i="&amp;BA31," ")&amp;IF(BB31&lt;&gt;0,"2018_A="&amp;BB31," ")&amp;IF(BC31&lt;&gt;0," ; 2018_i="&amp;BC31," ")&amp;IF(BD31&lt;&gt;0," ; 2017_A="&amp;BD31," ")&amp;IF(BE31&lt;&gt;0," ; 2017_i="&amp;BE31," ")&amp;IF(BF31&lt;&gt;0," ; 2016_A="&amp;BF31," ")&amp;IF(BG31&lt;&gt;0," ; 2016_i="&amp;BG31," ")&amp;IF(BH31&lt;&gt;0," ; 2015_A="&amp;BH31," ")&amp;IF(BI31&lt;&gt;0," ; 2015_i="&amp;BI31," ")&amp;IF(BJ31&lt;&gt;0," ; 2014_A="&amp;BJ31," ")&amp;IF(BK31&lt;&gt;0," ; 2014_i="&amp;BK31," ")</f>
        <v xml:space="preserve">          ; 2016_i=1    </v>
      </c>
      <c r="E31" s="11"/>
      <c r="F31" s="11"/>
      <c r="G31" s="11"/>
      <c r="H31" s="11"/>
      <c r="I31" s="11"/>
      <c r="J31" s="11"/>
      <c r="K31" s="11"/>
      <c r="L31" s="11"/>
      <c r="M31" s="74"/>
      <c r="N31" s="17"/>
      <c r="O31" s="17"/>
      <c r="P31" s="17"/>
      <c r="Q31" s="17"/>
      <c r="R31" s="118"/>
      <c r="S31" s="17"/>
      <c r="T31" s="17"/>
      <c r="U31" s="17" t="s">
        <v>231</v>
      </c>
      <c r="V31" s="17" t="s">
        <v>1050</v>
      </c>
      <c r="W31" s="17" t="s">
        <v>391</v>
      </c>
      <c r="X31" s="17"/>
      <c r="Y31" s="17"/>
      <c r="Z31" s="17"/>
      <c r="AA31" s="17"/>
      <c r="AB31" s="17"/>
      <c r="AC31" s="17"/>
      <c r="AD31" s="17"/>
      <c r="AE31" s="17"/>
      <c r="AF31" s="17"/>
      <c r="AG31" s="11" t="s">
        <v>470</v>
      </c>
      <c r="AH31" s="11" t="s">
        <v>66</v>
      </c>
      <c r="AI31" s="41">
        <v>51100</v>
      </c>
      <c r="AJ31" s="28" t="s">
        <v>106</v>
      </c>
      <c r="AK31" s="52" t="s">
        <v>1162</v>
      </c>
      <c r="AL31" s="52" t="s">
        <v>1161</v>
      </c>
      <c r="AM31" s="23" t="s">
        <v>471</v>
      </c>
      <c r="AO31" s="17"/>
      <c r="AP31" s="17"/>
      <c r="AQ31" s="25"/>
      <c r="AR31" s="11"/>
      <c r="AS31" s="25"/>
      <c r="AT31" s="1">
        <f>RANK(BL31,$BL$3:$BL$121)+COUNTIF(BL$3:BL31,BL31)-1</f>
        <v>29</v>
      </c>
      <c r="AU31" s="63" t="str">
        <f>"N° "&amp;AT31&amp;" "&amp;C31</f>
        <v>N° 29 GRANDS MOULINS DE REIMS (EUROMILL NORD REIMS)</v>
      </c>
      <c r="AV31" s="1">
        <f>RANK(BM31,$BM$3:$BM$121)+COUNTIF(BM$3:BM31,BM31)-1</f>
        <v>23</v>
      </c>
      <c r="AW31" s="63" t="str">
        <f>"N° "&amp;AV31&amp;" "&amp;C31</f>
        <v>N° 23 GRANDS MOULINS DE REIMS (EUROMILL NORD REIMS)</v>
      </c>
      <c r="AX31" s="63"/>
      <c r="AY31" s="63"/>
      <c r="AZ31" s="63"/>
      <c r="BA31" s="63"/>
      <c r="BB31" s="64"/>
      <c r="BC31" s="64"/>
      <c r="BD31" s="64"/>
      <c r="BE31" s="64"/>
      <c r="BF31" s="64"/>
      <c r="BG31" s="64">
        <v>1</v>
      </c>
      <c r="BH31" s="64"/>
      <c r="BI31" s="64"/>
      <c r="BJ31" s="64"/>
      <c r="BK31" s="64"/>
      <c r="BL31" s="1">
        <f>((AX31+AY31)*7)+((AZ31+BA31)*6)+((BB31+BC31)*5)+((BD31+BE31)*4)+((BF31+BG31)*3)+((BH31+BI31)*2)+((BJ31+BK31)*1)</f>
        <v>3</v>
      </c>
      <c r="BM31" s="1">
        <f>((AY31)*7)+((BA31)*6)+((BC31)*5)+((BE31)*4)+((BG31)*3)+((BI31)*2)+((BK31)*1)</f>
        <v>3</v>
      </c>
      <c r="BN31" s="1">
        <f>AX31</f>
        <v>0</v>
      </c>
      <c r="BO31" s="1">
        <f>AZ31</f>
        <v>0</v>
      </c>
      <c r="BP31" s="1">
        <f>BB31</f>
        <v>0</v>
      </c>
      <c r="BQ31" s="1">
        <f>BD31</f>
        <v>0</v>
      </c>
      <c r="BR31" s="1">
        <f>BF31</f>
        <v>0</v>
      </c>
      <c r="BS31" s="1">
        <f>BH31</f>
        <v>0</v>
      </c>
      <c r="BT31" s="1">
        <f>BJ31</f>
        <v>0</v>
      </c>
      <c r="BU31" s="1">
        <f>AY31</f>
        <v>0</v>
      </c>
      <c r="BV31" s="1">
        <f>BA31</f>
        <v>0</v>
      </c>
      <c r="BW31" s="1">
        <f>BC31</f>
        <v>0</v>
      </c>
      <c r="BX31" s="1">
        <f>BE31</f>
        <v>0</v>
      </c>
      <c r="BY31" s="1">
        <f>BG31</f>
        <v>1</v>
      </c>
      <c r="BZ31" s="1">
        <f>BI31</f>
        <v>0</v>
      </c>
      <c r="CA31" s="1">
        <f>BK31</f>
        <v>0</v>
      </c>
      <c r="CB31" s="35"/>
    </row>
    <row r="32" spans="1:80" s="1" customFormat="1" ht="42" customHeight="1" x14ac:dyDescent="0.2">
      <c r="A32" s="12" t="s">
        <v>317</v>
      </c>
      <c r="B32" s="12"/>
      <c r="C32" s="17" t="s">
        <v>378</v>
      </c>
      <c r="D32" s="72" t="str">
        <f>IF(AX32&lt;&gt;0,"2020_A="&amp;AX32," ")&amp;IF(AY32&lt;&gt;0," ; 2020_i="&amp;AY32," ")&amp;IF(AZ32&lt;&gt;0,"2019_A="&amp;AZ32," ")&amp;IF(BA32&lt;&gt;0," ; 2019_i="&amp;BA32," ")&amp;IF(BB32&lt;&gt;0,"2018_A="&amp;BB32," ")&amp;IF(BC32&lt;&gt;0," ; 2018_i="&amp;BC32," ")&amp;IF(BD32&lt;&gt;0," ; 2017_A="&amp;BD32," ")&amp;IF(BE32&lt;&gt;0," ; 2017_i="&amp;BE32," ")&amp;IF(BF32&lt;&gt;0," ; 2016_A="&amp;BF32," ")&amp;IF(BG32&lt;&gt;0," ; 2016_i="&amp;BG32," ")&amp;IF(BH32&lt;&gt;0," ; 2015_A="&amp;BH32," ")&amp;IF(BI32&lt;&gt;0," ; 2015_i="&amp;BI32," ")&amp;IF(BJ32&lt;&gt;0," ; 2014_A="&amp;BJ32," ")&amp;IF(BK32&lt;&gt;0," ; 2014_i="&amp;BK32," ")</f>
        <v xml:space="preserve">          ; 2016_i=1    </v>
      </c>
      <c r="E32" s="11"/>
      <c r="F32" s="11"/>
      <c r="G32" s="11"/>
      <c r="H32" s="11"/>
      <c r="I32" s="11"/>
      <c r="J32" s="11"/>
      <c r="K32" s="11"/>
      <c r="L32" s="11"/>
      <c r="M32" s="75"/>
      <c r="N32" s="17"/>
      <c r="O32" s="17"/>
      <c r="P32" s="15"/>
      <c r="Q32" s="17"/>
      <c r="R32" s="24"/>
      <c r="S32" s="15"/>
      <c r="T32" s="15"/>
      <c r="U32" s="17" t="s">
        <v>240</v>
      </c>
      <c r="V32" s="17" t="s">
        <v>1051</v>
      </c>
      <c r="W32" s="17" t="s">
        <v>377</v>
      </c>
      <c r="X32" s="15"/>
      <c r="Y32" s="15"/>
      <c r="Z32" s="15"/>
      <c r="AA32" s="15"/>
      <c r="AB32" s="15"/>
      <c r="AC32" s="17"/>
      <c r="AD32" s="17"/>
      <c r="AE32" s="17"/>
      <c r="AF32" s="15"/>
      <c r="AG32" s="17" t="s">
        <v>379</v>
      </c>
      <c r="AH32" s="17" t="s">
        <v>167</v>
      </c>
      <c r="AI32" s="21">
        <v>51100</v>
      </c>
      <c r="AJ32" s="28" t="s">
        <v>380</v>
      </c>
      <c r="AK32" s="23" t="s">
        <v>1164</v>
      </c>
      <c r="AL32" s="23" t="s">
        <v>1163</v>
      </c>
      <c r="AM32" s="23" t="s">
        <v>381</v>
      </c>
      <c r="AO32" s="15" t="s">
        <v>686</v>
      </c>
      <c r="AP32" s="24"/>
      <c r="AQ32" s="17" t="s">
        <v>685</v>
      </c>
      <c r="AR32" s="23" t="s">
        <v>687</v>
      </c>
      <c r="AS32" s="26"/>
      <c r="AT32" s="1">
        <f>RANK(BL32,$BL$3:$BL$121)+COUNTIF(BL$3:BL32,BL32)-1</f>
        <v>30</v>
      </c>
      <c r="AU32" s="63" t="str">
        <f>"N° "&amp;AT32&amp;" "&amp;C32</f>
        <v>N° 30 I.N.R.A Institut National de la Recherche Agronomique (Reims)</v>
      </c>
      <c r="AV32" s="1">
        <f>RANK(BM32,$BM$3:$BM$121)+COUNTIF(BM$3:BM32,BM32)-1</f>
        <v>24</v>
      </c>
      <c r="AW32" s="63" t="str">
        <f>"N° "&amp;AV32&amp;" "&amp;C32</f>
        <v>N° 24 I.N.R.A Institut National de la Recherche Agronomique (Reims)</v>
      </c>
      <c r="AX32" s="63"/>
      <c r="AY32" s="63"/>
      <c r="AZ32" s="63"/>
      <c r="BA32" s="63"/>
      <c r="BB32" s="64"/>
      <c r="BC32" s="64"/>
      <c r="BD32" s="64"/>
      <c r="BE32" s="64"/>
      <c r="BF32" s="64"/>
      <c r="BG32" s="64">
        <v>1</v>
      </c>
      <c r="BH32" s="64"/>
      <c r="BI32" s="64"/>
      <c r="BJ32" s="64"/>
      <c r="BK32" s="64"/>
      <c r="BL32" s="1">
        <f>((AX32+AY32)*7)+((AZ32+BA32)*6)+((BB32+BC32)*5)+((BD32+BE32)*4)+((BF32+BG32)*3)+((BH32+BI32)*2)+((BJ32+BK32)*1)</f>
        <v>3</v>
      </c>
      <c r="BM32" s="1">
        <f>((AY32)*7)+((BA32)*6)+((BC32)*5)+((BE32)*4)+((BG32)*3)+((BI32)*2)+((BK32)*1)</f>
        <v>3</v>
      </c>
      <c r="BN32" s="1">
        <f>AX32</f>
        <v>0</v>
      </c>
      <c r="BO32" s="1">
        <f>AZ32</f>
        <v>0</v>
      </c>
      <c r="BP32" s="1">
        <f>BB32</f>
        <v>0</v>
      </c>
      <c r="BQ32" s="1">
        <f>BD32</f>
        <v>0</v>
      </c>
      <c r="BR32" s="1">
        <f>BF32</f>
        <v>0</v>
      </c>
      <c r="BS32" s="1">
        <f>BH32</f>
        <v>0</v>
      </c>
      <c r="BT32" s="1">
        <f>BJ32</f>
        <v>0</v>
      </c>
      <c r="BU32" s="1">
        <f>AY32</f>
        <v>0</v>
      </c>
      <c r="BV32" s="1">
        <f>BA32</f>
        <v>0</v>
      </c>
      <c r="BW32" s="1">
        <f>BC32</f>
        <v>0</v>
      </c>
      <c r="BX32" s="1">
        <f>BE32</f>
        <v>0</v>
      </c>
      <c r="BY32" s="1">
        <f>BG32</f>
        <v>1</v>
      </c>
      <c r="BZ32" s="1">
        <f>BI32</f>
        <v>0</v>
      </c>
      <c r="CA32" s="1">
        <f>BK32</f>
        <v>0</v>
      </c>
      <c r="CB32" s="35"/>
    </row>
    <row r="33" spans="1:80" s="1" customFormat="1" ht="42" customHeight="1" x14ac:dyDescent="0.2">
      <c r="A33" s="12" t="s">
        <v>0</v>
      </c>
      <c r="B33" s="12" t="s">
        <v>79</v>
      </c>
      <c r="C33" s="17" t="s">
        <v>1</v>
      </c>
      <c r="D33" s="72" t="str">
        <f>IF(AX33&lt;&gt;0,"2020_A="&amp;AX33," ")&amp;IF(AY33&lt;&gt;0," ; 2020_i="&amp;AY33," ")&amp;IF(AZ33&lt;&gt;0,"2019_A="&amp;AZ33," ")&amp;IF(BA33&lt;&gt;0," ; 2019_i="&amp;BA33," ")&amp;IF(BB33&lt;&gt;0,"2018_A="&amp;BB33," ")&amp;IF(BC33&lt;&gt;0," ; 2018_i="&amp;BC33," ")&amp;IF(BD33&lt;&gt;0," ; 2017_A="&amp;BD33," ")&amp;IF(BE33&lt;&gt;0," ; 2017_i="&amp;BE33," ")&amp;IF(BF33&lt;&gt;0," ; 2016_A="&amp;BF33," ")&amp;IF(BG33&lt;&gt;0," ; 2016_i="&amp;BG33," ")&amp;IF(BH33&lt;&gt;0," ; 2015_A="&amp;BH33," ")&amp;IF(BI33&lt;&gt;0," ; 2015_i="&amp;BI33," ")&amp;IF(BJ33&lt;&gt;0," ; 2014_A="&amp;BJ33," ")&amp;IF(BK33&lt;&gt;0," ; 2014_i="&amp;BK33," ")</f>
        <v xml:space="preserve">           ; 2015_A=1  ; 2014_A=1 </v>
      </c>
      <c r="E33" s="11"/>
      <c r="F33" s="11"/>
      <c r="G33" s="11"/>
      <c r="H33" s="11"/>
      <c r="I33" s="11"/>
      <c r="J33" s="11"/>
      <c r="K33" s="11"/>
      <c r="L33" s="11"/>
      <c r="M33" s="74"/>
      <c r="N33" s="17"/>
      <c r="O33" s="17"/>
      <c r="P33" s="17"/>
      <c r="Q33" s="17"/>
      <c r="R33" s="118"/>
      <c r="S33" s="17"/>
      <c r="T33" s="17"/>
      <c r="U33" s="17"/>
      <c r="V33" s="17"/>
      <c r="W33" s="17"/>
      <c r="X33" s="17"/>
      <c r="Y33" s="17"/>
      <c r="Z33" s="17" t="s">
        <v>952</v>
      </c>
      <c r="AA33" s="17" t="s">
        <v>951</v>
      </c>
      <c r="AB33" s="17"/>
      <c r="AC33" s="17"/>
      <c r="AD33" s="17" t="s">
        <v>950</v>
      </c>
      <c r="AE33" s="17" t="s">
        <v>951</v>
      </c>
      <c r="AF33" s="17"/>
      <c r="AG33" s="11" t="s">
        <v>144</v>
      </c>
      <c r="AH33" s="11" t="s">
        <v>143</v>
      </c>
      <c r="AI33" s="41">
        <v>10160</v>
      </c>
      <c r="AJ33" s="28" t="s">
        <v>75</v>
      </c>
      <c r="AK33" s="23" t="s">
        <v>1166</v>
      </c>
      <c r="AL33" s="23" t="s">
        <v>1165</v>
      </c>
      <c r="AM33" s="23"/>
      <c r="AO33" s="17" t="s">
        <v>84</v>
      </c>
      <c r="AP33" s="17" t="s">
        <v>2</v>
      </c>
      <c r="AQ33" s="25" t="s">
        <v>76</v>
      </c>
      <c r="AR33" s="42" t="s">
        <v>77</v>
      </c>
      <c r="AS33" s="25"/>
      <c r="AT33" s="1">
        <f>RANK(BL33,$BL$3:$BL$121)+COUNTIF(BL$3:BL33,BL33)-1</f>
        <v>31</v>
      </c>
      <c r="AU33" s="63" t="str">
        <f>"N° "&amp;AT33&amp;" "&amp;C33</f>
        <v xml:space="preserve">N° 31 BONDUELLE TRAITEUR </v>
      </c>
      <c r="AV33" s="1">
        <f>RANK(BM33,$BM$3:$BM$121)+COUNTIF(BM$3:BM33,BM33)-1</f>
        <v>39</v>
      </c>
      <c r="AW33" s="63" t="str">
        <f>"N° "&amp;AV33&amp;" "&amp;C33</f>
        <v xml:space="preserve">N° 39 BONDUELLE TRAITEUR </v>
      </c>
      <c r="AX33" s="63"/>
      <c r="AY33" s="63"/>
      <c r="AZ33" s="63"/>
      <c r="BA33" s="63"/>
      <c r="BB33" s="64"/>
      <c r="BC33" s="64"/>
      <c r="BD33" s="64"/>
      <c r="BE33" s="64"/>
      <c r="BF33" s="64"/>
      <c r="BG33" s="64"/>
      <c r="BH33" s="64">
        <v>1</v>
      </c>
      <c r="BI33" s="64"/>
      <c r="BJ33" s="64">
        <v>1</v>
      </c>
      <c r="BK33" s="64"/>
      <c r="BL33" s="1">
        <f>((AX33+AY33)*7)+((AZ33+BA33)*6)+((BB33+BC33)*5)+((BD33+BE33)*4)+((BF33+BG33)*3)+((BH33+BI33)*2)+((BJ33+BK33)*1)</f>
        <v>3</v>
      </c>
      <c r="BM33" s="1">
        <f>((AY33)*7)+((BA33)*6)+((BC33)*5)+((BE33)*4)+((BG33)*3)+((BI33)*2)+((BK33)*1)</f>
        <v>0</v>
      </c>
      <c r="BN33" s="1">
        <f>AX33</f>
        <v>0</v>
      </c>
      <c r="BO33" s="1">
        <f>AZ33</f>
        <v>0</v>
      </c>
      <c r="BP33" s="1">
        <f>BB33</f>
        <v>0</v>
      </c>
      <c r="BQ33" s="1">
        <f>BD33</f>
        <v>0</v>
      </c>
      <c r="BR33" s="1">
        <f>BF33</f>
        <v>0</v>
      </c>
      <c r="BS33" s="1">
        <f>BH33</f>
        <v>1</v>
      </c>
      <c r="BT33" s="1">
        <f>BJ33</f>
        <v>1</v>
      </c>
      <c r="BU33" s="1">
        <f>AY33</f>
        <v>0</v>
      </c>
      <c r="BV33" s="1">
        <f>BA33</f>
        <v>0</v>
      </c>
      <c r="BW33" s="1">
        <f>BC33</f>
        <v>0</v>
      </c>
      <c r="BX33" s="1">
        <f>BE33</f>
        <v>0</v>
      </c>
      <c r="BY33" s="1">
        <f>BG33</f>
        <v>0</v>
      </c>
      <c r="BZ33" s="1">
        <f>BI33</f>
        <v>0</v>
      </c>
      <c r="CA33" s="1">
        <f>BK33</f>
        <v>0</v>
      </c>
      <c r="CB33" s="35"/>
    </row>
    <row r="34" spans="1:80" s="1" customFormat="1" ht="94.5" customHeight="1" x14ac:dyDescent="0.25">
      <c r="A34" s="98" t="s">
        <v>0</v>
      </c>
      <c r="B34" s="98" t="s">
        <v>4</v>
      </c>
      <c r="C34" s="68" t="s">
        <v>935</v>
      </c>
      <c r="D34" s="72" t="str">
        <f t="shared" ref="D34:D65" si="0">IF(AX34&lt;&gt;0,"2020_A="&amp;AX34," ")&amp;IF(AY34&lt;&gt;0," ; 2020_i="&amp;AY34," ")&amp;IF(AZ34&lt;&gt;0,"2019_A="&amp;AZ34," ")&amp;IF(BA34&lt;&gt;0," ; 2019_i="&amp;BA34," ")&amp;IF(BB34&lt;&gt;0,"2018_A="&amp;BB34," ")&amp;IF(BC34&lt;&gt;0," ; 2018_i="&amp;BC34," ")&amp;IF(BD34&lt;&gt;0," ; 2017_A="&amp;BD34," ")&amp;IF(BE34&lt;&gt;0," ; 2017_i="&amp;BE34," ")&amp;IF(BF34&lt;&gt;0," ; 2016_A="&amp;BF34," ")&amp;IF(BG34&lt;&gt;0," ; 2016_i="&amp;BG34," ")&amp;IF(BH34&lt;&gt;0," ; 2015_A="&amp;BH34," ")&amp;IF(BI34&lt;&gt;0," ; 2015_i="&amp;BI34," ")&amp;IF(BJ34&lt;&gt;0," ; 2014_A="&amp;BJ34," ")&amp;IF(BK34&lt;&gt;0," ; 2014_i="&amp;BK34," ")</f>
        <v xml:space="preserve">           ; 2015_A=1  ; 2014_A=1 </v>
      </c>
      <c r="E34" s="26"/>
      <c r="F34" s="26"/>
      <c r="G34" s="26"/>
      <c r="H34" s="26"/>
      <c r="I34" s="26"/>
      <c r="J34" s="26"/>
      <c r="K34" s="26"/>
      <c r="L34" s="26"/>
      <c r="M34" s="101"/>
      <c r="N34" s="53"/>
      <c r="O34" s="68"/>
      <c r="P34" s="83"/>
      <c r="Q34" s="53"/>
      <c r="R34" s="116"/>
      <c r="S34" s="83"/>
      <c r="T34" s="83"/>
      <c r="U34" s="83"/>
      <c r="V34" s="68"/>
      <c r="W34" s="68"/>
      <c r="X34" s="83"/>
      <c r="Y34" s="68" t="s">
        <v>903</v>
      </c>
      <c r="Z34" s="68" t="s">
        <v>938</v>
      </c>
      <c r="AA34" s="68" t="s">
        <v>937</v>
      </c>
      <c r="AB34" s="83"/>
      <c r="AC34" s="68" t="s">
        <v>903</v>
      </c>
      <c r="AD34" s="68" t="s">
        <v>936</v>
      </c>
      <c r="AE34" s="68" t="s">
        <v>937</v>
      </c>
      <c r="AF34" s="83"/>
      <c r="AG34" s="103" t="s">
        <v>931</v>
      </c>
      <c r="AH34" s="68" t="s">
        <v>932</v>
      </c>
      <c r="AI34" s="85">
        <v>10700</v>
      </c>
      <c r="AJ34" s="68" t="s">
        <v>933</v>
      </c>
      <c r="AK34" s="23" t="s">
        <v>1116</v>
      </c>
      <c r="AL34" s="23" t="s">
        <v>1167</v>
      </c>
      <c r="AM34" s="68" t="s">
        <v>934</v>
      </c>
      <c r="AO34" s="83"/>
      <c r="AP34" s="90"/>
      <c r="AQ34" s="83"/>
      <c r="AR34" s="83"/>
      <c r="AS34" s="83"/>
      <c r="AT34" s="1">
        <f>RANK(BL34,$BL$3:$BL$121)+COUNTIF(BL$3:BL34,BL34)-1</f>
        <v>32</v>
      </c>
      <c r="AU34" s="63" t="str">
        <f t="shared" ref="AU34:AU65" si="1">"N° "&amp;AT34&amp;" "&amp;C34</f>
        <v>N° 32 Cristal Union Villette-sur-Aube</v>
      </c>
      <c r="AV34" s="1">
        <f>RANK(BM34,$BM$3:$BM$121)+COUNTIF(BM$3:BM34,BM34)-1</f>
        <v>40</v>
      </c>
      <c r="AW34" s="63" t="str">
        <f t="shared" ref="AW34:AW65" si="2">"N° "&amp;AV34&amp;" "&amp;C34</f>
        <v>N° 40 Cristal Union Villette-sur-Aube</v>
      </c>
      <c r="AX34" s="7"/>
      <c r="AY34" s="7"/>
      <c r="AZ34" s="7"/>
      <c r="BA34" s="7"/>
      <c r="BB34" s="64"/>
      <c r="BC34" s="64"/>
      <c r="BD34" s="64"/>
      <c r="BE34" s="64"/>
      <c r="BF34" s="64"/>
      <c r="BG34" s="64"/>
      <c r="BH34" s="64">
        <v>1</v>
      </c>
      <c r="BI34" s="64"/>
      <c r="BJ34" s="64">
        <v>1</v>
      </c>
      <c r="BK34" s="64"/>
      <c r="BL34" s="1">
        <f t="shared" ref="BL34:BL65" si="3">((AX34+AY34)*7)+((AZ34+BA34)*6)+((BB34+BC34)*5)+((BD34+BE34)*4)+((BF34+BG34)*3)+((BH34+BI34)*2)+((BJ34+BK34)*1)</f>
        <v>3</v>
      </c>
      <c r="BM34" s="1">
        <f t="shared" ref="BM34:BM65" si="4">((AY34)*7)+((BA34)*6)+((BC34)*5)+((BE34)*4)+((BG34)*3)+((BI34)*2)+((BK34)*1)</f>
        <v>0</v>
      </c>
      <c r="BN34" s="1">
        <f t="shared" ref="BN34:BN65" si="5">AX34</f>
        <v>0</v>
      </c>
      <c r="BO34" s="1">
        <f t="shared" ref="BO34:BO65" si="6">AZ34</f>
        <v>0</v>
      </c>
      <c r="BP34" s="1">
        <f t="shared" ref="BP34:BP65" si="7">BB34</f>
        <v>0</v>
      </c>
      <c r="BQ34" s="1">
        <f t="shared" ref="BQ34:BQ65" si="8">BD34</f>
        <v>0</v>
      </c>
      <c r="BR34" s="1">
        <f t="shared" ref="BR34:BR65" si="9">BF34</f>
        <v>0</v>
      </c>
      <c r="BS34" s="1">
        <f t="shared" ref="BS34:BS65" si="10">BH34</f>
        <v>1</v>
      </c>
      <c r="BT34" s="1">
        <f t="shared" ref="BT34:BT65" si="11">BJ34</f>
        <v>1</v>
      </c>
      <c r="BU34" s="1">
        <f t="shared" ref="BU34:BU65" si="12">AY34</f>
        <v>0</v>
      </c>
      <c r="BV34" s="1">
        <f t="shared" ref="BV34:BV65" si="13">BA34</f>
        <v>0</v>
      </c>
      <c r="BW34" s="1">
        <f t="shared" ref="BW34:BW65" si="14">BC34</f>
        <v>0</v>
      </c>
      <c r="BX34" s="1">
        <f t="shared" ref="BX34:BX65" si="15">BE34</f>
        <v>0</v>
      </c>
      <c r="BY34" s="1">
        <f t="shared" ref="BY34:BY65" si="16">BG34</f>
        <v>0</v>
      </c>
      <c r="BZ34" s="1">
        <f t="shared" ref="BZ34:BZ65" si="17">BI34</f>
        <v>0</v>
      </c>
      <c r="CA34" s="1">
        <f t="shared" ref="CA34:CA65" si="18">BK34</f>
        <v>0</v>
      </c>
      <c r="CB34" s="92"/>
    </row>
    <row r="35" spans="1:80" s="1" customFormat="1" ht="42" customHeight="1" x14ac:dyDescent="0.25">
      <c r="A35" s="98" t="s">
        <v>0</v>
      </c>
      <c r="B35" s="98" t="s">
        <v>941</v>
      </c>
      <c r="C35" s="68" t="s">
        <v>942</v>
      </c>
      <c r="D35" s="72" t="str">
        <f t="shared" si="0"/>
        <v xml:space="preserve">           ; 2015_A=1  ; 2014_A=1 </v>
      </c>
      <c r="E35" s="26"/>
      <c r="F35" s="26"/>
      <c r="G35" s="26"/>
      <c r="H35" s="26"/>
      <c r="I35" s="26"/>
      <c r="J35" s="26"/>
      <c r="K35" s="26"/>
      <c r="L35" s="26"/>
      <c r="M35" s="101"/>
      <c r="N35" s="53"/>
      <c r="O35" s="68"/>
      <c r="P35" s="83"/>
      <c r="Q35" s="53"/>
      <c r="R35" s="116"/>
      <c r="S35" s="83"/>
      <c r="T35" s="83"/>
      <c r="U35" s="83"/>
      <c r="V35" s="68"/>
      <c r="W35" s="68"/>
      <c r="X35" s="83"/>
      <c r="Y35" s="83"/>
      <c r="Z35" s="68" t="s">
        <v>949</v>
      </c>
      <c r="AA35" s="68" t="s">
        <v>948</v>
      </c>
      <c r="AB35" s="83"/>
      <c r="AC35" s="68"/>
      <c r="AD35" s="68" t="s">
        <v>947</v>
      </c>
      <c r="AE35" s="68" t="s">
        <v>948</v>
      </c>
      <c r="AF35" s="83"/>
      <c r="AG35" s="103" t="s">
        <v>943</v>
      </c>
      <c r="AH35" s="68" t="s">
        <v>944</v>
      </c>
      <c r="AI35" s="85">
        <v>45550</v>
      </c>
      <c r="AJ35" s="68" t="s">
        <v>945</v>
      </c>
      <c r="AK35" s="22" t="s">
        <v>1169</v>
      </c>
      <c r="AL35" s="23" t="s">
        <v>1168</v>
      </c>
      <c r="AM35" s="68" t="s">
        <v>946</v>
      </c>
      <c r="AO35" s="83"/>
      <c r="AP35" s="90"/>
      <c r="AQ35" s="83"/>
      <c r="AR35" s="83"/>
      <c r="AS35" s="83"/>
      <c r="AT35" s="1">
        <f>RANK(BL35,$BL$3:$BL$121)+COUNTIF(BL$3:BL35,BL35)-1</f>
        <v>33</v>
      </c>
      <c r="AU35" s="63" t="str">
        <f t="shared" si="1"/>
        <v>N° 33 Laiterie de saint denis de l'hôtel (L.S.D.H.)</v>
      </c>
      <c r="AV35" s="1">
        <f>RANK(BM35,$BM$3:$BM$121)+COUNTIF(BM$3:BM35,BM35)-1</f>
        <v>41</v>
      </c>
      <c r="AW35" s="63" t="str">
        <f t="shared" si="2"/>
        <v>N° 41 Laiterie de saint denis de l'hôtel (L.S.D.H.)</v>
      </c>
      <c r="AX35" s="7"/>
      <c r="AY35" s="7"/>
      <c r="AZ35" s="7"/>
      <c r="BA35" s="7"/>
      <c r="BB35" s="64"/>
      <c r="BC35" s="64"/>
      <c r="BD35" s="64"/>
      <c r="BE35" s="64"/>
      <c r="BF35" s="64"/>
      <c r="BG35" s="64"/>
      <c r="BH35" s="64">
        <v>1</v>
      </c>
      <c r="BI35" s="64"/>
      <c r="BJ35" s="64">
        <v>1</v>
      </c>
      <c r="BK35" s="64"/>
      <c r="BL35" s="1">
        <f t="shared" si="3"/>
        <v>3</v>
      </c>
      <c r="BM35" s="1">
        <f t="shared" si="4"/>
        <v>0</v>
      </c>
      <c r="BN35" s="1">
        <f t="shared" si="5"/>
        <v>0</v>
      </c>
      <c r="BO35" s="1">
        <f t="shared" si="6"/>
        <v>0</v>
      </c>
      <c r="BP35" s="1">
        <f t="shared" si="7"/>
        <v>0</v>
      </c>
      <c r="BQ35" s="1">
        <f t="shared" si="8"/>
        <v>0</v>
      </c>
      <c r="BR35" s="1">
        <f t="shared" si="9"/>
        <v>0</v>
      </c>
      <c r="BS35" s="1">
        <f t="shared" si="10"/>
        <v>1</v>
      </c>
      <c r="BT35" s="1">
        <f t="shared" si="11"/>
        <v>1</v>
      </c>
      <c r="BU35" s="1">
        <f t="shared" si="12"/>
        <v>0</v>
      </c>
      <c r="BV35" s="1">
        <f t="shared" si="13"/>
        <v>0</v>
      </c>
      <c r="BW35" s="1">
        <f t="shared" si="14"/>
        <v>0</v>
      </c>
      <c r="BX35" s="1">
        <f t="shared" si="15"/>
        <v>0</v>
      </c>
      <c r="BY35" s="1">
        <f t="shared" si="16"/>
        <v>0</v>
      </c>
      <c r="BZ35" s="1">
        <f t="shared" si="17"/>
        <v>0</v>
      </c>
      <c r="CA35" s="1">
        <f t="shared" si="18"/>
        <v>0</v>
      </c>
      <c r="CB35" s="92"/>
    </row>
    <row r="36" spans="1:80" s="1" customFormat="1" ht="42" customHeight="1" x14ac:dyDescent="0.2">
      <c r="A36" s="12" t="s">
        <v>0</v>
      </c>
      <c r="B36" s="12" t="s">
        <v>351</v>
      </c>
      <c r="C36" s="17" t="s">
        <v>352</v>
      </c>
      <c r="D36" s="72" t="str">
        <f t="shared" si="0"/>
        <v xml:space="preserve">              ; 2014_i=1</v>
      </c>
      <c r="E36" s="11"/>
      <c r="F36" s="11"/>
      <c r="G36" s="11"/>
      <c r="H36" s="11"/>
      <c r="I36" s="11"/>
      <c r="J36" s="11"/>
      <c r="K36" s="11"/>
      <c r="L36" s="11"/>
      <c r="M36" s="75"/>
      <c r="N36" s="17"/>
      <c r="O36" s="17"/>
      <c r="P36" s="15"/>
      <c r="Q36" s="17"/>
      <c r="R36" s="24"/>
      <c r="S36" s="15"/>
      <c r="T36" s="15"/>
      <c r="U36" s="15"/>
      <c r="V36" s="17"/>
      <c r="W36" s="17"/>
      <c r="X36" s="15"/>
      <c r="Y36" s="15"/>
      <c r="Z36" s="15"/>
      <c r="AA36" s="15"/>
      <c r="AB36" s="15"/>
      <c r="AC36" s="17" t="s">
        <v>231</v>
      </c>
      <c r="AD36" s="17" t="s">
        <v>1057</v>
      </c>
      <c r="AE36" s="17" t="s">
        <v>494</v>
      </c>
      <c r="AF36" s="15" t="s">
        <v>353</v>
      </c>
      <c r="AG36" s="17" t="s">
        <v>354</v>
      </c>
      <c r="AH36" s="17" t="s">
        <v>355</v>
      </c>
      <c r="AI36" s="21">
        <v>8000</v>
      </c>
      <c r="AJ36" s="28" t="s">
        <v>356</v>
      </c>
      <c r="AK36" s="22" t="s">
        <v>1171</v>
      </c>
      <c r="AL36" s="22" t="s">
        <v>1170</v>
      </c>
      <c r="AM36" s="23" t="s">
        <v>357</v>
      </c>
      <c r="AO36" s="26"/>
      <c r="AP36" s="24"/>
      <c r="AQ36" s="26"/>
      <c r="AR36" s="26"/>
      <c r="AS36" s="26"/>
      <c r="AT36" s="1">
        <f>RANK(BL36,$BL$3:$BL$121)+COUNTIF(BL$3:BL36,BL36)-1</f>
        <v>34</v>
      </c>
      <c r="AU36" s="63" t="str">
        <f t="shared" si="1"/>
        <v>N° 34 Aux saveur d'Ardennes</v>
      </c>
      <c r="AV36" s="1">
        <f>RANK(BM36,$BM$3:$BM$121)+COUNTIF(BM$3:BM36,BM36)-1</f>
        <v>25</v>
      </c>
      <c r="AW36" s="63" t="str">
        <f t="shared" si="2"/>
        <v>N° 25 Aux saveur d'Ardennes</v>
      </c>
      <c r="AX36" s="63"/>
      <c r="AY36" s="63"/>
      <c r="AZ36" s="63"/>
      <c r="BA36" s="63"/>
      <c r="BB36" s="64"/>
      <c r="BC36" s="64"/>
      <c r="BD36" s="64"/>
      <c r="BE36" s="64"/>
      <c r="BF36" s="64"/>
      <c r="BG36" s="64"/>
      <c r="BH36" s="64"/>
      <c r="BI36" s="64"/>
      <c r="BJ36" s="64"/>
      <c r="BK36" s="64">
        <v>1</v>
      </c>
      <c r="BL36" s="1">
        <f t="shared" si="3"/>
        <v>1</v>
      </c>
      <c r="BM36" s="1">
        <f t="shared" si="4"/>
        <v>1</v>
      </c>
      <c r="BN36" s="1">
        <f t="shared" si="5"/>
        <v>0</v>
      </c>
      <c r="BO36" s="1">
        <f t="shared" si="6"/>
        <v>0</v>
      </c>
      <c r="BP36" s="1">
        <f t="shared" si="7"/>
        <v>0</v>
      </c>
      <c r="BQ36" s="1">
        <f t="shared" si="8"/>
        <v>0</v>
      </c>
      <c r="BR36" s="1">
        <f t="shared" si="9"/>
        <v>0</v>
      </c>
      <c r="BS36" s="1">
        <f t="shared" si="10"/>
        <v>0</v>
      </c>
      <c r="BT36" s="1">
        <f t="shared" si="11"/>
        <v>0</v>
      </c>
      <c r="BU36" s="1">
        <f t="shared" si="12"/>
        <v>0</v>
      </c>
      <c r="BV36" s="1">
        <f t="shared" si="13"/>
        <v>0</v>
      </c>
      <c r="BW36" s="1">
        <f t="shared" si="14"/>
        <v>0</v>
      </c>
      <c r="BX36" s="1">
        <f t="shared" si="15"/>
        <v>0</v>
      </c>
      <c r="BY36" s="1">
        <f t="shared" si="16"/>
        <v>0</v>
      </c>
      <c r="BZ36" s="1">
        <f t="shared" si="17"/>
        <v>0</v>
      </c>
      <c r="CA36" s="1">
        <f t="shared" si="18"/>
        <v>1</v>
      </c>
      <c r="CB36" s="35"/>
    </row>
    <row r="37" spans="1:80" s="1" customFormat="1" ht="42" customHeight="1" x14ac:dyDescent="0.2">
      <c r="A37" s="12" t="s">
        <v>0</v>
      </c>
      <c r="B37" s="12" t="s">
        <v>269</v>
      </c>
      <c r="C37" s="17" t="s">
        <v>270</v>
      </c>
      <c r="D37" s="72" t="str">
        <f t="shared" si="0"/>
        <v xml:space="preserve">              ; 2014_i=1</v>
      </c>
      <c r="E37" s="11"/>
      <c r="F37" s="11"/>
      <c r="G37" s="11"/>
      <c r="H37" s="11"/>
      <c r="I37" s="11"/>
      <c r="J37" s="11"/>
      <c r="K37" s="11"/>
      <c r="L37" s="11"/>
      <c r="M37" s="75"/>
      <c r="N37" s="17"/>
      <c r="O37" s="17"/>
      <c r="P37" s="15"/>
      <c r="Q37" s="17"/>
      <c r="R37" s="24"/>
      <c r="S37" s="15"/>
      <c r="T37" s="15"/>
      <c r="U37" s="15"/>
      <c r="V37" s="17"/>
      <c r="W37" s="17"/>
      <c r="X37" s="15"/>
      <c r="Y37" s="15"/>
      <c r="Z37" s="15"/>
      <c r="AA37" s="15"/>
      <c r="AB37" s="15"/>
      <c r="AC37" s="17" t="s">
        <v>231</v>
      </c>
      <c r="AD37" s="17" t="s">
        <v>1058</v>
      </c>
      <c r="AE37" s="17" t="s">
        <v>493</v>
      </c>
      <c r="AF37" s="15"/>
      <c r="AG37" s="17" t="s">
        <v>271</v>
      </c>
      <c r="AH37" s="17" t="s">
        <v>272</v>
      </c>
      <c r="AI37" s="21">
        <v>8300</v>
      </c>
      <c r="AJ37" s="28" t="s">
        <v>274</v>
      </c>
      <c r="AK37" s="22" t="s">
        <v>1173</v>
      </c>
      <c r="AL37" s="22" t="s">
        <v>1172</v>
      </c>
      <c r="AM37" s="23" t="s">
        <v>273</v>
      </c>
      <c r="AO37" s="26"/>
      <c r="AP37" s="24"/>
      <c r="AQ37" s="26"/>
      <c r="AR37" s="26"/>
      <c r="AS37" s="47" t="s">
        <v>622</v>
      </c>
      <c r="AT37" s="1">
        <f>RANK(BL37,$BL$3:$BL$121)+COUNTIF(BL$3:BL37,BL37)-1</f>
        <v>35</v>
      </c>
      <c r="AU37" s="63" t="str">
        <f t="shared" si="1"/>
        <v>N° 35 Demoizet Sarl</v>
      </c>
      <c r="AV37" s="1">
        <f>RANK(BM37,$BM$3:$BM$121)+COUNTIF(BM$3:BM37,BM37)-1</f>
        <v>26</v>
      </c>
      <c r="AW37" s="63" t="str">
        <f t="shared" si="2"/>
        <v>N° 26 Demoizet Sarl</v>
      </c>
      <c r="AX37" s="63"/>
      <c r="AY37" s="63"/>
      <c r="AZ37" s="63"/>
      <c r="BA37" s="63"/>
      <c r="BB37" s="64"/>
      <c r="BC37" s="64"/>
      <c r="BD37" s="64"/>
      <c r="BE37" s="64"/>
      <c r="BF37" s="64"/>
      <c r="BG37" s="64"/>
      <c r="BH37" s="64"/>
      <c r="BI37" s="64"/>
      <c r="BJ37" s="64"/>
      <c r="BK37" s="64">
        <v>1</v>
      </c>
      <c r="BL37" s="1">
        <f t="shared" si="3"/>
        <v>1</v>
      </c>
      <c r="BM37" s="1">
        <f t="shared" si="4"/>
        <v>1</v>
      </c>
      <c r="BN37" s="1">
        <f t="shared" si="5"/>
        <v>0</v>
      </c>
      <c r="BO37" s="1">
        <f t="shared" si="6"/>
        <v>0</v>
      </c>
      <c r="BP37" s="1">
        <f t="shared" si="7"/>
        <v>0</v>
      </c>
      <c r="BQ37" s="1">
        <f t="shared" si="8"/>
        <v>0</v>
      </c>
      <c r="BR37" s="1">
        <f t="shared" si="9"/>
        <v>0</v>
      </c>
      <c r="BS37" s="1">
        <f t="shared" si="10"/>
        <v>0</v>
      </c>
      <c r="BT37" s="1">
        <f t="shared" si="11"/>
        <v>0</v>
      </c>
      <c r="BU37" s="1">
        <f t="shared" si="12"/>
        <v>0</v>
      </c>
      <c r="BV37" s="1">
        <f t="shared" si="13"/>
        <v>0</v>
      </c>
      <c r="BW37" s="1">
        <f t="shared" si="14"/>
        <v>0</v>
      </c>
      <c r="BX37" s="1">
        <f t="shared" si="15"/>
        <v>0</v>
      </c>
      <c r="BY37" s="1">
        <f t="shared" si="16"/>
        <v>0</v>
      </c>
      <c r="BZ37" s="1">
        <f t="shared" si="17"/>
        <v>0</v>
      </c>
      <c r="CA37" s="1">
        <f t="shared" si="18"/>
        <v>1</v>
      </c>
      <c r="CB37" s="35"/>
    </row>
    <row r="38" spans="1:80" s="1" customFormat="1" ht="86.25" customHeight="1" x14ac:dyDescent="0.2">
      <c r="A38" s="12" t="s">
        <v>1141</v>
      </c>
      <c r="B38" s="12" t="s">
        <v>749</v>
      </c>
      <c r="C38" s="17" t="s">
        <v>1194</v>
      </c>
      <c r="D38" s="72" t="str">
        <f t="shared" si="0"/>
        <v xml:space="preserve">              ; 2014_i=1</v>
      </c>
      <c r="E38" s="11"/>
      <c r="F38" s="11"/>
      <c r="G38" s="11"/>
      <c r="H38" s="11"/>
      <c r="I38" s="11"/>
      <c r="J38" s="11"/>
      <c r="K38" s="11"/>
      <c r="L38" s="11"/>
      <c r="M38" s="75"/>
      <c r="N38" s="17"/>
      <c r="O38" s="17"/>
      <c r="P38" s="15"/>
      <c r="Q38" s="17"/>
      <c r="R38" s="24"/>
      <c r="S38" s="15"/>
      <c r="T38" s="15"/>
      <c r="U38" s="15"/>
      <c r="V38" s="17"/>
      <c r="W38" s="17"/>
      <c r="X38" s="15"/>
      <c r="Y38" s="15"/>
      <c r="Z38" s="15"/>
      <c r="AA38" s="15"/>
      <c r="AB38" s="15"/>
      <c r="AC38" s="17" t="s">
        <v>240</v>
      </c>
      <c r="AD38" s="17" t="s">
        <v>1059</v>
      </c>
      <c r="AE38" s="17" t="s">
        <v>499</v>
      </c>
      <c r="AF38" s="15" t="s">
        <v>503</v>
      </c>
      <c r="AG38" s="17" t="s">
        <v>1193</v>
      </c>
      <c r="AH38" s="17" t="s">
        <v>333</v>
      </c>
      <c r="AI38" s="21">
        <v>51096</v>
      </c>
      <c r="AJ38" s="15"/>
      <c r="AK38" s="23" t="s">
        <v>1175</v>
      </c>
      <c r="AL38" s="23" t="s">
        <v>1174</v>
      </c>
      <c r="AM38" s="17"/>
      <c r="AO38" s="26"/>
      <c r="AP38" s="24"/>
      <c r="AQ38" s="11" t="s">
        <v>334</v>
      </c>
      <c r="AR38" s="42" t="s">
        <v>335</v>
      </c>
      <c r="AS38" s="25" t="s">
        <v>399</v>
      </c>
      <c r="AT38" s="1">
        <f>RANK(BL38,$BL$3:$BL$121)+COUNTIF(BL$3:BL38,BL38)-1</f>
        <v>36</v>
      </c>
      <c r="AU38" s="63" t="str">
        <f t="shared" si="1"/>
        <v>N° 36 Faculté de Médecine, Unité de Recherche EA 3801</v>
      </c>
      <c r="AV38" s="1">
        <f>RANK(BM38,$BM$3:$BM$121)+COUNTIF(BM$3:BM38,BM38)-1</f>
        <v>27</v>
      </c>
      <c r="AW38" s="63" t="str">
        <f t="shared" si="2"/>
        <v>N° 27 Faculté de Médecine, Unité de Recherche EA 3801</v>
      </c>
      <c r="AX38" s="63"/>
      <c r="AY38" s="63"/>
      <c r="AZ38" s="63"/>
      <c r="BA38" s="63"/>
      <c r="BB38" s="64"/>
      <c r="BC38" s="64"/>
      <c r="BD38" s="64"/>
      <c r="BE38" s="64"/>
      <c r="BF38" s="64"/>
      <c r="BG38" s="64"/>
      <c r="BH38" s="64"/>
      <c r="BI38" s="64"/>
      <c r="BJ38" s="64"/>
      <c r="BK38" s="64">
        <v>1</v>
      </c>
      <c r="BL38" s="1">
        <f t="shared" si="3"/>
        <v>1</v>
      </c>
      <c r="BM38" s="1">
        <f t="shared" si="4"/>
        <v>1</v>
      </c>
      <c r="BN38" s="1">
        <f t="shared" si="5"/>
        <v>0</v>
      </c>
      <c r="BO38" s="1">
        <f t="shared" si="6"/>
        <v>0</v>
      </c>
      <c r="BP38" s="1">
        <f t="shared" si="7"/>
        <v>0</v>
      </c>
      <c r="BQ38" s="1">
        <f t="shared" si="8"/>
        <v>0</v>
      </c>
      <c r="BR38" s="1">
        <f t="shared" si="9"/>
        <v>0</v>
      </c>
      <c r="BS38" s="1">
        <f t="shared" si="10"/>
        <v>0</v>
      </c>
      <c r="BT38" s="1">
        <f t="shared" si="11"/>
        <v>0</v>
      </c>
      <c r="BU38" s="1">
        <f t="shared" si="12"/>
        <v>0</v>
      </c>
      <c r="BV38" s="1">
        <f t="shared" si="13"/>
        <v>0</v>
      </c>
      <c r="BW38" s="1">
        <f t="shared" si="14"/>
        <v>0</v>
      </c>
      <c r="BX38" s="1">
        <f t="shared" si="15"/>
        <v>0</v>
      </c>
      <c r="BY38" s="1">
        <f t="shared" si="16"/>
        <v>0</v>
      </c>
      <c r="BZ38" s="1">
        <f t="shared" si="17"/>
        <v>0</v>
      </c>
      <c r="CA38" s="1">
        <f t="shared" si="18"/>
        <v>1</v>
      </c>
      <c r="CB38" s="35"/>
    </row>
    <row r="39" spans="1:80" s="1" customFormat="1" ht="42" customHeight="1" x14ac:dyDescent="0.2">
      <c r="A39" s="12" t="s">
        <v>0</v>
      </c>
      <c r="B39" s="12" t="s">
        <v>15</v>
      </c>
      <c r="C39" s="17" t="s">
        <v>16</v>
      </c>
      <c r="D39" s="72" t="str">
        <f t="shared" si="0"/>
        <v xml:space="preserve">              ; 2014_i=1</v>
      </c>
      <c r="E39" s="11"/>
      <c r="F39" s="11"/>
      <c r="G39" s="11"/>
      <c r="H39" s="11"/>
      <c r="I39" s="11"/>
      <c r="J39" s="11"/>
      <c r="K39" s="11"/>
      <c r="L39" s="11"/>
      <c r="M39" s="74"/>
      <c r="N39" s="17"/>
      <c r="O39" s="17"/>
      <c r="P39" s="17"/>
      <c r="Q39" s="17"/>
      <c r="R39" s="118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 t="s">
        <v>240</v>
      </c>
      <c r="AD39" s="17" t="s">
        <v>1060</v>
      </c>
      <c r="AE39" s="17" t="s">
        <v>279</v>
      </c>
      <c r="AF39" s="17" t="s">
        <v>501</v>
      </c>
      <c r="AG39" s="11" t="s">
        <v>406</v>
      </c>
      <c r="AH39" s="11" t="s">
        <v>161</v>
      </c>
      <c r="AI39" s="41">
        <v>51110</v>
      </c>
      <c r="AJ39" s="28" t="s">
        <v>103</v>
      </c>
      <c r="AK39" s="23" t="s">
        <v>1177</v>
      </c>
      <c r="AL39" s="23" t="s">
        <v>1176</v>
      </c>
      <c r="AM39" s="23" t="s">
        <v>407</v>
      </c>
      <c r="AO39" s="17" t="s">
        <v>408</v>
      </c>
      <c r="AP39" s="17" t="s">
        <v>409</v>
      </c>
      <c r="AQ39" s="11" t="s">
        <v>410</v>
      </c>
      <c r="AR39" s="11" t="s">
        <v>411</v>
      </c>
      <c r="AS39" s="25" t="s">
        <v>399</v>
      </c>
      <c r="AT39" s="1">
        <f>RANK(BL39,$BL$3:$BL$121)+COUNTIF(BL$3:BL39,BL39)-1</f>
        <v>37</v>
      </c>
      <c r="AU39" s="63" t="str">
        <f t="shared" si="1"/>
        <v>N° 37 CRISTANOL</v>
      </c>
      <c r="AV39" s="1">
        <f>RANK(BM39,$BM$3:$BM$121)+COUNTIF(BM$3:BM39,BM39)-1</f>
        <v>28</v>
      </c>
      <c r="AW39" s="63" t="str">
        <f t="shared" si="2"/>
        <v>N° 28 CRISTANOL</v>
      </c>
      <c r="AX39" s="63"/>
      <c r="AY39" s="63"/>
      <c r="AZ39" s="63"/>
      <c r="BA39" s="63"/>
      <c r="BB39" s="64"/>
      <c r="BC39" s="64"/>
      <c r="BD39" s="64"/>
      <c r="BE39" s="64"/>
      <c r="BF39" s="64"/>
      <c r="BG39" s="64"/>
      <c r="BH39" s="64"/>
      <c r="BI39" s="64"/>
      <c r="BJ39" s="64"/>
      <c r="BK39" s="64">
        <v>1</v>
      </c>
      <c r="BL39" s="1">
        <f t="shared" si="3"/>
        <v>1</v>
      </c>
      <c r="BM39" s="1">
        <f t="shared" si="4"/>
        <v>1</v>
      </c>
      <c r="BN39" s="1">
        <f t="shared" si="5"/>
        <v>0</v>
      </c>
      <c r="BO39" s="1">
        <f t="shared" si="6"/>
        <v>0</v>
      </c>
      <c r="BP39" s="1">
        <f t="shared" si="7"/>
        <v>0</v>
      </c>
      <c r="BQ39" s="1">
        <f t="shared" si="8"/>
        <v>0</v>
      </c>
      <c r="BR39" s="1">
        <f t="shared" si="9"/>
        <v>0</v>
      </c>
      <c r="BS39" s="1">
        <f t="shared" si="10"/>
        <v>0</v>
      </c>
      <c r="BT39" s="1">
        <f t="shared" si="11"/>
        <v>0</v>
      </c>
      <c r="BU39" s="1">
        <f t="shared" si="12"/>
        <v>0</v>
      </c>
      <c r="BV39" s="1">
        <f t="shared" si="13"/>
        <v>0</v>
      </c>
      <c r="BW39" s="1">
        <f t="shared" si="14"/>
        <v>0</v>
      </c>
      <c r="BX39" s="1">
        <f t="shared" si="15"/>
        <v>0</v>
      </c>
      <c r="BY39" s="1">
        <f t="shared" si="16"/>
        <v>0</v>
      </c>
      <c r="BZ39" s="1">
        <f t="shared" si="17"/>
        <v>0</v>
      </c>
      <c r="CA39" s="1">
        <f t="shared" si="18"/>
        <v>1</v>
      </c>
      <c r="CB39" s="35"/>
    </row>
    <row r="40" spans="1:80" s="1" customFormat="1" ht="42" customHeight="1" x14ac:dyDescent="0.2">
      <c r="A40" s="12" t="s">
        <v>0</v>
      </c>
      <c r="B40" s="12" t="s">
        <v>358</v>
      </c>
      <c r="C40" s="17" t="s">
        <v>359</v>
      </c>
      <c r="D40" s="72" t="str">
        <f t="shared" si="0"/>
        <v xml:space="preserve">              ; 2014_i=1</v>
      </c>
      <c r="E40" s="11"/>
      <c r="F40" s="11"/>
      <c r="G40" s="11"/>
      <c r="H40" s="11"/>
      <c r="I40" s="11"/>
      <c r="J40" s="11"/>
      <c r="K40" s="11"/>
      <c r="L40" s="11"/>
      <c r="M40" s="75"/>
      <c r="N40" s="17"/>
      <c r="O40" s="17"/>
      <c r="P40" s="15"/>
      <c r="Q40" s="17"/>
      <c r="R40" s="24"/>
      <c r="S40" s="15"/>
      <c r="T40" s="15"/>
      <c r="U40" s="15"/>
      <c r="V40" s="17"/>
      <c r="W40" s="17"/>
      <c r="X40" s="15"/>
      <c r="Y40" s="15"/>
      <c r="Z40" s="15"/>
      <c r="AA40" s="15"/>
      <c r="AB40" s="15"/>
      <c r="AC40" s="17" t="s">
        <v>231</v>
      </c>
      <c r="AD40" s="17" t="s">
        <v>1061</v>
      </c>
      <c r="AE40" s="17" t="s">
        <v>495</v>
      </c>
      <c r="AF40" s="15" t="s">
        <v>360</v>
      </c>
      <c r="AG40" s="17" t="s">
        <v>361</v>
      </c>
      <c r="AH40" s="17" t="s">
        <v>188</v>
      </c>
      <c r="AI40" s="21">
        <v>51530</v>
      </c>
      <c r="AJ40" s="28" t="s">
        <v>43</v>
      </c>
      <c r="AK40" s="22" t="s">
        <v>1179</v>
      </c>
      <c r="AL40" s="22" t="s">
        <v>1178</v>
      </c>
      <c r="AM40" s="23" t="s">
        <v>362</v>
      </c>
      <c r="AO40" s="26"/>
      <c r="AP40" s="24"/>
      <c r="AQ40" s="26"/>
      <c r="AR40" s="26"/>
      <c r="AS40" s="25" t="s">
        <v>399</v>
      </c>
      <c r="AT40" s="1">
        <f>RANK(BL40,$BL$3:$BL$121)+COUNTIF(BL$3:BL40,BL40)-1</f>
        <v>38</v>
      </c>
      <c r="AU40" s="63" t="str">
        <f t="shared" si="1"/>
        <v>N° 38 Institut œnologique de Champagne</v>
      </c>
      <c r="AV40" s="1">
        <f>RANK(BM40,$BM$3:$BM$121)+COUNTIF(BM$3:BM40,BM40)-1</f>
        <v>29</v>
      </c>
      <c r="AW40" s="63" t="str">
        <f t="shared" si="2"/>
        <v>N° 29 Institut œnologique de Champagne</v>
      </c>
      <c r="AX40" s="63"/>
      <c r="AY40" s="63"/>
      <c r="AZ40" s="63"/>
      <c r="BA40" s="63"/>
      <c r="BB40" s="64"/>
      <c r="BC40" s="64"/>
      <c r="BD40" s="64"/>
      <c r="BE40" s="64"/>
      <c r="BF40" s="64"/>
      <c r="BG40" s="64"/>
      <c r="BH40" s="64"/>
      <c r="BI40" s="64"/>
      <c r="BJ40" s="64"/>
      <c r="BK40" s="64">
        <v>1</v>
      </c>
      <c r="BL40" s="1">
        <f t="shared" si="3"/>
        <v>1</v>
      </c>
      <c r="BM40" s="1">
        <f t="shared" si="4"/>
        <v>1</v>
      </c>
      <c r="BN40" s="1">
        <f t="shared" si="5"/>
        <v>0</v>
      </c>
      <c r="BO40" s="1">
        <f t="shared" si="6"/>
        <v>0</v>
      </c>
      <c r="BP40" s="1">
        <f t="shared" si="7"/>
        <v>0</v>
      </c>
      <c r="BQ40" s="1">
        <f t="shared" si="8"/>
        <v>0</v>
      </c>
      <c r="BR40" s="1">
        <f t="shared" si="9"/>
        <v>0</v>
      </c>
      <c r="BS40" s="1">
        <f t="shared" si="10"/>
        <v>0</v>
      </c>
      <c r="BT40" s="1">
        <f t="shared" si="11"/>
        <v>0</v>
      </c>
      <c r="BU40" s="1">
        <f t="shared" si="12"/>
        <v>0</v>
      </c>
      <c r="BV40" s="1">
        <f t="shared" si="13"/>
        <v>0</v>
      </c>
      <c r="BW40" s="1">
        <f t="shared" si="14"/>
        <v>0</v>
      </c>
      <c r="BX40" s="1">
        <f t="shared" si="15"/>
        <v>0</v>
      </c>
      <c r="BY40" s="1">
        <f t="shared" si="16"/>
        <v>0</v>
      </c>
      <c r="BZ40" s="1">
        <f t="shared" si="17"/>
        <v>0</v>
      </c>
      <c r="CA40" s="1">
        <f t="shared" si="18"/>
        <v>1</v>
      </c>
      <c r="CB40" s="37"/>
    </row>
    <row r="41" spans="1:80" s="1" customFormat="1" ht="42" customHeight="1" x14ac:dyDescent="0.2">
      <c r="A41" s="12" t="s">
        <v>1141</v>
      </c>
      <c r="B41" s="12" t="s">
        <v>1181</v>
      </c>
      <c r="C41" s="17" t="s">
        <v>336</v>
      </c>
      <c r="D41" s="72" t="str">
        <f t="shared" si="0"/>
        <v xml:space="preserve">              ; 2014_i=1</v>
      </c>
      <c r="E41" s="11"/>
      <c r="F41" s="11"/>
      <c r="G41" s="11"/>
      <c r="H41" s="11"/>
      <c r="I41" s="11"/>
      <c r="J41" s="11"/>
      <c r="K41" s="11"/>
      <c r="L41" s="11"/>
      <c r="M41" s="75"/>
      <c r="N41" s="17"/>
      <c r="O41" s="17"/>
      <c r="P41" s="15"/>
      <c r="Q41" s="17"/>
      <c r="R41" s="24"/>
      <c r="S41" s="15"/>
      <c r="T41" s="15"/>
      <c r="U41" s="15"/>
      <c r="V41" s="17"/>
      <c r="W41" s="17"/>
      <c r="X41" s="15"/>
      <c r="Y41" s="15"/>
      <c r="Z41" s="15"/>
      <c r="AA41" s="15"/>
      <c r="AB41" s="15"/>
      <c r="AC41" s="17" t="s">
        <v>240</v>
      </c>
      <c r="AD41" s="17" t="s">
        <v>1062</v>
      </c>
      <c r="AE41" s="17" t="s">
        <v>500</v>
      </c>
      <c r="AF41" s="15" t="s">
        <v>347</v>
      </c>
      <c r="AG41" s="17" t="s">
        <v>346</v>
      </c>
      <c r="AH41" s="17" t="s">
        <v>345</v>
      </c>
      <c r="AI41" s="21">
        <v>51686</v>
      </c>
      <c r="AJ41" s="28" t="s">
        <v>338</v>
      </c>
      <c r="AK41" s="22" t="s">
        <v>1182</v>
      </c>
      <c r="AL41" s="22" t="s">
        <v>1180</v>
      </c>
      <c r="AM41" s="23" t="s">
        <v>344</v>
      </c>
      <c r="AO41" s="17" t="s">
        <v>751</v>
      </c>
      <c r="AP41" s="24"/>
      <c r="AQ41" s="25" t="s">
        <v>338</v>
      </c>
      <c r="AR41" s="42" t="s">
        <v>337</v>
      </c>
      <c r="AS41" s="26"/>
      <c r="AT41" s="1">
        <f>RANK(BL41,$BL$3:$BL$121)+COUNTIF(BL$3:BL41,BL41)-1</f>
        <v>39</v>
      </c>
      <c r="AU41" s="63" t="str">
        <f t="shared" si="1"/>
        <v>N° 39 Institut de Biotechnologie Jacques BOY</v>
      </c>
      <c r="AV41" s="1">
        <f>RANK(BM41,$BM$3:$BM$121)+COUNTIF(BM$3:BM41,BM41)-1</f>
        <v>30</v>
      </c>
      <c r="AW41" s="63" t="str">
        <f t="shared" si="2"/>
        <v>N° 30 Institut de Biotechnologie Jacques BOY</v>
      </c>
      <c r="AX41" s="63"/>
      <c r="AY41" s="63"/>
      <c r="AZ41" s="63"/>
      <c r="BA41" s="63"/>
      <c r="BB41" s="64"/>
      <c r="BC41" s="64"/>
      <c r="BD41" s="64"/>
      <c r="BE41" s="64"/>
      <c r="BF41" s="64"/>
      <c r="BG41" s="64"/>
      <c r="BH41" s="64"/>
      <c r="BI41" s="64"/>
      <c r="BJ41" s="64"/>
      <c r="BK41" s="64">
        <v>1</v>
      </c>
      <c r="BL41" s="1">
        <f t="shared" si="3"/>
        <v>1</v>
      </c>
      <c r="BM41" s="1">
        <f t="shared" si="4"/>
        <v>1</v>
      </c>
      <c r="BN41" s="1">
        <f t="shared" si="5"/>
        <v>0</v>
      </c>
      <c r="BO41" s="1">
        <f t="shared" si="6"/>
        <v>0</v>
      </c>
      <c r="BP41" s="1">
        <f t="shared" si="7"/>
        <v>0</v>
      </c>
      <c r="BQ41" s="1">
        <f t="shared" si="8"/>
        <v>0</v>
      </c>
      <c r="BR41" s="1">
        <f t="shared" si="9"/>
        <v>0</v>
      </c>
      <c r="BS41" s="1">
        <f t="shared" si="10"/>
        <v>0</v>
      </c>
      <c r="BT41" s="1">
        <f t="shared" si="11"/>
        <v>0</v>
      </c>
      <c r="BU41" s="1">
        <f t="shared" si="12"/>
        <v>0</v>
      </c>
      <c r="BV41" s="1">
        <f t="shared" si="13"/>
        <v>0</v>
      </c>
      <c r="BW41" s="1">
        <f t="shared" si="14"/>
        <v>0</v>
      </c>
      <c r="BX41" s="1">
        <f t="shared" si="15"/>
        <v>0</v>
      </c>
      <c r="BY41" s="1">
        <f t="shared" si="16"/>
        <v>0</v>
      </c>
      <c r="BZ41" s="1">
        <f t="shared" si="17"/>
        <v>0</v>
      </c>
      <c r="CA41" s="1">
        <f t="shared" si="18"/>
        <v>1</v>
      </c>
      <c r="CB41" s="37"/>
    </row>
    <row r="42" spans="1:80" s="1" customFormat="1" ht="42" customHeight="1" x14ac:dyDescent="0.2">
      <c r="A42" s="12" t="s">
        <v>0</v>
      </c>
      <c r="B42" s="12" t="s">
        <v>241</v>
      </c>
      <c r="C42" s="17" t="s">
        <v>348</v>
      </c>
      <c r="D42" s="72" t="str">
        <f t="shared" si="0"/>
        <v xml:space="preserve">              ; 2014_i=1</v>
      </c>
      <c r="E42" s="11"/>
      <c r="F42" s="11"/>
      <c r="G42" s="11"/>
      <c r="H42" s="11"/>
      <c r="I42" s="11"/>
      <c r="J42" s="11"/>
      <c r="K42" s="11"/>
      <c r="L42" s="11"/>
      <c r="M42" s="75"/>
      <c r="N42" s="17"/>
      <c r="O42" s="17"/>
      <c r="P42" s="15"/>
      <c r="Q42" s="17"/>
      <c r="R42" s="24"/>
      <c r="S42" s="15"/>
      <c r="T42" s="15"/>
      <c r="U42" s="15"/>
      <c r="V42" s="17"/>
      <c r="W42" s="17"/>
      <c r="X42" s="15"/>
      <c r="Y42" s="15"/>
      <c r="Z42" s="15"/>
      <c r="AA42" s="15"/>
      <c r="AB42" s="15"/>
      <c r="AC42" s="17" t="s">
        <v>349</v>
      </c>
      <c r="AD42" s="17" t="s">
        <v>1063</v>
      </c>
      <c r="AE42" s="17" t="s">
        <v>492</v>
      </c>
      <c r="AF42" s="15" t="s">
        <v>350</v>
      </c>
      <c r="AG42" s="17" t="s">
        <v>268</v>
      </c>
      <c r="AH42" s="17" t="s">
        <v>267</v>
      </c>
      <c r="AI42" s="41">
        <v>67200</v>
      </c>
      <c r="AJ42" s="28" t="s">
        <v>266</v>
      </c>
      <c r="AK42" s="22"/>
      <c r="AL42" s="22" t="s">
        <v>1183</v>
      </c>
      <c r="AM42" s="23" t="s">
        <v>265</v>
      </c>
      <c r="AO42" s="17"/>
      <c r="AP42" s="17"/>
      <c r="AQ42" s="54">
        <v>369332323</v>
      </c>
      <c r="AR42" s="26"/>
      <c r="AS42" s="25" t="s">
        <v>399</v>
      </c>
      <c r="AT42" s="1">
        <f>RANK(BL42,$BL$3:$BL$121)+COUNTIF(BL$3:BL42,BL42)-1</f>
        <v>40</v>
      </c>
      <c r="AU42" s="63" t="str">
        <f t="shared" si="1"/>
        <v>N° 40 Laboratoire Départemental d’Analyses (CD67)</v>
      </c>
      <c r="AV42" s="1">
        <f>RANK(BM42,$BM$3:$BM$121)+COUNTIF(BM$3:BM42,BM42)-1</f>
        <v>31</v>
      </c>
      <c r="AW42" s="63" t="str">
        <f t="shared" si="2"/>
        <v>N° 31 Laboratoire Départemental d’Analyses (CD67)</v>
      </c>
      <c r="AX42" s="63"/>
      <c r="AY42" s="63"/>
      <c r="AZ42" s="63"/>
      <c r="BA42" s="63"/>
      <c r="BB42" s="64"/>
      <c r="BC42" s="64"/>
      <c r="BD42" s="64"/>
      <c r="BE42" s="64"/>
      <c r="BF42" s="64"/>
      <c r="BG42" s="64"/>
      <c r="BH42" s="64"/>
      <c r="BI42" s="64"/>
      <c r="BJ42" s="64"/>
      <c r="BK42" s="64">
        <v>1</v>
      </c>
      <c r="BL42" s="1">
        <f t="shared" si="3"/>
        <v>1</v>
      </c>
      <c r="BM42" s="1">
        <f t="shared" si="4"/>
        <v>1</v>
      </c>
      <c r="BN42" s="1">
        <f t="shared" si="5"/>
        <v>0</v>
      </c>
      <c r="BO42" s="1">
        <f t="shared" si="6"/>
        <v>0</v>
      </c>
      <c r="BP42" s="1">
        <f t="shared" si="7"/>
        <v>0</v>
      </c>
      <c r="BQ42" s="1">
        <f t="shared" si="8"/>
        <v>0</v>
      </c>
      <c r="BR42" s="1">
        <f t="shared" si="9"/>
        <v>0</v>
      </c>
      <c r="BS42" s="1">
        <f t="shared" si="10"/>
        <v>0</v>
      </c>
      <c r="BT42" s="1">
        <f t="shared" si="11"/>
        <v>0</v>
      </c>
      <c r="BU42" s="1">
        <f t="shared" si="12"/>
        <v>0</v>
      </c>
      <c r="BV42" s="1">
        <f t="shared" si="13"/>
        <v>0</v>
      </c>
      <c r="BW42" s="1">
        <f t="shared" si="14"/>
        <v>0</v>
      </c>
      <c r="BX42" s="1">
        <f t="shared" si="15"/>
        <v>0</v>
      </c>
      <c r="BY42" s="1">
        <f t="shared" si="16"/>
        <v>0</v>
      </c>
      <c r="BZ42" s="1">
        <f t="shared" si="17"/>
        <v>0</v>
      </c>
      <c r="CA42" s="1">
        <f t="shared" si="18"/>
        <v>1</v>
      </c>
      <c r="CB42" s="37"/>
    </row>
    <row r="43" spans="1:80" s="6" customFormat="1" ht="49.5" customHeight="1" x14ac:dyDescent="0.25">
      <c r="A43" s="12" t="s">
        <v>0</v>
      </c>
      <c r="B43" s="12" t="s">
        <v>365</v>
      </c>
      <c r="C43" s="17" t="s">
        <v>366</v>
      </c>
      <c r="D43" s="72" t="str">
        <f t="shared" si="0"/>
        <v xml:space="preserve">              ; 2014_i=1</v>
      </c>
      <c r="E43" s="11"/>
      <c r="F43" s="11"/>
      <c r="G43" s="11"/>
      <c r="H43" s="11"/>
      <c r="I43" s="11"/>
      <c r="J43" s="11"/>
      <c r="K43" s="11"/>
      <c r="L43" s="11"/>
      <c r="M43" s="75"/>
      <c r="N43" s="17"/>
      <c r="O43" s="17"/>
      <c r="P43" s="15"/>
      <c r="Q43" s="17"/>
      <c r="R43" s="24"/>
      <c r="S43" s="15"/>
      <c r="T43" s="15"/>
      <c r="U43" s="15"/>
      <c r="V43" s="17"/>
      <c r="W43" s="17"/>
      <c r="X43" s="15"/>
      <c r="Y43" s="15"/>
      <c r="Z43" s="15"/>
      <c r="AA43" s="15"/>
      <c r="AB43" s="15"/>
      <c r="AC43" s="17" t="s">
        <v>231</v>
      </c>
      <c r="AD43" s="17" t="s">
        <v>1064</v>
      </c>
      <c r="AE43" s="17" t="s">
        <v>497</v>
      </c>
      <c r="AF43" s="15" t="s">
        <v>367</v>
      </c>
      <c r="AG43" s="17" t="s">
        <v>369</v>
      </c>
      <c r="AH43" s="17" t="s">
        <v>368</v>
      </c>
      <c r="AI43" s="21">
        <v>77440</v>
      </c>
      <c r="AJ43" s="28" t="s">
        <v>370</v>
      </c>
      <c r="AK43" s="22" t="s">
        <v>1185</v>
      </c>
      <c r="AL43" s="22" t="s">
        <v>1184</v>
      </c>
      <c r="AM43" s="23" t="s">
        <v>371</v>
      </c>
      <c r="AO43" s="26"/>
      <c r="AP43" s="24"/>
      <c r="AQ43" s="26"/>
      <c r="AR43" s="26"/>
      <c r="AS43" s="26"/>
      <c r="AT43" s="1">
        <f>RANK(BL43,$BL$3:$BL$121)+COUNTIF(BL$3:BL43,BL43)-1</f>
        <v>41</v>
      </c>
      <c r="AU43" s="63" t="str">
        <f t="shared" si="1"/>
        <v>N° 41 Jaminex</v>
      </c>
      <c r="AV43" s="1">
        <f>RANK(BM43,$BM$3:$BM$121)+COUNTIF(BM$3:BM43,BM43)-1</f>
        <v>32</v>
      </c>
      <c r="AW43" s="63" t="str">
        <f t="shared" si="2"/>
        <v>N° 32 Jaminex</v>
      </c>
      <c r="AX43" s="63"/>
      <c r="AY43" s="63"/>
      <c r="AZ43" s="63"/>
      <c r="BA43" s="63"/>
      <c r="BB43" s="64"/>
      <c r="BC43" s="64"/>
      <c r="BD43" s="64"/>
      <c r="BE43" s="64"/>
      <c r="BF43" s="64"/>
      <c r="BG43" s="64"/>
      <c r="BH43" s="64"/>
      <c r="BI43" s="64"/>
      <c r="BJ43" s="64"/>
      <c r="BK43" s="64">
        <v>1</v>
      </c>
      <c r="BL43" s="1">
        <f t="shared" si="3"/>
        <v>1</v>
      </c>
      <c r="BM43" s="1">
        <f t="shared" si="4"/>
        <v>1</v>
      </c>
      <c r="BN43" s="1">
        <f t="shared" si="5"/>
        <v>0</v>
      </c>
      <c r="BO43" s="1">
        <f t="shared" si="6"/>
        <v>0</v>
      </c>
      <c r="BP43" s="1">
        <f t="shared" si="7"/>
        <v>0</v>
      </c>
      <c r="BQ43" s="1">
        <f t="shared" si="8"/>
        <v>0</v>
      </c>
      <c r="BR43" s="1">
        <f t="shared" si="9"/>
        <v>0</v>
      </c>
      <c r="BS43" s="1">
        <f t="shared" si="10"/>
        <v>0</v>
      </c>
      <c r="BT43" s="1">
        <f t="shared" si="11"/>
        <v>0</v>
      </c>
      <c r="BU43" s="1">
        <f t="shared" si="12"/>
        <v>0</v>
      </c>
      <c r="BV43" s="1">
        <f t="shared" si="13"/>
        <v>0</v>
      </c>
      <c r="BW43" s="1">
        <f t="shared" si="14"/>
        <v>0</v>
      </c>
      <c r="BX43" s="1">
        <f t="shared" si="15"/>
        <v>0</v>
      </c>
      <c r="BY43" s="1">
        <f t="shared" si="16"/>
        <v>0</v>
      </c>
      <c r="BZ43" s="1">
        <f t="shared" si="17"/>
        <v>0</v>
      </c>
      <c r="CA43" s="1">
        <f t="shared" si="18"/>
        <v>1</v>
      </c>
      <c r="CB43" s="35"/>
    </row>
    <row r="44" spans="1:80" s="7" customFormat="1" ht="30" x14ac:dyDescent="0.2">
      <c r="A44" s="12" t="s">
        <v>0</v>
      </c>
      <c r="B44" s="12" t="s">
        <v>4</v>
      </c>
      <c r="C44" s="17" t="s">
        <v>965</v>
      </c>
      <c r="D44" s="72" t="str">
        <f t="shared" si="0"/>
        <v xml:space="preserve">             ; 2014_A=1 </v>
      </c>
      <c r="E44" s="11"/>
      <c r="F44" s="11"/>
      <c r="G44" s="11"/>
      <c r="H44" s="11"/>
      <c r="I44" s="11"/>
      <c r="J44" s="11"/>
      <c r="K44" s="11"/>
      <c r="L44" s="11"/>
      <c r="M44" s="74"/>
      <c r="N44" s="17"/>
      <c r="O44" s="17"/>
      <c r="P44" s="17"/>
      <c r="Q44" s="17"/>
      <c r="R44" s="118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 t="s">
        <v>903</v>
      </c>
      <c r="AD44" s="17" t="s">
        <v>963</v>
      </c>
      <c r="AE44" s="17" t="s">
        <v>964</v>
      </c>
      <c r="AF44" s="17"/>
      <c r="AG44" s="11" t="s">
        <v>148</v>
      </c>
      <c r="AH44" s="11" t="s">
        <v>149</v>
      </c>
      <c r="AI44" s="41">
        <v>51230</v>
      </c>
      <c r="AJ44" s="28" t="s">
        <v>88</v>
      </c>
      <c r="AK44" s="23" t="s">
        <v>1187</v>
      </c>
      <c r="AL44" s="23" t="s">
        <v>1186</v>
      </c>
      <c r="AM44" s="23"/>
      <c r="AO44" s="17" t="s">
        <v>89</v>
      </c>
      <c r="AP44" s="17" t="s">
        <v>87</v>
      </c>
      <c r="AQ44" s="25" t="s">
        <v>5</v>
      </c>
      <c r="AR44" s="23" t="s">
        <v>90</v>
      </c>
      <c r="AS44" s="25"/>
      <c r="AT44" s="1">
        <f>RANK(BL44,$BL$3:$BL$121)+COUNTIF(BL$3:BL44,BL44)-1</f>
        <v>42</v>
      </c>
      <c r="AU44" s="63" t="str">
        <f t="shared" si="1"/>
        <v>N° 42 TEREOS, Connantre</v>
      </c>
      <c r="AV44" s="1">
        <f>RANK(BM44,$BM$3:$BM$121)+COUNTIF(BM$3:BM44,BM44)-1</f>
        <v>42</v>
      </c>
      <c r="AW44" s="63" t="str">
        <f t="shared" si="2"/>
        <v>N° 42 TEREOS, Connantre</v>
      </c>
      <c r="AX44" s="63"/>
      <c r="AY44" s="63"/>
      <c r="AZ44" s="63"/>
      <c r="BA44" s="63"/>
      <c r="BB44" s="64"/>
      <c r="BC44" s="64"/>
      <c r="BD44" s="64"/>
      <c r="BE44" s="64"/>
      <c r="BF44" s="64"/>
      <c r="BG44" s="64"/>
      <c r="BH44" s="64"/>
      <c r="BI44" s="64"/>
      <c r="BJ44" s="64">
        <v>1</v>
      </c>
      <c r="BK44" s="64"/>
      <c r="BL44" s="1">
        <f t="shared" si="3"/>
        <v>1</v>
      </c>
      <c r="BM44" s="1">
        <f t="shared" si="4"/>
        <v>0</v>
      </c>
      <c r="BN44" s="1">
        <f t="shared" si="5"/>
        <v>0</v>
      </c>
      <c r="BO44" s="1">
        <f t="shared" si="6"/>
        <v>0</v>
      </c>
      <c r="BP44" s="1">
        <f t="shared" si="7"/>
        <v>0</v>
      </c>
      <c r="BQ44" s="1">
        <f t="shared" si="8"/>
        <v>0</v>
      </c>
      <c r="BR44" s="1">
        <f t="shared" si="9"/>
        <v>0</v>
      </c>
      <c r="BS44" s="1">
        <f t="shared" si="10"/>
        <v>0</v>
      </c>
      <c r="BT44" s="1">
        <f t="shared" si="11"/>
        <v>1</v>
      </c>
      <c r="BU44" s="1">
        <f t="shared" si="12"/>
        <v>0</v>
      </c>
      <c r="BV44" s="1">
        <f t="shared" si="13"/>
        <v>0</v>
      </c>
      <c r="BW44" s="1">
        <f t="shared" si="14"/>
        <v>0</v>
      </c>
      <c r="BX44" s="1">
        <f t="shared" si="15"/>
        <v>0</v>
      </c>
      <c r="BY44" s="1">
        <f t="shared" si="16"/>
        <v>0</v>
      </c>
      <c r="BZ44" s="1">
        <f t="shared" si="17"/>
        <v>0</v>
      </c>
      <c r="CA44" s="1">
        <f t="shared" si="18"/>
        <v>0</v>
      </c>
      <c r="CB44" s="35"/>
    </row>
    <row r="45" spans="1:80" s="7" customFormat="1" ht="38.25" x14ac:dyDescent="0.2">
      <c r="A45" s="12" t="s">
        <v>0</v>
      </c>
      <c r="B45" s="12" t="s">
        <v>294</v>
      </c>
      <c r="C45" s="17" t="s">
        <v>292</v>
      </c>
      <c r="D45" s="72" t="str">
        <f t="shared" si="0"/>
        <v xml:space="preserve">             ; 2014_A=1 </v>
      </c>
      <c r="E45" s="26"/>
      <c r="F45" s="26"/>
      <c r="G45" s="26"/>
      <c r="H45" s="26"/>
      <c r="I45" s="26"/>
      <c r="J45" s="26"/>
      <c r="K45" s="26"/>
      <c r="L45" s="26"/>
      <c r="M45" s="77"/>
      <c r="N45" s="17"/>
      <c r="O45" s="17"/>
      <c r="P45" s="30"/>
      <c r="Q45" s="17"/>
      <c r="R45" s="119"/>
      <c r="S45" s="30"/>
      <c r="T45" s="30"/>
      <c r="U45" s="30"/>
      <c r="V45" s="17"/>
      <c r="W45" s="17"/>
      <c r="X45" s="30"/>
      <c r="Y45" s="30"/>
      <c r="Z45" s="30"/>
      <c r="AA45" s="30"/>
      <c r="AB45" s="30"/>
      <c r="AC45" s="17"/>
      <c r="AD45" s="17" t="s">
        <v>959</v>
      </c>
      <c r="AE45" s="17" t="s">
        <v>960</v>
      </c>
      <c r="AF45" s="30"/>
      <c r="AG45" s="17" t="s">
        <v>627</v>
      </c>
      <c r="AH45" s="17" t="s">
        <v>628</v>
      </c>
      <c r="AI45" s="21">
        <v>45110</v>
      </c>
      <c r="AJ45" s="28" t="s">
        <v>293</v>
      </c>
      <c r="AK45" s="57" t="s">
        <v>1189</v>
      </c>
      <c r="AL45" s="57" t="s">
        <v>1188</v>
      </c>
      <c r="AM45" s="17"/>
      <c r="AO45" s="26"/>
      <c r="AP45" s="24"/>
      <c r="AQ45" s="26"/>
      <c r="AR45" s="26"/>
      <c r="AS45" s="26"/>
      <c r="AT45" s="1">
        <f>RANK(BL45,$BL$3:$BL$121)+COUNTIF(BL$3:BL45,BL45)-1</f>
        <v>43</v>
      </c>
      <c r="AU45" s="63" t="str">
        <f t="shared" si="1"/>
        <v xml:space="preserve">N° 43 ANTARTIC </v>
      </c>
      <c r="AV45" s="1">
        <f>RANK(BM45,$BM$3:$BM$121)+COUNTIF(BM$3:BM45,BM45)-1</f>
        <v>43</v>
      </c>
      <c r="AW45" s="63" t="str">
        <f t="shared" si="2"/>
        <v xml:space="preserve">N° 43 ANTARTIC </v>
      </c>
      <c r="AX45" s="63"/>
      <c r="AY45" s="63"/>
      <c r="AZ45" s="63"/>
      <c r="BA45" s="63"/>
      <c r="BB45" s="64"/>
      <c r="BC45" s="64"/>
      <c r="BD45" s="64"/>
      <c r="BE45" s="64"/>
      <c r="BF45" s="64"/>
      <c r="BG45" s="64"/>
      <c r="BH45" s="64"/>
      <c r="BI45" s="64"/>
      <c r="BJ45" s="64">
        <v>1</v>
      </c>
      <c r="BK45" s="64"/>
      <c r="BL45" s="1">
        <f t="shared" si="3"/>
        <v>1</v>
      </c>
      <c r="BM45" s="1">
        <f t="shared" si="4"/>
        <v>0</v>
      </c>
      <c r="BN45" s="1">
        <f t="shared" si="5"/>
        <v>0</v>
      </c>
      <c r="BO45" s="1">
        <f t="shared" si="6"/>
        <v>0</v>
      </c>
      <c r="BP45" s="1">
        <f t="shared" si="7"/>
        <v>0</v>
      </c>
      <c r="BQ45" s="1">
        <f t="shared" si="8"/>
        <v>0</v>
      </c>
      <c r="BR45" s="1">
        <f t="shared" si="9"/>
        <v>0</v>
      </c>
      <c r="BS45" s="1">
        <f t="shared" si="10"/>
        <v>0</v>
      </c>
      <c r="BT45" s="1">
        <f t="shared" si="11"/>
        <v>1</v>
      </c>
      <c r="BU45" s="1">
        <f t="shared" si="12"/>
        <v>0</v>
      </c>
      <c r="BV45" s="1">
        <f t="shared" si="13"/>
        <v>0</v>
      </c>
      <c r="BW45" s="1">
        <f t="shared" si="14"/>
        <v>0</v>
      </c>
      <c r="BX45" s="1">
        <f t="shared" si="15"/>
        <v>0</v>
      </c>
      <c r="BY45" s="1">
        <f t="shared" si="16"/>
        <v>0</v>
      </c>
      <c r="BZ45" s="1">
        <f t="shared" si="17"/>
        <v>0</v>
      </c>
      <c r="CA45" s="1">
        <f t="shared" si="18"/>
        <v>0</v>
      </c>
      <c r="CB45" s="37"/>
    </row>
    <row r="46" spans="1:80" s="7" customFormat="1" ht="60" x14ac:dyDescent="0.2">
      <c r="A46" s="12" t="s">
        <v>0</v>
      </c>
      <c r="B46" s="12" t="s">
        <v>91</v>
      </c>
      <c r="C46" s="17" t="s">
        <v>401</v>
      </c>
      <c r="D46" s="72" t="str">
        <f t="shared" si="0"/>
        <v xml:space="preserve">              </v>
      </c>
      <c r="E46" s="11"/>
      <c r="F46" s="11"/>
      <c r="G46" s="11"/>
      <c r="H46" s="11"/>
      <c r="I46" s="11"/>
      <c r="J46" s="11"/>
      <c r="K46" s="11"/>
      <c r="L46" s="11"/>
      <c r="M46" s="74"/>
      <c r="N46" s="17"/>
      <c r="O46" s="17"/>
      <c r="P46" s="17"/>
      <c r="Q46" s="17"/>
      <c r="R46" s="118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1" t="s">
        <v>158</v>
      </c>
      <c r="AH46" s="11" t="s">
        <v>157</v>
      </c>
      <c r="AI46" s="41">
        <v>2220</v>
      </c>
      <c r="AJ46" s="28" t="s">
        <v>98</v>
      </c>
      <c r="AK46" s="23" t="s">
        <v>1191</v>
      </c>
      <c r="AL46" s="23" t="s">
        <v>1190</v>
      </c>
      <c r="AM46" s="23"/>
      <c r="AO46" s="17" t="s">
        <v>99</v>
      </c>
      <c r="AP46" s="17" t="s">
        <v>100</v>
      </c>
      <c r="AQ46" s="25"/>
      <c r="AR46" s="42" t="s">
        <v>14</v>
      </c>
      <c r="AS46" s="25"/>
      <c r="AT46" s="1">
        <f>RANK(BL46,$BL$3:$BL$121)+COUNTIF(BL$3:BL46,BL46)-1</f>
        <v>44</v>
      </c>
      <c r="AU46" s="63" t="str">
        <f t="shared" si="1"/>
        <v>N° 44 LACTINOV (Ex. UNILEP)</v>
      </c>
      <c r="AV46" s="1">
        <f>RANK(BM46,$BM$3:$BM$121)+COUNTIF(BM$3:BM46,BM46)-1</f>
        <v>44</v>
      </c>
      <c r="AW46" s="63" t="str">
        <f t="shared" si="2"/>
        <v>N° 44 LACTINOV (Ex. UNILEP)</v>
      </c>
      <c r="AX46" s="63"/>
      <c r="AY46" s="63"/>
      <c r="AZ46" s="63"/>
      <c r="BA46" s="63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1">
        <f t="shared" si="3"/>
        <v>0</v>
      </c>
      <c r="BM46" s="1">
        <f t="shared" si="4"/>
        <v>0</v>
      </c>
      <c r="BN46" s="1">
        <f t="shared" si="5"/>
        <v>0</v>
      </c>
      <c r="BO46" s="1">
        <f t="shared" si="6"/>
        <v>0</v>
      </c>
      <c r="BP46" s="1">
        <f t="shared" si="7"/>
        <v>0</v>
      </c>
      <c r="BQ46" s="1">
        <f t="shared" si="8"/>
        <v>0</v>
      </c>
      <c r="BR46" s="1">
        <f t="shared" si="9"/>
        <v>0</v>
      </c>
      <c r="BS46" s="1">
        <f t="shared" si="10"/>
        <v>0</v>
      </c>
      <c r="BT46" s="1">
        <f t="shared" si="11"/>
        <v>0</v>
      </c>
      <c r="BU46" s="1">
        <f t="shared" si="12"/>
        <v>0</v>
      </c>
      <c r="BV46" s="1">
        <f t="shared" si="13"/>
        <v>0</v>
      </c>
      <c r="BW46" s="1">
        <f t="shared" si="14"/>
        <v>0</v>
      </c>
      <c r="BX46" s="1">
        <f t="shared" si="15"/>
        <v>0</v>
      </c>
      <c r="BY46" s="1">
        <f t="shared" si="16"/>
        <v>0</v>
      </c>
      <c r="BZ46" s="1">
        <f t="shared" si="17"/>
        <v>0</v>
      </c>
      <c r="CA46" s="1">
        <f t="shared" si="18"/>
        <v>0</v>
      </c>
      <c r="CB46" s="35"/>
    </row>
    <row r="47" spans="1:80" s="7" customFormat="1" ht="30" x14ac:dyDescent="0.2">
      <c r="A47" s="12" t="s">
        <v>0</v>
      </c>
      <c r="B47" s="12" t="s">
        <v>91</v>
      </c>
      <c r="C47" s="17" t="s">
        <v>6</v>
      </c>
      <c r="D47" s="72" t="str">
        <f t="shared" si="0"/>
        <v xml:space="preserve">              </v>
      </c>
      <c r="E47" s="11"/>
      <c r="F47" s="11"/>
      <c r="G47" s="11"/>
      <c r="H47" s="11"/>
      <c r="I47" s="11"/>
      <c r="J47" s="11"/>
      <c r="K47" s="11"/>
      <c r="L47" s="11"/>
      <c r="M47" s="74"/>
      <c r="N47" s="17"/>
      <c r="O47" s="17"/>
      <c r="P47" s="17"/>
      <c r="Q47" s="17"/>
      <c r="R47" s="118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1" t="s">
        <v>151</v>
      </c>
      <c r="AH47" s="11" t="s">
        <v>150</v>
      </c>
      <c r="AI47" s="43" t="s">
        <v>152</v>
      </c>
      <c r="AJ47" s="28" t="s">
        <v>92</v>
      </c>
      <c r="AK47" s="23" t="s">
        <v>1196</v>
      </c>
      <c r="AL47" s="23" t="s">
        <v>1195</v>
      </c>
      <c r="AM47" s="23"/>
      <c r="AO47" s="17"/>
      <c r="AP47" s="17"/>
      <c r="AQ47" s="25"/>
      <c r="AR47" s="42" t="s">
        <v>93</v>
      </c>
      <c r="AS47" s="25"/>
      <c r="AT47" s="1">
        <f>RANK(BL47,$BL$3:$BL$121)+COUNTIF(BL$3:BL47,BL47)-1</f>
        <v>45</v>
      </c>
      <c r="AU47" s="63" t="str">
        <f t="shared" si="1"/>
        <v>N° 45 URIANE</v>
      </c>
      <c r="AV47" s="1">
        <f>RANK(BM47,$BM$3:$BM$121)+COUNTIF(BM$3:BM47,BM47)-1</f>
        <v>45</v>
      </c>
      <c r="AW47" s="63" t="str">
        <f t="shared" si="2"/>
        <v>N° 45 URIANE</v>
      </c>
      <c r="AX47" s="63"/>
      <c r="AY47" s="63"/>
      <c r="AZ47" s="63"/>
      <c r="BA47" s="63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1">
        <f t="shared" si="3"/>
        <v>0</v>
      </c>
      <c r="BM47" s="1">
        <f t="shared" si="4"/>
        <v>0</v>
      </c>
      <c r="BN47" s="1">
        <f t="shared" si="5"/>
        <v>0</v>
      </c>
      <c r="BO47" s="1">
        <f t="shared" si="6"/>
        <v>0</v>
      </c>
      <c r="BP47" s="1">
        <f t="shared" si="7"/>
        <v>0</v>
      </c>
      <c r="BQ47" s="1">
        <f t="shared" si="8"/>
        <v>0</v>
      </c>
      <c r="BR47" s="1">
        <f t="shared" si="9"/>
        <v>0</v>
      </c>
      <c r="BS47" s="1">
        <f t="shared" si="10"/>
        <v>0</v>
      </c>
      <c r="BT47" s="1">
        <f t="shared" si="11"/>
        <v>0</v>
      </c>
      <c r="BU47" s="1">
        <f t="shared" si="12"/>
        <v>0</v>
      </c>
      <c r="BV47" s="1">
        <f t="shared" si="13"/>
        <v>0</v>
      </c>
      <c r="BW47" s="1">
        <f t="shared" si="14"/>
        <v>0</v>
      </c>
      <c r="BX47" s="1">
        <f t="shared" si="15"/>
        <v>0</v>
      </c>
      <c r="BY47" s="1">
        <f t="shared" si="16"/>
        <v>0</v>
      </c>
      <c r="BZ47" s="1">
        <f t="shared" si="17"/>
        <v>0</v>
      </c>
      <c r="CA47" s="1">
        <f t="shared" si="18"/>
        <v>0</v>
      </c>
      <c r="CB47" s="35"/>
    </row>
    <row r="48" spans="1:80" s="7" customFormat="1" ht="30" x14ac:dyDescent="0.2">
      <c r="A48" s="12" t="s">
        <v>0</v>
      </c>
      <c r="B48" s="12" t="s">
        <v>119</v>
      </c>
      <c r="C48" s="17" t="s">
        <v>120</v>
      </c>
      <c r="D48" s="72" t="str">
        <f t="shared" si="0"/>
        <v xml:space="preserve">              </v>
      </c>
      <c r="E48" s="11"/>
      <c r="F48" s="11"/>
      <c r="G48" s="11"/>
      <c r="H48" s="11"/>
      <c r="I48" s="11"/>
      <c r="J48" s="11"/>
      <c r="K48" s="11"/>
      <c r="L48" s="11"/>
      <c r="M48" s="74"/>
      <c r="N48" s="17"/>
      <c r="O48" s="17"/>
      <c r="P48" s="17"/>
      <c r="Q48" s="17"/>
      <c r="R48" s="118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1" t="s">
        <v>172</v>
      </c>
      <c r="AH48" s="11" t="s">
        <v>173</v>
      </c>
      <c r="AI48" s="43" t="s">
        <v>171</v>
      </c>
      <c r="AJ48" s="28" t="s">
        <v>121</v>
      </c>
      <c r="AK48" s="23"/>
      <c r="AL48" s="23" t="s">
        <v>1197</v>
      </c>
      <c r="AM48" s="23" t="s">
        <v>288</v>
      </c>
      <c r="AO48" s="17"/>
      <c r="AP48" s="17"/>
      <c r="AQ48" s="25"/>
      <c r="AR48" s="11"/>
      <c r="AS48" s="25"/>
      <c r="AT48" s="1">
        <f>RANK(BL48,$BL$3:$BL$121)+COUNTIF(BL$3:BL48,BL48)-1</f>
        <v>46</v>
      </c>
      <c r="AU48" s="63" t="str">
        <f t="shared" si="1"/>
        <v>N° 46 ROQUETTE FRERES</v>
      </c>
      <c r="AV48" s="1">
        <f>RANK(BM48,$BM$3:$BM$121)+COUNTIF(BM$3:BM48,BM48)-1</f>
        <v>46</v>
      </c>
      <c r="AW48" s="63" t="str">
        <f t="shared" si="2"/>
        <v>N° 46 ROQUETTE FRERES</v>
      </c>
      <c r="AX48" s="63"/>
      <c r="AY48" s="63"/>
      <c r="AZ48" s="63"/>
      <c r="BA48" s="63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1">
        <f t="shared" si="3"/>
        <v>0</v>
      </c>
      <c r="BM48" s="1">
        <f t="shared" si="4"/>
        <v>0</v>
      </c>
      <c r="BN48" s="1">
        <f t="shared" si="5"/>
        <v>0</v>
      </c>
      <c r="BO48" s="1">
        <f t="shared" si="6"/>
        <v>0</v>
      </c>
      <c r="BP48" s="1">
        <f t="shared" si="7"/>
        <v>0</v>
      </c>
      <c r="BQ48" s="1">
        <f t="shared" si="8"/>
        <v>0</v>
      </c>
      <c r="BR48" s="1">
        <f t="shared" si="9"/>
        <v>0</v>
      </c>
      <c r="BS48" s="1">
        <f t="shared" si="10"/>
        <v>0</v>
      </c>
      <c r="BT48" s="1">
        <f t="shared" si="11"/>
        <v>0</v>
      </c>
      <c r="BU48" s="1">
        <f t="shared" si="12"/>
        <v>0</v>
      </c>
      <c r="BV48" s="1">
        <f t="shared" si="13"/>
        <v>0</v>
      </c>
      <c r="BW48" s="1">
        <f t="shared" si="14"/>
        <v>0</v>
      </c>
      <c r="BX48" s="1">
        <f t="shared" si="15"/>
        <v>0</v>
      </c>
      <c r="BY48" s="1">
        <f t="shared" si="16"/>
        <v>0</v>
      </c>
      <c r="BZ48" s="1">
        <f t="shared" si="17"/>
        <v>0</v>
      </c>
      <c r="CA48" s="1">
        <f t="shared" si="18"/>
        <v>0</v>
      </c>
      <c r="CB48" s="35"/>
    </row>
    <row r="49" spans="1:80" s="7" customFormat="1" ht="30" x14ac:dyDescent="0.2">
      <c r="A49" s="12" t="s">
        <v>0</v>
      </c>
      <c r="B49" s="12" t="s">
        <v>132</v>
      </c>
      <c r="C49" s="17" t="s">
        <v>33</v>
      </c>
      <c r="D49" s="72" t="str">
        <f t="shared" si="0"/>
        <v xml:space="preserve">              </v>
      </c>
      <c r="E49" s="11"/>
      <c r="F49" s="11"/>
      <c r="G49" s="11"/>
      <c r="H49" s="11"/>
      <c r="I49" s="11"/>
      <c r="J49" s="11"/>
      <c r="K49" s="11"/>
      <c r="L49" s="11"/>
      <c r="M49" s="74"/>
      <c r="N49" s="17"/>
      <c r="O49" s="17"/>
      <c r="P49" s="17"/>
      <c r="Q49" s="17"/>
      <c r="R49" s="118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1" t="s">
        <v>172</v>
      </c>
      <c r="AH49" s="11" t="s">
        <v>173</v>
      </c>
      <c r="AI49" s="43" t="s">
        <v>171</v>
      </c>
      <c r="AJ49" s="28" t="s">
        <v>129</v>
      </c>
      <c r="AK49" s="23" t="s">
        <v>1199</v>
      </c>
      <c r="AL49" s="23" t="s">
        <v>1198</v>
      </c>
      <c r="AM49" s="23"/>
      <c r="AO49" s="17" t="s">
        <v>130</v>
      </c>
      <c r="AP49" s="17" t="s">
        <v>131</v>
      </c>
      <c r="AQ49" s="44" t="s">
        <v>34</v>
      </c>
      <c r="AR49" s="42" t="s">
        <v>35</v>
      </c>
      <c r="AS49" s="25"/>
      <c r="AT49" s="1">
        <f>RANK(BL49,$BL$3:$BL$121)+COUNTIF(BL$3:BL49,BL49)-1</f>
        <v>47</v>
      </c>
      <c r="AU49" s="63" t="str">
        <f t="shared" si="1"/>
        <v xml:space="preserve">N° 47 BABYNOV  </v>
      </c>
      <c r="AV49" s="1">
        <f>RANK(BM49,$BM$3:$BM$121)+COUNTIF(BM$3:BM49,BM49)-1</f>
        <v>47</v>
      </c>
      <c r="AW49" s="63" t="str">
        <f t="shared" si="2"/>
        <v xml:space="preserve">N° 47 BABYNOV  </v>
      </c>
      <c r="AX49" s="63"/>
      <c r="AY49" s="63"/>
      <c r="AZ49" s="63"/>
      <c r="BA49" s="63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1">
        <f t="shared" si="3"/>
        <v>0</v>
      </c>
      <c r="BM49" s="1">
        <f t="shared" si="4"/>
        <v>0</v>
      </c>
      <c r="BN49" s="1">
        <f t="shared" si="5"/>
        <v>0</v>
      </c>
      <c r="BO49" s="1">
        <f t="shared" si="6"/>
        <v>0</v>
      </c>
      <c r="BP49" s="1">
        <f t="shared" si="7"/>
        <v>0</v>
      </c>
      <c r="BQ49" s="1">
        <f t="shared" si="8"/>
        <v>0</v>
      </c>
      <c r="BR49" s="1">
        <f t="shared" si="9"/>
        <v>0</v>
      </c>
      <c r="BS49" s="1">
        <f t="shared" si="10"/>
        <v>0</v>
      </c>
      <c r="BT49" s="1">
        <f t="shared" si="11"/>
        <v>0</v>
      </c>
      <c r="BU49" s="1">
        <f t="shared" si="12"/>
        <v>0</v>
      </c>
      <c r="BV49" s="1">
        <f t="shared" si="13"/>
        <v>0</v>
      </c>
      <c r="BW49" s="1">
        <f t="shared" si="14"/>
        <v>0</v>
      </c>
      <c r="BX49" s="1">
        <f t="shared" si="15"/>
        <v>0</v>
      </c>
      <c r="BY49" s="1">
        <f t="shared" si="16"/>
        <v>0</v>
      </c>
      <c r="BZ49" s="1">
        <f t="shared" si="17"/>
        <v>0</v>
      </c>
      <c r="CA49" s="1">
        <f t="shared" si="18"/>
        <v>0</v>
      </c>
      <c r="CB49" s="35"/>
    </row>
    <row r="50" spans="1:80" s="7" customFormat="1" ht="30" x14ac:dyDescent="0.2">
      <c r="A50" s="12" t="s">
        <v>0</v>
      </c>
      <c r="B50" s="12" t="s">
        <v>101</v>
      </c>
      <c r="C50" s="17" t="s">
        <v>1202</v>
      </c>
      <c r="D50" s="72" t="str">
        <f t="shared" si="0"/>
        <v xml:space="preserve">              </v>
      </c>
      <c r="E50" s="11"/>
      <c r="F50" s="11"/>
      <c r="G50" s="11"/>
      <c r="H50" s="11"/>
      <c r="I50" s="11"/>
      <c r="J50" s="11"/>
      <c r="K50" s="11"/>
      <c r="L50" s="11"/>
      <c r="M50" s="74"/>
      <c r="N50" s="17"/>
      <c r="O50" s="17"/>
      <c r="P50" s="17"/>
      <c r="Q50" s="17"/>
      <c r="R50" s="118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1" t="s">
        <v>159</v>
      </c>
      <c r="AH50" s="11" t="s">
        <v>160</v>
      </c>
      <c r="AI50" s="41">
        <v>8150</v>
      </c>
      <c r="AJ50" s="28" t="s">
        <v>102</v>
      </c>
      <c r="AK50" s="23" t="s">
        <v>1201</v>
      </c>
      <c r="AL50" s="23" t="s">
        <v>1200</v>
      </c>
      <c r="AM50" s="23"/>
      <c r="AO50" s="17" t="s">
        <v>402</v>
      </c>
      <c r="AP50" s="17" t="s">
        <v>403</v>
      </c>
      <c r="AQ50" s="25"/>
      <c r="AR50" s="23" t="s">
        <v>404</v>
      </c>
      <c r="AS50" s="25" t="s">
        <v>405</v>
      </c>
      <c r="AT50" s="1">
        <f>RANK(BL50,$BL$3:$BL$121)+COUNTIF(BL$3:BL50,BL50)-1</f>
        <v>48</v>
      </c>
      <c r="AU50" s="63" t="str">
        <f t="shared" si="1"/>
        <v>N° 48 Canelia (Lactalis) Rouvroy Poudre</v>
      </c>
      <c r="AV50" s="1">
        <f>RANK(BM50,$BM$3:$BM$121)+COUNTIF(BM$3:BM50,BM50)-1</f>
        <v>48</v>
      </c>
      <c r="AW50" s="63" t="str">
        <f t="shared" si="2"/>
        <v>N° 48 Canelia (Lactalis) Rouvroy Poudre</v>
      </c>
      <c r="AX50" s="63"/>
      <c r="AY50" s="63"/>
      <c r="AZ50" s="63"/>
      <c r="BA50" s="63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1">
        <f t="shared" si="3"/>
        <v>0</v>
      </c>
      <c r="BM50" s="1">
        <f t="shared" si="4"/>
        <v>0</v>
      </c>
      <c r="BN50" s="1">
        <f t="shared" si="5"/>
        <v>0</v>
      </c>
      <c r="BO50" s="1">
        <f t="shared" si="6"/>
        <v>0</v>
      </c>
      <c r="BP50" s="1">
        <f t="shared" si="7"/>
        <v>0</v>
      </c>
      <c r="BQ50" s="1">
        <f t="shared" si="8"/>
        <v>0</v>
      </c>
      <c r="BR50" s="1">
        <f t="shared" si="9"/>
        <v>0</v>
      </c>
      <c r="BS50" s="1">
        <f t="shared" si="10"/>
        <v>0</v>
      </c>
      <c r="BT50" s="1">
        <f t="shared" si="11"/>
        <v>0</v>
      </c>
      <c r="BU50" s="1">
        <f t="shared" si="12"/>
        <v>0</v>
      </c>
      <c r="BV50" s="1">
        <f t="shared" si="13"/>
        <v>0</v>
      </c>
      <c r="BW50" s="1">
        <f t="shared" si="14"/>
        <v>0</v>
      </c>
      <c r="BX50" s="1">
        <f t="shared" si="15"/>
        <v>0</v>
      </c>
      <c r="BY50" s="1">
        <f t="shared" si="16"/>
        <v>0</v>
      </c>
      <c r="BZ50" s="1">
        <f t="shared" si="17"/>
        <v>0</v>
      </c>
      <c r="CA50" s="1">
        <f t="shared" si="18"/>
        <v>0</v>
      </c>
      <c r="CB50" s="35"/>
    </row>
    <row r="51" spans="1:80" s="7" customFormat="1" ht="38.25" customHeight="1" x14ac:dyDescent="0.2">
      <c r="A51" s="12" t="s">
        <v>0</v>
      </c>
      <c r="B51" s="12" t="s">
        <v>241</v>
      </c>
      <c r="C51" s="17" t="s">
        <v>65</v>
      </c>
      <c r="D51" s="72" t="str">
        <f t="shared" si="0"/>
        <v xml:space="preserve">              </v>
      </c>
      <c r="E51" s="11"/>
      <c r="F51" s="11"/>
      <c r="G51" s="11"/>
      <c r="H51" s="11"/>
      <c r="I51" s="11"/>
      <c r="J51" s="11"/>
      <c r="K51" s="11"/>
      <c r="L51" s="11"/>
      <c r="M51" s="75"/>
      <c r="N51" s="17"/>
      <c r="O51" s="17"/>
      <c r="P51" s="15"/>
      <c r="Q51" s="17"/>
      <c r="R51" s="24"/>
      <c r="S51" s="15"/>
      <c r="T51" s="15"/>
      <c r="U51" s="15"/>
      <c r="V51" s="17"/>
      <c r="W51" s="17"/>
      <c r="X51" s="15"/>
      <c r="Y51" s="15"/>
      <c r="Z51" s="15"/>
      <c r="AA51" s="15"/>
      <c r="AB51" s="15"/>
      <c r="AC51" s="17"/>
      <c r="AD51" s="17"/>
      <c r="AE51" s="17"/>
      <c r="AF51" s="15"/>
      <c r="AG51" s="17" t="s">
        <v>262</v>
      </c>
      <c r="AH51" s="17" t="s">
        <v>263</v>
      </c>
      <c r="AI51" s="41">
        <v>8430</v>
      </c>
      <c r="AJ51" s="28" t="s">
        <v>261</v>
      </c>
      <c r="AK51" s="22" t="s">
        <v>1204</v>
      </c>
      <c r="AL51" s="22" t="s">
        <v>1203</v>
      </c>
      <c r="AM51" s="23" t="s">
        <v>260</v>
      </c>
      <c r="AO51" s="17" t="s">
        <v>614</v>
      </c>
      <c r="AP51" s="17" t="s">
        <v>613</v>
      </c>
      <c r="AQ51" s="23" t="s">
        <v>604</v>
      </c>
      <c r="AR51" s="42" t="s">
        <v>605</v>
      </c>
      <c r="AS51" s="26"/>
      <c r="AT51" s="1">
        <f>RANK(BL51,$BL$3:$BL$121)+COUNTIF(BL$3:BL51,BL51)-1</f>
        <v>49</v>
      </c>
      <c r="AU51" s="63" t="str">
        <f t="shared" si="1"/>
        <v>N° 49 Laboratoire Départemental d’Analyses des Ardennes</v>
      </c>
      <c r="AV51" s="1">
        <f>RANK(BM51,$BM$3:$BM$121)+COUNTIF(BM$3:BM51,BM51)-1</f>
        <v>49</v>
      </c>
      <c r="AW51" s="63" t="str">
        <f t="shared" si="2"/>
        <v>N° 49 Laboratoire Départemental d’Analyses des Ardennes</v>
      </c>
      <c r="AX51" s="63"/>
      <c r="AY51" s="63"/>
      <c r="AZ51" s="63"/>
      <c r="BA51" s="63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1">
        <f t="shared" si="3"/>
        <v>0</v>
      </c>
      <c r="BM51" s="1">
        <f t="shared" si="4"/>
        <v>0</v>
      </c>
      <c r="BN51" s="1">
        <f t="shared" si="5"/>
        <v>0</v>
      </c>
      <c r="BO51" s="1">
        <f t="shared" si="6"/>
        <v>0</v>
      </c>
      <c r="BP51" s="1">
        <f t="shared" si="7"/>
        <v>0</v>
      </c>
      <c r="BQ51" s="1">
        <f t="shared" si="8"/>
        <v>0</v>
      </c>
      <c r="BR51" s="1">
        <f t="shared" si="9"/>
        <v>0</v>
      </c>
      <c r="BS51" s="1">
        <f t="shared" si="10"/>
        <v>0</v>
      </c>
      <c r="BT51" s="1">
        <f t="shared" si="11"/>
        <v>0</v>
      </c>
      <c r="BU51" s="1">
        <f t="shared" si="12"/>
        <v>0</v>
      </c>
      <c r="BV51" s="1">
        <f t="shared" si="13"/>
        <v>0</v>
      </c>
      <c r="BW51" s="1">
        <f t="shared" si="14"/>
        <v>0</v>
      </c>
      <c r="BX51" s="1">
        <f t="shared" si="15"/>
        <v>0</v>
      </c>
      <c r="BY51" s="1">
        <f t="shared" si="16"/>
        <v>0</v>
      </c>
      <c r="BZ51" s="1">
        <f t="shared" si="17"/>
        <v>0</v>
      </c>
      <c r="CA51" s="1">
        <f t="shared" si="18"/>
        <v>0</v>
      </c>
      <c r="CB51" s="35"/>
    </row>
    <row r="52" spans="1:80" s="7" customFormat="1" ht="54" customHeight="1" x14ac:dyDescent="0.2">
      <c r="A52" s="12" t="s">
        <v>0</v>
      </c>
      <c r="B52" s="12" t="s">
        <v>511</v>
      </c>
      <c r="C52" s="17" t="s">
        <v>37</v>
      </c>
      <c r="D52" s="72" t="str">
        <f t="shared" si="0"/>
        <v xml:space="preserve">              </v>
      </c>
      <c r="E52" s="11"/>
      <c r="F52" s="11"/>
      <c r="G52" s="11"/>
      <c r="H52" s="11"/>
      <c r="I52" s="11"/>
      <c r="J52" s="11"/>
      <c r="K52" s="11"/>
      <c r="L52" s="11"/>
      <c r="M52" s="74"/>
      <c r="N52" s="17"/>
      <c r="O52" s="17"/>
      <c r="P52" s="17"/>
      <c r="Q52" s="17"/>
      <c r="R52" s="118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1" t="s">
        <v>181</v>
      </c>
      <c r="AH52" s="11" t="s">
        <v>182</v>
      </c>
      <c r="AI52" s="41">
        <v>10800</v>
      </c>
      <c r="AJ52" s="28" t="s">
        <v>138</v>
      </c>
      <c r="AK52" s="23" t="s">
        <v>1206</v>
      </c>
      <c r="AL52" s="23" t="s">
        <v>1205</v>
      </c>
      <c r="AO52" s="17"/>
      <c r="AP52" s="17"/>
      <c r="AQ52" s="44"/>
      <c r="AR52" s="11"/>
      <c r="AS52" s="25"/>
      <c r="AT52" s="1">
        <f>RANK(BL52,$BL$3:$BL$121)+COUNTIF(BL$3:BL52,BL52)-1</f>
        <v>50</v>
      </c>
      <c r="AU52" s="63" t="str">
        <f t="shared" si="1"/>
        <v>N° 50 BISTER France</v>
      </c>
      <c r="AV52" s="1">
        <f>RANK(BM52,$BM$3:$BM$121)+COUNTIF(BM$3:BM52,BM52)-1</f>
        <v>50</v>
      </c>
      <c r="AW52" s="63" t="str">
        <f t="shared" si="2"/>
        <v>N° 50 BISTER France</v>
      </c>
      <c r="AX52" s="63"/>
      <c r="AY52" s="63"/>
      <c r="AZ52" s="63"/>
      <c r="BA52" s="63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1">
        <f t="shared" si="3"/>
        <v>0</v>
      </c>
      <c r="BM52" s="1">
        <f t="shared" si="4"/>
        <v>0</v>
      </c>
      <c r="BN52" s="1">
        <f t="shared" si="5"/>
        <v>0</v>
      </c>
      <c r="BO52" s="1">
        <f t="shared" si="6"/>
        <v>0</v>
      </c>
      <c r="BP52" s="1">
        <f t="shared" si="7"/>
        <v>0</v>
      </c>
      <c r="BQ52" s="1">
        <f t="shared" si="8"/>
        <v>0</v>
      </c>
      <c r="BR52" s="1">
        <f t="shared" si="9"/>
        <v>0</v>
      </c>
      <c r="BS52" s="1">
        <f t="shared" si="10"/>
        <v>0</v>
      </c>
      <c r="BT52" s="1">
        <f t="shared" si="11"/>
        <v>0</v>
      </c>
      <c r="BU52" s="1">
        <f t="shared" si="12"/>
        <v>0</v>
      </c>
      <c r="BV52" s="1">
        <f t="shared" si="13"/>
        <v>0</v>
      </c>
      <c r="BW52" s="1">
        <f t="shared" si="14"/>
        <v>0</v>
      </c>
      <c r="BX52" s="1">
        <f t="shared" si="15"/>
        <v>0</v>
      </c>
      <c r="BY52" s="1">
        <f t="shared" si="16"/>
        <v>0</v>
      </c>
      <c r="BZ52" s="1">
        <f t="shared" si="17"/>
        <v>0</v>
      </c>
      <c r="CA52" s="1">
        <f t="shared" si="18"/>
        <v>0</v>
      </c>
      <c r="CB52" s="35"/>
    </row>
    <row r="53" spans="1:80" s="7" customFormat="1" ht="28.5" customHeight="1" x14ac:dyDescent="0.2">
      <c r="A53" s="12" t="s">
        <v>0</v>
      </c>
      <c r="B53" s="12" t="s">
        <v>113</v>
      </c>
      <c r="C53" s="17" t="s">
        <v>26</v>
      </c>
      <c r="D53" s="72" t="str">
        <f t="shared" si="0"/>
        <v xml:space="preserve">              </v>
      </c>
      <c r="E53" s="11"/>
      <c r="F53" s="11"/>
      <c r="G53" s="11"/>
      <c r="H53" s="11"/>
      <c r="I53" s="11"/>
      <c r="J53" s="11"/>
      <c r="K53" s="11"/>
      <c r="L53" s="11"/>
      <c r="M53" s="74"/>
      <c r="N53" s="17"/>
      <c r="O53" s="17"/>
      <c r="P53" s="17"/>
      <c r="Q53" s="17"/>
      <c r="R53" s="118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1" t="s">
        <v>168</v>
      </c>
      <c r="AH53" s="11" t="s">
        <v>167</v>
      </c>
      <c r="AI53" s="41">
        <v>51100</v>
      </c>
      <c r="AJ53" s="28" t="s">
        <v>114</v>
      </c>
      <c r="AK53" s="23" t="s">
        <v>1208</v>
      </c>
      <c r="AL53" s="23" t="s">
        <v>1207</v>
      </c>
      <c r="AO53" s="17"/>
      <c r="AP53" s="17"/>
      <c r="AQ53" s="25"/>
      <c r="AR53" s="11"/>
      <c r="AS53" s="25"/>
      <c r="AT53" s="1">
        <f>RANK(BL53,$BL$3:$BL$121)+COUNTIF(BL$3:BL53,BL53)-1</f>
        <v>51</v>
      </c>
      <c r="AU53" s="63" t="str">
        <f t="shared" si="1"/>
        <v>N° 51 KALIZEA</v>
      </c>
      <c r="AV53" s="1">
        <f>RANK(BM53,$BM$3:$BM$121)+COUNTIF(BM$3:BM53,BM53)-1</f>
        <v>51</v>
      </c>
      <c r="AW53" s="63" t="str">
        <f t="shared" si="2"/>
        <v>N° 51 KALIZEA</v>
      </c>
      <c r="AX53" s="63"/>
      <c r="AY53" s="63"/>
      <c r="AZ53" s="63"/>
      <c r="BA53" s="63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1">
        <f t="shared" si="3"/>
        <v>0</v>
      </c>
      <c r="BM53" s="1">
        <f t="shared" si="4"/>
        <v>0</v>
      </c>
      <c r="BN53" s="1">
        <f t="shared" si="5"/>
        <v>0</v>
      </c>
      <c r="BO53" s="1">
        <f t="shared" si="6"/>
        <v>0</v>
      </c>
      <c r="BP53" s="1">
        <f t="shared" si="7"/>
        <v>0</v>
      </c>
      <c r="BQ53" s="1">
        <f t="shared" si="8"/>
        <v>0</v>
      </c>
      <c r="BR53" s="1">
        <f t="shared" si="9"/>
        <v>0</v>
      </c>
      <c r="BS53" s="1">
        <f t="shared" si="10"/>
        <v>0</v>
      </c>
      <c r="BT53" s="1">
        <f t="shared" si="11"/>
        <v>0</v>
      </c>
      <c r="BU53" s="1">
        <f t="shared" si="12"/>
        <v>0</v>
      </c>
      <c r="BV53" s="1">
        <f t="shared" si="13"/>
        <v>0</v>
      </c>
      <c r="BW53" s="1">
        <f t="shared" si="14"/>
        <v>0</v>
      </c>
      <c r="BX53" s="1">
        <f t="shared" si="15"/>
        <v>0</v>
      </c>
      <c r="BY53" s="1">
        <f t="shared" si="16"/>
        <v>0</v>
      </c>
      <c r="BZ53" s="1">
        <f t="shared" si="17"/>
        <v>0</v>
      </c>
      <c r="CA53" s="1">
        <f t="shared" si="18"/>
        <v>0</v>
      </c>
      <c r="CB53" s="35"/>
    </row>
    <row r="54" spans="1:80" s="7" customFormat="1" ht="45" x14ac:dyDescent="0.2">
      <c r="A54" s="12" t="s">
        <v>0</v>
      </c>
      <c r="B54" s="12" t="s">
        <v>115</v>
      </c>
      <c r="C54" s="17" t="s">
        <v>1273</v>
      </c>
      <c r="D54" s="72" t="str">
        <f t="shared" si="0"/>
        <v xml:space="preserve">              </v>
      </c>
      <c r="E54" s="11"/>
      <c r="F54" s="11"/>
      <c r="G54" s="11"/>
      <c r="H54" s="11"/>
      <c r="I54" s="11"/>
      <c r="J54" s="11"/>
      <c r="K54" s="11"/>
      <c r="L54" s="11"/>
      <c r="M54" s="74"/>
      <c r="N54" s="17"/>
      <c r="O54" s="17"/>
      <c r="P54" s="17"/>
      <c r="Q54" s="17"/>
      <c r="R54" s="118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1" t="s">
        <v>169</v>
      </c>
      <c r="AH54" s="11" t="s">
        <v>167</v>
      </c>
      <c r="AI54" s="41">
        <v>51100</v>
      </c>
      <c r="AJ54" s="28" t="s">
        <v>116</v>
      </c>
      <c r="AK54" s="23" t="s">
        <v>1210</v>
      </c>
      <c r="AL54" s="23" t="s">
        <v>1209</v>
      </c>
      <c r="AO54" s="17" t="s">
        <v>27</v>
      </c>
      <c r="AP54" s="17" t="s">
        <v>287</v>
      </c>
      <c r="AQ54" s="25" t="s">
        <v>116</v>
      </c>
      <c r="AR54" s="11"/>
      <c r="AS54" s="25" t="s">
        <v>399</v>
      </c>
      <c r="AT54" s="1">
        <f>RANK(BL54,$BL$3:$BL$121)+COUNTIF(BL$3:BL54,BL54)-1</f>
        <v>52</v>
      </c>
      <c r="AU54" s="63" t="str">
        <f t="shared" si="1"/>
        <v xml:space="preserve">N° 52 FOSSIER </v>
      </c>
      <c r="AV54" s="1">
        <f>RANK(BM54,$BM$3:$BM$121)+COUNTIF(BM$3:BM54,BM54)-1</f>
        <v>52</v>
      </c>
      <c r="AW54" s="63" t="str">
        <f t="shared" si="2"/>
        <v xml:space="preserve">N° 52 FOSSIER </v>
      </c>
      <c r="AX54" s="63"/>
      <c r="AY54" s="63"/>
      <c r="AZ54" s="63"/>
      <c r="BA54" s="63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1">
        <f t="shared" si="3"/>
        <v>0</v>
      </c>
      <c r="BM54" s="1">
        <f t="shared" si="4"/>
        <v>0</v>
      </c>
      <c r="BN54" s="1">
        <f t="shared" si="5"/>
        <v>0</v>
      </c>
      <c r="BO54" s="1">
        <f t="shared" si="6"/>
        <v>0</v>
      </c>
      <c r="BP54" s="1">
        <f t="shared" si="7"/>
        <v>0</v>
      </c>
      <c r="BQ54" s="1">
        <f t="shared" si="8"/>
        <v>0</v>
      </c>
      <c r="BR54" s="1">
        <f t="shared" si="9"/>
        <v>0</v>
      </c>
      <c r="BS54" s="1">
        <f t="shared" si="10"/>
        <v>0</v>
      </c>
      <c r="BT54" s="1">
        <f t="shared" si="11"/>
        <v>0</v>
      </c>
      <c r="BU54" s="1">
        <f t="shared" si="12"/>
        <v>0</v>
      </c>
      <c r="BV54" s="1">
        <f t="shared" si="13"/>
        <v>0</v>
      </c>
      <c r="BW54" s="1">
        <f t="shared" si="14"/>
        <v>0</v>
      </c>
      <c r="BX54" s="1">
        <f t="shared" si="15"/>
        <v>0</v>
      </c>
      <c r="BY54" s="1">
        <f t="shared" si="16"/>
        <v>0</v>
      </c>
      <c r="BZ54" s="1">
        <f t="shared" si="17"/>
        <v>0</v>
      </c>
      <c r="CA54" s="1">
        <f t="shared" si="18"/>
        <v>0</v>
      </c>
      <c r="CB54" s="35"/>
    </row>
    <row r="55" spans="1:80" s="7" customFormat="1" ht="42.75" x14ac:dyDescent="0.2">
      <c r="A55" s="12" t="s">
        <v>0</v>
      </c>
      <c r="B55" s="12" t="s">
        <v>17</v>
      </c>
      <c r="C55" s="17" t="s">
        <v>47</v>
      </c>
      <c r="D55" s="72" t="str">
        <f t="shared" si="0"/>
        <v xml:space="preserve">              </v>
      </c>
      <c r="E55" s="11"/>
      <c r="F55" s="11"/>
      <c r="G55" s="11"/>
      <c r="H55" s="11"/>
      <c r="I55" s="11"/>
      <c r="J55" s="11"/>
      <c r="K55" s="11"/>
      <c r="L55" s="11"/>
      <c r="M55" s="74"/>
      <c r="N55" s="17"/>
      <c r="O55" s="17"/>
      <c r="P55" s="17"/>
      <c r="Q55" s="17"/>
      <c r="R55" s="118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1" t="s">
        <v>195</v>
      </c>
      <c r="AH55" s="11" t="s">
        <v>167</v>
      </c>
      <c r="AI55" s="41">
        <v>51100</v>
      </c>
      <c r="AJ55" s="28" t="s">
        <v>199</v>
      </c>
      <c r="AK55" s="23" t="s">
        <v>1212</v>
      </c>
      <c r="AL55" s="23" t="s">
        <v>1211</v>
      </c>
      <c r="AO55" s="17" t="s">
        <v>196</v>
      </c>
      <c r="AP55" s="17"/>
      <c r="AQ55" s="44" t="s">
        <v>198</v>
      </c>
      <c r="AR55" s="42" t="s">
        <v>197</v>
      </c>
      <c r="AS55" s="25"/>
      <c r="AT55" s="1">
        <f>RANK(BL55,$BL$3:$BL$121)+COUNTIF(BL$3:BL55,BL55)-1</f>
        <v>53</v>
      </c>
      <c r="AU55" s="63" t="str">
        <f t="shared" si="1"/>
        <v xml:space="preserve">N° 53 CRVC Coopérative Régionale des Vins de Champagne </v>
      </c>
      <c r="AV55" s="1">
        <f>RANK(BM55,$BM$3:$BM$121)+COUNTIF(BM$3:BM55,BM55)-1</f>
        <v>53</v>
      </c>
      <c r="AW55" s="63" t="str">
        <f t="shared" si="2"/>
        <v xml:space="preserve">N° 53 CRVC Coopérative Régionale des Vins de Champagne </v>
      </c>
      <c r="AX55" s="63"/>
      <c r="AY55" s="63"/>
      <c r="AZ55" s="63"/>
      <c r="BA55" s="63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1">
        <f t="shared" si="3"/>
        <v>0</v>
      </c>
      <c r="BM55" s="1">
        <f t="shared" si="4"/>
        <v>0</v>
      </c>
      <c r="BN55" s="1">
        <f t="shared" si="5"/>
        <v>0</v>
      </c>
      <c r="BO55" s="1">
        <f t="shared" si="6"/>
        <v>0</v>
      </c>
      <c r="BP55" s="1">
        <f t="shared" si="7"/>
        <v>0</v>
      </c>
      <c r="BQ55" s="1">
        <f t="shared" si="8"/>
        <v>0</v>
      </c>
      <c r="BR55" s="1">
        <f t="shared" si="9"/>
        <v>0</v>
      </c>
      <c r="BS55" s="1">
        <f t="shared" si="10"/>
        <v>0</v>
      </c>
      <c r="BT55" s="1">
        <f t="shared" si="11"/>
        <v>0</v>
      </c>
      <c r="BU55" s="1">
        <f t="shared" si="12"/>
        <v>0</v>
      </c>
      <c r="BV55" s="1">
        <f t="shared" si="13"/>
        <v>0</v>
      </c>
      <c r="BW55" s="1">
        <f t="shared" si="14"/>
        <v>0</v>
      </c>
      <c r="BX55" s="1">
        <f t="shared" si="15"/>
        <v>0</v>
      </c>
      <c r="BY55" s="1">
        <f t="shared" si="16"/>
        <v>0</v>
      </c>
      <c r="BZ55" s="1">
        <f t="shared" si="17"/>
        <v>0</v>
      </c>
      <c r="CA55" s="1">
        <f t="shared" si="18"/>
        <v>0</v>
      </c>
      <c r="CB55" s="35"/>
    </row>
    <row r="56" spans="1:80" s="7" customFormat="1" ht="42.75" x14ac:dyDescent="0.2">
      <c r="A56" s="12" t="s">
        <v>0</v>
      </c>
      <c r="B56" s="12" t="s">
        <v>133</v>
      </c>
      <c r="C56" s="17" t="s">
        <v>128</v>
      </c>
      <c r="D56" s="72" t="str">
        <f t="shared" si="0"/>
        <v xml:space="preserve">              </v>
      </c>
      <c r="E56" s="11"/>
      <c r="F56" s="11"/>
      <c r="G56" s="11"/>
      <c r="H56" s="11"/>
      <c r="I56" s="11"/>
      <c r="J56" s="11"/>
      <c r="K56" s="11"/>
      <c r="L56" s="11"/>
      <c r="M56" s="74"/>
      <c r="N56" s="17"/>
      <c r="O56" s="17"/>
      <c r="P56" s="17"/>
      <c r="Q56" s="17"/>
      <c r="R56" s="118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1" t="s">
        <v>178</v>
      </c>
      <c r="AH56" s="11" t="s">
        <v>147</v>
      </c>
      <c r="AI56" s="41">
        <v>51110</v>
      </c>
      <c r="AJ56" s="28" t="s">
        <v>32</v>
      </c>
      <c r="AK56" s="23" t="s">
        <v>1214</v>
      </c>
      <c r="AL56" s="23" t="s">
        <v>1213</v>
      </c>
      <c r="AO56" s="17" t="s">
        <v>1083</v>
      </c>
      <c r="AP56" s="17" t="s">
        <v>1084</v>
      </c>
      <c r="AQ56" s="11" t="s">
        <v>1085</v>
      </c>
      <c r="AR56" s="49" t="s">
        <v>1086</v>
      </c>
      <c r="AS56" s="11" t="s">
        <v>1087</v>
      </c>
      <c r="AT56" s="1">
        <f>RANK(BL56,$BL$3:$BL$121)+COUNTIF(BL$3:BL56,BL56)-1</f>
        <v>54</v>
      </c>
      <c r="AU56" s="63" t="str">
        <f t="shared" si="1"/>
        <v>N° 54 Chamtor, ADM</v>
      </c>
      <c r="AV56" s="1">
        <f>RANK(BM56,$BM$3:$BM$121)+COUNTIF(BM$3:BM56,BM56)-1</f>
        <v>54</v>
      </c>
      <c r="AW56" s="63" t="str">
        <f t="shared" si="2"/>
        <v>N° 54 Chamtor, ADM</v>
      </c>
      <c r="AX56" s="63"/>
      <c r="AY56" s="63"/>
      <c r="AZ56" s="63"/>
      <c r="BA56" s="63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1">
        <f t="shared" si="3"/>
        <v>0</v>
      </c>
      <c r="BM56" s="1">
        <f t="shared" si="4"/>
        <v>0</v>
      </c>
      <c r="BN56" s="1">
        <f t="shared" si="5"/>
        <v>0</v>
      </c>
      <c r="BO56" s="1">
        <f t="shared" si="6"/>
        <v>0</v>
      </c>
      <c r="BP56" s="1">
        <f t="shared" si="7"/>
        <v>0</v>
      </c>
      <c r="BQ56" s="1">
        <f t="shared" si="8"/>
        <v>0</v>
      </c>
      <c r="BR56" s="1">
        <f t="shared" si="9"/>
        <v>0</v>
      </c>
      <c r="BS56" s="1">
        <f t="shared" si="10"/>
        <v>0</v>
      </c>
      <c r="BT56" s="1">
        <f t="shared" si="11"/>
        <v>0</v>
      </c>
      <c r="BU56" s="1">
        <f t="shared" si="12"/>
        <v>0</v>
      </c>
      <c r="BV56" s="1">
        <f t="shared" si="13"/>
        <v>0</v>
      </c>
      <c r="BW56" s="1">
        <f t="shared" si="14"/>
        <v>0</v>
      </c>
      <c r="BX56" s="1">
        <f t="shared" si="15"/>
        <v>0</v>
      </c>
      <c r="BY56" s="1">
        <f t="shared" si="16"/>
        <v>0</v>
      </c>
      <c r="BZ56" s="1">
        <f t="shared" si="17"/>
        <v>0</v>
      </c>
      <c r="CA56" s="1">
        <f t="shared" si="18"/>
        <v>0</v>
      </c>
      <c r="CB56" s="35"/>
    </row>
    <row r="57" spans="1:80" s="7" customFormat="1" ht="45" x14ac:dyDescent="0.2">
      <c r="A57" s="12" t="s">
        <v>0</v>
      </c>
      <c r="B57" s="12" t="s">
        <v>17</v>
      </c>
      <c r="C57" s="17" t="s">
        <v>52</v>
      </c>
      <c r="D57" s="72" t="str">
        <f t="shared" si="0"/>
        <v xml:space="preserve">              </v>
      </c>
      <c r="E57" s="11"/>
      <c r="F57" s="11"/>
      <c r="G57" s="11"/>
      <c r="H57" s="11"/>
      <c r="I57" s="11"/>
      <c r="J57" s="11"/>
      <c r="K57" s="11"/>
      <c r="L57" s="11"/>
      <c r="M57" s="74"/>
      <c r="N57" s="17"/>
      <c r="O57" s="17"/>
      <c r="P57" s="17"/>
      <c r="Q57" s="17"/>
      <c r="R57" s="118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1" t="s">
        <v>205</v>
      </c>
      <c r="AH57" s="11" t="s">
        <v>206</v>
      </c>
      <c r="AI57" s="41">
        <v>51130</v>
      </c>
      <c r="AJ57" s="28"/>
      <c r="AK57" s="23" t="s">
        <v>1216</v>
      </c>
      <c r="AL57" s="23" t="s">
        <v>1215</v>
      </c>
      <c r="AO57" s="17" t="s">
        <v>207</v>
      </c>
      <c r="AP57" s="17" t="s">
        <v>514</v>
      </c>
      <c r="AQ57" s="44" t="s">
        <v>53</v>
      </c>
      <c r="AR57" s="11"/>
      <c r="AS57" s="25"/>
      <c r="AT57" s="1">
        <f>RANK(BL57,$BL$3:$BL$121)+COUNTIF(BL$3:BL57,BL57)-1</f>
        <v>55</v>
      </c>
      <c r="AU57" s="63" t="str">
        <f t="shared" si="1"/>
        <v>N° 55 Champagne DUVAL – LEROY</v>
      </c>
      <c r="AV57" s="1">
        <f>RANK(BM57,$BM$3:$BM$121)+COUNTIF(BM$3:BM57,BM57)-1</f>
        <v>55</v>
      </c>
      <c r="AW57" s="63" t="str">
        <f t="shared" si="2"/>
        <v>N° 55 Champagne DUVAL – LEROY</v>
      </c>
      <c r="AX57" s="63"/>
      <c r="AY57" s="63"/>
      <c r="AZ57" s="63"/>
      <c r="BA57" s="63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1">
        <f t="shared" si="3"/>
        <v>0</v>
      </c>
      <c r="BM57" s="1">
        <f t="shared" si="4"/>
        <v>0</v>
      </c>
      <c r="BN57" s="1">
        <f t="shared" si="5"/>
        <v>0</v>
      </c>
      <c r="BO57" s="1">
        <f t="shared" si="6"/>
        <v>0</v>
      </c>
      <c r="BP57" s="1">
        <f t="shared" si="7"/>
        <v>0</v>
      </c>
      <c r="BQ57" s="1">
        <f t="shared" si="8"/>
        <v>0</v>
      </c>
      <c r="BR57" s="1">
        <f t="shared" si="9"/>
        <v>0</v>
      </c>
      <c r="BS57" s="1">
        <f t="shared" si="10"/>
        <v>0</v>
      </c>
      <c r="BT57" s="1">
        <f t="shared" si="11"/>
        <v>0</v>
      </c>
      <c r="BU57" s="1">
        <f t="shared" si="12"/>
        <v>0</v>
      </c>
      <c r="BV57" s="1">
        <f t="shared" si="13"/>
        <v>0</v>
      </c>
      <c r="BW57" s="1">
        <f t="shared" si="14"/>
        <v>0</v>
      </c>
      <c r="BX57" s="1">
        <f t="shared" si="15"/>
        <v>0</v>
      </c>
      <c r="BY57" s="1">
        <f t="shared" si="16"/>
        <v>0</v>
      </c>
      <c r="BZ57" s="1">
        <f t="shared" si="17"/>
        <v>0</v>
      </c>
      <c r="CA57" s="1">
        <f t="shared" si="18"/>
        <v>0</v>
      </c>
      <c r="CB57" s="35"/>
    </row>
    <row r="58" spans="1:80" s="1" customFormat="1" ht="42" customHeight="1" x14ac:dyDescent="0.2">
      <c r="A58" s="12" t="s">
        <v>0</v>
      </c>
      <c r="B58" s="12" t="s">
        <v>219</v>
      </c>
      <c r="C58" s="17" t="s">
        <v>60</v>
      </c>
      <c r="D58" s="72" t="str">
        <f t="shared" si="0"/>
        <v xml:space="preserve">              </v>
      </c>
      <c r="E58" s="11"/>
      <c r="F58" s="11"/>
      <c r="G58" s="11"/>
      <c r="H58" s="11"/>
      <c r="I58" s="11"/>
      <c r="J58" s="11"/>
      <c r="K58" s="11"/>
      <c r="L58" s="11"/>
      <c r="M58" s="74"/>
      <c r="N58" s="17"/>
      <c r="O58" s="17"/>
      <c r="P58" s="17"/>
      <c r="Q58" s="17"/>
      <c r="R58" s="118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1" t="s">
        <v>212</v>
      </c>
      <c r="AH58" s="11" t="s">
        <v>213</v>
      </c>
      <c r="AI58" s="41">
        <v>51160</v>
      </c>
      <c r="AJ58" s="28" t="s">
        <v>214</v>
      </c>
      <c r="AK58" s="23" t="s">
        <v>1218</v>
      </c>
      <c r="AL58" s="23" t="s">
        <v>1217</v>
      </c>
      <c r="AO58" s="17" t="s">
        <v>215</v>
      </c>
      <c r="AP58" s="17" t="s">
        <v>124</v>
      </c>
      <c r="AQ58" s="44"/>
      <c r="AR58" s="23" t="s">
        <v>61</v>
      </c>
      <c r="AS58" s="25"/>
      <c r="AT58" s="1">
        <f>RANK(BL58,$BL$3:$BL$121)+COUNTIF(BL$3:BL58,BL58)-1</f>
        <v>56</v>
      </c>
      <c r="AU58" s="63" t="str">
        <f t="shared" si="1"/>
        <v>N° 56 Distillerie GOYARD</v>
      </c>
      <c r="AV58" s="1">
        <f>RANK(BM58,$BM$3:$BM$121)+COUNTIF(BM$3:BM58,BM58)-1</f>
        <v>56</v>
      </c>
      <c r="AW58" s="63" t="str">
        <f t="shared" si="2"/>
        <v>N° 56 Distillerie GOYARD</v>
      </c>
      <c r="AX58" s="63"/>
      <c r="AY58" s="63"/>
      <c r="AZ58" s="63"/>
      <c r="BA58" s="63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1">
        <f t="shared" si="3"/>
        <v>0</v>
      </c>
      <c r="BM58" s="1">
        <f t="shared" si="4"/>
        <v>0</v>
      </c>
      <c r="BN58" s="1">
        <f t="shared" si="5"/>
        <v>0</v>
      </c>
      <c r="BO58" s="1">
        <f t="shared" si="6"/>
        <v>0</v>
      </c>
      <c r="BP58" s="1">
        <f t="shared" si="7"/>
        <v>0</v>
      </c>
      <c r="BQ58" s="1">
        <f t="shared" si="8"/>
        <v>0</v>
      </c>
      <c r="BR58" s="1">
        <f t="shared" si="9"/>
        <v>0</v>
      </c>
      <c r="BS58" s="1">
        <f t="shared" si="10"/>
        <v>0</v>
      </c>
      <c r="BT58" s="1">
        <f t="shared" si="11"/>
        <v>0</v>
      </c>
      <c r="BU58" s="1">
        <f t="shared" si="12"/>
        <v>0</v>
      </c>
      <c r="BV58" s="1">
        <f t="shared" si="13"/>
        <v>0</v>
      </c>
      <c r="BW58" s="1">
        <f t="shared" si="14"/>
        <v>0</v>
      </c>
      <c r="BX58" s="1">
        <f t="shared" si="15"/>
        <v>0</v>
      </c>
      <c r="BY58" s="1">
        <f t="shared" si="16"/>
        <v>0</v>
      </c>
      <c r="BZ58" s="1">
        <f t="shared" si="17"/>
        <v>0</v>
      </c>
      <c r="CA58" s="1">
        <f t="shared" si="18"/>
        <v>0</v>
      </c>
      <c r="CB58" s="35"/>
    </row>
    <row r="59" spans="1:80" s="1" customFormat="1" ht="42" customHeight="1" x14ac:dyDescent="0.2">
      <c r="A59" s="12" t="s">
        <v>0</v>
      </c>
      <c r="B59" s="12" t="s">
        <v>17</v>
      </c>
      <c r="C59" s="17" t="s">
        <v>18</v>
      </c>
      <c r="D59" s="72" t="str">
        <f t="shared" si="0"/>
        <v xml:space="preserve">              </v>
      </c>
      <c r="E59" s="11"/>
      <c r="F59" s="11"/>
      <c r="G59" s="11"/>
      <c r="H59" s="11"/>
      <c r="I59" s="11"/>
      <c r="J59" s="11"/>
      <c r="K59" s="11"/>
      <c r="L59" s="11"/>
      <c r="M59" s="74"/>
      <c r="N59" s="17"/>
      <c r="O59" s="17"/>
      <c r="P59" s="17"/>
      <c r="Q59" s="17"/>
      <c r="R59" s="118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1" t="s">
        <v>162</v>
      </c>
      <c r="AH59" s="11" t="s">
        <v>163</v>
      </c>
      <c r="AI59" s="41">
        <v>51190</v>
      </c>
      <c r="AJ59" s="28" t="s">
        <v>104</v>
      </c>
      <c r="AK59" s="23" t="s">
        <v>1220</v>
      </c>
      <c r="AL59" s="23" t="s">
        <v>1219</v>
      </c>
      <c r="AO59" s="25"/>
      <c r="AP59" s="25"/>
      <c r="AQ59" s="25"/>
      <c r="AR59" s="25"/>
      <c r="AS59" s="25"/>
      <c r="AT59" s="1">
        <f>RANK(BL59,$BL$3:$BL$121)+COUNTIF(BL$3:BL59,BL59)-1</f>
        <v>57</v>
      </c>
      <c r="AU59" s="63" t="str">
        <f t="shared" si="1"/>
        <v>N° 57 Union Champagne</v>
      </c>
      <c r="AV59" s="1">
        <f>RANK(BM59,$BM$3:$BM$121)+COUNTIF(BM$3:BM59,BM59)-1</f>
        <v>57</v>
      </c>
      <c r="AW59" s="63" t="str">
        <f t="shared" si="2"/>
        <v>N° 57 Union Champagne</v>
      </c>
      <c r="AX59" s="63"/>
      <c r="AY59" s="63"/>
      <c r="AZ59" s="63"/>
      <c r="BA59" s="63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1">
        <f t="shared" si="3"/>
        <v>0</v>
      </c>
      <c r="BM59" s="1">
        <f t="shared" si="4"/>
        <v>0</v>
      </c>
      <c r="BN59" s="1">
        <f t="shared" si="5"/>
        <v>0</v>
      </c>
      <c r="BO59" s="1">
        <f t="shared" si="6"/>
        <v>0</v>
      </c>
      <c r="BP59" s="1">
        <f t="shared" si="7"/>
        <v>0</v>
      </c>
      <c r="BQ59" s="1">
        <f t="shared" si="8"/>
        <v>0</v>
      </c>
      <c r="BR59" s="1">
        <f t="shared" si="9"/>
        <v>0</v>
      </c>
      <c r="BS59" s="1">
        <f t="shared" si="10"/>
        <v>0</v>
      </c>
      <c r="BT59" s="1">
        <f t="shared" si="11"/>
        <v>0</v>
      </c>
      <c r="BU59" s="1">
        <f t="shared" si="12"/>
        <v>0</v>
      </c>
      <c r="BV59" s="1">
        <f t="shared" si="13"/>
        <v>0</v>
      </c>
      <c r="BW59" s="1">
        <f t="shared" si="14"/>
        <v>0</v>
      </c>
      <c r="BX59" s="1">
        <f t="shared" si="15"/>
        <v>0</v>
      </c>
      <c r="BY59" s="1">
        <f t="shared" si="16"/>
        <v>0</v>
      </c>
      <c r="BZ59" s="1">
        <f t="shared" si="17"/>
        <v>0</v>
      </c>
      <c r="CA59" s="1">
        <f t="shared" si="18"/>
        <v>0</v>
      </c>
      <c r="CB59" s="35"/>
    </row>
    <row r="60" spans="1:80" s="7" customFormat="1" ht="105" x14ac:dyDescent="0.2">
      <c r="A60" s="12" t="s">
        <v>0</v>
      </c>
      <c r="B60" s="12" t="s">
        <v>17</v>
      </c>
      <c r="C60" s="17" t="s">
        <v>50</v>
      </c>
      <c r="D60" s="72" t="str">
        <f t="shared" si="0"/>
        <v xml:space="preserve">              </v>
      </c>
      <c r="E60" s="11"/>
      <c r="F60" s="11"/>
      <c r="G60" s="11"/>
      <c r="H60" s="11"/>
      <c r="I60" s="11"/>
      <c r="J60" s="11"/>
      <c r="K60" s="11"/>
      <c r="L60" s="11"/>
      <c r="M60" s="74"/>
      <c r="N60" s="17"/>
      <c r="O60" s="17"/>
      <c r="P60" s="17"/>
      <c r="Q60" s="17"/>
      <c r="R60" s="118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1" t="s">
        <v>203</v>
      </c>
      <c r="AH60" s="11" t="s">
        <v>202</v>
      </c>
      <c r="AI60" s="41">
        <v>51200</v>
      </c>
      <c r="AJ60" s="28" t="s">
        <v>51</v>
      </c>
      <c r="AK60" s="23" t="s">
        <v>204</v>
      </c>
      <c r="AL60" s="23"/>
      <c r="AO60" s="17"/>
      <c r="AP60" s="17"/>
      <c r="AQ60" s="44"/>
      <c r="AR60" s="11"/>
      <c r="AS60" s="25"/>
      <c r="AT60" s="1">
        <f>RANK(BL60,$BL$3:$BL$121)+COUNTIF(BL$3:BL60,BL60)-1</f>
        <v>58</v>
      </c>
      <c r="AU60" s="63" t="str">
        <f t="shared" si="1"/>
        <v>N° 58 Oenofrance champagne</v>
      </c>
      <c r="AV60" s="1">
        <f>RANK(BM60,$BM$3:$BM$121)+COUNTIF(BM$3:BM60,BM60)-1</f>
        <v>58</v>
      </c>
      <c r="AW60" s="63" t="str">
        <f t="shared" si="2"/>
        <v>N° 58 Oenofrance champagne</v>
      </c>
      <c r="AX60" s="63"/>
      <c r="AY60" s="63"/>
      <c r="AZ60" s="63"/>
      <c r="BA60" s="63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1">
        <f t="shared" si="3"/>
        <v>0</v>
      </c>
      <c r="BM60" s="1">
        <f t="shared" si="4"/>
        <v>0</v>
      </c>
      <c r="BN60" s="1">
        <f t="shared" si="5"/>
        <v>0</v>
      </c>
      <c r="BO60" s="1">
        <f t="shared" si="6"/>
        <v>0</v>
      </c>
      <c r="BP60" s="1">
        <f t="shared" si="7"/>
        <v>0</v>
      </c>
      <c r="BQ60" s="1">
        <f t="shared" si="8"/>
        <v>0</v>
      </c>
      <c r="BR60" s="1">
        <f t="shared" si="9"/>
        <v>0</v>
      </c>
      <c r="BS60" s="1">
        <f t="shared" si="10"/>
        <v>0</v>
      </c>
      <c r="BT60" s="1">
        <f t="shared" si="11"/>
        <v>0</v>
      </c>
      <c r="BU60" s="1">
        <f t="shared" si="12"/>
        <v>0</v>
      </c>
      <c r="BV60" s="1">
        <f t="shared" si="13"/>
        <v>0</v>
      </c>
      <c r="BW60" s="1">
        <f t="shared" si="14"/>
        <v>0</v>
      </c>
      <c r="BX60" s="1">
        <f t="shared" si="15"/>
        <v>0</v>
      </c>
      <c r="BY60" s="1">
        <f t="shared" si="16"/>
        <v>0</v>
      </c>
      <c r="BZ60" s="1">
        <f t="shared" si="17"/>
        <v>0</v>
      </c>
      <c r="CA60" s="1">
        <f t="shared" si="18"/>
        <v>0</v>
      </c>
      <c r="CB60" s="35"/>
    </row>
    <row r="61" spans="1:80" s="7" customFormat="1" ht="15" customHeight="1" x14ac:dyDescent="0.2">
      <c r="A61" s="12" t="s">
        <v>0</v>
      </c>
      <c r="B61" s="12" t="s">
        <v>17</v>
      </c>
      <c r="C61" s="17" t="s">
        <v>200</v>
      </c>
      <c r="D61" s="72" t="str">
        <f t="shared" si="0"/>
        <v xml:space="preserve">              </v>
      </c>
      <c r="E61" s="11"/>
      <c r="F61" s="11"/>
      <c r="G61" s="11"/>
      <c r="H61" s="11"/>
      <c r="I61" s="11"/>
      <c r="J61" s="11"/>
      <c r="K61" s="11"/>
      <c r="L61" s="11"/>
      <c r="M61" s="74"/>
      <c r="N61" s="17"/>
      <c r="O61" s="17"/>
      <c r="P61" s="17"/>
      <c r="Q61" s="17"/>
      <c r="R61" s="118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1" t="s">
        <v>48</v>
      </c>
      <c r="AH61" s="11" t="s">
        <v>201</v>
      </c>
      <c r="AI61" s="41">
        <v>51204</v>
      </c>
      <c r="AJ61" s="28" t="s">
        <v>49</v>
      </c>
      <c r="AK61" s="23" t="s">
        <v>194</v>
      </c>
      <c r="AL61" s="23"/>
      <c r="AO61" s="17"/>
      <c r="AP61" s="17"/>
      <c r="AQ61" s="44"/>
      <c r="AR61" s="11"/>
      <c r="AS61" s="25"/>
      <c r="AT61" s="1">
        <f>RANK(BL61,$BL$3:$BL$121)+COUNTIF(BL$3:BL61,BL61)-1</f>
        <v>59</v>
      </c>
      <c r="AU61" s="63" t="str">
        <f t="shared" si="1"/>
        <v>N° 59 CIVC Centre intercommunal des vins de champagne</v>
      </c>
      <c r="AV61" s="1">
        <f>RANK(BM61,$BM$3:$BM$121)+COUNTIF(BM$3:BM61,BM61)-1</f>
        <v>59</v>
      </c>
      <c r="AW61" s="63" t="str">
        <f t="shared" si="2"/>
        <v>N° 59 CIVC Centre intercommunal des vins de champagne</v>
      </c>
      <c r="AX61" s="63"/>
      <c r="AY61" s="63"/>
      <c r="AZ61" s="63"/>
      <c r="BA61" s="63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1">
        <f t="shared" si="3"/>
        <v>0</v>
      </c>
      <c r="BM61" s="1">
        <f t="shared" si="4"/>
        <v>0</v>
      </c>
      <c r="BN61" s="1">
        <f t="shared" si="5"/>
        <v>0</v>
      </c>
      <c r="BO61" s="1">
        <f t="shared" si="6"/>
        <v>0</v>
      </c>
      <c r="BP61" s="1">
        <f t="shared" si="7"/>
        <v>0</v>
      </c>
      <c r="BQ61" s="1">
        <f t="shared" si="8"/>
        <v>0</v>
      </c>
      <c r="BR61" s="1">
        <f t="shared" si="9"/>
        <v>0</v>
      </c>
      <c r="BS61" s="1">
        <f t="shared" si="10"/>
        <v>0</v>
      </c>
      <c r="BT61" s="1">
        <f t="shared" si="11"/>
        <v>0</v>
      </c>
      <c r="BU61" s="1">
        <f t="shared" si="12"/>
        <v>0</v>
      </c>
      <c r="BV61" s="1">
        <f t="shared" si="13"/>
        <v>0</v>
      </c>
      <c r="BW61" s="1">
        <f t="shared" si="14"/>
        <v>0</v>
      </c>
      <c r="BX61" s="1">
        <f t="shared" si="15"/>
        <v>0</v>
      </c>
      <c r="BY61" s="1">
        <f t="shared" si="16"/>
        <v>0</v>
      </c>
      <c r="BZ61" s="1">
        <f t="shared" si="17"/>
        <v>0</v>
      </c>
      <c r="CA61" s="1">
        <f t="shared" si="18"/>
        <v>0</v>
      </c>
      <c r="CB61" s="35"/>
    </row>
    <row r="62" spans="1:80" s="10" customFormat="1" ht="36" customHeight="1" x14ac:dyDescent="0.25">
      <c r="A62" s="12" t="s">
        <v>0</v>
      </c>
      <c r="B62" s="12" t="s">
        <v>105</v>
      </c>
      <c r="C62" s="17" t="s">
        <v>29</v>
      </c>
      <c r="D62" s="72" t="str">
        <f t="shared" si="0"/>
        <v xml:space="preserve">              </v>
      </c>
      <c r="E62" s="11"/>
      <c r="F62" s="11"/>
      <c r="G62" s="11"/>
      <c r="H62" s="11"/>
      <c r="I62" s="11"/>
      <c r="J62" s="11"/>
      <c r="K62" s="11"/>
      <c r="L62" s="11"/>
      <c r="M62" s="74"/>
      <c r="N62" s="17"/>
      <c r="O62" s="17"/>
      <c r="P62" s="17"/>
      <c r="Q62" s="17"/>
      <c r="R62" s="118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1" t="s">
        <v>174</v>
      </c>
      <c r="AH62" s="11" t="s">
        <v>175</v>
      </c>
      <c r="AI62" s="41">
        <v>51300</v>
      </c>
      <c r="AJ62" s="28" t="s">
        <v>122</v>
      </c>
      <c r="AK62" s="23" t="s">
        <v>1222</v>
      </c>
      <c r="AL62" s="23" t="s">
        <v>1221</v>
      </c>
      <c r="AO62" s="17" t="s">
        <v>123</v>
      </c>
      <c r="AP62" s="17" t="s">
        <v>124</v>
      </c>
      <c r="AQ62" s="25" t="s">
        <v>30</v>
      </c>
      <c r="AR62" s="23" t="s">
        <v>31</v>
      </c>
      <c r="AS62" s="25" t="s">
        <v>399</v>
      </c>
      <c r="AT62" s="1">
        <f>RANK(BL62,$BL$3:$BL$121)+COUNTIF(BL$3:BL62,BL62)-1</f>
        <v>60</v>
      </c>
      <c r="AU62" s="63" t="str">
        <f t="shared" si="1"/>
        <v>N° 60 MALTEUROP</v>
      </c>
      <c r="AV62" s="1">
        <f>RANK(BM62,$BM$3:$BM$121)+COUNTIF(BM$3:BM62,BM62)-1</f>
        <v>60</v>
      </c>
      <c r="AW62" s="63" t="str">
        <f t="shared" si="2"/>
        <v>N° 60 MALTEUROP</v>
      </c>
      <c r="AX62" s="63"/>
      <c r="AY62" s="63"/>
      <c r="AZ62" s="63"/>
      <c r="BA62" s="63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1">
        <f t="shared" si="3"/>
        <v>0</v>
      </c>
      <c r="BM62" s="1">
        <f t="shared" si="4"/>
        <v>0</v>
      </c>
      <c r="BN62" s="1">
        <f t="shared" si="5"/>
        <v>0</v>
      </c>
      <c r="BO62" s="1">
        <f t="shared" si="6"/>
        <v>0</v>
      </c>
      <c r="BP62" s="1">
        <f t="shared" si="7"/>
        <v>0</v>
      </c>
      <c r="BQ62" s="1">
        <f t="shared" si="8"/>
        <v>0</v>
      </c>
      <c r="BR62" s="1">
        <f t="shared" si="9"/>
        <v>0</v>
      </c>
      <c r="BS62" s="1">
        <f t="shared" si="10"/>
        <v>0</v>
      </c>
      <c r="BT62" s="1">
        <f t="shared" si="11"/>
        <v>0</v>
      </c>
      <c r="BU62" s="1">
        <f t="shared" si="12"/>
        <v>0</v>
      </c>
      <c r="BV62" s="1">
        <f t="shared" si="13"/>
        <v>0</v>
      </c>
      <c r="BW62" s="1">
        <f t="shared" si="14"/>
        <v>0</v>
      </c>
      <c r="BX62" s="1">
        <f t="shared" si="15"/>
        <v>0</v>
      </c>
      <c r="BY62" s="1">
        <f t="shared" si="16"/>
        <v>0</v>
      </c>
      <c r="BZ62" s="1">
        <f t="shared" si="17"/>
        <v>0</v>
      </c>
      <c r="CA62" s="1">
        <f t="shared" si="18"/>
        <v>0</v>
      </c>
      <c r="CB62" s="36"/>
    </row>
    <row r="63" spans="1:80" s="10" customFormat="1" ht="63.75" customHeight="1" x14ac:dyDescent="0.2">
      <c r="A63" s="12" t="s">
        <v>0</v>
      </c>
      <c r="B63" s="12" t="s">
        <v>17</v>
      </c>
      <c r="C63" s="17" t="s">
        <v>210</v>
      </c>
      <c r="D63" s="72" t="str">
        <f t="shared" si="0"/>
        <v xml:space="preserve">              </v>
      </c>
      <c r="E63" s="11"/>
      <c r="F63" s="11"/>
      <c r="G63" s="11"/>
      <c r="H63" s="11"/>
      <c r="I63" s="11"/>
      <c r="J63" s="11"/>
      <c r="K63" s="11"/>
      <c r="L63" s="11"/>
      <c r="M63" s="74"/>
      <c r="N63" s="17"/>
      <c r="O63" s="17"/>
      <c r="P63" s="17"/>
      <c r="Q63" s="17"/>
      <c r="R63" s="118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1" t="s">
        <v>57</v>
      </c>
      <c r="AH63" s="11" t="s">
        <v>211</v>
      </c>
      <c r="AI63" s="41">
        <v>51420</v>
      </c>
      <c r="AJ63" s="28" t="s">
        <v>58</v>
      </c>
      <c r="AK63" s="23"/>
      <c r="AL63" s="23" t="s">
        <v>1223</v>
      </c>
      <c r="AO63" s="17"/>
      <c r="AP63" s="17"/>
      <c r="AQ63" s="25" t="s">
        <v>58</v>
      </c>
      <c r="AR63" s="23" t="s">
        <v>59</v>
      </c>
      <c r="AS63" s="25" t="s">
        <v>399</v>
      </c>
      <c r="AT63" s="1">
        <f>RANK(BL63,$BL$3:$BL$121)+COUNTIF(BL$3:BL63,BL63)-1</f>
        <v>61</v>
      </c>
      <c r="AU63" s="63" t="str">
        <f t="shared" si="1"/>
        <v>N° 61 COOPERATIVE VINICOLE</v>
      </c>
      <c r="AV63" s="1">
        <f>RANK(BM63,$BM$3:$BM$121)+COUNTIF(BM$3:BM63,BM63)-1</f>
        <v>61</v>
      </c>
      <c r="AW63" s="63" t="str">
        <f t="shared" si="2"/>
        <v>N° 61 COOPERATIVE VINICOLE</v>
      </c>
      <c r="AX63" s="63"/>
      <c r="AY63" s="63"/>
      <c r="AZ63" s="63"/>
      <c r="BA63" s="63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1">
        <f t="shared" si="3"/>
        <v>0</v>
      </c>
      <c r="BM63" s="1">
        <f t="shared" si="4"/>
        <v>0</v>
      </c>
      <c r="BN63" s="1">
        <f t="shared" si="5"/>
        <v>0</v>
      </c>
      <c r="BO63" s="1">
        <f t="shared" si="6"/>
        <v>0</v>
      </c>
      <c r="BP63" s="1">
        <f t="shared" si="7"/>
        <v>0</v>
      </c>
      <c r="BQ63" s="1">
        <f t="shared" si="8"/>
        <v>0</v>
      </c>
      <c r="BR63" s="1">
        <f t="shared" si="9"/>
        <v>0</v>
      </c>
      <c r="BS63" s="1">
        <f t="shared" si="10"/>
        <v>0</v>
      </c>
      <c r="BT63" s="1">
        <f t="shared" si="11"/>
        <v>0</v>
      </c>
      <c r="BU63" s="1">
        <f t="shared" si="12"/>
        <v>0</v>
      </c>
      <c r="BV63" s="1">
        <f t="shared" si="13"/>
        <v>0</v>
      </c>
      <c r="BW63" s="1">
        <f t="shared" si="14"/>
        <v>0</v>
      </c>
      <c r="BX63" s="1">
        <f t="shared" si="15"/>
        <v>0</v>
      </c>
      <c r="BY63" s="1">
        <f t="shared" si="16"/>
        <v>0</v>
      </c>
      <c r="BZ63" s="1">
        <f t="shared" si="17"/>
        <v>0</v>
      </c>
      <c r="CA63" s="1">
        <f t="shared" si="18"/>
        <v>0</v>
      </c>
      <c r="CB63" s="37"/>
    </row>
    <row r="64" spans="1:80" s="10" customFormat="1" ht="63.75" customHeight="1" x14ac:dyDescent="0.2">
      <c r="A64" s="12" t="s">
        <v>0</v>
      </c>
      <c r="B64" s="12" t="s">
        <v>80</v>
      </c>
      <c r="C64" s="17" t="s">
        <v>930</v>
      </c>
      <c r="D64" s="72" t="str">
        <f t="shared" si="0"/>
        <v xml:space="preserve">              </v>
      </c>
      <c r="E64" s="11"/>
      <c r="F64" s="11"/>
      <c r="G64" s="11"/>
      <c r="H64" s="11"/>
      <c r="I64" s="11"/>
      <c r="J64" s="11"/>
      <c r="K64" s="11"/>
      <c r="L64" s="11"/>
      <c r="M64" s="74"/>
      <c r="N64" s="17"/>
      <c r="O64" s="17"/>
      <c r="P64" s="17"/>
      <c r="Q64" s="17"/>
      <c r="R64" s="118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1" t="s">
        <v>146</v>
      </c>
      <c r="AH64" s="11" t="s">
        <v>145</v>
      </c>
      <c r="AI64" s="41">
        <v>51500</v>
      </c>
      <c r="AJ64" s="28" t="s">
        <v>81</v>
      </c>
      <c r="AK64" s="23" t="s">
        <v>1116</v>
      </c>
      <c r="AL64" s="23" t="s">
        <v>1224</v>
      </c>
      <c r="AO64" s="17" t="s">
        <v>400</v>
      </c>
      <c r="AP64" s="17" t="s">
        <v>82</v>
      </c>
      <c r="AQ64" s="25" t="s">
        <v>3</v>
      </c>
      <c r="AR64" s="23" t="s">
        <v>83</v>
      </c>
      <c r="AS64" s="25" t="s">
        <v>399</v>
      </c>
      <c r="AT64" s="1">
        <f>RANK(BL64,$BL$3:$BL$121)+COUNTIF(BL$3:BL64,BL64)-1</f>
        <v>62</v>
      </c>
      <c r="AU64" s="63" t="str">
        <f t="shared" si="1"/>
        <v>N° 62 CRISTAL-UNION SILLERY</v>
      </c>
      <c r="AV64" s="1">
        <f>RANK(BM64,$BM$3:$BM$121)+COUNTIF(BM$3:BM64,BM64)-1</f>
        <v>62</v>
      </c>
      <c r="AW64" s="63" t="str">
        <f t="shared" si="2"/>
        <v>N° 62 CRISTAL-UNION SILLERY</v>
      </c>
      <c r="AX64" s="63"/>
      <c r="AY64" s="63"/>
      <c r="AZ64" s="63"/>
      <c r="BA64" s="63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1">
        <f t="shared" si="3"/>
        <v>0</v>
      </c>
      <c r="BM64" s="1">
        <f t="shared" si="4"/>
        <v>0</v>
      </c>
      <c r="BN64" s="1">
        <f t="shared" si="5"/>
        <v>0</v>
      </c>
      <c r="BO64" s="1">
        <f t="shared" si="6"/>
        <v>0</v>
      </c>
      <c r="BP64" s="1">
        <f t="shared" si="7"/>
        <v>0</v>
      </c>
      <c r="BQ64" s="1">
        <f t="shared" si="8"/>
        <v>0</v>
      </c>
      <c r="BR64" s="1">
        <f t="shared" si="9"/>
        <v>0</v>
      </c>
      <c r="BS64" s="1">
        <f t="shared" si="10"/>
        <v>0</v>
      </c>
      <c r="BT64" s="1">
        <f t="shared" si="11"/>
        <v>0</v>
      </c>
      <c r="BU64" s="1">
        <f t="shared" si="12"/>
        <v>0</v>
      </c>
      <c r="BV64" s="1">
        <f t="shared" si="13"/>
        <v>0</v>
      </c>
      <c r="BW64" s="1">
        <f t="shared" si="14"/>
        <v>0</v>
      </c>
      <c r="BX64" s="1">
        <f t="shared" si="15"/>
        <v>0</v>
      </c>
      <c r="BY64" s="1">
        <f t="shared" si="16"/>
        <v>0</v>
      </c>
      <c r="BZ64" s="1">
        <f t="shared" si="17"/>
        <v>0</v>
      </c>
      <c r="CA64" s="1">
        <f t="shared" si="18"/>
        <v>0</v>
      </c>
      <c r="CB64" s="37"/>
    </row>
    <row r="65" spans="1:80" s="10" customFormat="1" ht="63.75" customHeight="1" x14ac:dyDescent="0.2">
      <c r="A65" s="12" t="s">
        <v>0</v>
      </c>
      <c r="B65" s="12" t="s">
        <v>183</v>
      </c>
      <c r="C65" s="17" t="s">
        <v>38</v>
      </c>
      <c r="D65" s="72" t="str">
        <f t="shared" si="0"/>
        <v xml:space="preserve">              </v>
      </c>
      <c r="E65" s="11"/>
      <c r="F65" s="11"/>
      <c r="G65" s="11"/>
      <c r="H65" s="11"/>
      <c r="I65" s="11"/>
      <c r="J65" s="11"/>
      <c r="K65" s="11"/>
      <c r="L65" s="11"/>
      <c r="M65" s="74"/>
      <c r="N65" s="17"/>
      <c r="O65" s="17"/>
      <c r="P65" s="17"/>
      <c r="Q65" s="17"/>
      <c r="R65" s="118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1" t="s">
        <v>39</v>
      </c>
      <c r="AH65" s="11" t="s">
        <v>185</v>
      </c>
      <c r="AI65" s="41">
        <v>51510</v>
      </c>
      <c r="AJ65" s="28" t="s">
        <v>184</v>
      </c>
      <c r="AK65" s="23" t="s">
        <v>1226</v>
      </c>
      <c r="AL65" s="23" t="s">
        <v>1225</v>
      </c>
      <c r="AO65" s="17"/>
      <c r="AP65" s="17"/>
      <c r="AQ65" s="44" t="s">
        <v>40</v>
      </c>
      <c r="AR65" s="11"/>
      <c r="AS65" s="25"/>
      <c r="AT65" s="1">
        <f>RANK(BL65,$BL$3:$BL$121)+COUNTIF(BL$3:BL65,BL65)-1</f>
        <v>63</v>
      </c>
      <c r="AU65" s="63" t="str">
        <f t="shared" si="1"/>
        <v xml:space="preserve">N° 63 Mc Cain  </v>
      </c>
      <c r="AV65" s="1">
        <f>RANK(BM65,$BM$3:$BM$121)+COUNTIF(BM$3:BM65,BM65)-1</f>
        <v>63</v>
      </c>
      <c r="AW65" s="63" t="str">
        <f t="shared" si="2"/>
        <v xml:space="preserve">N° 63 Mc Cain  </v>
      </c>
      <c r="AX65" s="63"/>
      <c r="AY65" s="63"/>
      <c r="AZ65" s="63"/>
      <c r="BA65" s="63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1">
        <f t="shared" si="3"/>
        <v>0</v>
      </c>
      <c r="BM65" s="1">
        <f t="shared" si="4"/>
        <v>0</v>
      </c>
      <c r="BN65" s="1">
        <f t="shared" si="5"/>
        <v>0</v>
      </c>
      <c r="BO65" s="1">
        <f t="shared" si="6"/>
        <v>0</v>
      </c>
      <c r="BP65" s="1">
        <f t="shared" si="7"/>
        <v>0</v>
      </c>
      <c r="BQ65" s="1">
        <f t="shared" si="8"/>
        <v>0</v>
      </c>
      <c r="BR65" s="1">
        <f t="shared" si="9"/>
        <v>0</v>
      </c>
      <c r="BS65" s="1">
        <f t="shared" si="10"/>
        <v>0</v>
      </c>
      <c r="BT65" s="1">
        <f t="shared" si="11"/>
        <v>0</v>
      </c>
      <c r="BU65" s="1">
        <f t="shared" si="12"/>
        <v>0</v>
      </c>
      <c r="BV65" s="1">
        <f t="shared" si="13"/>
        <v>0</v>
      </c>
      <c r="BW65" s="1">
        <f t="shared" si="14"/>
        <v>0</v>
      </c>
      <c r="BX65" s="1">
        <f t="shared" si="15"/>
        <v>0</v>
      </c>
      <c r="BY65" s="1">
        <f t="shared" si="16"/>
        <v>0</v>
      </c>
      <c r="BZ65" s="1">
        <f t="shared" si="17"/>
        <v>0</v>
      </c>
      <c r="CA65" s="1">
        <f t="shared" si="18"/>
        <v>0</v>
      </c>
      <c r="CB65" s="37"/>
    </row>
    <row r="66" spans="1:80" s="10" customFormat="1" ht="63.75" customHeight="1" x14ac:dyDescent="0.2">
      <c r="A66" s="12" t="s">
        <v>0</v>
      </c>
      <c r="B66" s="12" t="s">
        <v>17</v>
      </c>
      <c r="C66" s="17" t="s">
        <v>189</v>
      </c>
      <c r="D66" s="72" t="str">
        <f t="shared" ref="D66:D97" si="19">IF(AX66&lt;&gt;0,"2020_A="&amp;AX66," ")&amp;IF(AY66&lt;&gt;0," ; 2020_i="&amp;AY66," ")&amp;IF(AZ66&lt;&gt;0,"2019_A="&amp;AZ66," ")&amp;IF(BA66&lt;&gt;0," ; 2019_i="&amp;BA66," ")&amp;IF(BB66&lt;&gt;0,"2018_A="&amp;BB66," ")&amp;IF(BC66&lt;&gt;0," ; 2018_i="&amp;BC66," ")&amp;IF(BD66&lt;&gt;0," ; 2017_A="&amp;BD66," ")&amp;IF(BE66&lt;&gt;0," ; 2017_i="&amp;BE66," ")&amp;IF(BF66&lt;&gt;0," ; 2016_A="&amp;BF66," ")&amp;IF(BG66&lt;&gt;0," ; 2016_i="&amp;BG66," ")&amp;IF(BH66&lt;&gt;0," ; 2015_A="&amp;BH66," ")&amp;IF(BI66&lt;&gt;0," ; 2015_i="&amp;BI66," ")&amp;IF(BJ66&lt;&gt;0," ; 2014_A="&amp;BJ66," ")&amp;IF(BK66&lt;&gt;0," ; 2014_i="&amp;BK66," ")</f>
        <v xml:space="preserve">              </v>
      </c>
      <c r="E66" s="11"/>
      <c r="F66" s="11"/>
      <c r="G66" s="11"/>
      <c r="H66" s="11"/>
      <c r="I66" s="11"/>
      <c r="J66" s="11"/>
      <c r="K66" s="11"/>
      <c r="L66" s="11"/>
      <c r="M66" s="74"/>
      <c r="N66" s="17"/>
      <c r="O66" s="17"/>
      <c r="P66" s="17"/>
      <c r="Q66" s="17"/>
      <c r="R66" s="118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1" t="s">
        <v>285</v>
      </c>
      <c r="AH66" s="11" t="s">
        <v>190</v>
      </c>
      <c r="AI66" s="41">
        <v>51689</v>
      </c>
      <c r="AJ66" s="28"/>
      <c r="AK66" s="23" t="s">
        <v>1228</v>
      </c>
      <c r="AL66" s="23" t="s">
        <v>1227</v>
      </c>
      <c r="AO66" s="17" t="s">
        <v>512</v>
      </c>
      <c r="AP66" s="17" t="s">
        <v>513</v>
      </c>
      <c r="AQ66" s="44" t="s">
        <v>192</v>
      </c>
      <c r="AR66" s="11"/>
      <c r="AS66" s="25" t="s">
        <v>399</v>
      </c>
      <c r="AT66" s="1">
        <f>RANK(BL66,$BL$3:$BL$121)+COUNTIF(BL$3:BL66,BL66)-1</f>
        <v>64</v>
      </c>
      <c r="AU66" s="63" t="str">
        <f t="shared" ref="AU66:AU97" si="20">"N° "&amp;AT66&amp;" "&amp;C66</f>
        <v>N° 64 VRANKEN-POMMERY</v>
      </c>
      <c r="AV66" s="1">
        <f>RANK(BM66,$BM$3:$BM$121)+COUNTIF(BM$3:BM66,BM66)-1</f>
        <v>64</v>
      </c>
      <c r="AW66" s="63" t="str">
        <f t="shared" ref="AW66:AW97" si="21">"N° "&amp;AV66&amp;" "&amp;C66</f>
        <v>N° 64 VRANKEN-POMMERY</v>
      </c>
      <c r="AX66" s="63"/>
      <c r="AY66" s="63"/>
      <c r="AZ66" s="63"/>
      <c r="BA66" s="63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1">
        <f t="shared" ref="BL66:BL97" si="22">((AX66+AY66)*7)+((AZ66+BA66)*6)+((BB66+BC66)*5)+((BD66+BE66)*4)+((BF66+BG66)*3)+((BH66+BI66)*2)+((BJ66+BK66)*1)</f>
        <v>0</v>
      </c>
      <c r="BM66" s="1">
        <f t="shared" ref="BM66:BM97" si="23">((AY66)*7)+((BA66)*6)+((BC66)*5)+((BE66)*4)+((BG66)*3)+((BI66)*2)+((BK66)*1)</f>
        <v>0</v>
      </c>
      <c r="BN66" s="1">
        <f t="shared" ref="BN66:BN97" si="24">AX66</f>
        <v>0</v>
      </c>
      <c r="BO66" s="1">
        <f t="shared" ref="BO66:BO97" si="25">AZ66</f>
        <v>0</v>
      </c>
      <c r="BP66" s="1">
        <f t="shared" ref="BP66:BP97" si="26">BB66</f>
        <v>0</v>
      </c>
      <c r="BQ66" s="1">
        <f t="shared" ref="BQ66:BQ97" si="27">BD66</f>
        <v>0</v>
      </c>
      <c r="BR66" s="1">
        <f t="shared" ref="BR66:BR97" si="28">BF66</f>
        <v>0</v>
      </c>
      <c r="BS66" s="1">
        <f t="shared" ref="BS66:BS97" si="29">BH66</f>
        <v>0</v>
      </c>
      <c r="BT66" s="1">
        <f t="shared" ref="BT66:BT97" si="30">BJ66</f>
        <v>0</v>
      </c>
      <c r="BU66" s="1">
        <f t="shared" ref="BU66:BU97" si="31">AY66</f>
        <v>0</v>
      </c>
      <c r="BV66" s="1">
        <f t="shared" ref="BV66:BV97" si="32">BA66</f>
        <v>0</v>
      </c>
      <c r="BW66" s="1">
        <f t="shared" ref="BW66:BW97" si="33">BC66</f>
        <v>0</v>
      </c>
      <c r="BX66" s="1">
        <f t="shared" ref="BX66:BX97" si="34">BE66</f>
        <v>0</v>
      </c>
      <c r="BY66" s="1">
        <f t="shared" ref="BY66:BY97" si="35">BG66</f>
        <v>0</v>
      </c>
      <c r="BZ66" s="1">
        <f t="shared" ref="BZ66:BZ97" si="36">BI66</f>
        <v>0</v>
      </c>
      <c r="CA66" s="1">
        <f t="shared" ref="CA66:CA97" si="37">BK66</f>
        <v>0</v>
      </c>
      <c r="CB66" s="37"/>
    </row>
    <row r="67" spans="1:80" s="10" customFormat="1" ht="63.75" customHeight="1" x14ac:dyDescent="0.2">
      <c r="A67" s="12" t="s">
        <v>0</v>
      </c>
      <c r="B67" s="12" t="s">
        <v>544</v>
      </c>
      <c r="C67" s="17" t="s">
        <v>63</v>
      </c>
      <c r="D67" s="72" t="str">
        <f t="shared" si="19"/>
        <v xml:space="preserve">              </v>
      </c>
      <c r="E67" s="11"/>
      <c r="F67" s="11"/>
      <c r="G67" s="11"/>
      <c r="H67" s="11"/>
      <c r="I67" s="11"/>
      <c r="J67" s="11"/>
      <c r="K67" s="11"/>
      <c r="L67" s="11"/>
      <c r="M67" s="74"/>
      <c r="N67" s="17"/>
      <c r="O67" s="17"/>
      <c r="P67" s="17"/>
      <c r="Q67" s="17"/>
      <c r="R67" s="118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1" t="s">
        <v>222</v>
      </c>
      <c r="AH67" s="11" t="s">
        <v>221</v>
      </c>
      <c r="AI67" s="41">
        <v>55190</v>
      </c>
      <c r="AJ67" s="28" t="s">
        <v>223</v>
      </c>
      <c r="AK67" s="23" t="s">
        <v>1230</v>
      </c>
      <c r="AL67" s="23" t="s">
        <v>1229</v>
      </c>
      <c r="AO67" s="17"/>
      <c r="AP67" s="17"/>
      <c r="AQ67" s="44"/>
      <c r="AR67" s="11"/>
      <c r="AS67" s="25"/>
      <c r="AT67" s="1">
        <f>RANK(BL67,$BL$3:$BL$121)+COUNTIF(BL$3:BL67,BL67)-1</f>
        <v>65</v>
      </c>
      <c r="AU67" s="63" t="str">
        <f t="shared" si="20"/>
        <v xml:space="preserve">N° 65 CLAIR DE LORRAINE </v>
      </c>
      <c r="AV67" s="1">
        <f>RANK(BM67,$BM$3:$BM$121)+COUNTIF(BM$3:BM67,BM67)-1</f>
        <v>65</v>
      </c>
      <c r="AW67" s="63" t="str">
        <f t="shared" si="21"/>
        <v xml:space="preserve">N° 65 CLAIR DE LORRAINE </v>
      </c>
      <c r="AX67" s="63"/>
      <c r="AY67" s="63"/>
      <c r="AZ67" s="63"/>
      <c r="BA67" s="63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1">
        <f t="shared" si="22"/>
        <v>0</v>
      </c>
      <c r="BM67" s="1">
        <f t="shared" si="23"/>
        <v>0</v>
      </c>
      <c r="BN67" s="1">
        <f t="shared" si="24"/>
        <v>0</v>
      </c>
      <c r="BO67" s="1">
        <f t="shared" si="25"/>
        <v>0</v>
      </c>
      <c r="BP67" s="1">
        <f t="shared" si="26"/>
        <v>0</v>
      </c>
      <c r="BQ67" s="1">
        <f t="shared" si="27"/>
        <v>0</v>
      </c>
      <c r="BR67" s="1">
        <f t="shared" si="28"/>
        <v>0</v>
      </c>
      <c r="BS67" s="1">
        <f t="shared" si="29"/>
        <v>0</v>
      </c>
      <c r="BT67" s="1">
        <f t="shared" si="30"/>
        <v>0</v>
      </c>
      <c r="BU67" s="1">
        <f t="shared" si="31"/>
        <v>0</v>
      </c>
      <c r="BV67" s="1">
        <f t="shared" si="32"/>
        <v>0</v>
      </c>
      <c r="BW67" s="1">
        <f t="shared" si="33"/>
        <v>0</v>
      </c>
      <c r="BX67" s="1">
        <f t="shared" si="34"/>
        <v>0</v>
      </c>
      <c r="BY67" s="1">
        <f t="shared" si="35"/>
        <v>0</v>
      </c>
      <c r="BZ67" s="1">
        <f t="shared" si="36"/>
        <v>0</v>
      </c>
      <c r="CA67" s="1">
        <f t="shared" si="37"/>
        <v>0</v>
      </c>
      <c r="CB67" s="37"/>
    </row>
    <row r="68" spans="1:80" s="10" customFormat="1" ht="63.75" customHeight="1" x14ac:dyDescent="0.2">
      <c r="A68" s="12" t="s">
        <v>0</v>
      </c>
      <c r="B68" s="12" t="s">
        <v>91</v>
      </c>
      <c r="C68" s="17" t="s">
        <v>10</v>
      </c>
      <c r="D68" s="72" t="str">
        <f t="shared" si="19"/>
        <v xml:space="preserve">              </v>
      </c>
      <c r="E68" s="11"/>
      <c r="F68" s="11"/>
      <c r="G68" s="11"/>
      <c r="H68" s="11"/>
      <c r="I68" s="11"/>
      <c r="J68" s="11"/>
      <c r="K68" s="11"/>
      <c r="L68" s="11"/>
      <c r="M68" s="74"/>
      <c r="N68" s="17"/>
      <c r="O68" s="17"/>
      <c r="P68" s="17"/>
      <c r="Q68" s="17"/>
      <c r="R68" s="118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1" t="s">
        <v>156</v>
      </c>
      <c r="AH68" s="11" t="s">
        <v>155</v>
      </c>
      <c r="AI68" s="41">
        <v>55290</v>
      </c>
      <c r="AJ68" s="28" t="s">
        <v>95</v>
      </c>
      <c r="AK68" s="23" t="s">
        <v>1232</v>
      </c>
      <c r="AL68" s="23" t="s">
        <v>1231</v>
      </c>
      <c r="AO68" s="17" t="s">
        <v>96</v>
      </c>
      <c r="AP68" s="17" t="s">
        <v>97</v>
      </c>
      <c r="AQ68" s="25" t="s">
        <v>11</v>
      </c>
      <c r="AR68" s="23" t="s">
        <v>12</v>
      </c>
      <c r="AS68" s="25"/>
      <c r="AT68" s="1">
        <f>RANK(BL68,$BL$3:$BL$121)+COUNTIF(BL$3:BL68,BL68)-1</f>
        <v>66</v>
      </c>
      <c r="AU68" s="63" t="str">
        <f t="shared" si="20"/>
        <v>N° 66 Fromagerie RENARD-GILLARD</v>
      </c>
      <c r="AV68" s="1">
        <f>RANK(BM68,$BM$3:$BM$121)+COUNTIF(BM$3:BM68,BM68)-1</f>
        <v>66</v>
      </c>
      <c r="AW68" s="63" t="str">
        <f t="shared" si="21"/>
        <v>N° 66 Fromagerie RENARD-GILLARD</v>
      </c>
      <c r="AX68" s="63"/>
      <c r="AY68" s="63"/>
      <c r="AZ68" s="63"/>
      <c r="BA68" s="63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1">
        <f t="shared" si="22"/>
        <v>0</v>
      </c>
      <c r="BM68" s="1">
        <f t="shared" si="23"/>
        <v>0</v>
      </c>
      <c r="BN68" s="1">
        <f t="shared" si="24"/>
        <v>0</v>
      </c>
      <c r="BO68" s="1">
        <f t="shared" si="25"/>
        <v>0</v>
      </c>
      <c r="BP68" s="1">
        <f t="shared" si="26"/>
        <v>0</v>
      </c>
      <c r="BQ68" s="1">
        <f t="shared" si="27"/>
        <v>0</v>
      </c>
      <c r="BR68" s="1">
        <f t="shared" si="28"/>
        <v>0</v>
      </c>
      <c r="BS68" s="1">
        <f t="shared" si="29"/>
        <v>0</v>
      </c>
      <c r="BT68" s="1">
        <f t="shared" si="30"/>
        <v>0</v>
      </c>
      <c r="BU68" s="1">
        <f t="shared" si="31"/>
        <v>0</v>
      </c>
      <c r="BV68" s="1">
        <f t="shared" si="32"/>
        <v>0</v>
      </c>
      <c r="BW68" s="1">
        <f t="shared" si="33"/>
        <v>0</v>
      </c>
      <c r="BX68" s="1">
        <f t="shared" si="34"/>
        <v>0</v>
      </c>
      <c r="BY68" s="1">
        <f t="shared" si="35"/>
        <v>0</v>
      </c>
      <c r="BZ68" s="1">
        <f t="shared" si="36"/>
        <v>0</v>
      </c>
      <c r="CA68" s="1">
        <f t="shared" si="37"/>
        <v>0</v>
      </c>
      <c r="CB68" s="37"/>
    </row>
    <row r="69" spans="1:80" s="10" customFormat="1" ht="63.75" customHeight="1" x14ac:dyDescent="0.2">
      <c r="A69" s="12" t="s">
        <v>0</v>
      </c>
      <c r="B69" s="12" t="s">
        <v>186</v>
      </c>
      <c r="C69" s="17" t="s">
        <v>41</v>
      </c>
      <c r="D69" s="72" t="str">
        <f t="shared" si="19"/>
        <v xml:space="preserve">              </v>
      </c>
      <c r="E69" s="11"/>
      <c r="F69" s="11"/>
      <c r="G69" s="11"/>
      <c r="H69" s="11"/>
      <c r="I69" s="11"/>
      <c r="J69" s="11"/>
      <c r="K69" s="11"/>
      <c r="L69" s="11"/>
      <c r="M69" s="74"/>
      <c r="N69" s="17"/>
      <c r="O69" s="17"/>
      <c r="P69" s="17"/>
      <c r="Q69" s="17"/>
      <c r="R69" s="118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1" t="s">
        <v>42</v>
      </c>
      <c r="AH69" s="11" t="s">
        <v>187</v>
      </c>
      <c r="AI69" s="41">
        <v>59700</v>
      </c>
      <c r="AJ69" s="46">
        <v>320816100</v>
      </c>
      <c r="AK69" s="23" t="s">
        <v>1234</v>
      </c>
      <c r="AL69" s="23" t="s">
        <v>1233</v>
      </c>
      <c r="AO69" s="17"/>
      <c r="AP69" s="17"/>
      <c r="AQ69" s="44"/>
      <c r="AR69" s="11"/>
      <c r="AS69" s="25"/>
      <c r="AT69" s="1">
        <f>RANK(BL69,$BL$3:$BL$121)+COUNTIF(BL$3:BL69,BL69)-1</f>
        <v>67</v>
      </c>
      <c r="AU69" s="63" t="str">
        <f t="shared" si="20"/>
        <v xml:space="preserve">N° 67 LESAFFRE INTERNATIONAL </v>
      </c>
      <c r="AV69" s="1">
        <f>RANK(BM69,$BM$3:$BM$121)+COUNTIF(BM$3:BM69,BM69)-1</f>
        <v>67</v>
      </c>
      <c r="AW69" s="63" t="str">
        <f t="shared" si="21"/>
        <v xml:space="preserve">N° 67 LESAFFRE INTERNATIONAL </v>
      </c>
      <c r="AX69" s="63"/>
      <c r="AY69" s="63"/>
      <c r="AZ69" s="63"/>
      <c r="BA69" s="63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1">
        <f t="shared" si="22"/>
        <v>0</v>
      </c>
      <c r="BM69" s="1">
        <f t="shared" si="23"/>
        <v>0</v>
      </c>
      <c r="BN69" s="1">
        <f t="shared" si="24"/>
        <v>0</v>
      </c>
      <c r="BO69" s="1">
        <f t="shared" si="25"/>
        <v>0</v>
      </c>
      <c r="BP69" s="1">
        <f t="shared" si="26"/>
        <v>0</v>
      </c>
      <c r="BQ69" s="1">
        <f t="shared" si="27"/>
        <v>0</v>
      </c>
      <c r="BR69" s="1">
        <f t="shared" si="28"/>
        <v>0</v>
      </c>
      <c r="BS69" s="1">
        <f t="shared" si="29"/>
        <v>0</v>
      </c>
      <c r="BT69" s="1">
        <f t="shared" si="30"/>
        <v>0</v>
      </c>
      <c r="BU69" s="1">
        <f t="shared" si="31"/>
        <v>0</v>
      </c>
      <c r="BV69" s="1">
        <f t="shared" si="32"/>
        <v>0</v>
      </c>
      <c r="BW69" s="1">
        <f t="shared" si="33"/>
        <v>0</v>
      </c>
      <c r="BX69" s="1">
        <f t="shared" si="34"/>
        <v>0</v>
      </c>
      <c r="BY69" s="1">
        <f t="shared" si="35"/>
        <v>0</v>
      </c>
      <c r="BZ69" s="1">
        <f t="shared" si="36"/>
        <v>0</v>
      </c>
      <c r="CA69" s="1">
        <f t="shared" si="37"/>
        <v>0</v>
      </c>
      <c r="CB69" s="37"/>
    </row>
    <row r="70" spans="1:80" s="10" customFormat="1" ht="63.75" customHeight="1" x14ac:dyDescent="0.2">
      <c r="A70" s="12" t="s">
        <v>0</v>
      </c>
      <c r="B70" s="12" t="s">
        <v>264</v>
      </c>
      <c r="C70" s="17" t="s">
        <v>64</v>
      </c>
      <c r="D70" s="72" t="str">
        <f t="shared" si="19"/>
        <v xml:space="preserve">              </v>
      </c>
      <c r="E70" s="11"/>
      <c r="F70" s="11"/>
      <c r="G70" s="11"/>
      <c r="H70" s="11"/>
      <c r="I70" s="11"/>
      <c r="J70" s="11"/>
      <c r="K70" s="11"/>
      <c r="L70" s="11"/>
      <c r="M70" s="75"/>
      <c r="N70" s="17"/>
      <c r="O70" s="17"/>
      <c r="P70" s="15"/>
      <c r="Q70" s="17"/>
      <c r="R70" s="24"/>
      <c r="S70" s="15"/>
      <c r="T70" s="15"/>
      <c r="U70" s="15"/>
      <c r="V70" s="17"/>
      <c r="W70" s="17"/>
      <c r="X70" s="15"/>
      <c r="Y70" s="15"/>
      <c r="Z70" s="15"/>
      <c r="AA70" s="15"/>
      <c r="AB70" s="15"/>
      <c r="AC70" s="17"/>
      <c r="AD70" s="17"/>
      <c r="AE70" s="17"/>
      <c r="AF70" s="15"/>
      <c r="AG70" s="17" t="s">
        <v>259</v>
      </c>
      <c r="AH70" s="17" t="s">
        <v>258</v>
      </c>
      <c r="AI70" s="41">
        <v>60890</v>
      </c>
      <c r="AJ70" s="28" t="s">
        <v>257</v>
      </c>
      <c r="AK70" s="22" t="s">
        <v>1236</v>
      </c>
      <c r="AL70" s="22" t="s">
        <v>1235</v>
      </c>
      <c r="AO70" s="17" t="s">
        <v>587</v>
      </c>
      <c r="AP70" s="24"/>
      <c r="AQ70" s="17" t="s">
        <v>588</v>
      </c>
      <c r="AR70" s="26"/>
      <c r="AS70" s="26"/>
      <c r="AT70" s="1">
        <f>RANK(BL70,$BL$3:$BL$121)+COUNTIF(BL$3:BL70,BL70)-1</f>
        <v>68</v>
      </c>
      <c r="AU70" s="63" t="str">
        <f t="shared" si="20"/>
        <v>N° 68 EUREAU SOURCES</v>
      </c>
      <c r="AV70" s="1">
        <f>RANK(BM70,$BM$3:$BM$121)+COUNTIF(BM$3:BM70,BM70)-1</f>
        <v>68</v>
      </c>
      <c r="AW70" s="63" t="str">
        <f t="shared" si="21"/>
        <v>N° 68 EUREAU SOURCES</v>
      </c>
      <c r="AX70" s="63"/>
      <c r="AY70" s="63"/>
      <c r="AZ70" s="63"/>
      <c r="BA70" s="63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1">
        <f t="shared" si="22"/>
        <v>0</v>
      </c>
      <c r="BM70" s="1">
        <f t="shared" si="23"/>
        <v>0</v>
      </c>
      <c r="BN70" s="1">
        <f t="shared" si="24"/>
        <v>0</v>
      </c>
      <c r="BO70" s="1">
        <f t="shared" si="25"/>
        <v>0</v>
      </c>
      <c r="BP70" s="1">
        <f t="shared" si="26"/>
        <v>0</v>
      </c>
      <c r="BQ70" s="1">
        <f t="shared" si="27"/>
        <v>0</v>
      </c>
      <c r="BR70" s="1">
        <f t="shared" si="28"/>
        <v>0</v>
      </c>
      <c r="BS70" s="1">
        <f t="shared" si="29"/>
        <v>0</v>
      </c>
      <c r="BT70" s="1">
        <f t="shared" si="30"/>
        <v>0</v>
      </c>
      <c r="BU70" s="1">
        <f t="shared" si="31"/>
        <v>0</v>
      </c>
      <c r="BV70" s="1">
        <f t="shared" si="32"/>
        <v>0</v>
      </c>
      <c r="BW70" s="1">
        <f t="shared" si="33"/>
        <v>0</v>
      </c>
      <c r="BX70" s="1">
        <f t="shared" si="34"/>
        <v>0</v>
      </c>
      <c r="BY70" s="1">
        <f t="shared" si="35"/>
        <v>0</v>
      </c>
      <c r="BZ70" s="1">
        <f t="shared" si="36"/>
        <v>0</v>
      </c>
      <c r="CA70" s="1">
        <f t="shared" si="37"/>
        <v>0</v>
      </c>
      <c r="CB70" s="37"/>
    </row>
    <row r="71" spans="1:80" s="10" customFormat="1" ht="63.75" customHeight="1" x14ac:dyDescent="0.2">
      <c r="A71" s="12" t="s">
        <v>0</v>
      </c>
      <c r="B71" s="12" t="s">
        <v>127</v>
      </c>
      <c r="C71" s="17" t="s">
        <v>125</v>
      </c>
      <c r="D71" s="72" t="str">
        <f t="shared" si="19"/>
        <v xml:space="preserve">              </v>
      </c>
      <c r="E71" s="11"/>
      <c r="F71" s="11"/>
      <c r="G71" s="11"/>
      <c r="H71" s="11"/>
      <c r="I71" s="11"/>
      <c r="J71" s="11"/>
      <c r="K71" s="11"/>
      <c r="L71" s="11"/>
      <c r="M71" s="74"/>
      <c r="N71" s="17"/>
      <c r="O71" s="17"/>
      <c r="P71" s="17"/>
      <c r="Q71" s="17"/>
      <c r="R71" s="118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1" t="s">
        <v>176</v>
      </c>
      <c r="AH71" s="11" t="s">
        <v>177</v>
      </c>
      <c r="AI71" s="41">
        <v>67520</v>
      </c>
      <c r="AJ71" s="28" t="s">
        <v>126</v>
      </c>
      <c r="AK71" s="23" t="s">
        <v>1238</v>
      </c>
      <c r="AL71" s="23" t="s">
        <v>1237</v>
      </c>
      <c r="AO71" s="17"/>
      <c r="AP71" s="17"/>
      <c r="AQ71" s="25"/>
      <c r="AR71" s="11"/>
      <c r="AS71" s="25"/>
      <c r="AT71" s="1">
        <f>RANK(BL71,$BL$3:$BL$121)+COUNTIF(BL$3:BL71,BL71)-1</f>
        <v>69</v>
      </c>
      <c r="AU71" s="63" t="str">
        <f t="shared" si="20"/>
        <v>N° 69 Pâtes Grand'Mère</v>
      </c>
      <c r="AV71" s="1">
        <f>RANK(BM71,$BM$3:$BM$121)+COUNTIF(BM$3:BM71,BM71)-1</f>
        <v>69</v>
      </c>
      <c r="AW71" s="63" t="str">
        <f t="shared" si="21"/>
        <v>N° 69 Pâtes Grand'Mère</v>
      </c>
      <c r="AX71" s="63"/>
      <c r="AY71" s="63"/>
      <c r="AZ71" s="63"/>
      <c r="BA71" s="63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1">
        <f t="shared" si="22"/>
        <v>0</v>
      </c>
      <c r="BM71" s="1">
        <f t="shared" si="23"/>
        <v>0</v>
      </c>
      <c r="BN71" s="1">
        <f t="shared" si="24"/>
        <v>0</v>
      </c>
      <c r="BO71" s="1">
        <f t="shared" si="25"/>
        <v>0</v>
      </c>
      <c r="BP71" s="1">
        <f t="shared" si="26"/>
        <v>0</v>
      </c>
      <c r="BQ71" s="1">
        <f t="shared" si="27"/>
        <v>0</v>
      </c>
      <c r="BR71" s="1">
        <f t="shared" si="28"/>
        <v>0</v>
      </c>
      <c r="BS71" s="1">
        <f t="shared" si="29"/>
        <v>0</v>
      </c>
      <c r="BT71" s="1">
        <f t="shared" si="30"/>
        <v>0</v>
      </c>
      <c r="BU71" s="1">
        <f t="shared" si="31"/>
        <v>0</v>
      </c>
      <c r="BV71" s="1">
        <f t="shared" si="32"/>
        <v>0</v>
      </c>
      <c r="BW71" s="1">
        <f t="shared" si="33"/>
        <v>0</v>
      </c>
      <c r="BX71" s="1">
        <f t="shared" si="34"/>
        <v>0</v>
      </c>
      <c r="BY71" s="1">
        <f t="shared" si="35"/>
        <v>0</v>
      </c>
      <c r="BZ71" s="1">
        <f t="shared" si="36"/>
        <v>0</v>
      </c>
      <c r="CA71" s="1">
        <f t="shared" si="37"/>
        <v>0</v>
      </c>
      <c r="CB71" s="35"/>
    </row>
    <row r="72" spans="1:80" s="10" customFormat="1" ht="63.75" customHeight="1" x14ac:dyDescent="0.2">
      <c r="A72" s="12" t="s">
        <v>0</v>
      </c>
      <c r="B72" s="12" t="s">
        <v>473</v>
      </c>
      <c r="C72" s="17" t="s">
        <v>472</v>
      </c>
      <c r="D72" s="72" t="str">
        <f t="shared" si="19"/>
        <v xml:space="preserve">              </v>
      </c>
      <c r="E72" s="11"/>
      <c r="F72" s="11"/>
      <c r="G72" s="11"/>
      <c r="H72" s="11"/>
      <c r="I72" s="11"/>
      <c r="J72" s="11"/>
      <c r="K72" s="11"/>
      <c r="L72" s="11"/>
      <c r="M72" s="74"/>
      <c r="N72" s="17"/>
      <c r="O72" s="17"/>
      <c r="P72" s="17"/>
      <c r="Q72" s="17"/>
      <c r="R72" s="118"/>
      <c r="S72" s="17"/>
      <c r="T72" s="17"/>
      <c r="U72" s="17"/>
      <c r="V72" s="17"/>
      <c r="W72" s="17"/>
      <c r="X72" s="17"/>
      <c r="Y72" s="17"/>
      <c r="Z72" s="17"/>
      <c r="AA72" s="45"/>
      <c r="AB72" s="17"/>
      <c r="AC72" s="17"/>
      <c r="AD72" s="17"/>
      <c r="AE72" s="17"/>
      <c r="AF72" s="47"/>
      <c r="AG72" s="53" t="s">
        <v>476</v>
      </c>
      <c r="AH72" s="17" t="s">
        <v>475</v>
      </c>
      <c r="AI72" s="21">
        <v>77510</v>
      </c>
      <c r="AJ72" s="46" t="s">
        <v>477</v>
      </c>
      <c r="AK72" s="23" t="s">
        <v>1240</v>
      </c>
      <c r="AL72" s="23" t="s">
        <v>1239</v>
      </c>
      <c r="AO72" s="47" t="s">
        <v>504</v>
      </c>
      <c r="AP72" s="17" t="s">
        <v>505</v>
      </c>
      <c r="AQ72" s="17" t="s">
        <v>506</v>
      </c>
      <c r="AR72" s="47"/>
      <c r="AS72" s="47"/>
      <c r="AT72" s="1">
        <f>RANK(BL72,$BL$3:$BL$121)+COUNTIF(BL$3:BL72,BL72)-1</f>
        <v>70</v>
      </c>
      <c r="AU72" s="63" t="str">
        <f t="shared" si="20"/>
        <v>N° 70 Moulins Bourgeois</v>
      </c>
      <c r="AV72" s="1">
        <f>RANK(BM72,$BM$3:$BM$121)+COUNTIF(BM$3:BM72,BM72)-1</f>
        <v>70</v>
      </c>
      <c r="AW72" s="63" t="str">
        <f t="shared" si="21"/>
        <v>N° 70 Moulins Bourgeois</v>
      </c>
      <c r="AX72" s="63"/>
      <c r="AY72" s="63"/>
      <c r="AZ72" s="63"/>
      <c r="BA72" s="63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1">
        <f t="shared" si="22"/>
        <v>0</v>
      </c>
      <c r="BM72" s="1">
        <f t="shared" si="23"/>
        <v>0</v>
      </c>
      <c r="BN72" s="1">
        <f t="shared" si="24"/>
        <v>0</v>
      </c>
      <c r="BO72" s="1">
        <f t="shared" si="25"/>
        <v>0</v>
      </c>
      <c r="BP72" s="1">
        <f t="shared" si="26"/>
        <v>0</v>
      </c>
      <c r="BQ72" s="1">
        <f t="shared" si="27"/>
        <v>0</v>
      </c>
      <c r="BR72" s="1">
        <f t="shared" si="28"/>
        <v>0</v>
      </c>
      <c r="BS72" s="1">
        <f t="shared" si="29"/>
        <v>0</v>
      </c>
      <c r="BT72" s="1">
        <f t="shared" si="30"/>
        <v>0</v>
      </c>
      <c r="BU72" s="1">
        <f t="shared" si="31"/>
        <v>0</v>
      </c>
      <c r="BV72" s="1">
        <f t="shared" si="32"/>
        <v>0</v>
      </c>
      <c r="BW72" s="1">
        <f t="shared" si="33"/>
        <v>0</v>
      </c>
      <c r="BX72" s="1">
        <f t="shared" si="34"/>
        <v>0</v>
      </c>
      <c r="BY72" s="1">
        <f t="shared" si="35"/>
        <v>0</v>
      </c>
      <c r="BZ72" s="1">
        <f t="shared" si="36"/>
        <v>0</v>
      </c>
      <c r="CA72" s="1">
        <f t="shared" si="37"/>
        <v>0</v>
      </c>
      <c r="CB72" s="37"/>
    </row>
    <row r="73" spans="1:80" s="10" customFormat="1" ht="63.75" customHeight="1" x14ac:dyDescent="0.2">
      <c r="A73" s="12" t="s">
        <v>0</v>
      </c>
      <c r="B73" s="12" t="s">
        <v>134</v>
      </c>
      <c r="C73" s="17" t="s">
        <v>36</v>
      </c>
      <c r="D73" s="72" t="str">
        <f t="shared" si="19"/>
        <v xml:space="preserve">              </v>
      </c>
      <c r="E73" s="11"/>
      <c r="F73" s="11"/>
      <c r="G73" s="11"/>
      <c r="H73" s="11"/>
      <c r="I73" s="11"/>
      <c r="J73" s="11"/>
      <c r="K73" s="11"/>
      <c r="L73" s="11"/>
      <c r="M73" s="74"/>
      <c r="N73" s="17"/>
      <c r="O73" s="17"/>
      <c r="P73" s="17"/>
      <c r="Q73" s="17"/>
      <c r="R73" s="118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1" t="s">
        <v>179</v>
      </c>
      <c r="AH73" s="11" t="s">
        <v>180</v>
      </c>
      <c r="AI73" s="41">
        <v>80600</v>
      </c>
      <c r="AJ73" s="28" t="s">
        <v>135</v>
      </c>
      <c r="AK73" s="23" t="s">
        <v>1242</v>
      </c>
      <c r="AL73" s="23" t="s">
        <v>1241</v>
      </c>
      <c r="AO73" s="17" t="s">
        <v>136</v>
      </c>
      <c r="AP73" s="17" t="s">
        <v>137</v>
      </c>
      <c r="AQ73" s="44" t="s">
        <v>510</v>
      </c>
      <c r="AR73" s="11"/>
      <c r="AS73" s="25"/>
      <c r="AT73" s="1">
        <f>RANK(BL73,$BL$3:$BL$121)+COUNTIF(BL$3:BL73,BL73)-1</f>
        <v>71</v>
      </c>
      <c r="AU73" s="63" t="str">
        <f t="shared" si="20"/>
        <v>N° 71 NUTRIBIO</v>
      </c>
      <c r="AV73" s="1">
        <f>RANK(BM73,$BM$3:$BM$121)+COUNTIF(BM$3:BM73,BM73)-1</f>
        <v>71</v>
      </c>
      <c r="AW73" s="63" t="str">
        <f t="shared" si="21"/>
        <v>N° 71 NUTRIBIO</v>
      </c>
      <c r="AX73" s="63"/>
      <c r="AY73" s="63"/>
      <c r="AZ73" s="63"/>
      <c r="BA73" s="63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1">
        <f t="shared" si="22"/>
        <v>0</v>
      </c>
      <c r="BM73" s="1">
        <f t="shared" si="23"/>
        <v>0</v>
      </c>
      <c r="BN73" s="1">
        <f t="shared" si="24"/>
        <v>0</v>
      </c>
      <c r="BO73" s="1">
        <f t="shared" si="25"/>
        <v>0</v>
      </c>
      <c r="BP73" s="1">
        <f t="shared" si="26"/>
        <v>0</v>
      </c>
      <c r="BQ73" s="1">
        <f t="shared" si="27"/>
        <v>0</v>
      </c>
      <c r="BR73" s="1">
        <f t="shared" si="28"/>
        <v>0</v>
      </c>
      <c r="BS73" s="1">
        <f t="shared" si="29"/>
        <v>0</v>
      </c>
      <c r="BT73" s="1">
        <f t="shared" si="30"/>
        <v>0</v>
      </c>
      <c r="BU73" s="1">
        <f t="shared" si="31"/>
        <v>0</v>
      </c>
      <c r="BV73" s="1">
        <f t="shared" si="32"/>
        <v>0</v>
      </c>
      <c r="BW73" s="1">
        <f t="shared" si="33"/>
        <v>0</v>
      </c>
      <c r="BX73" s="1">
        <f t="shared" si="34"/>
        <v>0</v>
      </c>
      <c r="BY73" s="1">
        <f t="shared" si="35"/>
        <v>0</v>
      </c>
      <c r="BZ73" s="1">
        <f t="shared" si="36"/>
        <v>0</v>
      </c>
      <c r="CA73" s="1">
        <f t="shared" si="37"/>
        <v>0</v>
      </c>
      <c r="CB73" s="37"/>
    </row>
    <row r="74" spans="1:80" s="10" customFormat="1" ht="63.75" customHeight="1" x14ac:dyDescent="0.2">
      <c r="A74" s="12" t="s">
        <v>0</v>
      </c>
      <c r="B74" s="12" t="s">
        <v>91</v>
      </c>
      <c r="C74" s="17" t="s">
        <v>7</v>
      </c>
      <c r="D74" s="72" t="str">
        <f t="shared" si="19"/>
        <v xml:space="preserve">              </v>
      </c>
      <c r="E74" s="11"/>
      <c r="F74" s="11"/>
      <c r="G74" s="11"/>
      <c r="H74" s="11"/>
      <c r="I74" s="11"/>
      <c r="J74" s="11"/>
      <c r="K74" s="11"/>
      <c r="L74" s="11"/>
      <c r="M74" s="74"/>
      <c r="N74" s="17"/>
      <c r="O74" s="17"/>
      <c r="P74" s="17"/>
      <c r="Q74" s="17"/>
      <c r="R74" s="118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1" t="s">
        <v>154</v>
      </c>
      <c r="AH74" s="11" t="s">
        <v>153</v>
      </c>
      <c r="AI74" s="41">
        <v>89470</v>
      </c>
      <c r="AJ74" s="28" t="s">
        <v>8</v>
      </c>
      <c r="AK74" s="23" t="s">
        <v>1244</v>
      </c>
      <c r="AL74" s="23" t="s">
        <v>1243</v>
      </c>
      <c r="AO74" s="17" t="s">
        <v>599</v>
      </c>
      <c r="AP74" s="17" t="s">
        <v>94</v>
      </c>
      <c r="AQ74" s="25" t="s">
        <v>8</v>
      </c>
      <c r="AR74" s="23" t="s">
        <v>9</v>
      </c>
      <c r="AS74" s="25"/>
      <c r="AT74" s="1">
        <f>RANK(BL74,$BL$3:$BL$121)+COUNTIF(BL$3:BL74,BL74)-1</f>
        <v>72</v>
      </c>
      <c r="AU74" s="63" t="str">
        <f t="shared" si="20"/>
        <v>N° 72 YOPLAIT France</v>
      </c>
      <c r="AV74" s="1">
        <f>RANK(BM74,$BM$3:$BM$121)+COUNTIF(BM$3:BM74,BM74)-1</f>
        <v>72</v>
      </c>
      <c r="AW74" s="63" t="str">
        <f t="shared" si="21"/>
        <v>N° 72 YOPLAIT France</v>
      </c>
      <c r="AX74" s="63"/>
      <c r="AY74" s="63"/>
      <c r="AZ74" s="63"/>
      <c r="BA74" s="63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1">
        <f t="shared" si="22"/>
        <v>0</v>
      </c>
      <c r="BM74" s="1">
        <f t="shared" si="23"/>
        <v>0</v>
      </c>
      <c r="BN74" s="1">
        <f t="shared" si="24"/>
        <v>0</v>
      </c>
      <c r="BO74" s="1">
        <f t="shared" si="25"/>
        <v>0</v>
      </c>
      <c r="BP74" s="1">
        <f t="shared" si="26"/>
        <v>0</v>
      </c>
      <c r="BQ74" s="1">
        <f t="shared" si="27"/>
        <v>0</v>
      </c>
      <c r="BR74" s="1">
        <f t="shared" si="28"/>
        <v>0</v>
      </c>
      <c r="BS74" s="1">
        <f t="shared" si="29"/>
        <v>0</v>
      </c>
      <c r="BT74" s="1">
        <f t="shared" si="30"/>
        <v>0</v>
      </c>
      <c r="BU74" s="1">
        <f t="shared" si="31"/>
        <v>0</v>
      </c>
      <c r="BV74" s="1">
        <f t="shared" si="32"/>
        <v>0</v>
      </c>
      <c r="BW74" s="1">
        <f t="shared" si="33"/>
        <v>0</v>
      </c>
      <c r="BX74" s="1">
        <f t="shared" si="34"/>
        <v>0</v>
      </c>
      <c r="BY74" s="1">
        <f t="shared" si="35"/>
        <v>0</v>
      </c>
      <c r="BZ74" s="1">
        <f t="shared" si="36"/>
        <v>0</v>
      </c>
      <c r="CA74" s="1">
        <f t="shared" si="37"/>
        <v>0</v>
      </c>
      <c r="CB74" s="16"/>
    </row>
    <row r="75" spans="1:80" s="10" customFormat="1" ht="63.75" customHeight="1" x14ac:dyDescent="0.2">
      <c r="A75" s="12" t="s">
        <v>0</v>
      </c>
      <c r="B75" s="12" t="s">
        <v>17</v>
      </c>
      <c r="C75" s="17" t="s">
        <v>521</v>
      </c>
      <c r="D75" s="72" t="str">
        <f t="shared" si="19"/>
        <v xml:space="preserve">              </v>
      </c>
      <c r="E75" s="26"/>
      <c r="F75" s="26"/>
      <c r="G75" s="26"/>
      <c r="H75" s="26"/>
      <c r="I75" s="26"/>
      <c r="J75" s="26"/>
      <c r="K75" s="26"/>
      <c r="L75" s="26"/>
      <c r="M75" s="75"/>
      <c r="N75" s="17"/>
      <c r="O75" s="17"/>
      <c r="P75" s="15"/>
      <c r="Q75" s="17"/>
      <c r="R75" s="24"/>
      <c r="S75" s="15"/>
      <c r="T75" s="15"/>
      <c r="U75" s="17"/>
      <c r="V75" s="17"/>
      <c r="W75" s="17"/>
      <c r="X75" s="15"/>
      <c r="Y75" s="15"/>
      <c r="Z75" s="15"/>
      <c r="AA75" s="15"/>
      <c r="AB75" s="15"/>
      <c r="AC75" s="17"/>
      <c r="AD75" s="17"/>
      <c r="AE75" s="17"/>
      <c r="AF75" s="15"/>
      <c r="AG75" s="11" t="s">
        <v>522</v>
      </c>
      <c r="AH75" s="17" t="s">
        <v>167</v>
      </c>
      <c r="AI75" s="21">
        <v>51100</v>
      </c>
      <c r="AJ75" s="28" t="s">
        <v>523</v>
      </c>
      <c r="AK75" s="22" t="s">
        <v>1246</v>
      </c>
      <c r="AL75" s="22" t="s">
        <v>1245</v>
      </c>
      <c r="AO75" s="17" t="s">
        <v>524</v>
      </c>
      <c r="AP75" s="17" t="s">
        <v>505</v>
      </c>
      <c r="AQ75" s="26"/>
      <c r="AR75" s="26"/>
      <c r="AS75" s="26"/>
      <c r="AT75" s="1">
        <f>RANK(BL75,$BL$3:$BL$121)+COUNTIF(BL$3:BL75,BL75)-1</f>
        <v>73</v>
      </c>
      <c r="AU75" s="63" t="str">
        <f t="shared" si="20"/>
        <v>N° 73 Champagne Taittinger</v>
      </c>
      <c r="AV75" s="1">
        <f>RANK(BM75,$BM$3:$BM$121)+COUNTIF(BM$3:BM75,BM75)-1</f>
        <v>73</v>
      </c>
      <c r="AW75" s="63" t="str">
        <f t="shared" si="21"/>
        <v>N° 73 Champagne Taittinger</v>
      </c>
      <c r="AX75" s="63"/>
      <c r="AY75" s="63"/>
      <c r="AZ75" s="63"/>
      <c r="BA75" s="63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1">
        <f t="shared" si="22"/>
        <v>0</v>
      </c>
      <c r="BM75" s="1">
        <f t="shared" si="23"/>
        <v>0</v>
      </c>
      <c r="BN75" s="1">
        <f t="shared" si="24"/>
        <v>0</v>
      </c>
      <c r="BO75" s="1">
        <f t="shared" si="25"/>
        <v>0</v>
      </c>
      <c r="BP75" s="1">
        <f t="shared" si="26"/>
        <v>0</v>
      </c>
      <c r="BQ75" s="1">
        <f t="shared" si="27"/>
        <v>0</v>
      </c>
      <c r="BR75" s="1">
        <f t="shared" si="28"/>
        <v>0</v>
      </c>
      <c r="BS75" s="1">
        <f t="shared" si="29"/>
        <v>0</v>
      </c>
      <c r="BT75" s="1">
        <f t="shared" si="30"/>
        <v>0</v>
      </c>
      <c r="BU75" s="1">
        <f t="shared" si="31"/>
        <v>0</v>
      </c>
      <c r="BV75" s="1">
        <f t="shared" si="32"/>
        <v>0</v>
      </c>
      <c r="BW75" s="1">
        <f t="shared" si="33"/>
        <v>0</v>
      </c>
      <c r="BX75" s="1">
        <f t="shared" si="34"/>
        <v>0</v>
      </c>
      <c r="BY75" s="1">
        <f t="shared" si="35"/>
        <v>0</v>
      </c>
      <c r="BZ75" s="1">
        <f t="shared" si="36"/>
        <v>0</v>
      </c>
      <c r="CA75" s="1">
        <f t="shared" si="37"/>
        <v>0</v>
      </c>
      <c r="CB75" s="16"/>
    </row>
    <row r="76" spans="1:80" s="10" customFormat="1" ht="63.75" customHeight="1" x14ac:dyDescent="0.2">
      <c r="A76" s="12" t="s">
        <v>0</v>
      </c>
      <c r="B76" s="12" t="s">
        <v>17</v>
      </c>
      <c r="C76" s="17" t="s">
        <v>525</v>
      </c>
      <c r="D76" s="72" t="str">
        <f t="shared" si="19"/>
        <v xml:space="preserve">              </v>
      </c>
      <c r="E76" s="26"/>
      <c r="F76" s="26"/>
      <c r="G76" s="26"/>
      <c r="H76" s="26"/>
      <c r="I76" s="26"/>
      <c r="J76" s="26"/>
      <c r="K76" s="26"/>
      <c r="L76" s="26"/>
      <c r="M76" s="75"/>
      <c r="N76" s="17"/>
      <c r="O76" s="17"/>
      <c r="P76" s="15"/>
      <c r="Q76" s="17"/>
      <c r="R76" s="24"/>
      <c r="S76" s="15"/>
      <c r="T76" s="15"/>
      <c r="U76" s="17"/>
      <c r="V76" s="17"/>
      <c r="W76" s="17"/>
      <c r="X76" s="15"/>
      <c r="Y76" s="15"/>
      <c r="Z76" s="15"/>
      <c r="AA76" s="15"/>
      <c r="AB76" s="15"/>
      <c r="AC76" s="17"/>
      <c r="AD76" s="17"/>
      <c r="AE76" s="17"/>
      <c r="AF76" s="15"/>
      <c r="AG76" s="11" t="s">
        <v>526</v>
      </c>
      <c r="AH76" s="17" t="s">
        <v>427</v>
      </c>
      <c r="AI76" s="21">
        <v>51200</v>
      </c>
      <c r="AJ76" s="28" t="s">
        <v>527</v>
      </c>
      <c r="AK76" s="55" t="s">
        <v>1248</v>
      </c>
      <c r="AL76" s="55" t="s">
        <v>1247</v>
      </c>
      <c r="AO76" s="17" t="s">
        <v>598</v>
      </c>
      <c r="AP76" s="47"/>
      <c r="AQ76" s="25" t="s">
        <v>528</v>
      </c>
      <c r="AR76" s="23" t="s">
        <v>529</v>
      </c>
      <c r="AS76" s="25" t="s">
        <v>399</v>
      </c>
      <c r="AT76" s="1">
        <f>RANK(BL76,$BL$3:$BL$121)+COUNTIF(BL$3:BL76,BL76)-1</f>
        <v>74</v>
      </c>
      <c r="AU76" s="63" t="str">
        <f t="shared" si="20"/>
        <v>N° 74 Coopérative du Syndicat Général des Vignerons (C.S.G.V.)</v>
      </c>
      <c r="AV76" s="1">
        <f>RANK(BM76,$BM$3:$BM$121)+COUNTIF(BM$3:BM76,BM76)-1</f>
        <v>74</v>
      </c>
      <c r="AW76" s="63" t="str">
        <f t="shared" si="21"/>
        <v>N° 74 Coopérative du Syndicat Général des Vignerons (C.S.G.V.)</v>
      </c>
      <c r="AX76" s="63"/>
      <c r="AY76" s="63"/>
      <c r="AZ76" s="63"/>
      <c r="BA76" s="63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1">
        <f t="shared" si="22"/>
        <v>0</v>
      </c>
      <c r="BM76" s="1">
        <f t="shared" si="23"/>
        <v>0</v>
      </c>
      <c r="BN76" s="1">
        <f t="shared" si="24"/>
        <v>0</v>
      </c>
      <c r="BO76" s="1">
        <f t="shared" si="25"/>
        <v>0</v>
      </c>
      <c r="BP76" s="1">
        <f t="shared" si="26"/>
        <v>0</v>
      </c>
      <c r="BQ76" s="1">
        <f t="shared" si="27"/>
        <v>0</v>
      </c>
      <c r="BR76" s="1">
        <f t="shared" si="28"/>
        <v>0</v>
      </c>
      <c r="BS76" s="1">
        <f t="shared" si="29"/>
        <v>0</v>
      </c>
      <c r="BT76" s="1">
        <f t="shared" si="30"/>
        <v>0</v>
      </c>
      <c r="BU76" s="1">
        <f t="shared" si="31"/>
        <v>0</v>
      </c>
      <c r="BV76" s="1">
        <f t="shared" si="32"/>
        <v>0</v>
      </c>
      <c r="BW76" s="1">
        <f t="shared" si="33"/>
        <v>0</v>
      </c>
      <c r="BX76" s="1">
        <f t="shared" si="34"/>
        <v>0</v>
      </c>
      <c r="BY76" s="1">
        <f t="shared" si="35"/>
        <v>0</v>
      </c>
      <c r="BZ76" s="1">
        <f t="shared" si="36"/>
        <v>0</v>
      </c>
      <c r="CA76" s="1">
        <f t="shared" si="37"/>
        <v>0</v>
      </c>
      <c r="CB76" s="16"/>
    </row>
    <row r="77" spans="1:80" s="10" customFormat="1" ht="63.75" customHeight="1" x14ac:dyDescent="0.2">
      <c r="A77" s="12" t="s">
        <v>0</v>
      </c>
      <c r="B77" s="12" t="s">
        <v>17</v>
      </c>
      <c r="C77" s="17" t="s">
        <v>426</v>
      </c>
      <c r="D77" s="72" t="str">
        <f t="shared" si="19"/>
        <v xml:space="preserve">              </v>
      </c>
      <c r="E77" s="26"/>
      <c r="F77" s="26"/>
      <c r="G77" s="26"/>
      <c r="H77" s="26"/>
      <c r="I77" s="26"/>
      <c r="J77" s="26"/>
      <c r="K77" s="26"/>
      <c r="L77" s="26"/>
      <c r="M77" s="75"/>
      <c r="N77" s="17"/>
      <c r="O77" s="17"/>
      <c r="P77" s="15"/>
      <c r="Q77" s="17"/>
      <c r="R77" s="24"/>
      <c r="S77" s="15"/>
      <c r="T77" s="15"/>
      <c r="U77" s="17"/>
      <c r="V77" s="17"/>
      <c r="W77" s="17"/>
      <c r="X77" s="15"/>
      <c r="Y77" s="15"/>
      <c r="Z77" s="15"/>
      <c r="AA77" s="15"/>
      <c r="AB77" s="15"/>
      <c r="AC77" s="17"/>
      <c r="AD77" s="17"/>
      <c r="AE77" s="17"/>
      <c r="AF77" s="15"/>
      <c r="AG77" s="11" t="s">
        <v>532</v>
      </c>
      <c r="AH77" s="17" t="s">
        <v>282</v>
      </c>
      <c r="AI77" s="21">
        <v>10110</v>
      </c>
      <c r="AJ77" s="28" t="s">
        <v>533</v>
      </c>
      <c r="AK77" s="55" t="s">
        <v>1133</v>
      </c>
      <c r="AL77" s="55" t="s">
        <v>1249</v>
      </c>
      <c r="AO77" s="17" t="s">
        <v>598</v>
      </c>
      <c r="AP77" s="47"/>
      <c r="AQ77" s="25" t="s">
        <v>528</v>
      </c>
      <c r="AR77" s="23" t="s">
        <v>529</v>
      </c>
      <c r="AS77" s="25"/>
      <c r="AT77" s="1">
        <f>RANK(BL77,$BL$3:$BL$121)+COUNTIF(BL$3:BL77,BL77)-1</f>
        <v>75</v>
      </c>
      <c r="AU77" s="63" t="str">
        <f t="shared" si="20"/>
        <v>N° 75 Oenologie Conseil Champagne (O2C)</v>
      </c>
      <c r="AV77" s="1">
        <f>RANK(BM77,$BM$3:$BM$121)+COUNTIF(BM$3:BM77,BM77)-1</f>
        <v>75</v>
      </c>
      <c r="AW77" s="63" t="str">
        <f t="shared" si="21"/>
        <v>N° 75 Oenologie Conseil Champagne (O2C)</v>
      </c>
      <c r="AX77" s="63"/>
      <c r="AY77" s="63"/>
      <c r="AZ77" s="63"/>
      <c r="BA77" s="63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1">
        <f t="shared" si="22"/>
        <v>0</v>
      </c>
      <c r="BM77" s="1">
        <f t="shared" si="23"/>
        <v>0</v>
      </c>
      <c r="BN77" s="1">
        <f t="shared" si="24"/>
        <v>0</v>
      </c>
      <c r="BO77" s="1">
        <f t="shared" si="25"/>
        <v>0</v>
      </c>
      <c r="BP77" s="1">
        <f t="shared" si="26"/>
        <v>0</v>
      </c>
      <c r="BQ77" s="1">
        <f t="shared" si="27"/>
        <v>0</v>
      </c>
      <c r="BR77" s="1">
        <f t="shared" si="28"/>
        <v>0</v>
      </c>
      <c r="BS77" s="1">
        <f t="shared" si="29"/>
        <v>0</v>
      </c>
      <c r="BT77" s="1">
        <f t="shared" si="30"/>
        <v>0</v>
      </c>
      <c r="BU77" s="1">
        <f t="shared" si="31"/>
        <v>0</v>
      </c>
      <c r="BV77" s="1">
        <f t="shared" si="32"/>
        <v>0</v>
      </c>
      <c r="BW77" s="1">
        <f t="shared" si="33"/>
        <v>0</v>
      </c>
      <c r="BX77" s="1">
        <f t="shared" si="34"/>
        <v>0</v>
      </c>
      <c r="BY77" s="1">
        <f t="shared" si="35"/>
        <v>0</v>
      </c>
      <c r="BZ77" s="1">
        <f t="shared" si="36"/>
        <v>0</v>
      </c>
      <c r="CA77" s="1">
        <f t="shared" si="37"/>
        <v>0</v>
      </c>
      <c r="CB77" s="16"/>
    </row>
    <row r="78" spans="1:80" s="7" customFormat="1" ht="45" x14ac:dyDescent="0.2">
      <c r="A78" s="12" t="s">
        <v>0</v>
      </c>
      <c r="B78" s="12" t="s">
        <v>17</v>
      </c>
      <c r="C78" s="17" t="s">
        <v>538</v>
      </c>
      <c r="D78" s="72" t="str">
        <f t="shared" si="19"/>
        <v xml:space="preserve">              </v>
      </c>
      <c r="E78" s="26"/>
      <c r="F78" s="26"/>
      <c r="G78" s="26"/>
      <c r="H78" s="26"/>
      <c r="I78" s="26"/>
      <c r="J78" s="26"/>
      <c r="K78" s="26"/>
      <c r="L78" s="26"/>
      <c r="M78" s="75"/>
      <c r="N78" s="17"/>
      <c r="O78" s="17"/>
      <c r="P78" s="15"/>
      <c r="Q78" s="17"/>
      <c r="R78" s="24"/>
      <c r="S78" s="15"/>
      <c r="T78" s="15"/>
      <c r="U78" s="17"/>
      <c r="V78" s="17"/>
      <c r="W78" s="17"/>
      <c r="X78" s="15"/>
      <c r="Y78" s="15"/>
      <c r="Z78" s="15"/>
      <c r="AA78" s="15"/>
      <c r="AB78" s="15"/>
      <c r="AC78" s="17"/>
      <c r="AD78" s="17"/>
      <c r="AE78" s="17"/>
      <c r="AF78" s="15"/>
      <c r="AG78" s="11" t="s">
        <v>540</v>
      </c>
      <c r="AH78" s="17" t="s">
        <v>539</v>
      </c>
      <c r="AI78" s="21">
        <v>51530</v>
      </c>
      <c r="AJ78" s="28" t="s">
        <v>541</v>
      </c>
      <c r="AK78" s="55" t="s">
        <v>1251</v>
      </c>
      <c r="AL78" s="55" t="s">
        <v>1250</v>
      </c>
      <c r="AO78" s="17" t="s">
        <v>597</v>
      </c>
      <c r="AP78" s="17" t="s">
        <v>542</v>
      </c>
      <c r="AQ78" s="25" t="s">
        <v>541</v>
      </c>
      <c r="AR78" s="23" t="s">
        <v>543</v>
      </c>
      <c r="AS78" s="25"/>
      <c r="AT78" s="1">
        <f>RANK(BL78,$BL$3:$BL$121)+COUNTIF(BL$3:BL78,BL78)-1</f>
        <v>76</v>
      </c>
      <c r="AU78" s="63" t="str">
        <f t="shared" si="20"/>
        <v>N° 76 Centre Vinicole Champagne Nicolas Feuillatte</v>
      </c>
      <c r="AV78" s="1">
        <f>RANK(BM78,$BM$3:$BM$121)+COUNTIF(BM$3:BM78,BM78)-1</f>
        <v>76</v>
      </c>
      <c r="AW78" s="63" t="str">
        <f t="shared" si="21"/>
        <v>N° 76 Centre Vinicole Champagne Nicolas Feuillatte</v>
      </c>
      <c r="AX78" s="63"/>
      <c r="AY78" s="63"/>
      <c r="AZ78" s="63"/>
      <c r="BA78" s="63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1">
        <f t="shared" si="22"/>
        <v>0</v>
      </c>
      <c r="BM78" s="1">
        <f t="shared" si="23"/>
        <v>0</v>
      </c>
      <c r="BN78" s="1">
        <f t="shared" si="24"/>
        <v>0</v>
      </c>
      <c r="BO78" s="1">
        <f t="shared" si="25"/>
        <v>0</v>
      </c>
      <c r="BP78" s="1">
        <f t="shared" si="26"/>
        <v>0</v>
      </c>
      <c r="BQ78" s="1">
        <f t="shared" si="27"/>
        <v>0</v>
      </c>
      <c r="BR78" s="1">
        <f t="shared" si="28"/>
        <v>0</v>
      </c>
      <c r="BS78" s="1">
        <f t="shared" si="29"/>
        <v>0</v>
      </c>
      <c r="BT78" s="1">
        <f t="shared" si="30"/>
        <v>0</v>
      </c>
      <c r="BU78" s="1">
        <f t="shared" si="31"/>
        <v>0</v>
      </c>
      <c r="BV78" s="1">
        <f t="shared" si="32"/>
        <v>0</v>
      </c>
      <c r="BW78" s="1">
        <f t="shared" si="33"/>
        <v>0</v>
      </c>
      <c r="BX78" s="1">
        <f t="shared" si="34"/>
        <v>0</v>
      </c>
      <c r="BY78" s="1">
        <f t="shared" si="35"/>
        <v>0</v>
      </c>
      <c r="BZ78" s="1">
        <f t="shared" si="36"/>
        <v>0</v>
      </c>
      <c r="CA78" s="1">
        <f t="shared" si="37"/>
        <v>0</v>
      </c>
      <c r="CB78" s="16"/>
    </row>
    <row r="79" spans="1:80" s="7" customFormat="1" ht="30" x14ac:dyDescent="0.2">
      <c r="A79" s="12" t="s">
        <v>306</v>
      </c>
      <c r="B79" s="12" t="s">
        <v>546</v>
      </c>
      <c r="C79" s="17" t="s">
        <v>545</v>
      </c>
      <c r="D79" s="72" t="str">
        <f t="shared" si="19"/>
        <v xml:space="preserve">              </v>
      </c>
      <c r="E79" s="26"/>
      <c r="F79" s="26"/>
      <c r="G79" s="26"/>
      <c r="H79" s="26"/>
      <c r="I79" s="26"/>
      <c r="J79" s="26"/>
      <c r="K79" s="26"/>
      <c r="L79" s="26"/>
      <c r="M79" s="75"/>
      <c r="N79" s="17"/>
      <c r="O79" s="17"/>
      <c r="P79" s="15"/>
      <c r="Q79" s="17"/>
      <c r="R79" s="24"/>
      <c r="S79" s="15"/>
      <c r="T79" s="15"/>
      <c r="U79" s="17"/>
      <c r="V79" s="17"/>
      <c r="W79" s="17"/>
      <c r="X79" s="15"/>
      <c r="Y79" s="15"/>
      <c r="Z79" s="15"/>
      <c r="AA79" s="15"/>
      <c r="AB79" s="15"/>
      <c r="AC79" s="17"/>
      <c r="AD79" s="17"/>
      <c r="AE79" s="17"/>
      <c r="AF79" s="15"/>
      <c r="AG79" s="11" t="s">
        <v>548</v>
      </c>
      <c r="AH79" s="17" t="s">
        <v>547</v>
      </c>
      <c r="AI79" s="21">
        <v>10800</v>
      </c>
      <c r="AJ79" s="28" t="s">
        <v>549</v>
      </c>
      <c r="AK79" s="55" t="s">
        <v>1253</v>
      </c>
      <c r="AL79" s="55" t="s">
        <v>1252</v>
      </c>
      <c r="AO79" s="17"/>
      <c r="AP79" s="17"/>
      <c r="AQ79" s="25"/>
      <c r="AR79" s="23" t="s">
        <v>550</v>
      </c>
      <c r="AS79" s="25"/>
      <c r="AT79" s="1">
        <f>RANK(BL79,$BL$3:$BL$121)+COUNTIF(BL$3:BL79,BL79)-1</f>
        <v>77</v>
      </c>
      <c r="AU79" s="63" t="str">
        <f t="shared" si="20"/>
        <v>N° 77 Dislaub, Service de gestion des déchets</v>
      </c>
      <c r="AV79" s="1">
        <f>RANK(BM79,$BM$3:$BM$121)+COUNTIF(BM$3:BM79,BM79)-1</f>
        <v>77</v>
      </c>
      <c r="AW79" s="63" t="str">
        <f t="shared" si="21"/>
        <v>N° 77 Dislaub, Service de gestion des déchets</v>
      </c>
      <c r="AX79" s="63"/>
      <c r="AY79" s="63"/>
      <c r="AZ79" s="63"/>
      <c r="BA79" s="63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1">
        <f t="shared" si="22"/>
        <v>0</v>
      </c>
      <c r="BM79" s="1">
        <f t="shared" si="23"/>
        <v>0</v>
      </c>
      <c r="BN79" s="1">
        <f t="shared" si="24"/>
        <v>0</v>
      </c>
      <c r="BO79" s="1">
        <f t="shared" si="25"/>
        <v>0</v>
      </c>
      <c r="BP79" s="1">
        <f t="shared" si="26"/>
        <v>0</v>
      </c>
      <c r="BQ79" s="1">
        <f t="shared" si="27"/>
        <v>0</v>
      </c>
      <c r="BR79" s="1">
        <f t="shared" si="28"/>
        <v>0</v>
      </c>
      <c r="BS79" s="1">
        <f t="shared" si="29"/>
        <v>0</v>
      </c>
      <c r="BT79" s="1">
        <f t="shared" si="30"/>
        <v>0</v>
      </c>
      <c r="BU79" s="1">
        <f t="shared" si="31"/>
        <v>0</v>
      </c>
      <c r="BV79" s="1">
        <f t="shared" si="32"/>
        <v>0</v>
      </c>
      <c r="BW79" s="1">
        <f t="shared" si="33"/>
        <v>0</v>
      </c>
      <c r="BX79" s="1">
        <f t="shared" si="34"/>
        <v>0</v>
      </c>
      <c r="BY79" s="1">
        <f t="shared" si="35"/>
        <v>0</v>
      </c>
      <c r="BZ79" s="1">
        <f t="shared" si="36"/>
        <v>0</v>
      </c>
      <c r="CA79" s="1">
        <f t="shared" si="37"/>
        <v>0</v>
      </c>
      <c r="CB79" s="16"/>
    </row>
    <row r="80" spans="1:80" s="7" customFormat="1" ht="45" x14ac:dyDescent="0.2">
      <c r="A80" s="12" t="s">
        <v>306</v>
      </c>
      <c r="B80" s="12" t="s">
        <v>559</v>
      </c>
      <c r="C80" s="17" t="s">
        <v>558</v>
      </c>
      <c r="D80" s="72" t="str">
        <f t="shared" si="19"/>
        <v xml:space="preserve">              </v>
      </c>
      <c r="E80" s="26"/>
      <c r="F80" s="26"/>
      <c r="G80" s="26"/>
      <c r="H80" s="26"/>
      <c r="I80" s="26"/>
      <c r="J80" s="26"/>
      <c r="K80" s="26"/>
      <c r="L80" s="26"/>
      <c r="M80" s="75"/>
      <c r="N80" s="17"/>
      <c r="O80" s="17"/>
      <c r="P80" s="15"/>
      <c r="Q80" s="17"/>
      <c r="R80" s="24"/>
      <c r="S80" s="15"/>
      <c r="T80" s="15"/>
      <c r="U80" s="17"/>
      <c r="V80" s="17"/>
      <c r="W80" s="17"/>
      <c r="X80" s="15"/>
      <c r="Y80" s="15"/>
      <c r="Z80" s="15"/>
      <c r="AA80" s="15"/>
      <c r="AB80" s="15"/>
      <c r="AC80" s="17"/>
      <c r="AD80" s="17"/>
      <c r="AE80" s="17"/>
      <c r="AF80" s="15"/>
      <c r="AG80" s="11" t="s">
        <v>561</v>
      </c>
      <c r="AH80" s="17" t="s">
        <v>560</v>
      </c>
      <c r="AI80" s="21">
        <v>94200</v>
      </c>
      <c r="AJ80" s="28"/>
      <c r="AK80" s="55" t="s">
        <v>1255</v>
      </c>
      <c r="AL80" s="55" t="s">
        <v>1254</v>
      </c>
      <c r="AO80" s="17" t="s">
        <v>596</v>
      </c>
      <c r="AP80" s="17" t="s">
        <v>563</v>
      </c>
      <c r="AQ80" s="11" t="s">
        <v>564</v>
      </c>
      <c r="AR80" s="23"/>
      <c r="AS80" s="25"/>
      <c r="AT80" s="1">
        <f>RANK(BL80,$BL$3:$BL$121)+COUNTIF(BL$3:BL80,BL80)-1</f>
        <v>78</v>
      </c>
      <c r="AU80" s="63" t="str">
        <f t="shared" si="20"/>
        <v>N° 78 Eau De Paris</v>
      </c>
      <c r="AV80" s="1">
        <f>RANK(BM80,$BM$3:$BM$121)+COUNTIF(BM$3:BM80,BM80)-1</f>
        <v>78</v>
      </c>
      <c r="AW80" s="63" t="str">
        <f t="shared" si="21"/>
        <v>N° 78 Eau De Paris</v>
      </c>
      <c r="AX80" s="63"/>
      <c r="AY80" s="63"/>
      <c r="AZ80" s="63"/>
      <c r="BA80" s="63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1">
        <f t="shared" si="22"/>
        <v>0</v>
      </c>
      <c r="BM80" s="1">
        <f t="shared" si="23"/>
        <v>0</v>
      </c>
      <c r="BN80" s="1">
        <f t="shared" si="24"/>
        <v>0</v>
      </c>
      <c r="BO80" s="1">
        <f t="shared" si="25"/>
        <v>0</v>
      </c>
      <c r="BP80" s="1">
        <f t="shared" si="26"/>
        <v>0</v>
      </c>
      <c r="BQ80" s="1">
        <f t="shared" si="27"/>
        <v>0</v>
      </c>
      <c r="BR80" s="1">
        <f t="shared" si="28"/>
        <v>0</v>
      </c>
      <c r="BS80" s="1">
        <f t="shared" si="29"/>
        <v>0</v>
      </c>
      <c r="BT80" s="1">
        <f t="shared" si="30"/>
        <v>0</v>
      </c>
      <c r="BU80" s="1">
        <f t="shared" si="31"/>
        <v>0</v>
      </c>
      <c r="BV80" s="1">
        <f t="shared" si="32"/>
        <v>0</v>
      </c>
      <c r="BW80" s="1">
        <f t="shared" si="33"/>
        <v>0</v>
      </c>
      <c r="BX80" s="1">
        <f t="shared" si="34"/>
        <v>0</v>
      </c>
      <c r="BY80" s="1">
        <f t="shared" si="35"/>
        <v>0</v>
      </c>
      <c r="BZ80" s="1">
        <f t="shared" si="36"/>
        <v>0</v>
      </c>
      <c r="CA80" s="1">
        <f t="shared" si="37"/>
        <v>0</v>
      </c>
      <c r="CB80" s="16"/>
    </row>
    <row r="81" spans="1:80" s="7" customFormat="1" ht="30" x14ac:dyDescent="0.2">
      <c r="A81" s="12" t="s">
        <v>306</v>
      </c>
      <c r="B81" s="12" t="s">
        <v>565</v>
      </c>
      <c r="C81" s="17" t="s">
        <v>566</v>
      </c>
      <c r="D81" s="72" t="str">
        <f t="shared" si="19"/>
        <v xml:space="preserve">              </v>
      </c>
      <c r="E81" s="26"/>
      <c r="F81" s="26"/>
      <c r="G81" s="26"/>
      <c r="H81" s="26"/>
      <c r="I81" s="26"/>
      <c r="J81" s="26"/>
      <c r="K81" s="26"/>
      <c r="L81" s="26"/>
      <c r="M81" s="75"/>
      <c r="N81" s="17"/>
      <c r="O81" s="17"/>
      <c r="P81" s="15"/>
      <c r="Q81" s="17"/>
      <c r="R81" s="24"/>
      <c r="S81" s="15"/>
      <c r="T81" s="15"/>
      <c r="U81" s="17"/>
      <c r="V81" s="17"/>
      <c r="W81" s="17"/>
      <c r="X81" s="15"/>
      <c r="Y81" s="15"/>
      <c r="Z81" s="15"/>
      <c r="AA81" s="15"/>
      <c r="AB81" s="15"/>
      <c r="AC81" s="17"/>
      <c r="AD81" s="17"/>
      <c r="AE81" s="17"/>
      <c r="AF81" s="15"/>
      <c r="AG81" s="11" t="s">
        <v>568</v>
      </c>
      <c r="AH81" s="17" t="s">
        <v>567</v>
      </c>
      <c r="AI81" s="21">
        <v>2220</v>
      </c>
      <c r="AJ81" s="28" t="s">
        <v>569</v>
      </c>
      <c r="AK81" s="55"/>
      <c r="AL81" s="55" t="s">
        <v>1256</v>
      </c>
      <c r="AO81" s="17"/>
      <c r="AP81" s="17"/>
      <c r="AQ81" s="11"/>
      <c r="AR81" s="23"/>
      <c r="AS81" s="25" t="s">
        <v>399</v>
      </c>
      <c r="AT81" s="1">
        <f>RANK(BL81,$BL$3:$BL$121)+COUNTIF(BL$3:BL81,BL81)-1</f>
        <v>79</v>
      </c>
      <c r="AU81" s="63" t="str">
        <f t="shared" si="20"/>
        <v>N° 79 FERTEMIS</v>
      </c>
      <c r="AV81" s="1">
        <f>RANK(BM81,$BM$3:$BM$121)+COUNTIF(BM$3:BM81,BM81)-1</f>
        <v>79</v>
      </c>
      <c r="AW81" s="63" t="str">
        <f t="shared" si="21"/>
        <v>N° 79 FERTEMIS</v>
      </c>
      <c r="AX81" s="63"/>
      <c r="AY81" s="63"/>
      <c r="AZ81" s="63"/>
      <c r="BA81" s="63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1">
        <f t="shared" si="22"/>
        <v>0</v>
      </c>
      <c r="BM81" s="1">
        <f t="shared" si="23"/>
        <v>0</v>
      </c>
      <c r="BN81" s="1">
        <f t="shared" si="24"/>
        <v>0</v>
      </c>
      <c r="BO81" s="1">
        <f t="shared" si="25"/>
        <v>0</v>
      </c>
      <c r="BP81" s="1">
        <f t="shared" si="26"/>
        <v>0</v>
      </c>
      <c r="BQ81" s="1">
        <f t="shared" si="27"/>
        <v>0</v>
      </c>
      <c r="BR81" s="1">
        <f t="shared" si="28"/>
        <v>0</v>
      </c>
      <c r="BS81" s="1">
        <f t="shared" si="29"/>
        <v>0</v>
      </c>
      <c r="BT81" s="1">
        <f t="shared" si="30"/>
        <v>0</v>
      </c>
      <c r="BU81" s="1">
        <f t="shared" si="31"/>
        <v>0</v>
      </c>
      <c r="BV81" s="1">
        <f t="shared" si="32"/>
        <v>0</v>
      </c>
      <c r="BW81" s="1">
        <f t="shared" si="33"/>
        <v>0</v>
      </c>
      <c r="BX81" s="1">
        <f t="shared" si="34"/>
        <v>0</v>
      </c>
      <c r="BY81" s="1">
        <f t="shared" si="35"/>
        <v>0</v>
      </c>
      <c r="BZ81" s="1">
        <f t="shared" si="36"/>
        <v>0</v>
      </c>
      <c r="CA81" s="1">
        <f t="shared" si="37"/>
        <v>0</v>
      </c>
      <c r="CB81" s="16"/>
    </row>
    <row r="82" spans="1:80" s="7" customFormat="1" ht="63.75" x14ac:dyDescent="0.2">
      <c r="A82" s="12" t="s">
        <v>0</v>
      </c>
      <c r="B82" s="12" t="s">
        <v>4</v>
      </c>
      <c r="C82" s="17" t="s">
        <v>570</v>
      </c>
      <c r="D82" s="72" t="str">
        <f t="shared" si="19"/>
        <v xml:space="preserve">              </v>
      </c>
      <c r="E82" s="26"/>
      <c r="F82" s="26"/>
      <c r="G82" s="26"/>
      <c r="H82" s="26"/>
      <c r="I82" s="26"/>
      <c r="J82" s="26"/>
      <c r="K82" s="26"/>
      <c r="L82" s="26"/>
      <c r="M82" s="75"/>
      <c r="N82" s="17"/>
      <c r="O82" s="17"/>
      <c r="P82" s="15"/>
      <c r="Q82" s="17"/>
      <c r="R82" s="24"/>
      <c r="S82" s="15"/>
      <c r="T82" s="15"/>
      <c r="U82" s="17"/>
      <c r="V82" s="17"/>
      <c r="W82" s="17"/>
      <c r="X82" s="15"/>
      <c r="Y82" s="15"/>
      <c r="Z82" s="15"/>
      <c r="AA82" s="15"/>
      <c r="AB82" s="15"/>
      <c r="AC82" s="17"/>
      <c r="AD82" s="17"/>
      <c r="AE82" s="17"/>
      <c r="AF82" s="15"/>
      <c r="AG82" s="11" t="s">
        <v>572</v>
      </c>
      <c r="AH82" s="17" t="s">
        <v>571</v>
      </c>
      <c r="AI82" s="21">
        <v>51320</v>
      </c>
      <c r="AJ82" s="28" t="s">
        <v>573</v>
      </c>
      <c r="AK82" s="55" t="s">
        <v>1187</v>
      </c>
      <c r="AL82" s="55" t="s">
        <v>1257</v>
      </c>
      <c r="AO82" s="17" t="s">
        <v>1088</v>
      </c>
      <c r="AP82" s="17" t="s">
        <v>1089</v>
      </c>
      <c r="AQ82" s="17" t="s">
        <v>1090</v>
      </c>
      <c r="AR82" s="23" t="s">
        <v>1091</v>
      </c>
      <c r="AS82" s="25"/>
      <c r="AT82" s="1">
        <f>RANK(BL82,$BL$3:$BL$121)+COUNTIF(BL$3:BL82,BL82)-1</f>
        <v>80</v>
      </c>
      <c r="AU82" s="63" t="str">
        <f t="shared" si="20"/>
        <v>N° 80 Tereos Starch &amp; Sweeteners Europe</v>
      </c>
      <c r="AV82" s="1">
        <f>RANK(BM82,$BM$3:$BM$121)+COUNTIF(BM$3:BM82,BM82)-1</f>
        <v>80</v>
      </c>
      <c r="AW82" s="63" t="str">
        <f t="shared" si="21"/>
        <v>N° 80 Tereos Starch &amp; Sweeteners Europe</v>
      </c>
      <c r="AX82" s="63"/>
      <c r="AY82" s="63"/>
      <c r="AZ82" s="63"/>
      <c r="BA82" s="63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1">
        <f t="shared" si="22"/>
        <v>0</v>
      </c>
      <c r="BM82" s="1">
        <f t="shared" si="23"/>
        <v>0</v>
      </c>
      <c r="BN82" s="1">
        <f t="shared" si="24"/>
        <v>0</v>
      </c>
      <c r="BO82" s="1">
        <f t="shared" si="25"/>
        <v>0</v>
      </c>
      <c r="BP82" s="1">
        <f t="shared" si="26"/>
        <v>0</v>
      </c>
      <c r="BQ82" s="1">
        <f t="shared" si="27"/>
        <v>0</v>
      </c>
      <c r="BR82" s="1">
        <f t="shared" si="28"/>
        <v>0</v>
      </c>
      <c r="BS82" s="1">
        <f t="shared" si="29"/>
        <v>0</v>
      </c>
      <c r="BT82" s="1">
        <f t="shared" si="30"/>
        <v>0</v>
      </c>
      <c r="BU82" s="1">
        <f t="shared" si="31"/>
        <v>0</v>
      </c>
      <c r="BV82" s="1">
        <f t="shared" si="32"/>
        <v>0</v>
      </c>
      <c r="BW82" s="1">
        <f t="shared" si="33"/>
        <v>0</v>
      </c>
      <c r="BX82" s="1">
        <f t="shared" si="34"/>
        <v>0</v>
      </c>
      <c r="BY82" s="1">
        <f t="shared" si="35"/>
        <v>0</v>
      </c>
      <c r="BZ82" s="1">
        <f t="shared" si="36"/>
        <v>0</v>
      </c>
      <c r="CA82" s="1">
        <f t="shared" si="37"/>
        <v>0</v>
      </c>
      <c r="CB82" s="16"/>
    </row>
    <row r="83" spans="1:80" s="7" customFormat="1" ht="45" x14ac:dyDescent="0.2">
      <c r="A83" s="12" t="s">
        <v>0</v>
      </c>
      <c r="B83" s="12" t="s">
        <v>574</v>
      </c>
      <c r="C83" s="17" t="s">
        <v>575</v>
      </c>
      <c r="D83" s="72" t="str">
        <f t="shared" si="19"/>
        <v xml:space="preserve">              </v>
      </c>
      <c r="E83" s="26"/>
      <c r="F83" s="26"/>
      <c r="G83" s="26"/>
      <c r="H83" s="26"/>
      <c r="I83" s="26"/>
      <c r="J83" s="26"/>
      <c r="K83" s="26"/>
      <c r="L83" s="26"/>
      <c r="M83" s="75"/>
      <c r="N83" s="17"/>
      <c r="O83" s="17"/>
      <c r="P83" s="15"/>
      <c r="Q83" s="17"/>
      <c r="R83" s="24"/>
      <c r="S83" s="15"/>
      <c r="T83" s="15"/>
      <c r="U83" s="17"/>
      <c r="V83" s="17"/>
      <c r="W83" s="17"/>
      <c r="X83" s="15"/>
      <c r="Y83" s="15"/>
      <c r="Z83" s="15"/>
      <c r="AA83" s="15"/>
      <c r="AB83" s="15"/>
      <c r="AC83" s="17"/>
      <c r="AD83" s="17"/>
      <c r="AE83" s="17"/>
      <c r="AF83" s="15"/>
      <c r="AG83" s="11" t="s">
        <v>577</v>
      </c>
      <c r="AH83" s="17" t="s">
        <v>576</v>
      </c>
      <c r="AI83" s="21">
        <v>2450</v>
      </c>
      <c r="AJ83" s="28" t="s">
        <v>578</v>
      </c>
      <c r="AK83" s="55" t="s">
        <v>1259</v>
      </c>
      <c r="AL83" s="55" t="s">
        <v>1258</v>
      </c>
      <c r="AO83" s="17" t="s">
        <v>593</v>
      </c>
      <c r="AP83" s="17" t="s">
        <v>579</v>
      </c>
      <c r="AQ83" s="17" t="s">
        <v>581</v>
      </c>
      <c r="AR83" s="23" t="s">
        <v>580</v>
      </c>
      <c r="AS83" s="25"/>
      <c r="AT83" s="1">
        <f>RANK(BL83,$BL$3:$BL$121)+COUNTIF(BL$3:BL83,BL83)-1</f>
        <v>81</v>
      </c>
      <c r="AU83" s="63" t="str">
        <f t="shared" si="20"/>
        <v>N° 81 Nestlé France</v>
      </c>
      <c r="AV83" s="1">
        <f>RANK(BM83,$BM$3:$BM$121)+COUNTIF(BM$3:BM83,BM83)-1</f>
        <v>81</v>
      </c>
      <c r="AW83" s="63" t="str">
        <f t="shared" si="21"/>
        <v>N° 81 Nestlé France</v>
      </c>
      <c r="AX83" s="63"/>
      <c r="AY83" s="63"/>
      <c r="AZ83" s="63"/>
      <c r="BA83" s="63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1">
        <f t="shared" si="22"/>
        <v>0</v>
      </c>
      <c r="BM83" s="1">
        <f t="shared" si="23"/>
        <v>0</v>
      </c>
      <c r="BN83" s="1">
        <f t="shared" si="24"/>
        <v>0</v>
      </c>
      <c r="BO83" s="1">
        <f t="shared" si="25"/>
        <v>0</v>
      </c>
      <c r="BP83" s="1">
        <f t="shared" si="26"/>
        <v>0</v>
      </c>
      <c r="BQ83" s="1">
        <f t="shared" si="27"/>
        <v>0</v>
      </c>
      <c r="BR83" s="1">
        <f t="shared" si="28"/>
        <v>0</v>
      </c>
      <c r="BS83" s="1">
        <f t="shared" si="29"/>
        <v>0</v>
      </c>
      <c r="BT83" s="1">
        <f t="shared" si="30"/>
        <v>0</v>
      </c>
      <c r="BU83" s="1">
        <f t="shared" si="31"/>
        <v>0</v>
      </c>
      <c r="BV83" s="1">
        <f t="shared" si="32"/>
        <v>0</v>
      </c>
      <c r="BW83" s="1">
        <f t="shared" si="33"/>
        <v>0</v>
      </c>
      <c r="BX83" s="1">
        <f t="shared" si="34"/>
        <v>0</v>
      </c>
      <c r="BY83" s="1">
        <f t="shared" si="35"/>
        <v>0</v>
      </c>
      <c r="BZ83" s="1">
        <f t="shared" si="36"/>
        <v>0</v>
      </c>
      <c r="CA83" s="1">
        <f t="shared" si="37"/>
        <v>0</v>
      </c>
      <c r="CB83" s="16"/>
    </row>
    <row r="84" spans="1:80" s="7" customFormat="1" ht="25.5" customHeight="1" x14ac:dyDescent="0.2">
      <c r="A84" s="12" t="s">
        <v>0</v>
      </c>
      <c r="B84" s="12" t="s">
        <v>586</v>
      </c>
      <c r="C84" s="17" t="s">
        <v>582</v>
      </c>
      <c r="D84" s="72" t="str">
        <f t="shared" si="19"/>
        <v xml:space="preserve">              </v>
      </c>
      <c r="E84" s="26"/>
      <c r="F84" s="26"/>
      <c r="G84" s="26"/>
      <c r="H84" s="26"/>
      <c r="I84" s="26"/>
      <c r="J84" s="26"/>
      <c r="K84" s="26"/>
      <c r="L84" s="26"/>
      <c r="M84" s="75"/>
      <c r="N84" s="17"/>
      <c r="O84" s="17"/>
      <c r="P84" s="15"/>
      <c r="Q84" s="17"/>
      <c r="R84" s="24"/>
      <c r="S84" s="15"/>
      <c r="T84" s="15"/>
      <c r="U84" s="17"/>
      <c r="V84" s="17"/>
      <c r="W84" s="17"/>
      <c r="X84" s="15"/>
      <c r="Y84" s="15"/>
      <c r="Z84" s="15"/>
      <c r="AA84" s="15"/>
      <c r="AB84" s="15"/>
      <c r="AC84" s="17"/>
      <c r="AD84" s="17"/>
      <c r="AE84" s="17"/>
      <c r="AF84" s="15"/>
      <c r="AG84" s="11" t="s">
        <v>584</v>
      </c>
      <c r="AH84" s="17" t="s">
        <v>583</v>
      </c>
      <c r="AI84" s="21">
        <v>25300</v>
      </c>
      <c r="AJ84" s="28" t="s">
        <v>585</v>
      </c>
      <c r="AK84" s="55" t="s">
        <v>1261</v>
      </c>
      <c r="AL84" s="55" t="s">
        <v>1260</v>
      </c>
      <c r="AO84" s="17"/>
      <c r="AP84" s="17"/>
      <c r="AQ84" s="17"/>
      <c r="AR84" s="23"/>
      <c r="AS84" s="25"/>
      <c r="AT84" s="1">
        <f>RANK(BL84,$BL$3:$BL$121)+COUNTIF(BL$3:BL84,BL84)-1</f>
        <v>82</v>
      </c>
      <c r="AU84" s="63" t="str">
        <f t="shared" si="20"/>
        <v>N° 82 Fromagerie Badoz</v>
      </c>
      <c r="AV84" s="1">
        <f>RANK(BM84,$BM$3:$BM$121)+COUNTIF(BM$3:BM84,BM84)-1</f>
        <v>82</v>
      </c>
      <c r="AW84" s="63" t="str">
        <f t="shared" si="21"/>
        <v>N° 82 Fromagerie Badoz</v>
      </c>
      <c r="AX84" s="63"/>
      <c r="AY84" s="63"/>
      <c r="AZ84" s="63"/>
      <c r="BA84" s="63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1">
        <f t="shared" si="22"/>
        <v>0</v>
      </c>
      <c r="BM84" s="1">
        <f t="shared" si="23"/>
        <v>0</v>
      </c>
      <c r="BN84" s="1">
        <f t="shared" si="24"/>
        <v>0</v>
      </c>
      <c r="BO84" s="1">
        <f t="shared" si="25"/>
        <v>0</v>
      </c>
      <c r="BP84" s="1">
        <f t="shared" si="26"/>
        <v>0</v>
      </c>
      <c r="BQ84" s="1">
        <f t="shared" si="27"/>
        <v>0</v>
      </c>
      <c r="BR84" s="1">
        <f t="shared" si="28"/>
        <v>0</v>
      </c>
      <c r="BS84" s="1">
        <f t="shared" si="29"/>
        <v>0</v>
      </c>
      <c r="BT84" s="1">
        <f t="shared" si="30"/>
        <v>0</v>
      </c>
      <c r="BU84" s="1">
        <f t="shared" si="31"/>
        <v>0</v>
      </c>
      <c r="BV84" s="1">
        <f t="shared" si="32"/>
        <v>0</v>
      </c>
      <c r="BW84" s="1">
        <f t="shared" si="33"/>
        <v>0</v>
      </c>
      <c r="BX84" s="1">
        <f t="shared" si="34"/>
        <v>0</v>
      </c>
      <c r="BY84" s="1">
        <f t="shared" si="35"/>
        <v>0</v>
      </c>
      <c r="BZ84" s="1">
        <f t="shared" si="36"/>
        <v>0</v>
      </c>
      <c r="CA84" s="1">
        <f t="shared" si="37"/>
        <v>0</v>
      </c>
      <c r="CB84" s="16"/>
    </row>
    <row r="85" spans="1:80" s="7" customFormat="1" ht="45.75" customHeight="1" x14ac:dyDescent="0.2">
      <c r="A85" s="12" t="s">
        <v>0</v>
      </c>
      <c r="B85" s="12" t="s">
        <v>623</v>
      </c>
      <c r="C85" s="17" t="s">
        <v>641</v>
      </c>
      <c r="D85" s="72" t="str">
        <f t="shared" si="19"/>
        <v xml:space="preserve">              </v>
      </c>
      <c r="E85" s="26"/>
      <c r="F85" s="26"/>
      <c r="G85" s="26"/>
      <c r="H85" s="26"/>
      <c r="I85" s="26"/>
      <c r="J85" s="26"/>
      <c r="K85" s="26"/>
      <c r="L85" s="26"/>
      <c r="M85" s="75"/>
      <c r="N85" s="17"/>
      <c r="O85" s="17"/>
      <c r="P85" s="15"/>
      <c r="Q85" s="17"/>
      <c r="R85" s="24"/>
      <c r="S85" s="15"/>
      <c r="T85" s="15"/>
      <c r="U85" s="15"/>
      <c r="V85" s="17"/>
      <c r="W85" s="17"/>
      <c r="X85" s="15"/>
      <c r="Y85" s="15"/>
      <c r="Z85" s="15"/>
      <c r="AA85" s="15"/>
      <c r="AB85" s="15"/>
      <c r="AC85" s="17"/>
      <c r="AD85" s="17"/>
      <c r="AE85" s="17"/>
      <c r="AF85" s="15"/>
      <c r="AG85" s="17" t="s">
        <v>624</v>
      </c>
      <c r="AH85" s="17" t="s">
        <v>625</v>
      </c>
      <c r="AI85" s="21">
        <v>10230</v>
      </c>
      <c r="AJ85" s="28" t="s">
        <v>626</v>
      </c>
      <c r="AK85" s="55" t="s">
        <v>1263</v>
      </c>
      <c r="AL85" s="55" t="s">
        <v>1262</v>
      </c>
      <c r="AO85" s="26"/>
      <c r="AP85" s="24"/>
      <c r="AQ85" s="26"/>
      <c r="AR85" s="56" t="s">
        <v>291</v>
      </c>
      <c r="AS85" s="26"/>
      <c r="AT85" s="1">
        <f>RANK(BL85,$BL$3:$BL$121)+COUNTIF(BL$3:BL85,BL85)-1</f>
        <v>83</v>
      </c>
      <c r="AU85" s="63" t="str">
        <f t="shared" si="20"/>
        <v>N° 83 HUGUIER Frères</v>
      </c>
      <c r="AV85" s="1">
        <f>RANK(BM85,$BM$3:$BM$121)+COUNTIF(BM$3:BM85,BM85)-1</f>
        <v>83</v>
      </c>
      <c r="AW85" s="63" t="str">
        <f t="shared" si="21"/>
        <v>N° 83 HUGUIER Frères</v>
      </c>
      <c r="AX85" s="63"/>
      <c r="AY85" s="63"/>
      <c r="AZ85" s="63"/>
      <c r="BA85" s="63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1">
        <f t="shared" si="22"/>
        <v>0</v>
      </c>
      <c r="BM85" s="1">
        <f t="shared" si="23"/>
        <v>0</v>
      </c>
      <c r="BN85" s="1">
        <f t="shared" si="24"/>
        <v>0</v>
      </c>
      <c r="BO85" s="1">
        <f t="shared" si="25"/>
        <v>0</v>
      </c>
      <c r="BP85" s="1">
        <f t="shared" si="26"/>
        <v>0</v>
      </c>
      <c r="BQ85" s="1">
        <f t="shared" si="27"/>
        <v>0</v>
      </c>
      <c r="BR85" s="1">
        <f t="shared" si="28"/>
        <v>0</v>
      </c>
      <c r="BS85" s="1">
        <f t="shared" si="29"/>
        <v>0</v>
      </c>
      <c r="BT85" s="1">
        <f t="shared" si="30"/>
        <v>0</v>
      </c>
      <c r="BU85" s="1">
        <f t="shared" si="31"/>
        <v>0</v>
      </c>
      <c r="BV85" s="1">
        <f t="shared" si="32"/>
        <v>0</v>
      </c>
      <c r="BW85" s="1">
        <f t="shared" si="33"/>
        <v>0</v>
      </c>
      <c r="BX85" s="1">
        <f t="shared" si="34"/>
        <v>0</v>
      </c>
      <c r="BY85" s="1">
        <f t="shared" si="35"/>
        <v>0</v>
      </c>
      <c r="BZ85" s="1">
        <f t="shared" si="36"/>
        <v>0</v>
      </c>
      <c r="CA85" s="1">
        <f t="shared" si="37"/>
        <v>0</v>
      </c>
      <c r="CB85" s="37"/>
    </row>
    <row r="86" spans="1:80" s="7" customFormat="1" ht="42.75" x14ac:dyDescent="0.2">
      <c r="A86" s="12" t="s">
        <v>0</v>
      </c>
      <c r="B86" s="12" t="s">
        <v>15</v>
      </c>
      <c r="C86" s="17" t="s">
        <v>629</v>
      </c>
      <c r="D86" s="72" t="str">
        <f t="shared" si="19"/>
        <v xml:space="preserve">              </v>
      </c>
      <c r="E86" s="26"/>
      <c r="F86" s="26"/>
      <c r="G86" s="26"/>
      <c r="H86" s="26"/>
      <c r="I86" s="26"/>
      <c r="J86" s="26"/>
      <c r="K86" s="26"/>
      <c r="L86" s="26"/>
      <c r="M86" s="75"/>
      <c r="N86" s="17"/>
      <c r="O86" s="17"/>
      <c r="P86" s="15"/>
      <c r="Q86" s="17"/>
      <c r="R86" s="24"/>
      <c r="S86" s="15"/>
      <c r="T86" s="15"/>
      <c r="U86" s="15"/>
      <c r="V86" s="17"/>
      <c r="W86" s="17"/>
      <c r="X86" s="15"/>
      <c r="Y86" s="15"/>
      <c r="Z86" s="15"/>
      <c r="AA86" s="15"/>
      <c r="AB86" s="15"/>
      <c r="AC86" s="17"/>
      <c r="AD86" s="17"/>
      <c r="AE86" s="17"/>
      <c r="AF86" s="15"/>
      <c r="AG86" s="17" t="s">
        <v>630</v>
      </c>
      <c r="AH86" s="17" t="s">
        <v>631</v>
      </c>
      <c r="AI86" s="21">
        <v>51130</v>
      </c>
      <c r="AJ86" s="28" t="s">
        <v>632</v>
      </c>
      <c r="AK86" s="22" t="s">
        <v>1265</v>
      </c>
      <c r="AL86" s="22" t="s">
        <v>1264</v>
      </c>
      <c r="AM86" s="23" t="s">
        <v>633</v>
      </c>
      <c r="AO86" s="17" t="s">
        <v>295</v>
      </c>
      <c r="AP86" s="24"/>
      <c r="AQ86" s="58" t="s">
        <v>296</v>
      </c>
      <c r="AR86" s="26"/>
      <c r="AS86" s="26"/>
      <c r="AT86" s="1">
        <f>RANK(BL86,$BL$3:$BL$121)+COUNTIF(BL$3:BL86,BL86)-1</f>
        <v>84</v>
      </c>
      <c r="AU86" s="63" t="str">
        <f t="shared" si="20"/>
        <v>N° 84 TEREOS, distillerie de la région de Chalon</v>
      </c>
      <c r="AV86" s="1">
        <f>RANK(BM86,$BM$3:$BM$121)+COUNTIF(BM$3:BM86,BM86)-1</f>
        <v>84</v>
      </c>
      <c r="AW86" s="63" t="str">
        <f t="shared" si="21"/>
        <v>N° 84 TEREOS, distillerie de la région de Chalon</v>
      </c>
      <c r="AX86" s="63"/>
      <c r="AY86" s="63"/>
      <c r="AZ86" s="63"/>
      <c r="BA86" s="63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1">
        <f t="shared" si="22"/>
        <v>0</v>
      </c>
      <c r="BM86" s="1">
        <f t="shared" si="23"/>
        <v>0</v>
      </c>
      <c r="BN86" s="1">
        <f t="shared" si="24"/>
        <v>0</v>
      </c>
      <c r="BO86" s="1">
        <f t="shared" si="25"/>
        <v>0</v>
      </c>
      <c r="BP86" s="1">
        <f t="shared" si="26"/>
        <v>0</v>
      </c>
      <c r="BQ86" s="1">
        <f t="shared" si="27"/>
        <v>0</v>
      </c>
      <c r="BR86" s="1">
        <f t="shared" si="28"/>
        <v>0</v>
      </c>
      <c r="BS86" s="1">
        <f t="shared" si="29"/>
        <v>0</v>
      </c>
      <c r="BT86" s="1">
        <f t="shared" si="30"/>
        <v>0</v>
      </c>
      <c r="BU86" s="1">
        <f t="shared" si="31"/>
        <v>0</v>
      </c>
      <c r="BV86" s="1">
        <f t="shared" si="32"/>
        <v>0</v>
      </c>
      <c r="BW86" s="1">
        <f t="shared" si="33"/>
        <v>0</v>
      </c>
      <c r="BX86" s="1">
        <f t="shared" si="34"/>
        <v>0</v>
      </c>
      <c r="BY86" s="1">
        <f t="shared" si="35"/>
        <v>0</v>
      </c>
      <c r="BZ86" s="1">
        <f t="shared" si="36"/>
        <v>0</v>
      </c>
      <c r="CA86" s="1">
        <f t="shared" si="37"/>
        <v>0</v>
      </c>
      <c r="CB86" s="37"/>
    </row>
    <row r="87" spans="1:80" s="7" customFormat="1" ht="51.75" customHeight="1" x14ac:dyDescent="0.2">
      <c r="A87" s="12" t="s">
        <v>0</v>
      </c>
      <c r="B87" s="12" t="s">
        <v>299</v>
      </c>
      <c r="C87" s="17" t="s">
        <v>297</v>
      </c>
      <c r="D87" s="72" t="str">
        <f t="shared" si="19"/>
        <v xml:space="preserve">              </v>
      </c>
      <c r="E87" s="26"/>
      <c r="F87" s="26"/>
      <c r="G87" s="26"/>
      <c r="H87" s="26"/>
      <c r="I87" s="26"/>
      <c r="J87" s="26"/>
      <c r="K87" s="26"/>
      <c r="L87" s="26"/>
      <c r="M87" s="75"/>
      <c r="N87" s="17"/>
      <c r="O87" s="17"/>
      <c r="P87" s="15"/>
      <c r="Q87" s="17"/>
      <c r="R87" s="24"/>
      <c r="S87" s="15"/>
      <c r="T87" s="15"/>
      <c r="U87" s="15"/>
      <c r="V87" s="17"/>
      <c r="W87" s="17"/>
      <c r="X87" s="15"/>
      <c r="Y87" s="15"/>
      <c r="Z87" s="15"/>
      <c r="AA87" s="15"/>
      <c r="AB87" s="15"/>
      <c r="AC87" s="17"/>
      <c r="AD87" s="17"/>
      <c r="AE87" s="17"/>
      <c r="AF87" s="15"/>
      <c r="AG87" s="17" t="s">
        <v>634</v>
      </c>
      <c r="AH87" s="17" t="s">
        <v>635</v>
      </c>
      <c r="AI87" s="21">
        <v>6823</v>
      </c>
      <c r="AJ87" s="28" t="s">
        <v>636</v>
      </c>
      <c r="AK87" s="22" t="s">
        <v>1267</v>
      </c>
      <c r="AL87" s="22" t="s">
        <v>1266</v>
      </c>
      <c r="AM87" s="23" t="s">
        <v>637</v>
      </c>
      <c r="AO87" s="17" t="s">
        <v>298</v>
      </c>
      <c r="AP87" s="24"/>
      <c r="AQ87" s="17" t="s">
        <v>300</v>
      </c>
      <c r="AR87" s="26"/>
      <c r="AS87" s="26"/>
      <c r="AT87" s="1">
        <f>RANK(BL87,$BL$3:$BL$121)+COUNTIF(BL$3:BL87,BL87)-1</f>
        <v>85</v>
      </c>
      <c r="AU87" s="63" t="str">
        <f t="shared" si="20"/>
        <v>N° 85 Brasserie d’ORVAL</v>
      </c>
      <c r="AV87" s="1">
        <f>RANK(BM87,$BM$3:$BM$121)+COUNTIF(BM$3:BM87,BM87)-1</f>
        <v>85</v>
      </c>
      <c r="AW87" s="63" t="str">
        <f t="shared" si="21"/>
        <v>N° 85 Brasserie d’ORVAL</v>
      </c>
      <c r="AX87" s="63"/>
      <c r="AY87" s="63"/>
      <c r="AZ87" s="63"/>
      <c r="BA87" s="63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1">
        <f t="shared" si="22"/>
        <v>0</v>
      </c>
      <c r="BM87" s="1">
        <f t="shared" si="23"/>
        <v>0</v>
      </c>
      <c r="BN87" s="1">
        <f t="shared" si="24"/>
        <v>0</v>
      </c>
      <c r="BO87" s="1">
        <f t="shared" si="25"/>
        <v>0</v>
      </c>
      <c r="BP87" s="1">
        <f t="shared" si="26"/>
        <v>0</v>
      </c>
      <c r="BQ87" s="1">
        <f t="shared" si="27"/>
        <v>0</v>
      </c>
      <c r="BR87" s="1">
        <f t="shared" si="28"/>
        <v>0</v>
      </c>
      <c r="BS87" s="1">
        <f t="shared" si="29"/>
        <v>0</v>
      </c>
      <c r="BT87" s="1">
        <f t="shared" si="30"/>
        <v>0</v>
      </c>
      <c r="BU87" s="1">
        <f t="shared" si="31"/>
        <v>0</v>
      </c>
      <c r="BV87" s="1">
        <f t="shared" si="32"/>
        <v>0</v>
      </c>
      <c r="BW87" s="1">
        <f t="shared" si="33"/>
        <v>0</v>
      </c>
      <c r="BX87" s="1">
        <f t="shared" si="34"/>
        <v>0</v>
      </c>
      <c r="BY87" s="1">
        <f t="shared" si="35"/>
        <v>0</v>
      </c>
      <c r="BZ87" s="1">
        <f t="shared" si="36"/>
        <v>0</v>
      </c>
      <c r="CA87" s="1">
        <f t="shared" si="37"/>
        <v>0</v>
      </c>
      <c r="CB87" s="37"/>
    </row>
    <row r="88" spans="1:80" s="7" customFormat="1" ht="44.25" customHeight="1" x14ac:dyDescent="0.2">
      <c r="A88" s="12" t="s">
        <v>0</v>
      </c>
      <c r="B88" s="12" t="s">
        <v>638</v>
      </c>
      <c r="C88" s="17" t="s">
        <v>639</v>
      </c>
      <c r="D88" s="72" t="str">
        <f t="shared" si="19"/>
        <v xml:space="preserve">              </v>
      </c>
      <c r="E88" s="26"/>
      <c r="F88" s="26"/>
      <c r="G88" s="26"/>
      <c r="H88" s="26"/>
      <c r="I88" s="26"/>
      <c r="J88" s="26"/>
      <c r="K88" s="26"/>
      <c r="L88" s="26"/>
      <c r="M88" s="75"/>
      <c r="N88" s="17"/>
      <c r="O88" s="17"/>
      <c r="P88" s="15"/>
      <c r="Q88" s="17"/>
      <c r="R88" s="24"/>
      <c r="S88" s="15"/>
      <c r="T88" s="15"/>
      <c r="U88" s="15"/>
      <c r="V88" s="17"/>
      <c r="W88" s="17"/>
      <c r="X88" s="15"/>
      <c r="Y88" s="15"/>
      <c r="Z88" s="15"/>
      <c r="AA88" s="15"/>
      <c r="AB88" s="15"/>
      <c r="AC88" s="17"/>
      <c r="AD88" s="17"/>
      <c r="AE88" s="17"/>
      <c r="AF88" s="15"/>
      <c r="AG88" s="17" t="s">
        <v>640</v>
      </c>
      <c r="AH88" s="17" t="s">
        <v>167</v>
      </c>
      <c r="AI88" s="21">
        <v>51100</v>
      </c>
      <c r="AJ88" s="28" t="s">
        <v>303</v>
      </c>
      <c r="AK88" s="22" t="s">
        <v>1269</v>
      </c>
      <c r="AL88" s="22" t="s">
        <v>1268</v>
      </c>
      <c r="AM88" s="17"/>
      <c r="AO88" s="17" t="s">
        <v>301</v>
      </c>
      <c r="AP88" s="24"/>
      <c r="AQ88" s="47" t="s">
        <v>303</v>
      </c>
      <c r="AR88" s="56" t="s">
        <v>302</v>
      </c>
      <c r="AS88" s="25" t="s">
        <v>399</v>
      </c>
      <c r="AT88" s="1">
        <f>RANK(BL88,$BL$3:$BL$121)+COUNTIF(BL$3:BL88,BL88)-1</f>
        <v>86</v>
      </c>
      <c r="AU88" s="63" t="str">
        <f t="shared" si="20"/>
        <v>N° 86 Charbonneaux Brabant SA</v>
      </c>
      <c r="AV88" s="1">
        <f>RANK(BM88,$BM$3:$BM$121)+COUNTIF(BM$3:BM88,BM88)-1</f>
        <v>86</v>
      </c>
      <c r="AW88" s="63" t="str">
        <f t="shared" si="21"/>
        <v>N° 86 Charbonneaux Brabant SA</v>
      </c>
      <c r="AX88" s="63"/>
      <c r="AY88" s="63"/>
      <c r="AZ88" s="63"/>
      <c r="BA88" s="63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1">
        <f t="shared" si="22"/>
        <v>0</v>
      </c>
      <c r="BM88" s="1">
        <f t="shared" si="23"/>
        <v>0</v>
      </c>
      <c r="BN88" s="1">
        <f t="shared" si="24"/>
        <v>0</v>
      </c>
      <c r="BO88" s="1">
        <f t="shared" si="25"/>
        <v>0</v>
      </c>
      <c r="BP88" s="1">
        <f t="shared" si="26"/>
        <v>0</v>
      </c>
      <c r="BQ88" s="1">
        <f t="shared" si="27"/>
        <v>0</v>
      </c>
      <c r="BR88" s="1">
        <f t="shared" si="28"/>
        <v>0</v>
      </c>
      <c r="BS88" s="1">
        <f t="shared" si="29"/>
        <v>0</v>
      </c>
      <c r="BT88" s="1">
        <f t="shared" si="30"/>
        <v>0</v>
      </c>
      <c r="BU88" s="1">
        <f t="shared" si="31"/>
        <v>0</v>
      </c>
      <c r="BV88" s="1">
        <f t="shared" si="32"/>
        <v>0</v>
      </c>
      <c r="BW88" s="1">
        <f t="shared" si="33"/>
        <v>0</v>
      </c>
      <c r="BX88" s="1">
        <f t="shared" si="34"/>
        <v>0</v>
      </c>
      <c r="BY88" s="1">
        <f t="shared" si="35"/>
        <v>0</v>
      </c>
      <c r="BZ88" s="1">
        <f t="shared" si="36"/>
        <v>0</v>
      </c>
      <c r="CA88" s="1">
        <f t="shared" si="37"/>
        <v>0</v>
      </c>
      <c r="CB88" s="37"/>
    </row>
    <row r="89" spans="1:80" s="7" customFormat="1" ht="73.5" customHeight="1" x14ac:dyDescent="0.2">
      <c r="A89" s="12" t="s">
        <v>306</v>
      </c>
      <c r="B89" s="17" t="s">
        <v>308</v>
      </c>
      <c r="C89" s="17" t="s">
        <v>307</v>
      </c>
      <c r="D89" s="72" t="str">
        <f t="shared" si="19"/>
        <v xml:space="preserve">              </v>
      </c>
      <c r="E89" s="26"/>
      <c r="F89" s="26"/>
      <c r="G89" s="26"/>
      <c r="H89" s="26"/>
      <c r="I89" s="26"/>
      <c r="J89" s="26"/>
      <c r="K89" s="26"/>
      <c r="L89" s="26"/>
      <c r="M89" s="75"/>
      <c r="N89" s="17"/>
      <c r="O89" s="17"/>
      <c r="P89" s="15"/>
      <c r="Q89" s="17"/>
      <c r="R89" s="24"/>
      <c r="S89" s="15"/>
      <c r="T89" s="15"/>
      <c r="U89" s="15"/>
      <c r="V89" s="17"/>
      <c r="W89" s="17"/>
      <c r="X89" s="15"/>
      <c r="Y89" s="15"/>
      <c r="Z89" s="15"/>
      <c r="AA89" s="15"/>
      <c r="AB89" s="15"/>
      <c r="AC89" s="17"/>
      <c r="AD89" s="17"/>
      <c r="AE89" s="17"/>
      <c r="AF89" s="15"/>
      <c r="AG89" s="17" t="s">
        <v>642</v>
      </c>
      <c r="AH89" s="17" t="s">
        <v>167</v>
      </c>
      <c r="AI89" s="21">
        <v>51100</v>
      </c>
      <c r="AJ89" s="28" t="s">
        <v>643</v>
      </c>
      <c r="AK89" s="22"/>
      <c r="AL89" s="22" t="s">
        <v>1270</v>
      </c>
      <c r="AM89" s="23" t="s">
        <v>644</v>
      </c>
      <c r="AO89" s="26"/>
      <c r="AP89" s="24"/>
      <c r="AQ89" s="26"/>
      <c r="AR89" s="26"/>
      <c r="AS89" s="26"/>
      <c r="AT89" s="1">
        <f>RANK(BL89,$BL$3:$BL$121)+COUNTIF(BL$3:BL89,BL89)-1</f>
        <v>87</v>
      </c>
      <c r="AU89" s="63" t="str">
        <f t="shared" si="20"/>
        <v xml:space="preserve">N° 87 C.A.M.A (Chaine d'Analyses Marne Ardennes) </v>
      </c>
      <c r="AV89" s="1">
        <f>RANK(BM89,$BM$3:$BM$121)+COUNTIF(BM$3:BM89,BM89)-1</f>
        <v>87</v>
      </c>
      <c r="AW89" s="63" t="str">
        <f t="shared" si="21"/>
        <v xml:space="preserve">N° 87 C.A.M.A (Chaine d'Analyses Marne Ardennes) </v>
      </c>
      <c r="AX89" s="63"/>
      <c r="AY89" s="63"/>
      <c r="AZ89" s="63"/>
      <c r="BA89" s="63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1">
        <f t="shared" si="22"/>
        <v>0</v>
      </c>
      <c r="BM89" s="1">
        <f t="shared" si="23"/>
        <v>0</v>
      </c>
      <c r="BN89" s="1">
        <f t="shared" si="24"/>
        <v>0</v>
      </c>
      <c r="BO89" s="1">
        <f t="shared" si="25"/>
        <v>0</v>
      </c>
      <c r="BP89" s="1">
        <f t="shared" si="26"/>
        <v>0</v>
      </c>
      <c r="BQ89" s="1">
        <f t="shared" si="27"/>
        <v>0</v>
      </c>
      <c r="BR89" s="1">
        <f t="shared" si="28"/>
        <v>0</v>
      </c>
      <c r="BS89" s="1">
        <f t="shared" si="29"/>
        <v>0</v>
      </c>
      <c r="BT89" s="1">
        <f t="shared" si="30"/>
        <v>0</v>
      </c>
      <c r="BU89" s="1">
        <f t="shared" si="31"/>
        <v>0</v>
      </c>
      <c r="BV89" s="1">
        <f t="shared" si="32"/>
        <v>0</v>
      </c>
      <c r="BW89" s="1">
        <f t="shared" si="33"/>
        <v>0</v>
      </c>
      <c r="BX89" s="1">
        <f t="shared" si="34"/>
        <v>0</v>
      </c>
      <c r="BY89" s="1">
        <f t="shared" si="35"/>
        <v>0</v>
      </c>
      <c r="BZ89" s="1">
        <f t="shared" si="36"/>
        <v>0</v>
      </c>
      <c r="CA89" s="1">
        <f t="shared" si="37"/>
        <v>0</v>
      </c>
      <c r="CB89" s="37"/>
    </row>
    <row r="90" spans="1:80" s="7" customFormat="1" ht="65.25" customHeight="1" x14ac:dyDescent="0.2">
      <c r="A90" s="12" t="s">
        <v>306</v>
      </c>
      <c r="B90" s="17" t="s">
        <v>646</v>
      </c>
      <c r="C90" s="17" t="s">
        <v>645</v>
      </c>
      <c r="D90" s="72" t="str">
        <f t="shared" si="19"/>
        <v xml:space="preserve">              </v>
      </c>
      <c r="E90" s="26"/>
      <c r="F90" s="26"/>
      <c r="G90" s="26"/>
      <c r="H90" s="26"/>
      <c r="I90" s="26"/>
      <c r="J90" s="26"/>
      <c r="K90" s="26"/>
      <c r="L90" s="26"/>
      <c r="M90" s="75"/>
      <c r="N90" s="17"/>
      <c r="O90" s="17"/>
      <c r="P90" s="15"/>
      <c r="Q90" s="17"/>
      <c r="R90" s="24"/>
      <c r="S90" s="15"/>
      <c r="T90" s="15"/>
      <c r="U90" s="15"/>
      <c r="V90" s="17"/>
      <c r="W90" s="17"/>
      <c r="X90" s="15"/>
      <c r="Y90" s="15"/>
      <c r="Z90" s="15"/>
      <c r="AA90" s="15"/>
      <c r="AB90" s="15"/>
      <c r="AC90" s="17"/>
      <c r="AD90" s="17"/>
      <c r="AE90" s="17"/>
      <c r="AF90" s="15"/>
      <c r="AG90" s="17" t="s">
        <v>647</v>
      </c>
      <c r="AH90" s="17" t="s">
        <v>243</v>
      </c>
      <c r="AI90" s="21">
        <v>2000</v>
      </c>
      <c r="AJ90" s="28" t="s">
        <v>648</v>
      </c>
      <c r="AK90" s="22" t="s">
        <v>1275</v>
      </c>
      <c r="AL90" s="22" t="s">
        <v>1274</v>
      </c>
      <c r="AM90" s="23" t="s">
        <v>649</v>
      </c>
      <c r="AN90" s="30"/>
      <c r="AO90" s="26"/>
      <c r="AP90" s="24"/>
      <c r="AQ90" s="26"/>
      <c r="AR90" s="26"/>
      <c r="AS90" s="26"/>
      <c r="AT90" s="1">
        <f>RANK(BL90,$BL$3:$BL$121)+COUNTIF(BL$3:BL90,BL90)-1</f>
        <v>88</v>
      </c>
      <c r="AU90" s="63" t="str">
        <f t="shared" si="20"/>
        <v>N° 88 SDP</v>
      </c>
      <c r="AV90" s="1">
        <f>RANK(BM90,$BM$3:$BM$121)+COUNTIF(BM$3:BM90,BM90)-1</f>
        <v>88</v>
      </c>
      <c r="AW90" s="63" t="str">
        <f t="shared" si="21"/>
        <v>N° 88 SDP</v>
      </c>
      <c r="AX90" s="63"/>
      <c r="AY90" s="63"/>
      <c r="AZ90" s="63"/>
      <c r="BA90" s="63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1">
        <f t="shared" si="22"/>
        <v>0</v>
      </c>
      <c r="BM90" s="1">
        <f t="shared" si="23"/>
        <v>0</v>
      </c>
      <c r="BN90" s="1">
        <f t="shared" si="24"/>
        <v>0</v>
      </c>
      <c r="BO90" s="1">
        <f t="shared" si="25"/>
        <v>0</v>
      </c>
      <c r="BP90" s="1">
        <f t="shared" si="26"/>
        <v>0</v>
      </c>
      <c r="BQ90" s="1">
        <f t="shared" si="27"/>
        <v>0</v>
      </c>
      <c r="BR90" s="1">
        <f t="shared" si="28"/>
        <v>0</v>
      </c>
      <c r="BS90" s="1">
        <f t="shared" si="29"/>
        <v>0</v>
      </c>
      <c r="BT90" s="1">
        <f t="shared" si="30"/>
        <v>0</v>
      </c>
      <c r="BU90" s="1">
        <f t="shared" si="31"/>
        <v>0</v>
      </c>
      <c r="BV90" s="1">
        <f t="shared" si="32"/>
        <v>0</v>
      </c>
      <c r="BW90" s="1">
        <f t="shared" si="33"/>
        <v>0</v>
      </c>
      <c r="BX90" s="1">
        <f t="shared" si="34"/>
        <v>0</v>
      </c>
      <c r="BY90" s="1">
        <f t="shared" si="35"/>
        <v>0</v>
      </c>
      <c r="BZ90" s="1">
        <f t="shared" si="36"/>
        <v>0</v>
      </c>
      <c r="CA90" s="1">
        <f t="shared" si="37"/>
        <v>0</v>
      </c>
      <c r="CB90" s="37"/>
    </row>
    <row r="91" spans="1:80" s="7" customFormat="1" ht="42" customHeight="1" x14ac:dyDescent="0.2">
      <c r="A91" s="12" t="s">
        <v>306</v>
      </c>
      <c r="B91" s="12" t="s">
        <v>546</v>
      </c>
      <c r="C91" s="17" t="s">
        <v>650</v>
      </c>
      <c r="D91" s="72" t="str">
        <f t="shared" si="19"/>
        <v xml:space="preserve">              </v>
      </c>
      <c r="E91" s="26"/>
      <c r="F91" s="26"/>
      <c r="G91" s="26"/>
      <c r="H91" s="26"/>
      <c r="I91" s="26"/>
      <c r="J91" s="26"/>
      <c r="K91" s="26"/>
      <c r="L91" s="26"/>
      <c r="M91" s="75"/>
      <c r="N91" s="17"/>
      <c r="O91" s="17"/>
      <c r="P91" s="15"/>
      <c r="Q91" s="17"/>
      <c r="R91" s="24"/>
      <c r="S91" s="15"/>
      <c r="T91" s="15"/>
      <c r="U91" s="15"/>
      <c r="V91" s="17"/>
      <c r="W91" s="17"/>
      <c r="X91" s="15"/>
      <c r="Y91" s="15"/>
      <c r="Z91" s="15"/>
      <c r="AA91" s="15"/>
      <c r="AB91" s="15"/>
      <c r="AC91" s="17"/>
      <c r="AD91" s="17"/>
      <c r="AE91" s="17"/>
      <c r="AF91" s="15"/>
      <c r="AG91" s="17" t="s">
        <v>652</v>
      </c>
      <c r="AH91" s="17" t="s">
        <v>651</v>
      </c>
      <c r="AI91" s="21">
        <v>51370</v>
      </c>
      <c r="AJ91" s="15"/>
      <c r="AK91" s="22"/>
      <c r="AL91" s="22" t="s">
        <v>1276</v>
      </c>
      <c r="AM91" s="23" t="s">
        <v>653</v>
      </c>
      <c r="AN91" s="30"/>
      <c r="AO91" s="17" t="s">
        <v>309</v>
      </c>
      <c r="AP91" s="24"/>
      <c r="AQ91" s="30" t="s">
        <v>311</v>
      </c>
      <c r="AR91" s="48" t="s">
        <v>310</v>
      </c>
      <c r="AS91" s="25" t="s">
        <v>399</v>
      </c>
      <c r="AT91" s="1">
        <f>RANK(BL91,$BL$3:$BL$121)+COUNTIF(BL$3:BL91,BL91)-1</f>
        <v>89</v>
      </c>
      <c r="AU91" s="63" t="str">
        <f t="shared" si="20"/>
        <v xml:space="preserve">N° 89 Station d'épuration Reims Métropole - service SEMSI </v>
      </c>
      <c r="AV91" s="1">
        <f>RANK(BM91,$BM$3:$BM$121)+COUNTIF(BM$3:BM91,BM91)-1</f>
        <v>89</v>
      </c>
      <c r="AW91" s="63" t="str">
        <f t="shared" si="21"/>
        <v xml:space="preserve">N° 89 Station d'épuration Reims Métropole - service SEMSI </v>
      </c>
      <c r="AX91" s="63"/>
      <c r="AY91" s="63"/>
      <c r="AZ91" s="63"/>
      <c r="BA91" s="63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1">
        <f t="shared" si="22"/>
        <v>0</v>
      </c>
      <c r="BM91" s="1">
        <f t="shared" si="23"/>
        <v>0</v>
      </c>
      <c r="BN91" s="1">
        <f t="shared" si="24"/>
        <v>0</v>
      </c>
      <c r="BO91" s="1">
        <f t="shared" si="25"/>
        <v>0</v>
      </c>
      <c r="BP91" s="1">
        <f t="shared" si="26"/>
        <v>0</v>
      </c>
      <c r="BQ91" s="1">
        <f t="shared" si="27"/>
        <v>0</v>
      </c>
      <c r="BR91" s="1">
        <f t="shared" si="28"/>
        <v>0</v>
      </c>
      <c r="BS91" s="1">
        <f t="shared" si="29"/>
        <v>0</v>
      </c>
      <c r="BT91" s="1">
        <f t="shared" si="30"/>
        <v>0</v>
      </c>
      <c r="BU91" s="1">
        <f t="shared" si="31"/>
        <v>0</v>
      </c>
      <c r="BV91" s="1">
        <f t="shared" si="32"/>
        <v>0</v>
      </c>
      <c r="BW91" s="1">
        <f t="shared" si="33"/>
        <v>0</v>
      </c>
      <c r="BX91" s="1">
        <f t="shared" si="34"/>
        <v>0</v>
      </c>
      <c r="BY91" s="1">
        <f t="shared" si="35"/>
        <v>0</v>
      </c>
      <c r="BZ91" s="1">
        <f t="shared" si="36"/>
        <v>0</v>
      </c>
      <c r="CA91" s="1">
        <f t="shared" si="37"/>
        <v>0</v>
      </c>
      <c r="CB91" s="37"/>
    </row>
    <row r="92" spans="1:80" s="7" customFormat="1" ht="42" customHeight="1" x14ac:dyDescent="0.2">
      <c r="A92" s="12" t="s">
        <v>306</v>
      </c>
      <c r="B92" s="12" t="s">
        <v>312</v>
      </c>
      <c r="C92" s="17" t="s">
        <v>654</v>
      </c>
      <c r="D92" s="72" t="str">
        <f t="shared" si="19"/>
        <v xml:space="preserve">              </v>
      </c>
      <c r="E92" s="26"/>
      <c r="F92" s="26"/>
      <c r="G92" s="26"/>
      <c r="H92" s="26"/>
      <c r="I92" s="26"/>
      <c r="J92" s="26"/>
      <c r="K92" s="26"/>
      <c r="L92" s="26"/>
      <c r="M92" s="75"/>
      <c r="N92" s="17"/>
      <c r="O92" s="17"/>
      <c r="P92" s="15"/>
      <c r="Q92" s="17"/>
      <c r="R92" s="24"/>
      <c r="S92" s="15"/>
      <c r="T92" s="15"/>
      <c r="U92" s="15"/>
      <c r="V92" s="17"/>
      <c r="W92" s="17"/>
      <c r="X92" s="15"/>
      <c r="Y92" s="15"/>
      <c r="Z92" s="15"/>
      <c r="AA92" s="15"/>
      <c r="AB92" s="15"/>
      <c r="AC92" s="17"/>
      <c r="AD92" s="17"/>
      <c r="AE92" s="17"/>
      <c r="AF92" s="15"/>
      <c r="AG92" s="17" t="s">
        <v>655</v>
      </c>
      <c r="AH92" s="17" t="s">
        <v>188</v>
      </c>
      <c r="AI92" s="21">
        <v>51530</v>
      </c>
      <c r="AJ92" s="15"/>
      <c r="AK92" s="22"/>
      <c r="AL92" s="22" t="s">
        <v>1277</v>
      </c>
      <c r="AM92" s="23" t="s">
        <v>656</v>
      </c>
      <c r="AN92" s="30"/>
      <c r="AO92" s="17" t="s">
        <v>657</v>
      </c>
      <c r="AP92" s="17" t="s">
        <v>658</v>
      </c>
      <c r="AQ92" s="30" t="s">
        <v>313</v>
      </c>
      <c r="AR92" s="26"/>
      <c r="AS92" s="26"/>
      <c r="AT92" s="1">
        <f>RANK(BL92,$BL$3:$BL$121)+COUNTIF(BL$3:BL92,BL92)-1</f>
        <v>90</v>
      </c>
      <c r="AU92" s="63" t="str">
        <f t="shared" si="20"/>
        <v xml:space="preserve">N° 90 STEP Mardeuil </v>
      </c>
      <c r="AV92" s="1">
        <f>RANK(BM92,$BM$3:$BM$121)+COUNTIF(BM$3:BM92,BM92)-1</f>
        <v>90</v>
      </c>
      <c r="AW92" s="63" t="str">
        <f t="shared" si="21"/>
        <v xml:space="preserve">N° 90 STEP Mardeuil </v>
      </c>
      <c r="AX92" s="63"/>
      <c r="AY92" s="63"/>
      <c r="AZ92" s="63"/>
      <c r="BA92" s="63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1">
        <f t="shared" si="22"/>
        <v>0</v>
      </c>
      <c r="BM92" s="1">
        <f t="shared" si="23"/>
        <v>0</v>
      </c>
      <c r="BN92" s="1">
        <f t="shared" si="24"/>
        <v>0</v>
      </c>
      <c r="BO92" s="1">
        <f t="shared" si="25"/>
        <v>0</v>
      </c>
      <c r="BP92" s="1">
        <f t="shared" si="26"/>
        <v>0</v>
      </c>
      <c r="BQ92" s="1">
        <f t="shared" si="27"/>
        <v>0</v>
      </c>
      <c r="BR92" s="1">
        <f t="shared" si="28"/>
        <v>0</v>
      </c>
      <c r="BS92" s="1">
        <f t="shared" si="29"/>
        <v>0</v>
      </c>
      <c r="BT92" s="1">
        <f t="shared" si="30"/>
        <v>0</v>
      </c>
      <c r="BU92" s="1">
        <f t="shared" si="31"/>
        <v>0</v>
      </c>
      <c r="BV92" s="1">
        <f t="shared" si="32"/>
        <v>0</v>
      </c>
      <c r="BW92" s="1">
        <f t="shared" si="33"/>
        <v>0</v>
      </c>
      <c r="BX92" s="1">
        <f t="shared" si="34"/>
        <v>0</v>
      </c>
      <c r="BY92" s="1">
        <f t="shared" si="35"/>
        <v>0</v>
      </c>
      <c r="BZ92" s="1">
        <f t="shared" si="36"/>
        <v>0</v>
      </c>
      <c r="CA92" s="1">
        <f t="shared" si="37"/>
        <v>0</v>
      </c>
      <c r="CB92" s="37"/>
    </row>
    <row r="93" spans="1:80" s="7" customFormat="1" ht="42" customHeight="1" x14ac:dyDescent="0.2">
      <c r="A93" s="12" t="s">
        <v>306</v>
      </c>
      <c r="B93" s="12" t="s">
        <v>312</v>
      </c>
      <c r="C93" s="17" t="s">
        <v>660</v>
      </c>
      <c r="D93" s="72" t="str">
        <f t="shared" si="19"/>
        <v xml:space="preserve">              </v>
      </c>
      <c r="E93" s="26"/>
      <c r="F93" s="26"/>
      <c r="G93" s="26"/>
      <c r="H93" s="26"/>
      <c r="I93" s="26"/>
      <c r="J93" s="26"/>
      <c r="K93" s="26"/>
      <c r="L93" s="26"/>
      <c r="M93" s="75"/>
      <c r="N93" s="17"/>
      <c r="O93" s="17"/>
      <c r="P93" s="15"/>
      <c r="Q93" s="17"/>
      <c r="R93" s="24"/>
      <c r="S93" s="15"/>
      <c r="T93" s="15"/>
      <c r="U93" s="15"/>
      <c r="V93" s="17"/>
      <c r="W93" s="17"/>
      <c r="X93" s="15"/>
      <c r="Y93" s="15"/>
      <c r="Z93" s="15"/>
      <c r="AA93" s="15"/>
      <c r="AB93" s="15"/>
      <c r="AC93" s="17"/>
      <c r="AD93" s="17"/>
      <c r="AE93" s="17"/>
      <c r="AF93" s="15"/>
      <c r="AG93" s="17" t="s">
        <v>315</v>
      </c>
      <c r="AH93" s="17" t="s">
        <v>659</v>
      </c>
      <c r="AI93" s="17">
        <v>51120</v>
      </c>
      <c r="AJ93" s="15"/>
      <c r="AK93" s="22"/>
      <c r="AL93" s="22" t="s">
        <v>1278</v>
      </c>
      <c r="AM93" s="17"/>
      <c r="AN93" s="30"/>
      <c r="AO93" s="47" t="s">
        <v>661</v>
      </c>
      <c r="AP93" s="17" t="s">
        <v>662</v>
      </c>
      <c r="AQ93" s="30" t="s">
        <v>314</v>
      </c>
      <c r="AR93" s="59" t="s">
        <v>316</v>
      </c>
      <c r="AS93" s="25" t="s">
        <v>399</v>
      </c>
      <c r="AT93" s="1">
        <f>RANK(BL93,$BL$3:$BL$121)+COUNTIF(BL$3:BL93,BL93)-1</f>
        <v>91</v>
      </c>
      <c r="AU93" s="63" t="str">
        <f t="shared" si="20"/>
        <v>N° 91 STEP Communauté de communes des Coteaux Sezannais</v>
      </c>
      <c r="AV93" s="1">
        <f>RANK(BM93,$BM$3:$BM$121)+COUNTIF(BM$3:BM93,BM93)-1</f>
        <v>91</v>
      </c>
      <c r="AW93" s="63" t="str">
        <f t="shared" si="21"/>
        <v>N° 91 STEP Communauté de communes des Coteaux Sezannais</v>
      </c>
      <c r="AX93" s="63"/>
      <c r="AY93" s="63"/>
      <c r="AZ93" s="63"/>
      <c r="BA93" s="63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1">
        <f t="shared" si="22"/>
        <v>0</v>
      </c>
      <c r="BM93" s="1">
        <f t="shared" si="23"/>
        <v>0</v>
      </c>
      <c r="BN93" s="1">
        <f t="shared" si="24"/>
        <v>0</v>
      </c>
      <c r="BO93" s="1">
        <f t="shared" si="25"/>
        <v>0</v>
      </c>
      <c r="BP93" s="1">
        <f t="shared" si="26"/>
        <v>0</v>
      </c>
      <c r="BQ93" s="1">
        <f t="shared" si="27"/>
        <v>0</v>
      </c>
      <c r="BR93" s="1">
        <f t="shared" si="28"/>
        <v>0</v>
      </c>
      <c r="BS93" s="1">
        <f t="shared" si="29"/>
        <v>0</v>
      </c>
      <c r="BT93" s="1">
        <f t="shared" si="30"/>
        <v>0</v>
      </c>
      <c r="BU93" s="1">
        <f t="shared" si="31"/>
        <v>0</v>
      </c>
      <c r="BV93" s="1">
        <f t="shared" si="32"/>
        <v>0</v>
      </c>
      <c r="BW93" s="1">
        <f t="shared" si="33"/>
        <v>0</v>
      </c>
      <c r="BX93" s="1">
        <f t="shared" si="34"/>
        <v>0</v>
      </c>
      <c r="BY93" s="1">
        <f t="shared" si="35"/>
        <v>0</v>
      </c>
      <c r="BZ93" s="1">
        <f t="shared" si="36"/>
        <v>0</v>
      </c>
      <c r="CA93" s="1">
        <f t="shared" si="37"/>
        <v>0</v>
      </c>
      <c r="CB93" s="37"/>
    </row>
    <row r="94" spans="1:80" s="7" customFormat="1" ht="40.5" customHeight="1" x14ac:dyDescent="0.2">
      <c r="A94" s="12" t="s">
        <v>306</v>
      </c>
      <c r="B94" s="12" t="s">
        <v>663</v>
      </c>
      <c r="C94" s="17" t="s">
        <v>668</v>
      </c>
      <c r="D94" s="72" t="str">
        <f t="shared" si="19"/>
        <v xml:space="preserve">              </v>
      </c>
      <c r="E94" s="26"/>
      <c r="F94" s="26"/>
      <c r="G94" s="26"/>
      <c r="H94" s="26"/>
      <c r="I94" s="26"/>
      <c r="J94" s="26"/>
      <c r="K94" s="26"/>
      <c r="L94" s="26"/>
      <c r="M94" s="75"/>
      <c r="N94" s="17"/>
      <c r="O94" s="17"/>
      <c r="P94" s="15"/>
      <c r="Q94" s="17"/>
      <c r="R94" s="24"/>
      <c r="S94" s="15"/>
      <c r="T94" s="15"/>
      <c r="U94" s="15"/>
      <c r="V94" s="17"/>
      <c r="W94" s="17"/>
      <c r="X94" s="15"/>
      <c r="Y94" s="15"/>
      <c r="Z94" s="15"/>
      <c r="AA94" s="15"/>
      <c r="AB94" s="15"/>
      <c r="AC94" s="17"/>
      <c r="AD94" s="17"/>
      <c r="AE94" s="17"/>
      <c r="AF94" s="15"/>
      <c r="AG94" s="17" t="s">
        <v>664</v>
      </c>
      <c r="AH94" s="17" t="s">
        <v>665</v>
      </c>
      <c r="AI94" s="21">
        <v>51000</v>
      </c>
      <c r="AJ94" s="28" t="s">
        <v>667</v>
      </c>
      <c r="AK94" s="22" t="s">
        <v>1280</v>
      </c>
      <c r="AL94" s="22" t="s">
        <v>1279</v>
      </c>
      <c r="AM94" s="23" t="s">
        <v>666</v>
      </c>
      <c r="AN94" s="15"/>
      <c r="AO94" s="26"/>
      <c r="AP94" s="24"/>
      <c r="AQ94" s="26"/>
      <c r="AR94" s="26"/>
      <c r="AS94" s="26"/>
      <c r="AT94" s="1">
        <f>RANK(BL94,$BL$3:$BL$121)+COUNTIF(BL$3:BL94,BL94)-1</f>
        <v>92</v>
      </c>
      <c r="AU94" s="63" t="str">
        <f t="shared" si="20"/>
        <v>N° 92 Arvalis - Institut Du Végétal</v>
      </c>
      <c r="AV94" s="1">
        <f>RANK(BM94,$BM$3:$BM$121)+COUNTIF(BM$3:BM94,BM94)-1</f>
        <v>92</v>
      </c>
      <c r="AW94" s="63" t="str">
        <f t="shared" si="21"/>
        <v>N° 92 Arvalis - Institut Du Végétal</v>
      </c>
      <c r="AX94" s="63"/>
      <c r="AY94" s="63"/>
      <c r="AZ94" s="63"/>
      <c r="BA94" s="63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1">
        <f t="shared" si="22"/>
        <v>0</v>
      </c>
      <c r="BM94" s="1">
        <f t="shared" si="23"/>
        <v>0</v>
      </c>
      <c r="BN94" s="1">
        <f t="shared" si="24"/>
        <v>0</v>
      </c>
      <c r="BO94" s="1">
        <f t="shared" si="25"/>
        <v>0</v>
      </c>
      <c r="BP94" s="1">
        <f t="shared" si="26"/>
        <v>0</v>
      </c>
      <c r="BQ94" s="1">
        <f t="shared" si="27"/>
        <v>0</v>
      </c>
      <c r="BR94" s="1">
        <f t="shared" si="28"/>
        <v>0</v>
      </c>
      <c r="BS94" s="1">
        <f t="shared" si="29"/>
        <v>0</v>
      </c>
      <c r="BT94" s="1">
        <f t="shared" si="30"/>
        <v>0</v>
      </c>
      <c r="BU94" s="1">
        <f t="shared" si="31"/>
        <v>0</v>
      </c>
      <c r="BV94" s="1">
        <f t="shared" si="32"/>
        <v>0</v>
      </c>
      <c r="BW94" s="1">
        <f t="shared" si="33"/>
        <v>0</v>
      </c>
      <c r="BX94" s="1">
        <f t="shared" si="34"/>
        <v>0</v>
      </c>
      <c r="BY94" s="1">
        <f t="shared" si="35"/>
        <v>0</v>
      </c>
      <c r="BZ94" s="1">
        <f t="shared" si="36"/>
        <v>0</v>
      </c>
      <c r="CA94" s="1">
        <f t="shared" si="37"/>
        <v>0</v>
      </c>
      <c r="CB94" s="37"/>
    </row>
    <row r="95" spans="1:80" s="7" customFormat="1" ht="31.5" customHeight="1" x14ac:dyDescent="0.2">
      <c r="A95" s="12" t="s">
        <v>306</v>
      </c>
      <c r="B95" s="12" t="s">
        <v>663</v>
      </c>
      <c r="C95" s="17" t="s">
        <v>669</v>
      </c>
      <c r="D95" s="72" t="str">
        <f t="shared" si="19"/>
        <v xml:space="preserve">              </v>
      </c>
      <c r="E95" s="26"/>
      <c r="F95" s="26"/>
      <c r="G95" s="26"/>
      <c r="H95" s="26"/>
      <c r="I95" s="26"/>
      <c r="J95" s="26"/>
      <c r="K95" s="26"/>
      <c r="L95" s="26"/>
      <c r="M95" s="75"/>
      <c r="N95" s="17"/>
      <c r="O95" s="17"/>
      <c r="P95" s="15"/>
      <c r="Q95" s="17"/>
      <c r="R95" s="24"/>
      <c r="S95" s="15"/>
      <c r="T95" s="15"/>
      <c r="U95" s="15"/>
      <c r="V95" s="17"/>
      <c r="W95" s="17"/>
      <c r="X95" s="15"/>
      <c r="Y95" s="15"/>
      <c r="Z95" s="15"/>
      <c r="AA95" s="15"/>
      <c r="AB95" s="15"/>
      <c r="AC95" s="17"/>
      <c r="AD95" s="17"/>
      <c r="AE95" s="17"/>
      <c r="AF95" s="15"/>
      <c r="AG95" s="17" t="s">
        <v>670</v>
      </c>
      <c r="AH95" s="17" t="s">
        <v>671</v>
      </c>
      <c r="AI95" s="21">
        <v>60550</v>
      </c>
      <c r="AJ95" s="28" t="s">
        <v>672</v>
      </c>
      <c r="AK95" s="22" t="s">
        <v>1282</v>
      </c>
      <c r="AL95" s="22" t="s">
        <v>1281</v>
      </c>
      <c r="AM95" s="23" t="s">
        <v>673</v>
      </c>
      <c r="AN95" s="15"/>
      <c r="AO95" s="17" t="s">
        <v>675</v>
      </c>
      <c r="AP95" s="24"/>
      <c r="AQ95" s="47" t="s">
        <v>674</v>
      </c>
      <c r="AR95" s="59" t="s">
        <v>676</v>
      </c>
      <c r="AS95" s="26"/>
      <c r="AT95" s="1">
        <f>RANK(BL95,$BL$3:$BL$121)+COUNTIF(BL$3:BL95,BL95)-1</f>
        <v>93</v>
      </c>
      <c r="AU95" s="63" t="str">
        <f t="shared" si="20"/>
        <v>N° 93 Inéris</v>
      </c>
      <c r="AV95" s="1">
        <f>RANK(BM95,$BM$3:$BM$121)+COUNTIF(BM$3:BM95,BM95)-1</f>
        <v>93</v>
      </c>
      <c r="AW95" s="63" t="str">
        <f t="shared" si="21"/>
        <v>N° 93 Inéris</v>
      </c>
      <c r="AX95" s="63"/>
      <c r="AY95" s="63"/>
      <c r="AZ95" s="63"/>
      <c r="BA95" s="63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1">
        <f t="shared" si="22"/>
        <v>0</v>
      </c>
      <c r="BM95" s="1">
        <f t="shared" si="23"/>
        <v>0</v>
      </c>
      <c r="BN95" s="1">
        <f t="shared" si="24"/>
        <v>0</v>
      </c>
      <c r="BO95" s="1">
        <f t="shared" si="25"/>
        <v>0</v>
      </c>
      <c r="BP95" s="1">
        <f t="shared" si="26"/>
        <v>0</v>
      </c>
      <c r="BQ95" s="1">
        <f t="shared" si="27"/>
        <v>0</v>
      </c>
      <c r="BR95" s="1">
        <f t="shared" si="28"/>
        <v>0</v>
      </c>
      <c r="BS95" s="1">
        <f t="shared" si="29"/>
        <v>0</v>
      </c>
      <c r="BT95" s="1">
        <f t="shared" si="30"/>
        <v>0</v>
      </c>
      <c r="BU95" s="1">
        <f t="shared" si="31"/>
        <v>0</v>
      </c>
      <c r="BV95" s="1">
        <f t="shared" si="32"/>
        <v>0</v>
      </c>
      <c r="BW95" s="1">
        <f t="shared" si="33"/>
        <v>0</v>
      </c>
      <c r="BX95" s="1">
        <f t="shared" si="34"/>
        <v>0</v>
      </c>
      <c r="BY95" s="1">
        <f t="shared" si="35"/>
        <v>0</v>
      </c>
      <c r="BZ95" s="1">
        <f t="shared" si="36"/>
        <v>0</v>
      </c>
      <c r="CA95" s="1">
        <f t="shared" si="37"/>
        <v>0</v>
      </c>
      <c r="CB95" s="37"/>
    </row>
    <row r="96" spans="1:80" s="7" customFormat="1" ht="31.5" customHeight="1" x14ac:dyDescent="0.2">
      <c r="A96" s="12" t="s">
        <v>1141</v>
      </c>
      <c r="B96" s="12" t="s">
        <v>677</v>
      </c>
      <c r="C96" s="17" t="s">
        <v>1142</v>
      </c>
      <c r="D96" s="72" t="str">
        <f t="shared" si="19"/>
        <v xml:space="preserve">              </v>
      </c>
      <c r="E96" s="26"/>
      <c r="F96" s="26"/>
      <c r="G96" s="26"/>
      <c r="H96" s="26"/>
      <c r="I96" s="26"/>
      <c r="J96" s="26"/>
      <c r="K96" s="26"/>
      <c r="L96" s="26"/>
      <c r="M96" s="75"/>
      <c r="N96" s="17"/>
      <c r="O96" s="17"/>
      <c r="P96" s="15"/>
      <c r="Q96" s="17"/>
      <c r="R96" s="24"/>
      <c r="S96" s="15"/>
      <c r="T96" s="15"/>
      <c r="U96" s="15"/>
      <c r="V96" s="17"/>
      <c r="W96" s="17"/>
      <c r="X96" s="15"/>
      <c r="Y96" s="15"/>
      <c r="Z96" s="15"/>
      <c r="AA96" s="15"/>
      <c r="AB96" s="15"/>
      <c r="AC96" s="17"/>
      <c r="AD96" s="17"/>
      <c r="AE96" s="17"/>
      <c r="AF96" s="15"/>
      <c r="AG96" s="17" t="s">
        <v>678</v>
      </c>
      <c r="AH96" s="17" t="s">
        <v>679</v>
      </c>
      <c r="AI96" s="21">
        <v>94700</v>
      </c>
      <c r="AJ96" s="28" t="s">
        <v>680</v>
      </c>
      <c r="AK96" s="22" t="s">
        <v>1284</v>
      </c>
      <c r="AL96" s="22" t="s">
        <v>1283</v>
      </c>
      <c r="AM96" s="23" t="s">
        <v>681</v>
      </c>
      <c r="AN96" s="30"/>
      <c r="AO96" s="17" t="s">
        <v>684</v>
      </c>
      <c r="AP96" s="24"/>
      <c r="AQ96" s="17" t="s">
        <v>683</v>
      </c>
      <c r="AR96" s="59" t="s">
        <v>682</v>
      </c>
      <c r="AS96" s="26"/>
      <c r="AT96" s="1">
        <f>RANK(BL96,$BL$3:$BL$121)+COUNTIF(BL$3:BL96,BL96)-1</f>
        <v>94</v>
      </c>
      <c r="AU96" s="63" t="str">
        <f t="shared" si="20"/>
        <v>N° 94 ANSES (BCM-Alimentaire)</v>
      </c>
      <c r="AV96" s="1">
        <f>RANK(BM96,$BM$3:$BM$121)+COUNTIF(BM$3:BM96,BM96)-1</f>
        <v>94</v>
      </c>
      <c r="AW96" s="63" t="str">
        <f t="shared" si="21"/>
        <v>N° 94 ANSES (BCM-Alimentaire)</v>
      </c>
      <c r="AX96" s="63"/>
      <c r="AY96" s="63"/>
      <c r="AZ96" s="63"/>
      <c r="BA96" s="63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1">
        <f t="shared" si="22"/>
        <v>0</v>
      </c>
      <c r="BM96" s="1">
        <f t="shared" si="23"/>
        <v>0</v>
      </c>
      <c r="BN96" s="1">
        <f t="shared" si="24"/>
        <v>0</v>
      </c>
      <c r="BO96" s="1">
        <f t="shared" si="25"/>
        <v>0</v>
      </c>
      <c r="BP96" s="1">
        <f t="shared" si="26"/>
        <v>0</v>
      </c>
      <c r="BQ96" s="1">
        <f t="shared" si="27"/>
        <v>0</v>
      </c>
      <c r="BR96" s="1">
        <f t="shared" si="28"/>
        <v>0</v>
      </c>
      <c r="BS96" s="1">
        <f t="shared" si="29"/>
        <v>0</v>
      </c>
      <c r="BT96" s="1">
        <f t="shared" si="30"/>
        <v>0</v>
      </c>
      <c r="BU96" s="1">
        <f t="shared" si="31"/>
        <v>0</v>
      </c>
      <c r="BV96" s="1">
        <f t="shared" si="32"/>
        <v>0</v>
      </c>
      <c r="BW96" s="1">
        <f t="shared" si="33"/>
        <v>0</v>
      </c>
      <c r="BX96" s="1">
        <f t="shared" si="34"/>
        <v>0</v>
      </c>
      <c r="BY96" s="1">
        <f t="shared" si="35"/>
        <v>0</v>
      </c>
      <c r="BZ96" s="1">
        <f t="shared" si="36"/>
        <v>0</v>
      </c>
      <c r="CA96" s="1">
        <f t="shared" si="37"/>
        <v>0</v>
      </c>
      <c r="CB96" s="37"/>
    </row>
    <row r="97" spans="1:80" s="7" customFormat="1" ht="30" customHeight="1" x14ac:dyDescent="0.2">
      <c r="A97" s="12" t="s">
        <v>694</v>
      </c>
      <c r="B97" s="12" t="s">
        <v>695</v>
      </c>
      <c r="C97" s="17" t="s">
        <v>693</v>
      </c>
      <c r="D97" s="72" t="str">
        <f t="shared" si="19"/>
        <v xml:space="preserve">              </v>
      </c>
      <c r="E97" s="26"/>
      <c r="F97" s="26"/>
      <c r="G97" s="26"/>
      <c r="H97" s="26"/>
      <c r="I97" s="26"/>
      <c r="J97" s="26"/>
      <c r="K97" s="26"/>
      <c r="L97" s="26"/>
      <c r="M97" s="75"/>
      <c r="N97" s="17"/>
      <c r="O97" s="17"/>
      <c r="P97" s="15"/>
      <c r="Q97" s="17"/>
      <c r="R97" s="24"/>
      <c r="S97" s="15"/>
      <c r="T97" s="15"/>
      <c r="U97" s="15"/>
      <c r="V97" s="17"/>
      <c r="W97" s="17"/>
      <c r="X97" s="15"/>
      <c r="Y97" s="15"/>
      <c r="Z97" s="15"/>
      <c r="AA97" s="15"/>
      <c r="AB97" s="15"/>
      <c r="AC97" s="17"/>
      <c r="AD97" s="17"/>
      <c r="AE97" s="17"/>
      <c r="AF97" s="15"/>
      <c r="AG97" s="17" t="s">
        <v>696</v>
      </c>
      <c r="AH97" s="17" t="s">
        <v>697</v>
      </c>
      <c r="AI97" s="21">
        <v>10400</v>
      </c>
      <c r="AJ97" s="15"/>
      <c r="AK97" s="22" t="s">
        <v>1286</v>
      </c>
      <c r="AL97" s="22" t="s">
        <v>1285</v>
      </c>
      <c r="AM97" s="23" t="s">
        <v>698</v>
      </c>
      <c r="AN97" s="26"/>
      <c r="AO97" s="17" t="s">
        <v>699</v>
      </c>
      <c r="AP97" s="24"/>
      <c r="AQ97" s="30" t="s">
        <v>319</v>
      </c>
      <c r="AR97" s="26"/>
      <c r="AS97" s="26"/>
      <c r="AT97" s="1">
        <f>RANK(BL97,$BL$3:$BL$121)+COUNTIF(BL$3:BL97,BL97)-1</f>
        <v>95</v>
      </c>
      <c r="AU97" s="63" t="str">
        <f t="shared" si="20"/>
        <v>N° 95 Ets J SOUFFLET</v>
      </c>
      <c r="AV97" s="1">
        <f>RANK(BM97,$BM$3:$BM$121)+COUNTIF(BM$3:BM97,BM97)-1</f>
        <v>95</v>
      </c>
      <c r="AW97" s="63" t="str">
        <f t="shared" si="21"/>
        <v>N° 95 Ets J SOUFFLET</v>
      </c>
      <c r="AX97" s="63"/>
      <c r="AY97" s="63"/>
      <c r="AZ97" s="63"/>
      <c r="BA97" s="63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1">
        <f t="shared" si="22"/>
        <v>0</v>
      </c>
      <c r="BM97" s="1">
        <f t="shared" si="23"/>
        <v>0</v>
      </c>
      <c r="BN97" s="1">
        <f t="shared" si="24"/>
        <v>0</v>
      </c>
      <c r="BO97" s="1">
        <f t="shared" si="25"/>
        <v>0</v>
      </c>
      <c r="BP97" s="1">
        <f t="shared" si="26"/>
        <v>0</v>
      </c>
      <c r="BQ97" s="1">
        <f t="shared" si="27"/>
        <v>0</v>
      </c>
      <c r="BR97" s="1">
        <f t="shared" si="28"/>
        <v>0</v>
      </c>
      <c r="BS97" s="1">
        <f t="shared" si="29"/>
        <v>0</v>
      </c>
      <c r="BT97" s="1">
        <f t="shared" si="30"/>
        <v>0</v>
      </c>
      <c r="BU97" s="1">
        <f t="shared" si="31"/>
        <v>0</v>
      </c>
      <c r="BV97" s="1">
        <f t="shared" si="32"/>
        <v>0</v>
      </c>
      <c r="BW97" s="1">
        <f t="shared" si="33"/>
        <v>0</v>
      </c>
      <c r="BX97" s="1">
        <f t="shared" si="34"/>
        <v>0</v>
      </c>
      <c r="BY97" s="1">
        <f t="shared" si="35"/>
        <v>0</v>
      </c>
      <c r="BZ97" s="1">
        <f t="shared" si="36"/>
        <v>0</v>
      </c>
      <c r="CA97" s="1">
        <f t="shared" si="37"/>
        <v>0</v>
      </c>
      <c r="CB97" s="37"/>
    </row>
    <row r="98" spans="1:80" s="7" customFormat="1" ht="30" customHeight="1" x14ac:dyDescent="0.2">
      <c r="A98" s="12" t="s">
        <v>694</v>
      </c>
      <c r="B98" s="12" t="s">
        <v>701</v>
      </c>
      <c r="C98" s="17" t="s">
        <v>700</v>
      </c>
      <c r="D98" s="72" t="str">
        <f t="shared" ref="D98:D126" si="38">IF(AX98&lt;&gt;0,"2020_A="&amp;AX98," ")&amp;IF(AY98&lt;&gt;0," ; 2020_i="&amp;AY98," ")&amp;IF(AZ98&lt;&gt;0,"2019_A="&amp;AZ98," ")&amp;IF(BA98&lt;&gt;0," ; 2019_i="&amp;BA98," ")&amp;IF(BB98&lt;&gt;0,"2018_A="&amp;BB98," ")&amp;IF(BC98&lt;&gt;0," ; 2018_i="&amp;BC98," ")&amp;IF(BD98&lt;&gt;0," ; 2017_A="&amp;BD98," ")&amp;IF(BE98&lt;&gt;0," ; 2017_i="&amp;BE98," ")&amp;IF(BF98&lt;&gt;0," ; 2016_A="&amp;BF98," ")&amp;IF(BG98&lt;&gt;0," ; 2016_i="&amp;BG98," ")&amp;IF(BH98&lt;&gt;0," ; 2015_A="&amp;BH98," ")&amp;IF(BI98&lt;&gt;0," ; 2015_i="&amp;BI98," ")&amp;IF(BJ98&lt;&gt;0," ; 2014_A="&amp;BJ98," ")&amp;IF(BK98&lt;&gt;0," ; 2014_i="&amp;BK98," ")</f>
        <v xml:space="preserve">              </v>
      </c>
      <c r="E98" s="26"/>
      <c r="F98" s="26"/>
      <c r="G98" s="26"/>
      <c r="H98" s="26"/>
      <c r="I98" s="26"/>
      <c r="J98" s="26"/>
      <c r="K98" s="26"/>
      <c r="L98" s="26"/>
      <c r="M98" s="75"/>
      <c r="N98" s="17"/>
      <c r="O98" s="17"/>
      <c r="P98" s="15"/>
      <c r="Q98" s="17"/>
      <c r="R98" s="24"/>
      <c r="S98" s="15"/>
      <c r="T98" s="15"/>
      <c r="U98" s="15"/>
      <c r="V98" s="17"/>
      <c r="W98" s="17"/>
      <c r="X98" s="15"/>
      <c r="Y98" s="15"/>
      <c r="Z98" s="15"/>
      <c r="AA98" s="15"/>
      <c r="AB98" s="15"/>
      <c r="AC98" s="17"/>
      <c r="AD98" s="17"/>
      <c r="AE98" s="17"/>
      <c r="AF98" s="15"/>
      <c r="AG98" s="17" t="s">
        <v>702</v>
      </c>
      <c r="AH98" s="17" t="s">
        <v>235</v>
      </c>
      <c r="AI98" s="21">
        <v>51110</v>
      </c>
      <c r="AJ98" s="28" t="s">
        <v>703</v>
      </c>
      <c r="AK98" s="22" t="s">
        <v>1288</v>
      </c>
      <c r="AL98" s="22" t="s">
        <v>1287</v>
      </c>
      <c r="AM98" s="23" t="s">
        <v>704</v>
      </c>
      <c r="AN98" s="26"/>
      <c r="AO98" s="17" t="s">
        <v>708</v>
      </c>
      <c r="AP98" s="17" t="s">
        <v>705</v>
      </c>
      <c r="AQ98" s="30" t="s">
        <v>706</v>
      </c>
      <c r="AR98" s="23" t="s">
        <v>707</v>
      </c>
      <c r="AS98" s="25" t="s">
        <v>399</v>
      </c>
      <c r="AT98" s="1">
        <f>RANK(BL98,$BL$3:$BL$121)+COUNTIF(BL$3:BL98,BL98)-1</f>
        <v>96</v>
      </c>
      <c r="AU98" s="63" t="str">
        <f t="shared" ref="AU98:AU126" si="39">"N° "&amp;AT98&amp;" "&amp;C98</f>
        <v>N° 96 Chaire A.B.I.</v>
      </c>
      <c r="AV98" s="1">
        <f>RANK(BM98,$BM$3:$BM$121)+COUNTIF(BM$3:BM98,BM98)-1</f>
        <v>96</v>
      </c>
      <c r="AW98" s="63" t="str">
        <f t="shared" ref="AW98:AW126" si="40">"N° "&amp;AV98&amp;" "&amp;C98</f>
        <v>N° 96 Chaire A.B.I.</v>
      </c>
      <c r="AX98" s="63"/>
      <c r="AY98" s="63"/>
      <c r="AZ98" s="63"/>
      <c r="BA98" s="63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1">
        <f t="shared" ref="BL98:BL126" si="41">((AX98+AY98)*7)+((AZ98+BA98)*6)+((BB98+BC98)*5)+((BD98+BE98)*4)+((BF98+BG98)*3)+((BH98+BI98)*2)+((BJ98+BK98)*1)</f>
        <v>0</v>
      </c>
      <c r="BM98" s="1">
        <f t="shared" ref="BM98:BM126" si="42">((AY98)*7)+((BA98)*6)+((BC98)*5)+((BE98)*4)+((BG98)*3)+((BI98)*2)+((BK98)*1)</f>
        <v>0</v>
      </c>
      <c r="BN98" s="1">
        <f t="shared" ref="BN98:BN126" si="43">AX98</f>
        <v>0</v>
      </c>
      <c r="BO98" s="1">
        <f t="shared" ref="BO98:BO126" si="44">AZ98</f>
        <v>0</v>
      </c>
      <c r="BP98" s="1">
        <f t="shared" ref="BP98:BP126" si="45">BB98</f>
        <v>0</v>
      </c>
      <c r="BQ98" s="1">
        <f t="shared" ref="BQ98:BQ126" si="46">BD98</f>
        <v>0</v>
      </c>
      <c r="BR98" s="1">
        <f t="shared" ref="BR98:BR126" si="47">BF98</f>
        <v>0</v>
      </c>
      <c r="BS98" s="1">
        <f t="shared" ref="BS98:BS126" si="48">BH98</f>
        <v>0</v>
      </c>
      <c r="BT98" s="1">
        <f t="shared" ref="BT98:BT126" si="49">BJ98</f>
        <v>0</v>
      </c>
      <c r="BU98" s="1">
        <f t="shared" ref="BU98:BU126" si="50">AY98</f>
        <v>0</v>
      </c>
      <c r="BV98" s="1">
        <f t="shared" ref="BV98:BV126" si="51">BA98</f>
        <v>0</v>
      </c>
      <c r="BW98" s="1">
        <f t="shared" ref="BW98:BW126" si="52">BC98</f>
        <v>0</v>
      </c>
      <c r="BX98" s="1">
        <f t="shared" ref="BX98:BX126" si="53">BE98</f>
        <v>0</v>
      </c>
      <c r="BY98" s="1">
        <f t="shared" ref="BY98:BY126" si="54">BG98</f>
        <v>0</v>
      </c>
      <c r="BZ98" s="1">
        <f t="shared" ref="BZ98:BZ126" si="55">BI98</f>
        <v>0</v>
      </c>
      <c r="CA98" s="1">
        <f t="shared" ref="CA98:CA126" si="56">BK98</f>
        <v>0</v>
      </c>
      <c r="CB98" s="37"/>
    </row>
    <row r="99" spans="1:80" s="7" customFormat="1" ht="54" customHeight="1" x14ac:dyDescent="0.2">
      <c r="A99" s="12" t="s">
        <v>232</v>
      </c>
      <c r="B99" s="12" t="s">
        <v>710</v>
      </c>
      <c r="C99" s="17" t="s">
        <v>709</v>
      </c>
      <c r="D99" s="72" t="str">
        <f t="shared" si="38"/>
        <v xml:space="preserve">              </v>
      </c>
      <c r="E99" s="26"/>
      <c r="F99" s="26"/>
      <c r="G99" s="26"/>
      <c r="H99" s="26"/>
      <c r="I99" s="26"/>
      <c r="J99" s="26"/>
      <c r="K99" s="26"/>
      <c r="L99" s="26"/>
      <c r="M99" s="75"/>
      <c r="N99" s="17"/>
      <c r="O99" s="17"/>
      <c r="P99" s="15"/>
      <c r="Q99" s="17"/>
      <c r="R99" s="24"/>
      <c r="S99" s="15"/>
      <c r="T99" s="15"/>
      <c r="U99" s="15"/>
      <c r="V99" s="17"/>
      <c r="W99" s="17"/>
      <c r="X99" s="15"/>
      <c r="Y99" s="15"/>
      <c r="Z99" s="15"/>
      <c r="AA99" s="15"/>
      <c r="AB99" s="15"/>
      <c r="AC99" s="17"/>
      <c r="AD99" s="17"/>
      <c r="AE99" s="17"/>
      <c r="AF99" s="15"/>
      <c r="AG99" s="17" t="s">
        <v>711</v>
      </c>
      <c r="AH99" s="17" t="s">
        <v>175</v>
      </c>
      <c r="AI99" s="21">
        <v>51300</v>
      </c>
      <c r="AJ99" s="28" t="s">
        <v>712</v>
      </c>
      <c r="AK99" s="22" t="s">
        <v>1290</v>
      </c>
      <c r="AL99" s="22" t="s">
        <v>1289</v>
      </c>
      <c r="AM99" s="23" t="s">
        <v>713</v>
      </c>
      <c r="AN99" s="26"/>
      <c r="AO99" s="17" t="s">
        <v>714</v>
      </c>
      <c r="AP99" s="17"/>
      <c r="AQ99" s="30" t="s">
        <v>715</v>
      </c>
      <c r="AR99" s="23"/>
      <c r="AS99" s="25" t="s">
        <v>399</v>
      </c>
      <c r="AT99" s="1">
        <f>RANK(BL99,$BL$3:$BL$121)+COUNTIF(BL$3:BL99,BL99)-1</f>
        <v>97</v>
      </c>
      <c r="AU99" s="63" t="str">
        <f t="shared" si="39"/>
        <v>N° 97 Nocibé</v>
      </c>
      <c r="AV99" s="1">
        <f>RANK(BM99,$BM$3:$BM$121)+COUNTIF(BM$3:BM99,BM99)-1</f>
        <v>97</v>
      </c>
      <c r="AW99" s="63" t="str">
        <f t="shared" si="40"/>
        <v>N° 97 Nocibé</v>
      </c>
      <c r="AX99" s="63"/>
      <c r="AY99" s="63"/>
      <c r="AZ99" s="63"/>
      <c r="BA99" s="63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1">
        <f t="shared" si="41"/>
        <v>0</v>
      </c>
      <c r="BM99" s="1">
        <f t="shared" si="42"/>
        <v>0</v>
      </c>
      <c r="BN99" s="1">
        <f t="shared" si="43"/>
        <v>0</v>
      </c>
      <c r="BO99" s="1">
        <f t="shared" si="44"/>
        <v>0</v>
      </c>
      <c r="BP99" s="1">
        <f t="shared" si="45"/>
        <v>0</v>
      </c>
      <c r="BQ99" s="1">
        <f t="shared" si="46"/>
        <v>0</v>
      </c>
      <c r="BR99" s="1">
        <f t="shared" si="47"/>
        <v>0</v>
      </c>
      <c r="BS99" s="1">
        <f t="shared" si="48"/>
        <v>0</v>
      </c>
      <c r="BT99" s="1">
        <f t="shared" si="49"/>
        <v>0</v>
      </c>
      <c r="BU99" s="1">
        <f t="shared" si="50"/>
        <v>0</v>
      </c>
      <c r="BV99" s="1">
        <f t="shared" si="51"/>
        <v>0</v>
      </c>
      <c r="BW99" s="1">
        <f t="shared" si="52"/>
        <v>0</v>
      </c>
      <c r="BX99" s="1">
        <f t="shared" si="53"/>
        <v>0</v>
      </c>
      <c r="BY99" s="1">
        <f t="shared" si="54"/>
        <v>0</v>
      </c>
      <c r="BZ99" s="1">
        <f t="shared" si="55"/>
        <v>0</v>
      </c>
      <c r="CA99" s="1">
        <f t="shared" si="56"/>
        <v>0</v>
      </c>
      <c r="CB99" s="37"/>
    </row>
    <row r="100" spans="1:80" s="7" customFormat="1" ht="54" customHeight="1" x14ac:dyDescent="0.2">
      <c r="A100" s="12" t="s">
        <v>232</v>
      </c>
      <c r="B100" s="12" t="s">
        <v>710</v>
      </c>
      <c r="C100" s="17" t="s">
        <v>322</v>
      </c>
      <c r="D100" s="72" t="str">
        <f t="shared" si="38"/>
        <v xml:space="preserve">              </v>
      </c>
      <c r="E100" s="26"/>
      <c r="F100" s="26"/>
      <c r="G100" s="26"/>
      <c r="H100" s="26"/>
      <c r="I100" s="26"/>
      <c r="J100" s="26"/>
      <c r="K100" s="26"/>
      <c r="L100" s="26"/>
      <c r="M100" s="75"/>
      <c r="N100" s="17"/>
      <c r="O100" s="17"/>
      <c r="P100" s="15"/>
      <c r="Q100" s="17"/>
      <c r="R100" s="24"/>
      <c r="S100" s="15"/>
      <c r="T100" s="15"/>
      <c r="U100" s="15"/>
      <c r="V100" s="17"/>
      <c r="W100" s="17"/>
      <c r="X100" s="15"/>
      <c r="Y100" s="15"/>
      <c r="Z100" s="15"/>
      <c r="AA100" s="15"/>
      <c r="AB100" s="15"/>
      <c r="AC100" s="17"/>
      <c r="AD100" s="17"/>
      <c r="AE100" s="17"/>
      <c r="AF100" s="15"/>
      <c r="AG100" s="17" t="s">
        <v>717</v>
      </c>
      <c r="AH100" s="17" t="s">
        <v>716</v>
      </c>
      <c r="AI100" s="21">
        <v>77200</v>
      </c>
      <c r="AJ100" s="28" t="s">
        <v>719</v>
      </c>
      <c r="AK100" s="22" t="s">
        <v>1292</v>
      </c>
      <c r="AL100" s="22" t="s">
        <v>1291</v>
      </c>
      <c r="AM100" s="23" t="s">
        <v>718</v>
      </c>
      <c r="AN100" s="15"/>
      <c r="AO100" s="47" t="s">
        <v>323</v>
      </c>
      <c r="AP100" s="24"/>
      <c r="AQ100" s="26"/>
      <c r="AR100" s="47"/>
      <c r="AS100" s="26"/>
      <c r="AT100" s="1">
        <f>RANK(BL100,$BL$3:$BL$121)+COUNTIF(BL$3:BL100,BL100)-1</f>
        <v>98</v>
      </c>
      <c r="AU100" s="63" t="str">
        <f t="shared" si="39"/>
        <v xml:space="preserve">N° 98 EUROP COSMETICS </v>
      </c>
      <c r="AV100" s="1">
        <f>RANK(BM100,$BM$3:$BM$121)+COUNTIF(BM$3:BM100,BM100)-1</f>
        <v>98</v>
      </c>
      <c r="AW100" s="63" t="str">
        <f t="shared" si="40"/>
        <v xml:space="preserve">N° 98 EUROP COSMETICS </v>
      </c>
      <c r="AX100" s="63"/>
      <c r="AY100" s="63"/>
      <c r="AZ100" s="63"/>
      <c r="BA100" s="63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1">
        <f t="shared" si="41"/>
        <v>0</v>
      </c>
      <c r="BM100" s="1">
        <f t="shared" si="42"/>
        <v>0</v>
      </c>
      <c r="BN100" s="1">
        <f t="shared" si="43"/>
        <v>0</v>
      </c>
      <c r="BO100" s="1">
        <f t="shared" si="44"/>
        <v>0</v>
      </c>
      <c r="BP100" s="1">
        <f t="shared" si="45"/>
        <v>0</v>
      </c>
      <c r="BQ100" s="1">
        <f t="shared" si="46"/>
        <v>0</v>
      </c>
      <c r="BR100" s="1">
        <f t="shared" si="47"/>
        <v>0</v>
      </c>
      <c r="BS100" s="1">
        <f t="shared" si="48"/>
        <v>0</v>
      </c>
      <c r="BT100" s="1">
        <f t="shared" si="49"/>
        <v>0</v>
      </c>
      <c r="BU100" s="1">
        <f t="shared" si="50"/>
        <v>0</v>
      </c>
      <c r="BV100" s="1">
        <f t="shared" si="51"/>
        <v>0</v>
      </c>
      <c r="BW100" s="1">
        <f t="shared" si="52"/>
        <v>0</v>
      </c>
      <c r="BX100" s="1">
        <f t="shared" si="53"/>
        <v>0</v>
      </c>
      <c r="BY100" s="1">
        <f t="shared" si="54"/>
        <v>0</v>
      </c>
      <c r="BZ100" s="1">
        <f t="shared" si="55"/>
        <v>0</v>
      </c>
      <c r="CA100" s="1">
        <f t="shared" si="56"/>
        <v>0</v>
      </c>
      <c r="CB100" s="37"/>
    </row>
    <row r="101" spans="1:80" s="13" customFormat="1" ht="63.75" customHeight="1" x14ac:dyDescent="0.2">
      <c r="A101" s="12" t="s">
        <v>232</v>
      </c>
      <c r="B101" s="12" t="s">
        <v>721</v>
      </c>
      <c r="C101" s="17" t="s">
        <v>720</v>
      </c>
      <c r="D101" s="72" t="str">
        <f t="shared" si="38"/>
        <v xml:space="preserve">              </v>
      </c>
      <c r="E101" s="26"/>
      <c r="F101" s="26"/>
      <c r="G101" s="26"/>
      <c r="H101" s="26"/>
      <c r="I101" s="26"/>
      <c r="J101" s="26"/>
      <c r="K101" s="26"/>
      <c r="L101" s="26"/>
      <c r="M101" s="75"/>
      <c r="N101" s="17"/>
      <c r="O101" s="17"/>
      <c r="P101" s="15"/>
      <c r="Q101" s="17"/>
      <c r="R101" s="24"/>
      <c r="S101" s="15"/>
      <c r="T101" s="15"/>
      <c r="U101" s="15"/>
      <c r="V101" s="17"/>
      <c r="W101" s="17"/>
      <c r="X101" s="15"/>
      <c r="Y101" s="15"/>
      <c r="Z101" s="15"/>
      <c r="AA101" s="15"/>
      <c r="AB101" s="15"/>
      <c r="AC101" s="17"/>
      <c r="AD101" s="17"/>
      <c r="AE101" s="17"/>
      <c r="AF101" s="15"/>
      <c r="AG101" s="17" t="s">
        <v>722</v>
      </c>
      <c r="AH101" s="17" t="s">
        <v>345</v>
      </c>
      <c r="AI101" s="21">
        <v>51689</v>
      </c>
      <c r="AJ101" s="28" t="s">
        <v>324</v>
      </c>
      <c r="AK101" s="22" t="s">
        <v>1294</v>
      </c>
      <c r="AL101" s="22" t="s">
        <v>1293</v>
      </c>
      <c r="AM101" s="23" t="s">
        <v>723</v>
      </c>
      <c r="AN101" s="17" t="s">
        <v>724</v>
      </c>
      <c r="AO101" s="17" t="s">
        <v>725</v>
      </c>
      <c r="AP101" s="24"/>
      <c r="AQ101" s="26"/>
      <c r="AR101" s="59" t="s">
        <v>325</v>
      </c>
      <c r="AS101" s="25" t="s">
        <v>399</v>
      </c>
      <c r="AT101" s="1">
        <f>RANK(BL101,$BL$3:$BL$121)+COUNTIF(BL$3:BL101,BL101)-1</f>
        <v>99</v>
      </c>
      <c r="AU101" s="63" t="str">
        <f t="shared" si="39"/>
        <v>N° 99 PARCHIMY SA</v>
      </c>
      <c r="AV101" s="1">
        <f>RANK(BM101,$BM$3:$BM$121)+COUNTIF(BM$3:BM101,BM101)-1</f>
        <v>99</v>
      </c>
      <c r="AW101" s="63" t="str">
        <f t="shared" si="40"/>
        <v>N° 99 PARCHIMY SA</v>
      </c>
      <c r="AX101" s="63"/>
      <c r="AY101" s="63"/>
      <c r="AZ101" s="63"/>
      <c r="BA101" s="63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1">
        <f t="shared" si="41"/>
        <v>0</v>
      </c>
      <c r="BM101" s="1">
        <f t="shared" si="42"/>
        <v>0</v>
      </c>
      <c r="BN101" s="1">
        <f t="shared" si="43"/>
        <v>0</v>
      </c>
      <c r="BO101" s="1">
        <f t="shared" si="44"/>
        <v>0</v>
      </c>
      <c r="BP101" s="1">
        <f t="shared" si="45"/>
        <v>0</v>
      </c>
      <c r="BQ101" s="1">
        <f t="shared" si="46"/>
        <v>0</v>
      </c>
      <c r="BR101" s="1">
        <f t="shared" si="47"/>
        <v>0</v>
      </c>
      <c r="BS101" s="1">
        <f t="shared" si="48"/>
        <v>0</v>
      </c>
      <c r="BT101" s="1">
        <f t="shared" si="49"/>
        <v>0</v>
      </c>
      <c r="BU101" s="1">
        <f t="shared" si="50"/>
        <v>0</v>
      </c>
      <c r="BV101" s="1">
        <f t="shared" si="51"/>
        <v>0</v>
      </c>
      <c r="BW101" s="1">
        <f t="shared" si="52"/>
        <v>0</v>
      </c>
      <c r="BX101" s="1">
        <f t="shared" si="53"/>
        <v>0</v>
      </c>
      <c r="BY101" s="1">
        <f t="shared" si="54"/>
        <v>0</v>
      </c>
      <c r="BZ101" s="1">
        <f t="shared" si="55"/>
        <v>0</v>
      </c>
      <c r="CA101" s="1">
        <f t="shared" si="56"/>
        <v>0</v>
      </c>
      <c r="CB101" s="38"/>
    </row>
    <row r="102" spans="1:80" s="27" customFormat="1" ht="63.75" customHeight="1" x14ac:dyDescent="0.2">
      <c r="A102" s="12" t="s">
        <v>232</v>
      </c>
      <c r="B102" s="12" t="s">
        <v>721</v>
      </c>
      <c r="C102" s="17" t="s">
        <v>726</v>
      </c>
      <c r="D102" s="72" t="str">
        <f t="shared" si="38"/>
        <v xml:space="preserve">              </v>
      </c>
      <c r="E102" s="26"/>
      <c r="F102" s="26"/>
      <c r="G102" s="26"/>
      <c r="H102" s="26"/>
      <c r="I102" s="26"/>
      <c r="J102" s="26"/>
      <c r="K102" s="26"/>
      <c r="L102" s="26"/>
      <c r="M102" s="75"/>
      <c r="N102" s="17"/>
      <c r="O102" s="17"/>
      <c r="P102" s="15"/>
      <c r="Q102" s="17"/>
      <c r="R102" s="24"/>
      <c r="S102" s="15"/>
      <c r="T102" s="15"/>
      <c r="U102" s="15"/>
      <c r="V102" s="17"/>
      <c r="W102" s="17"/>
      <c r="X102" s="15"/>
      <c r="Y102" s="15"/>
      <c r="Z102" s="15"/>
      <c r="AA102" s="15"/>
      <c r="AB102" s="15"/>
      <c r="AC102" s="17"/>
      <c r="AD102" s="17"/>
      <c r="AE102" s="17"/>
      <c r="AF102" s="15"/>
      <c r="AG102" s="17" t="s">
        <v>728</v>
      </c>
      <c r="AH102" s="17" t="s">
        <v>729</v>
      </c>
      <c r="AI102" s="21">
        <v>60310</v>
      </c>
      <c r="AJ102" s="28" t="s">
        <v>730</v>
      </c>
      <c r="AK102" s="22" t="s">
        <v>1296</v>
      </c>
      <c r="AL102" s="22" t="s">
        <v>1295</v>
      </c>
      <c r="AM102" s="23" t="s">
        <v>727</v>
      </c>
      <c r="AN102" s="17"/>
      <c r="AO102" s="17" t="s">
        <v>733</v>
      </c>
      <c r="AP102" s="24"/>
      <c r="AQ102" s="47" t="s">
        <v>732</v>
      </c>
      <c r="AR102" s="23" t="s">
        <v>731</v>
      </c>
      <c r="AS102" s="25"/>
      <c r="AT102" s="1">
        <f>RANK(BL102,$BL$3:$BL$121)+COUNTIF(BL$3:BL102,BL102)-1</f>
        <v>100</v>
      </c>
      <c r="AU102" s="63" t="str">
        <f t="shared" si="39"/>
        <v>N° 100 Beauté Recherche e tindustries - LOREAL</v>
      </c>
      <c r="AV102" s="1">
        <f>RANK(BM102,$BM$3:$BM$121)+COUNTIF(BM$3:BM102,BM102)-1</f>
        <v>100</v>
      </c>
      <c r="AW102" s="63" t="str">
        <f t="shared" si="40"/>
        <v>N° 100 Beauté Recherche e tindustries - LOREAL</v>
      </c>
      <c r="AX102" s="63"/>
      <c r="AY102" s="63"/>
      <c r="AZ102" s="63"/>
      <c r="BA102" s="63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1">
        <f t="shared" si="41"/>
        <v>0</v>
      </c>
      <c r="BM102" s="1">
        <f t="shared" si="42"/>
        <v>0</v>
      </c>
      <c r="BN102" s="1">
        <f t="shared" si="43"/>
        <v>0</v>
      </c>
      <c r="BO102" s="1">
        <f t="shared" si="44"/>
        <v>0</v>
      </c>
      <c r="BP102" s="1">
        <f t="shared" si="45"/>
        <v>0</v>
      </c>
      <c r="BQ102" s="1">
        <f t="shared" si="46"/>
        <v>0</v>
      </c>
      <c r="BR102" s="1">
        <f t="shared" si="47"/>
        <v>0</v>
      </c>
      <c r="BS102" s="1">
        <f t="shared" si="48"/>
        <v>0</v>
      </c>
      <c r="BT102" s="1">
        <f t="shared" si="49"/>
        <v>0</v>
      </c>
      <c r="BU102" s="1">
        <f t="shared" si="50"/>
        <v>0</v>
      </c>
      <c r="BV102" s="1">
        <f t="shared" si="51"/>
        <v>0</v>
      </c>
      <c r="BW102" s="1">
        <f t="shared" si="52"/>
        <v>0</v>
      </c>
      <c r="BX102" s="1">
        <f t="shared" si="53"/>
        <v>0</v>
      </c>
      <c r="BY102" s="1">
        <f t="shared" si="54"/>
        <v>0</v>
      </c>
      <c r="BZ102" s="1">
        <f t="shared" si="55"/>
        <v>0</v>
      </c>
      <c r="CA102" s="1">
        <f t="shared" si="56"/>
        <v>0</v>
      </c>
      <c r="CB102" s="39"/>
    </row>
    <row r="103" spans="1:80" s="26" customFormat="1" ht="82.5" customHeight="1" x14ac:dyDescent="0.2">
      <c r="A103" s="12" t="s">
        <v>232</v>
      </c>
      <c r="B103" s="12" t="s">
        <v>745</v>
      </c>
      <c r="C103" s="17" t="s">
        <v>738</v>
      </c>
      <c r="D103" s="72" t="str">
        <f t="shared" si="38"/>
        <v xml:space="preserve">              </v>
      </c>
      <c r="M103" s="75"/>
      <c r="N103" s="17"/>
      <c r="O103" s="17"/>
      <c r="P103" s="15"/>
      <c r="Q103" s="17"/>
      <c r="R103" s="24"/>
      <c r="S103" s="15"/>
      <c r="T103" s="15"/>
      <c r="U103" s="15"/>
      <c r="V103" s="17"/>
      <c r="W103" s="17"/>
      <c r="X103" s="15"/>
      <c r="Y103" s="15"/>
      <c r="Z103" s="15"/>
      <c r="AA103" s="15"/>
      <c r="AB103" s="15"/>
      <c r="AC103" s="17"/>
      <c r="AD103" s="17"/>
      <c r="AE103" s="17"/>
      <c r="AF103" s="15"/>
      <c r="AG103" s="17" t="s">
        <v>739</v>
      </c>
      <c r="AH103" s="17" t="s">
        <v>740</v>
      </c>
      <c r="AI103" s="21">
        <v>60610</v>
      </c>
      <c r="AJ103" s="28" t="s">
        <v>327</v>
      </c>
      <c r="AK103" s="22" t="s">
        <v>1298</v>
      </c>
      <c r="AL103" s="22" t="s">
        <v>1297</v>
      </c>
      <c r="AM103" s="23" t="s">
        <v>741</v>
      </c>
      <c r="AP103" s="24"/>
      <c r="AQ103" s="30" t="s">
        <v>327</v>
      </c>
      <c r="AR103" s="59" t="s">
        <v>326</v>
      </c>
      <c r="AT103" s="1">
        <f>RANK(BL103,$BL$3:$BL$121)+COUNTIF(BL$3:BL103,BL103)-1</f>
        <v>101</v>
      </c>
      <c r="AU103" s="63" t="str">
        <f t="shared" si="39"/>
        <v>N° 101 THOR PERSONAL CARE SA</v>
      </c>
      <c r="AV103" s="1">
        <f>RANK(BM103,$BM$3:$BM$121)+COUNTIF(BM$3:BM103,BM103)-1</f>
        <v>101</v>
      </c>
      <c r="AW103" s="63" t="str">
        <f t="shared" si="40"/>
        <v>N° 101 THOR PERSONAL CARE SA</v>
      </c>
      <c r="AX103" s="63"/>
      <c r="AY103" s="63"/>
      <c r="AZ103" s="63"/>
      <c r="BA103" s="63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1">
        <f t="shared" si="41"/>
        <v>0</v>
      </c>
      <c r="BM103" s="1">
        <f t="shared" si="42"/>
        <v>0</v>
      </c>
      <c r="BN103" s="1">
        <f t="shared" si="43"/>
        <v>0</v>
      </c>
      <c r="BO103" s="1">
        <f t="shared" si="44"/>
        <v>0</v>
      </c>
      <c r="BP103" s="1">
        <f t="shared" si="45"/>
        <v>0</v>
      </c>
      <c r="BQ103" s="1">
        <f t="shared" si="46"/>
        <v>0</v>
      </c>
      <c r="BR103" s="1">
        <f t="shared" si="47"/>
        <v>0</v>
      </c>
      <c r="BS103" s="1">
        <f t="shared" si="48"/>
        <v>0</v>
      </c>
      <c r="BT103" s="1">
        <f t="shared" si="49"/>
        <v>0</v>
      </c>
      <c r="BU103" s="1">
        <f t="shared" si="50"/>
        <v>0</v>
      </c>
      <c r="BV103" s="1">
        <f t="shared" si="51"/>
        <v>0</v>
      </c>
      <c r="BW103" s="1">
        <f t="shared" si="52"/>
        <v>0</v>
      </c>
      <c r="BX103" s="1">
        <f t="shared" si="53"/>
        <v>0</v>
      </c>
      <c r="BY103" s="1">
        <f t="shared" si="54"/>
        <v>0</v>
      </c>
      <c r="BZ103" s="1">
        <f t="shared" si="55"/>
        <v>0</v>
      </c>
      <c r="CA103" s="1">
        <f t="shared" si="56"/>
        <v>0</v>
      </c>
      <c r="CB103" s="40"/>
    </row>
    <row r="104" spans="1:80" s="13" customFormat="1" ht="30" x14ac:dyDescent="0.2">
      <c r="A104" s="12" t="s">
        <v>232</v>
      </c>
      <c r="B104" s="12" t="s">
        <v>745</v>
      </c>
      <c r="C104" s="17" t="s">
        <v>742</v>
      </c>
      <c r="D104" s="72" t="str">
        <f t="shared" si="38"/>
        <v xml:space="preserve">              </v>
      </c>
      <c r="E104" s="26"/>
      <c r="F104" s="26"/>
      <c r="G104" s="26"/>
      <c r="H104" s="26"/>
      <c r="I104" s="26"/>
      <c r="J104" s="26"/>
      <c r="K104" s="26"/>
      <c r="L104" s="26"/>
      <c r="M104" s="75"/>
      <c r="N104" s="17"/>
      <c r="O104" s="17"/>
      <c r="P104" s="15"/>
      <c r="Q104" s="17"/>
      <c r="R104" s="24"/>
      <c r="S104" s="15"/>
      <c r="T104" s="15"/>
      <c r="U104" s="15"/>
      <c r="V104" s="17"/>
      <c r="W104" s="17"/>
      <c r="X104" s="15"/>
      <c r="Y104" s="15"/>
      <c r="Z104" s="15"/>
      <c r="AA104" s="15"/>
      <c r="AB104" s="15"/>
      <c r="AC104" s="17"/>
      <c r="AD104" s="17"/>
      <c r="AE104" s="17"/>
      <c r="AF104" s="15"/>
      <c r="AG104" s="17" t="s">
        <v>13</v>
      </c>
      <c r="AH104" s="17" t="s">
        <v>743</v>
      </c>
      <c r="AI104" s="21">
        <v>45800</v>
      </c>
      <c r="AJ104" s="28"/>
      <c r="AK104" s="22"/>
      <c r="AL104" s="22" t="s">
        <v>1299</v>
      </c>
      <c r="AM104" s="23" t="s">
        <v>744</v>
      </c>
      <c r="AN104" s="26"/>
      <c r="AO104" s="26"/>
      <c r="AP104" s="24"/>
      <c r="AQ104" s="30"/>
      <c r="AR104" s="59"/>
      <c r="AS104" s="26"/>
      <c r="AT104" s="1">
        <f>RANK(BL104,$BL$3:$BL$121)+COUNTIF(BL$3:BL104,BL104)-1</f>
        <v>102</v>
      </c>
      <c r="AU104" s="63" t="str">
        <f t="shared" si="39"/>
        <v>N° 102 Hélios Research center</v>
      </c>
      <c r="AV104" s="1">
        <f>RANK(BM104,$BM$3:$BM$121)+COUNTIF(BM$3:BM104,BM104)-1</f>
        <v>102</v>
      </c>
      <c r="AW104" s="63" t="str">
        <f t="shared" si="40"/>
        <v>N° 102 Hélios Research center</v>
      </c>
      <c r="AX104" s="63"/>
      <c r="AY104" s="63"/>
      <c r="AZ104" s="63"/>
      <c r="BA104" s="63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1">
        <f t="shared" si="41"/>
        <v>0</v>
      </c>
      <c r="BM104" s="1">
        <f t="shared" si="42"/>
        <v>0</v>
      </c>
      <c r="BN104" s="1">
        <f t="shared" si="43"/>
        <v>0</v>
      </c>
      <c r="BO104" s="1">
        <f t="shared" si="44"/>
        <v>0</v>
      </c>
      <c r="BP104" s="1">
        <f t="shared" si="45"/>
        <v>0</v>
      </c>
      <c r="BQ104" s="1">
        <f t="shared" si="46"/>
        <v>0</v>
      </c>
      <c r="BR104" s="1">
        <f t="shared" si="47"/>
        <v>0</v>
      </c>
      <c r="BS104" s="1">
        <f t="shared" si="48"/>
        <v>0</v>
      </c>
      <c r="BT104" s="1">
        <f t="shared" si="49"/>
        <v>0</v>
      </c>
      <c r="BU104" s="1">
        <f t="shared" si="50"/>
        <v>0</v>
      </c>
      <c r="BV104" s="1">
        <f t="shared" si="51"/>
        <v>0</v>
      </c>
      <c r="BW104" s="1">
        <f t="shared" si="52"/>
        <v>0</v>
      </c>
      <c r="BX104" s="1">
        <f t="shared" si="53"/>
        <v>0</v>
      </c>
      <c r="BY104" s="1">
        <f t="shared" si="54"/>
        <v>0</v>
      </c>
      <c r="BZ104" s="1">
        <f t="shared" si="55"/>
        <v>0</v>
      </c>
      <c r="CA104" s="1">
        <f t="shared" si="56"/>
        <v>0</v>
      </c>
      <c r="CB104" s="38"/>
    </row>
    <row r="105" spans="1:80" s="26" customFormat="1" ht="30" customHeight="1" x14ac:dyDescent="0.2">
      <c r="A105" s="12" t="s">
        <v>330</v>
      </c>
      <c r="B105" s="17" t="s">
        <v>758</v>
      </c>
      <c r="C105" s="17" t="s">
        <v>1309</v>
      </c>
      <c r="D105" s="72" t="str">
        <f t="shared" si="38"/>
        <v xml:space="preserve">              </v>
      </c>
      <c r="M105" s="75"/>
      <c r="N105" s="17"/>
      <c r="O105" s="17"/>
      <c r="P105" s="15"/>
      <c r="Q105" s="17"/>
      <c r="R105" s="24"/>
      <c r="S105" s="15"/>
      <c r="T105" s="15"/>
      <c r="U105" s="15"/>
      <c r="V105" s="17"/>
      <c r="W105" s="17"/>
      <c r="X105" s="15"/>
      <c r="Y105" s="15"/>
      <c r="Z105" s="15"/>
      <c r="AA105" s="15"/>
      <c r="AB105" s="15"/>
      <c r="AC105" s="17"/>
      <c r="AD105" s="17"/>
      <c r="AE105" s="17"/>
      <c r="AF105" s="15"/>
      <c r="AG105" s="17" t="s">
        <v>1310</v>
      </c>
      <c r="AH105" s="17" t="s">
        <v>167</v>
      </c>
      <c r="AI105" s="21">
        <v>51100</v>
      </c>
      <c r="AJ105" s="15"/>
      <c r="AK105" s="22"/>
      <c r="AL105" s="22" t="s">
        <v>1300</v>
      </c>
      <c r="AM105" s="23" t="s">
        <v>746</v>
      </c>
      <c r="AN105" s="17" t="s">
        <v>750</v>
      </c>
      <c r="AO105" s="17" t="s">
        <v>747</v>
      </c>
      <c r="AP105" s="17" t="s">
        <v>748</v>
      </c>
      <c r="AQ105" s="17" t="s">
        <v>331</v>
      </c>
      <c r="AR105" s="59" t="s">
        <v>332</v>
      </c>
      <c r="AT105" s="1">
        <f>RANK(BL105,$BL$3:$BL$121)+COUNTIF(BL$3:BL105,BL105)-1</f>
        <v>103</v>
      </c>
      <c r="AU105" s="63" t="str">
        <f t="shared" si="39"/>
        <v>N° 103 Laboratoire SIRMA    CNRS 3481  - Bâtiment 18</v>
      </c>
      <c r="AV105" s="1">
        <f>RANK(BM105,$BM$3:$BM$121)+COUNTIF(BM$3:BM105,BM105)-1</f>
        <v>103</v>
      </c>
      <c r="AW105" s="63" t="str">
        <f t="shared" si="40"/>
        <v>N° 103 Laboratoire SIRMA    CNRS 3481  - Bâtiment 18</v>
      </c>
      <c r="AX105" s="63"/>
      <c r="AY105" s="63"/>
      <c r="AZ105" s="63"/>
      <c r="BA105" s="63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1">
        <f t="shared" si="41"/>
        <v>0</v>
      </c>
      <c r="BM105" s="1">
        <f t="shared" si="42"/>
        <v>0</v>
      </c>
      <c r="BN105" s="1">
        <f t="shared" si="43"/>
        <v>0</v>
      </c>
      <c r="BO105" s="1">
        <f t="shared" si="44"/>
        <v>0</v>
      </c>
      <c r="BP105" s="1">
        <f t="shared" si="45"/>
        <v>0</v>
      </c>
      <c r="BQ105" s="1">
        <f t="shared" si="46"/>
        <v>0</v>
      </c>
      <c r="BR105" s="1">
        <f t="shared" si="47"/>
        <v>0</v>
      </c>
      <c r="BS105" s="1">
        <f t="shared" si="48"/>
        <v>0</v>
      </c>
      <c r="BT105" s="1">
        <f t="shared" si="49"/>
        <v>0</v>
      </c>
      <c r="BU105" s="1">
        <f t="shared" si="50"/>
        <v>0</v>
      </c>
      <c r="BV105" s="1">
        <f t="shared" si="51"/>
        <v>0</v>
      </c>
      <c r="BW105" s="1">
        <f t="shared" si="52"/>
        <v>0</v>
      </c>
      <c r="BX105" s="1">
        <f t="shared" si="53"/>
        <v>0</v>
      </c>
      <c r="BY105" s="1">
        <f t="shared" si="54"/>
        <v>0</v>
      </c>
      <c r="BZ105" s="1">
        <f t="shared" si="55"/>
        <v>0</v>
      </c>
      <c r="CA105" s="1">
        <f t="shared" si="56"/>
        <v>0</v>
      </c>
      <c r="CB105" s="40"/>
    </row>
    <row r="106" spans="1:80" s="33" customFormat="1" ht="22.5" customHeight="1" x14ac:dyDescent="0.2">
      <c r="A106" s="12" t="s">
        <v>330</v>
      </c>
      <c r="B106" s="12" t="s">
        <v>752</v>
      </c>
      <c r="C106" s="17" t="s">
        <v>753</v>
      </c>
      <c r="D106" s="72" t="str">
        <f t="shared" si="38"/>
        <v xml:space="preserve">              </v>
      </c>
      <c r="E106" s="26"/>
      <c r="F106" s="26"/>
      <c r="G106" s="26"/>
      <c r="H106" s="26"/>
      <c r="I106" s="26"/>
      <c r="J106" s="26"/>
      <c r="K106" s="26"/>
      <c r="L106" s="26"/>
      <c r="M106" s="75"/>
      <c r="N106" s="17"/>
      <c r="O106" s="17"/>
      <c r="P106" s="15"/>
      <c r="Q106" s="17"/>
      <c r="R106" s="24"/>
      <c r="S106" s="15"/>
      <c r="T106" s="15"/>
      <c r="U106" s="15"/>
      <c r="V106" s="17"/>
      <c r="W106" s="17"/>
      <c r="X106" s="15"/>
      <c r="Y106" s="15"/>
      <c r="Z106" s="15"/>
      <c r="AA106" s="15"/>
      <c r="AB106" s="15"/>
      <c r="AC106" s="17"/>
      <c r="AD106" s="17"/>
      <c r="AE106" s="17"/>
      <c r="AF106" s="15"/>
      <c r="AG106" s="17" t="s">
        <v>754</v>
      </c>
      <c r="AH106" s="17" t="s">
        <v>167</v>
      </c>
      <c r="AI106" s="21">
        <v>51100</v>
      </c>
      <c r="AJ106" s="28" t="s">
        <v>755</v>
      </c>
      <c r="AK106" s="22" t="s">
        <v>1302</v>
      </c>
      <c r="AL106" s="22" t="s">
        <v>1301</v>
      </c>
      <c r="AM106" s="23" t="s">
        <v>756</v>
      </c>
      <c r="AN106" s="17"/>
      <c r="AO106" s="17"/>
      <c r="AP106" s="17"/>
      <c r="AQ106" s="17" t="s">
        <v>757</v>
      </c>
      <c r="AR106" s="59"/>
      <c r="AS106" s="26"/>
      <c r="AT106" s="1">
        <f>RANK(BL106,$BL$3:$BL$121)+COUNTIF(BL$3:BL106,BL106)-1</f>
        <v>104</v>
      </c>
      <c r="AU106" s="63" t="str">
        <f t="shared" si="39"/>
        <v>N° 104 Institut Jean Godinot</v>
      </c>
      <c r="AV106" s="1">
        <f>RANK(BM106,$BM$3:$BM$121)+COUNTIF(BM$3:BM106,BM106)-1</f>
        <v>104</v>
      </c>
      <c r="AW106" s="63" t="str">
        <f t="shared" si="40"/>
        <v>N° 104 Institut Jean Godinot</v>
      </c>
      <c r="AX106" s="63"/>
      <c r="AY106" s="63"/>
      <c r="AZ106" s="63"/>
      <c r="BA106" s="63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1">
        <f t="shared" si="41"/>
        <v>0</v>
      </c>
      <c r="BM106" s="1">
        <f t="shared" si="42"/>
        <v>0</v>
      </c>
      <c r="BN106" s="1">
        <f t="shared" si="43"/>
        <v>0</v>
      </c>
      <c r="BO106" s="1">
        <f t="shared" si="44"/>
        <v>0</v>
      </c>
      <c r="BP106" s="1">
        <f t="shared" si="45"/>
        <v>0</v>
      </c>
      <c r="BQ106" s="1">
        <f t="shared" si="46"/>
        <v>0</v>
      </c>
      <c r="BR106" s="1">
        <f t="shared" si="47"/>
        <v>0</v>
      </c>
      <c r="BS106" s="1">
        <f t="shared" si="48"/>
        <v>0</v>
      </c>
      <c r="BT106" s="1">
        <f t="shared" si="49"/>
        <v>0</v>
      </c>
      <c r="BU106" s="1">
        <f t="shared" si="50"/>
        <v>0</v>
      </c>
      <c r="BV106" s="1">
        <f t="shared" si="51"/>
        <v>0</v>
      </c>
      <c r="BW106" s="1">
        <f t="shared" si="52"/>
        <v>0</v>
      </c>
      <c r="BX106" s="1">
        <f t="shared" si="53"/>
        <v>0</v>
      </c>
      <c r="BY106" s="1">
        <f t="shared" si="54"/>
        <v>0</v>
      </c>
      <c r="BZ106" s="1">
        <f t="shared" si="55"/>
        <v>0</v>
      </c>
      <c r="CA106" s="1">
        <f t="shared" si="56"/>
        <v>0</v>
      </c>
      <c r="CB106" s="40"/>
    </row>
    <row r="107" spans="1:80" s="7" customFormat="1" ht="99.75" x14ac:dyDescent="0.2">
      <c r="A107" s="12" t="s">
        <v>339</v>
      </c>
      <c r="B107" s="12" t="s">
        <v>766</v>
      </c>
      <c r="C107" s="20" t="s">
        <v>1305</v>
      </c>
      <c r="D107" s="72" t="str">
        <f t="shared" si="38"/>
        <v xml:space="preserve">              </v>
      </c>
      <c r="E107" s="26"/>
      <c r="F107" s="26"/>
      <c r="G107" s="26"/>
      <c r="H107" s="26"/>
      <c r="I107" s="26"/>
      <c r="J107" s="26"/>
      <c r="K107" s="26"/>
      <c r="L107" s="26"/>
      <c r="M107" s="74"/>
      <c r="N107" s="17"/>
      <c r="O107" s="17"/>
      <c r="P107" s="17"/>
      <c r="Q107" s="17"/>
      <c r="R107" s="118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 t="s">
        <v>1304</v>
      </c>
      <c r="AH107" s="17" t="s">
        <v>167</v>
      </c>
      <c r="AI107" s="21">
        <v>51100</v>
      </c>
      <c r="AJ107" s="15"/>
      <c r="AK107" s="22"/>
      <c r="AL107" s="22" t="s">
        <v>1303</v>
      </c>
      <c r="AM107" s="23" t="s">
        <v>746</v>
      </c>
      <c r="AN107" s="15"/>
      <c r="AO107" s="17" t="s">
        <v>768</v>
      </c>
      <c r="AP107" s="24"/>
      <c r="AQ107" s="17" t="s">
        <v>341</v>
      </c>
      <c r="AR107" s="23" t="s">
        <v>767</v>
      </c>
      <c r="AS107" s="25" t="s">
        <v>399</v>
      </c>
      <c r="AT107" s="1">
        <f>RANK(BL107,$BL$3:$BL$121)+COUNTIF(BL$3:BL107,BL107)-1</f>
        <v>105</v>
      </c>
      <c r="AU107" s="63" t="str">
        <f t="shared" si="39"/>
        <v>N° 105 ICMR (Institut de chimie moléculaire de Reims )- UMR CNRS 6229</v>
      </c>
      <c r="AV107" s="1">
        <f>RANK(BM107,$BM$3:$BM$121)+COUNTIF(BM$3:BM107,BM107)-1</f>
        <v>105</v>
      </c>
      <c r="AW107" s="63" t="str">
        <f t="shared" si="40"/>
        <v>N° 105 ICMR (Institut de chimie moléculaire de Reims )- UMR CNRS 6229</v>
      </c>
      <c r="AX107" s="63"/>
      <c r="AY107" s="63"/>
      <c r="AZ107" s="63"/>
      <c r="BA107" s="63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1">
        <f t="shared" si="41"/>
        <v>0</v>
      </c>
      <c r="BM107" s="1">
        <f t="shared" si="42"/>
        <v>0</v>
      </c>
      <c r="BN107" s="1">
        <f t="shared" si="43"/>
        <v>0</v>
      </c>
      <c r="BO107" s="1">
        <f t="shared" si="44"/>
        <v>0</v>
      </c>
      <c r="BP107" s="1">
        <f t="shared" si="45"/>
        <v>0</v>
      </c>
      <c r="BQ107" s="1">
        <f t="shared" si="46"/>
        <v>0</v>
      </c>
      <c r="BR107" s="1">
        <f t="shared" si="47"/>
        <v>0</v>
      </c>
      <c r="BS107" s="1">
        <f t="shared" si="48"/>
        <v>0</v>
      </c>
      <c r="BT107" s="1">
        <f t="shared" si="49"/>
        <v>0</v>
      </c>
      <c r="BU107" s="1">
        <f t="shared" si="50"/>
        <v>0</v>
      </c>
      <c r="BV107" s="1">
        <f t="shared" si="51"/>
        <v>0</v>
      </c>
      <c r="BW107" s="1">
        <f t="shared" si="52"/>
        <v>0</v>
      </c>
      <c r="BX107" s="1">
        <f t="shared" si="53"/>
        <v>0</v>
      </c>
      <c r="BY107" s="1">
        <f t="shared" si="54"/>
        <v>0</v>
      </c>
      <c r="BZ107" s="1">
        <f t="shared" si="55"/>
        <v>0</v>
      </c>
      <c r="CA107" s="1">
        <f t="shared" si="56"/>
        <v>0</v>
      </c>
      <c r="CB107" s="37"/>
    </row>
    <row r="108" spans="1:80" s="7" customFormat="1" ht="76.5" x14ac:dyDescent="0.2">
      <c r="A108" s="12" t="s">
        <v>339</v>
      </c>
      <c r="B108" s="12" t="s">
        <v>774</v>
      </c>
      <c r="C108" s="20" t="s">
        <v>769</v>
      </c>
      <c r="D108" s="72" t="str">
        <f t="shared" si="38"/>
        <v xml:space="preserve">              </v>
      </c>
      <c r="E108" s="26"/>
      <c r="F108" s="26"/>
      <c r="G108" s="26"/>
      <c r="H108" s="26"/>
      <c r="I108" s="26"/>
      <c r="J108" s="26"/>
      <c r="K108" s="26"/>
      <c r="L108" s="26"/>
      <c r="M108" s="74"/>
      <c r="N108" s="17"/>
      <c r="O108" s="17"/>
      <c r="P108" s="17"/>
      <c r="Q108" s="17"/>
      <c r="R108" s="118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 t="s">
        <v>770</v>
      </c>
      <c r="AH108" s="17" t="s">
        <v>771</v>
      </c>
      <c r="AI108" s="21">
        <v>68490</v>
      </c>
      <c r="AJ108" s="28" t="s">
        <v>772</v>
      </c>
      <c r="AK108" s="22"/>
      <c r="AL108" s="22" t="s">
        <v>1306</v>
      </c>
      <c r="AM108" s="23" t="s">
        <v>773</v>
      </c>
      <c r="AN108" s="15"/>
      <c r="AO108" s="17" t="s">
        <v>777</v>
      </c>
      <c r="AP108" s="17" t="s">
        <v>775</v>
      </c>
      <c r="AQ108" s="29" t="s">
        <v>776</v>
      </c>
      <c r="AR108" s="23"/>
      <c r="AS108" s="25"/>
      <c r="AT108" s="1">
        <f>RANK(BL108,$BL$3:$BL$121)+COUNTIF(BL$3:BL108,BL108)-1</f>
        <v>106</v>
      </c>
      <c r="AU108" s="63" t="str">
        <f t="shared" si="39"/>
        <v>N° 106 CONFARMA France SAS</v>
      </c>
      <c r="AV108" s="1">
        <f>RANK(BM108,$BM$3:$BM$121)+COUNTIF(BM$3:BM108,BM108)-1</f>
        <v>106</v>
      </c>
      <c r="AW108" s="63" t="str">
        <f t="shared" si="40"/>
        <v>N° 106 CONFARMA France SAS</v>
      </c>
      <c r="AX108" s="63"/>
      <c r="AY108" s="63"/>
      <c r="AZ108" s="63"/>
      <c r="BA108" s="63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1">
        <f t="shared" si="41"/>
        <v>0</v>
      </c>
      <c r="BM108" s="1">
        <f t="shared" si="42"/>
        <v>0</v>
      </c>
      <c r="BN108" s="1">
        <f t="shared" si="43"/>
        <v>0</v>
      </c>
      <c r="BO108" s="1">
        <f t="shared" si="44"/>
        <v>0</v>
      </c>
      <c r="BP108" s="1">
        <f t="shared" si="45"/>
        <v>0</v>
      </c>
      <c r="BQ108" s="1">
        <f t="shared" si="46"/>
        <v>0</v>
      </c>
      <c r="BR108" s="1">
        <f t="shared" si="47"/>
        <v>0</v>
      </c>
      <c r="BS108" s="1">
        <f t="shared" si="48"/>
        <v>0</v>
      </c>
      <c r="BT108" s="1">
        <f t="shared" si="49"/>
        <v>0</v>
      </c>
      <c r="BU108" s="1">
        <f t="shared" si="50"/>
        <v>0</v>
      </c>
      <c r="BV108" s="1">
        <f t="shared" si="51"/>
        <v>0</v>
      </c>
      <c r="BW108" s="1">
        <f t="shared" si="52"/>
        <v>0</v>
      </c>
      <c r="BX108" s="1">
        <f t="shared" si="53"/>
        <v>0</v>
      </c>
      <c r="BY108" s="1">
        <f t="shared" si="54"/>
        <v>0</v>
      </c>
      <c r="BZ108" s="1">
        <f t="shared" si="55"/>
        <v>0</v>
      </c>
      <c r="CA108" s="1">
        <f t="shared" si="56"/>
        <v>0</v>
      </c>
      <c r="CB108" s="37"/>
    </row>
    <row r="109" spans="1:80" s="7" customFormat="1" ht="39.75" customHeight="1" x14ac:dyDescent="0.2">
      <c r="A109" s="12" t="s">
        <v>339</v>
      </c>
      <c r="B109" s="12" t="s">
        <v>778</v>
      </c>
      <c r="C109" s="17" t="s">
        <v>779</v>
      </c>
      <c r="D109" s="72" t="str">
        <f t="shared" si="38"/>
        <v xml:space="preserve">              </v>
      </c>
      <c r="E109" s="26"/>
      <c r="F109" s="26"/>
      <c r="G109" s="26"/>
      <c r="H109" s="26"/>
      <c r="I109" s="26"/>
      <c r="J109" s="26"/>
      <c r="K109" s="26"/>
      <c r="L109" s="26"/>
      <c r="M109" s="75"/>
      <c r="N109" s="17"/>
      <c r="O109" s="17"/>
      <c r="P109" s="15"/>
      <c r="Q109" s="17"/>
      <c r="R109" s="24"/>
      <c r="S109" s="15"/>
      <c r="T109" s="15"/>
      <c r="U109" s="15"/>
      <c r="V109" s="17"/>
      <c r="W109" s="17"/>
      <c r="X109" s="15"/>
      <c r="Y109" s="15"/>
      <c r="Z109" s="15"/>
      <c r="AA109" s="15"/>
      <c r="AB109" s="15"/>
      <c r="AC109" s="17"/>
      <c r="AD109" s="17"/>
      <c r="AE109" s="17"/>
      <c r="AF109" s="15"/>
      <c r="AG109" s="17" t="s">
        <v>780</v>
      </c>
      <c r="AH109" s="17" t="s">
        <v>781</v>
      </c>
      <c r="AI109" s="21">
        <v>51140</v>
      </c>
      <c r="AJ109" s="28" t="s">
        <v>782</v>
      </c>
      <c r="AK109" s="22" t="s">
        <v>1308</v>
      </c>
      <c r="AL109" s="22" t="s">
        <v>1307</v>
      </c>
      <c r="AM109" s="23" t="s">
        <v>783</v>
      </c>
      <c r="AN109" s="30"/>
      <c r="AO109" s="26"/>
      <c r="AP109" s="24"/>
      <c r="AQ109" s="29" t="s">
        <v>784</v>
      </c>
      <c r="AR109" s="26"/>
      <c r="AS109" s="26"/>
      <c r="AT109" s="1">
        <f>RANK(BL109,$BL$3:$BL$121)+COUNTIF(BL$3:BL109,BL109)-1</f>
        <v>107</v>
      </c>
      <c r="AU109" s="63" t="str">
        <f t="shared" si="39"/>
        <v>N° 107 Sa ALK Abello</v>
      </c>
      <c r="AV109" s="1">
        <f>RANK(BM109,$BM$3:$BM$121)+COUNTIF(BM$3:BM109,BM109)-1</f>
        <v>107</v>
      </c>
      <c r="AW109" s="63" t="str">
        <f t="shared" si="40"/>
        <v>N° 107 Sa ALK Abello</v>
      </c>
      <c r="AX109" s="63"/>
      <c r="AY109" s="63"/>
      <c r="AZ109" s="63"/>
      <c r="BA109" s="63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1">
        <f t="shared" si="41"/>
        <v>0</v>
      </c>
      <c r="BM109" s="1">
        <f t="shared" si="42"/>
        <v>0</v>
      </c>
      <c r="BN109" s="1">
        <f t="shared" si="43"/>
        <v>0</v>
      </c>
      <c r="BO109" s="1">
        <f t="shared" si="44"/>
        <v>0</v>
      </c>
      <c r="BP109" s="1">
        <f t="shared" si="45"/>
        <v>0</v>
      </c>
      <c r="BQ109" s="1">
        <f t="shared" si="46"/>
        <v>0</v>
      </c>
      <c r="BR109" s="1">
        <f t="shared" si="47"/>
        <v>0</v>
      </c>
      <c r="BS109" s="1">
        <f t="shared" si="48"/>
        <v>0</v>
      </c>
      <c r="BT109" s="1">
        <f t="shared" si="49"/>
        <v>0</v>
      </c>
      <c r="BU109" s="1">
        <f t="shared" si="50"/>
        <v>0</v>
      </c>
      <c r="BV109" s="1">
        <f t="shared" si="51"/>
        <v>0</v>
      </c>
      <c r="BW109" s="1">
        <f t="shared" si="52"/>
        <v>0</v>
      </c>
      <c r="BX109" s="1">
        <f t="shared" si="53"/>
        <v>0</v>
      </c>
      <c r="BY109" s="1">
        <f t="shared" si="54"/>
        <v>0</v>
      </c>
      <c r="BZ109" s="1">
        <f t="shared" si="55"/>
        <v>0</v>
      </c>
      <c r="CA109" s="1">
        <f t="shared" si="56"/>
        <v>0</v>
      </c>
      <c r="CB109" s="37"/>
    </row>
    <row r="110" spans="1:80" s="7" customFormat="1" ht="30" x14ac:dyDescent="0.2">
      <c r="A110" s="12" t="s">
        <v>339</v>
      </c>
      <c r="B110" s="12" t="s">
        <v>786</v>
      </c>
      <c r="C110" s="17" t="s">
        <v>785</v>
      </c>
      <c r="D110" s="72" t="str">
        <f t="shared" si="38"/>
        <v xml:space="preserve">              </v>
      </c>
      <c r="E110" s="26"/>
      <c r="F110" s="26"/>
      <c r="G110" s="26"/>
      <c r="H110" s="26"/>
      <c r="I110" s="26"/>
      <c r="J110" s="26"/>
      <c r="K110" s="26"/>
      <c r="L110" s="26"/>
      <c r="M110" s="75"/>
      <c r="N110" s="17"/>
      <c r="O110" s="17"/>
      <c r="P110" s="15"/>
      <c r="Q110" s="17"/>
      <c r="R110" s="24"/>
      <c r="S110" s="15"/>
      <c r="T110" s="15"/>
      <c r="U110" s="15"/>
      <c r="V110" s="17"/>
      <c r="W110" s="17"/>
      <c r="X110" s="15"/>
      <c r="Y110" s="15"/>
      <c r="Z110" s="15"/>
      <c r="AA110" s="15"/>
      <c r="AB110" s="15"/>
      <c r="AC110" s="17"/>
      <c r="AD110" s="17"/>
      <c r="AE110" s="17"/>
      <c r="AF110" s="15"/>
      <c r="AG110" s="17" t="s">
        <v>1312</v>
      </c>
      <c r="AH110" s="17" t="s">
        <v>167</v>
      </c>
      <c r="AI110" s="21">
        <v>51100</v>
      </c>
      <c r="AJ110" s="28" t="s">
        <v>787</v>
      </c>
      <c r="AK110" s="22"/>
      <c r="AL110" s="22" t="s">
        <v>1311</v>
      </c>
      <c r="AM110" s="23" t="s">
        <v>788</v>
      </c>
      <c r="AN110" s="30"/>
      <c r="AO110" s="26"/>
      <c r="AP110" s="24"/>
      <c r="AQ110" s="29"/>
      <c r="AR110" s="26"/>
      <c r="AS110" s="26"/>
      <c r="AT110" s="1">
        <f>RANK(BL110,$BL$3:$BL$121)+COUNTIF(BL$3:BL110,BL110)-1</f>
        <v>108</v>
      </c>
      <c r="AU110" s="63" t="str">
        <f t="shared" si="39"/>
        <v>N° 108 Metanoia</v>
      </c>
      <c r="AV110" s="1">
        <f>RANK(BM110,$BM$3:$BM$121)+COUNTIF(BM$3:BM110,BM110)-1</f>
        <v>108</v>
      </c>
      <c r="AW110" s="63" t="str">
        <f t="shared" si="40"/>
        <v>N° 108 Metanoia</v>
      </c>
      <c r="AX110" s="63"/>
      <c r="AY110" s="63"/>
      <c r="AZ110" s="63"/>
      <c r="BA110" s="63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1">
        <f t="shared" si="41"/>
        <v>0</v>
      </c>
      <c r="BM110" s="1">
        <f t="shared" si="42"/>
        <v>0</v>
      </c>
      <c r="BN110" s="1">
        <f t="shared" si="43"/>
        <v>0</v>
      </c>
      <c r="BO110" s="1">
        <f t="shared" si="44"/>
        <v>0</v>
      </c>
      <c r="BP110" s="1">
        <f t="shared" si="45"/>
        <v>0</v>
      </c>
      <c r="BQ110" s="1">
        <f t="shared" si="46"/>
        <v>0</v>
      </c>
      <c r="BR110" s="1">
        <f t="shared" si="47"/>
        <v>0</v>
      </c>
      <c r="BS110" s="1">
        <f t="shared" si="48"/>
        <v>0</v>
      </c>
      <c r="BT110" s="1">
        <f t="shared" si="49"/>
        <v>0</v>
      </c>
      <c r="BU110" s="1">
        <f t="shared" si="50"/>
        <v>0</v>
      </c>
      <c r="BV110" s="1">
        <f t="shared" si="51"/>
        <v>0</v>
      </c>
      <c r="BW110" s="1">
        <f t="shared" si="52"/>
        <v>0</v>
      </c>
      <c r="BX110" s="1">
        <f t="shared" si="53"/>
        <v>0</v>
      </c>
      <c r="BY110" s="1">
        <f t="shared" si="54"/>
        <v>0</v>
      </c>
      <c r="BZ110" s="1">
        <f t="shared" si="55"/>
        <v>0</v>
      </c>
      <c r="CA110" s="1">
        <f t="shared" si="56"/>
        <v>0</v>
      </c>
      <c r="CB110" s="37"/>
    </row>
    <row r="111" spans="1:80" s="7" customFormat="1" ht="30" x14ac:dyDescent="0.2">
      <c r="A111" s="12" t="s">
        <v>0</v>
      </c>
      <c r="B111" s="12" t="s">
        <v>115</v>
      </c>
      <c r="C111" s="12" t="s">
        <v>305</v>
      </c>
      <c r="D111" s="72" t="str">
        <f t="shared" si="38"/>
        <v xml:space="preserve">              </v>
      </c>
      <c r="E111" s="26"/>
      <c r="F111" s="26"/>
      <c r="G111" s="26"/>
      <c r="H111" s="26"/>
      <c r="I111" s="26"/>
      <c r="J111" s="26"/>
      <c r="K111" s="26"/>
      <c r="L111" s="26"/>
      <c r="M111" s="78"/>
      <c r="N111" s="12"/>
      <c r="O111" s="12"/>
      <c r="P111" s="19"/>
      <c r="Q111" s="12"/>
      <c r="R111" s="34"/>
      <c r="S111" s="19"/>
      <c r="T111" s="19"/>
      <c r="U111" s="19"/>
      <c r="V111" s="12"/>
      <c r="W111" s="12"/>
      <c r="X111" s="19"/>
      <c r="Y111" s="19"/>
      <c r="Z111" s="19"/>
      <c r="AA111" s="19"/>
      <c r="AB111" s="19"/>
      <c r="AC111" s="12"/>
      <c r="AD111" s="12"/>
      <c r="AE111" s="12"/>
      <c r="AF111" s="19"/>
      <c r="AG111" s="12" t="s">
        <v>789</v>
      </c>
      <c r="AH111" s="12" t="s">
        <v>790</v>
      </c>
      <c r="AI111" s="31">
        <v>8000</v>
      </c>
      <c r="AJ111" s="28" t="s">
        <v>791</v>
      </c>
      <c r="AK111" s="22" t="s">
        <v>1314</v>
      </c>
      <c r="AL111" s="22" t="s">
        <v>1313</v>
      </c>
      <c r="AM111" s="23" t="s">
        <v>792</v>
      </c>
      <c r="AN111" s="32"/>
      <c r="AO111" s="33"/>
      <c r="AP111" s="34"/>
      <c r="AQ111" s="33"/>
      <c r="AR111" s="33"/>
      <c r="AS111" s="33"/>
      <c r="AT111" s="1">
        <f>RANK(BL111,$BL$3:$BL$121)+COUNTIF(BL$3:BL111,BL111)-1</f>
        <v>109</v>
      </c>
      <c r="AU111" s="63" t="str">
        <f t="shared" si="39"/>
        <v>N° 109 LU BISCUIT</v>
      </c>
      <c r="AV111" s="1">
        <f>RANK(BM111,$BM$3:$BM$121)+COUNTIF(BM$3:BM111,BM111)-1</f>
        <v>109</v>
      </c>
      <c r="AW111" s="63" t="str">
        <f t="shared" si="40"/>
        <v>N° 109 LU BISCUIT</v>
      </c>
      <c r="AX111" s="63"/>
      <c r="AY111" s="63"/>
      <c r="AZ111" s="63"/>
      <c r="BA111" s="63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1">
        <f t="shared" si="41"/>
        <v>0</v>
      </c>
      <c r="BM111" s="1">
        <f t="shared" si="42"/>
        <v>0</v>
      </c>
      <c r="BN111" s="1">
        <f t="shared" si="43"/>
        <v>0</v>
      </c>
      <c r="BO111" s="1">
        <f t="shared" si="44"/>
        <v>0</v>
      </c>
      <c r="BP111" s="1">
        <f t="shared" si="45"/>
        <v>0</v>
      </c>
      <c r="BQ111" s="1">
        <f t="shared" si="46"/>
        <v>0</v>
      </c>
      <c r="BR111" s="1">
        <f t="shared" si="47"/>
        <v>0</v>
      </c>
      <c r="BS111" s="1">
        <f t="shared" si="48"/>
        <v>0</v>
      </c>
      <c r="BT111" s="1">
        <f t="shared" si="49"/>
        <v>0</v>
      </c>
      <c r="BU111" s="1">
        <f t="shared" si="50"/>
        <v>0</v>
      </c>
      <c r="BV111" s="1">
        <f t="shared" si="51"/>
        <v>0</v>
      </c>
      <c r="BW111" s="1">
        <f t="shared" si="52"/>
        <v>0</v>
      </c>
      <c r="BX111" s="1">
        <f t="shared" si="53"/>
        <v>0</v>
      </c>
      <c r="BY111" s="1">
        <f t="shared" si="54"/>
        <v>0</v>
      </c>
      <c r="BZ111" s="1">
        <f t="shared" si="55"/>
        <v>0</v>
      </c>
      <c r="CA111" s="1">
        <f t="shared" si="56"/>
        <v>0</v>
      </c>
      <c r="CB111" s="91"/>
    </row>
    <row r="112" spans="1:80" s="7" customFormat="1" ht="30" x14ac:dyDescent="0.2">
      <c r="A112" s="12" t="s">
        <v>232</v>
      </c>
      <c r="B112" s="12" t="s">
        <v>793</v>
      </c>
      <c r="C112" s="17" t="s">
        <v>320</v>
      </c>
      <c r="D112" s="72" t="str">
        <f t="shared" si="38"/>
        <v xml:space="preserve">              </v>
      </c>
      <c r="E112" s="26"/>
      <c r="F112" s="26"/>
      <c r="G112" s="26"/>
      <c r="H112" s="26"/>
      <c r="I112" s="26"/>
      <c r="J112" s="26"/>
      <c r="K112" s="26"/>
      <c r="L112" s="26"/>
      <c r="M112" s="75"/>
      <c r="N112" s="17"/>
      <c r="O112" s="17"/>
      <c r="P112" s="15"/>
      <c r="Q112" s="17"/>
      <c r="R112" s="24"/>
      <c r="S112" s="15"/>
      <c r="T112" s="15"/>
      <c r="U112" s="15"/>
      <c r="V112" s="17"/>
      <c r="W112" s="17"/>
      <c r="X112" s="15"/>
      <c r="Y112" s="15"/>
      <c r="Z112" s="15"/>
      <c r="AA112" s="15"/>
      <c r="AB112" s="15"/>
      <c r="AC112" s="17"/>
      <c r="AD112" s="17"/>
      <c r="AE112" s="17"/>
      <c r="AF112" s="15"/>
      <c r="AG112" s="17" t="s">
        <v>794</v>
      </c>
      <c r="AH112" s="17" t="s">
        <v>795</v>
      </c>
      <c r="AI112" s="21">
        <v>60200</v>
      </c>
      <c r="AJ112" s="28" t="s">
        <v>796</v>
      </c>
      <c r="AK112" s="22" t="s">
        <v>1316</v>
      </c>
      <c r="AL112" s="22" t="s">
        <v>1315</v>
      </c>
      <c r="AM112" s="23" t="s">
        <v>797</v>
      </c>
      <c r="AN112" s="26"/>
      <c r="AO112" s="26"/>
      <c r="AP112" s="24"/>
      <c r="AQ112" s="26"/>
      <c r="AR112" s="23" t="s">
        <v>321</v>
      </c>
      <c r="AS112" s="26"/>
      <c r="AT112" s="1">
        <f>RANK(BL112,$BL$3:$BL$121)+COUNTIF(BL$3:BL112,BL112)-1</f>
        <v>110</v>
      </c>
      <c r="AU112" s="63" t="str">
        <f t="shared" si="39"/>
        <v>N° 110 COLGATE PALMOLIVE industriel</v>
      </c>
      <c r="AV112" s="1">
        <f>RANK(BM112,$BM$3:$BM$121)+COUNTIF(BM$3:BM112,BM112)-1</f>
        <v>110</v>
      </c>
      <c r="AW112" s="63" t="str">
        <f t="shared" si="40"/>
        <v>N° 110 COLGATE PALMOLIVE industriel</v>
      </c>
      <c r="AX112" s="63"/>
      <c r="AY112" s="63"/>
      <c r="AZ112" s="63"/>
      <c r="BA112" s="63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1">
        <f t="shared" si="41"/>
        <v>0</v>
      </c>
      <c r="BM112" s="1">
        <f t="shared" si="42"/>
        <v>0</v>
      </c>
      <c r="BN112" s="1">
        <f t="shared" si="43"/>
        <v>0</v>
      </c>
      <c r="BO112" s="1">
        <f t="shared" si="44"/>
        <v>0</v>
      </c>
      <c r="BP112" s="1">
        <f t="shared" si="45"/>
        <v>0</v>
      </c>
      <c r="BQ112" s="1">
        <f t="shared" si="46"/>
        <v>0</v>
      </c>
      <c r="BR112" s="1">
        <f t="shared" si="47"/>
        <v>0</v>
      </c>
      <c r="BS112" s="1">
        <f t="shared" si="48"/>
        <v>0</v>
      </c>
      <c r="BT112" s="1">
        <f t="shared" si="49"/>
        <v>0</v>
      </c>
      <c r="BU112" s="1">
        <f t="shared" si="50"/>
        <v>0</v>
      </c>
      <c r="BV112" s="1">
        <f t="shared" si="51"/>
        <v>0</v>
      </c>
      <c r="BW112" s="1">
        <f t="shared" si="52"/>
        <v>0</v>
      </c>
      <c r="BX112" s="1">
        <f t="shared" si="53"/>
        <v>0</v>
      </c>
      <c r="BY112" s="1">
        <f t="shared" si="54"/>
        <v>0</v>
      </c>
      <c r="BZ112" s="1">
        <f t="shared" si="55"/>
        <v>0</v>
      </c>
      <c r="CA112" s="1">
        <f t="shared" si="56"/>
        <v>0</v>
      </c>
      <c r="CB112" s="37"/>
    </row>
    <row r="113" spans="1:80" s="7" customFormat="1" ht="25.5" customHeight="1" x14ac:dyDescent="0.2">
      <c r="A113" s="12" t="s">
        <v>232</v>
      </c>
      <c r="B113" s="12" t="s">
        <v>710</v>
      </c>
      <c r="C113" s="17" t="s">
        <v>328</v>
      </c>
      <c r="D113" s="72" t="str">
        <f t="shared" si="38"/>
        <v xml:space="preserve">              </v>
      </c>
      <c r="E113" s="26"/>
      <c r="F113" s="26"/>
      <c r="G113" s="26"/>
      <c r="H113" s="26"/>
      <c r="I113" s="26"/>
      <c r="J113" s="26"/>
      <c r="K113" s="26"/>
      <c r="L113" s="26"/>
      <c r="M113" s="75"/>
      <c r="N113" s="17"/>
      <c r="O113" s="17"/>
      <c r="P113" s="15"/>
      <c r="Q113" s="17"/>
      <c r="R113" s="24"/>
      <c r="S113" s="15"/>
      <c r="T113" s="15"/>
      <c r="U113" s="15"/>
      <c r="V113" s="17"/>
      <c r="W113" s="17"/>
      <c r="X113" s="15"/>
      <c r="Y113" s="15"/>
      <c r="Z113" s="15"/>
      <c r="AA113" s="15"/>
      <c r="AB113" s="15"/>
      <c r="AC113" s="17"/>
      <c r="AD113" s="17"/>
      <c r="AE113" s="17"/>
      <c r="AF113" s="15"/>
      <c r="AG113" s="17" t="s">
        <v>799</v>
      </c>
      <c r="AH113" s="17" t="s">
        <v>798</v>
      </c>
      <c r="AI113" s="21">
        <v>60000</v>
      </c>
      <c r="AJ113" s="28" t="s">
        <v>800</v>
      </c>
      <c r="AK113" s="22" t="s">
        <v>1318</v>
      </c>
      <c r="AL113" s="22" t="s">
        <v>1317</v>
      </c>
      <c r="AM113" s="23" t="s">
        <v>801</v>
      </c>
      <c r="AN113" s="15"/>
      <c r="AO113" s="26"/>
      <c r="AP113" s="24"/>
      <c r="AQ113" s="26"/>
      <c r="AR113" s="26"/>
      <c r="AS113" s="26"/>
      <c r="AT113" s="1">
        <f>RANK(BL113,$BL$3:$BL$121)+COUNTIF(BL$3:BL113,BL113)-1</f>
        <v>111</v>
      </c>
      <c r="AU113" s="63" t="str">
        <f t="shared" si="39"/>
        <v>N° 111 LABOSPHERE</v>
      </c>
      <c r="AV113" s="1">
        <f>RANK(BM113,$BM$3:$BM$121)+COUNTIF(BM$3:BM113,BM113)-1</f>
        <v>111</v>
      </c>
      <c r="AW113" s="63" t="str">
        <f t="shared" si="40"/>
        <v>N° 111 LABOSPHERE</v>
      </c>
      <c r="AX113" s="63"/>
      <c r="AY113" s="63"/>
      <c r="AZ113" s="63"/>
      <c r="BA113" s="63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1">
        <f t="shared" si="41"/>
        <v>0</v>
      </c>
      <c r="BM113" s="1">
        <f t="shared" si="42"/>
        <v>0</v>
      </c>
      <c r="BN113" s="1">
        <f t="shared" si="43"/>
        <v>0</v>
      </c>
      <c r="BO113" s="1">
        <f t="shared" si="44"/>
        <v>0</v>
      </c>
      <c r="BP113" s="1">
        <f t="shared" si="45"/>
        <v>0</v>
      </c>
      <c r="BQ113" s="1">
        <f t="shared" si="46"/>
        <v>0</v>
      </c>
      <c r="BR113" s="1">
        <f t="shared" si="47"/>
        <v>0</v>
      </c>
      <c r="BS113" s="1">
        <f t="shared" si="48"/>
        <v>0</v>
      </c>
      <c r="BT113" s="1">
        <f t="shared" si="49"/>
        <v>0</v>
      </c>
      <c r="BU113" s="1">
        <f t="shared" si="50"/>
        <v>0</v>
      </c>
      <c r="BV113" s="1">
        <f t="shared" si="51"/>
        <v>0</v>
      </c>
      <c r="BW113" s="1">
        <f t="shared" si="52"/>
        <v>0</v>
      </c>
      <c r="BX113" s="1">
        <f t="shared" si="53"/>
        <v>0</v>
      </c>
      <c r="BY113" s="1">
        <f t="shared" si="54"/>
        <v>0</v>
      </c>
      <c r="BZ113" s="1">
        <f t="shared" si="55"/>
        <v>0</v>
      </c>
      <c r="CA113" s="1">
        <f t="shared" si="56"/>
        <v>0</v>
      </c>
      <c r="CB113" s="37"/>
    </row>
    <row r="114" spans="1:80" s="7" customFormat="1" ht="30" x14ac:dyDescent="0.2">
      <c r="A114" s="12" t="s">
        <v>232</v>
      </c>
      <c r="B114" s="12" t="s">
        <v>793</v>
      </c>
      <c r="C114" s="17" t="s">
        <v>802</v>
      </c>
      <c r="D114" s="72" t="str">
        <f t="shared" si="38"/>
        <v xml:space="preserve">              </v>
      </c>
      <c r="E114" s="26"/>
      <c r="F114" s="26"/>
      <c r="G114" s="26"/>
      <c r="H114" s="26"/>
      <c r="I114" s="26"/>
      <c r="J114" s="26"/>
      <c r="K114" s="26"/>
      <c r="L114" s="26"/>
      <c r="M114" s="75"/>
      <c r="N114" s="17"/>
      <c r="O114" s="17"/>
      <c r="P114" s="15"/>
      <c r="Q114" s="17"/>
      <c r="R114" s="24"/>
      <c r="S114" s="15"/>
      <c r="T114" s="15"/>
      <c r="U114" s="15"/>
      <c r="V114" s="17"/>
      <c r="W114" s="17"/>
      <c r="X114" s="15"/>
      <c r="Y114" s="15"/>
      <c r="Z114" s="15"/>
      <c r="AA114" s="15"/>
      <c r="AB114" s="15"/>
      <c r="AC114" s="17"/>
      <c r="AD114" s="17"/>
      <c r="AE114" s="17"/>
      <c r="AF114" s="15"/>
      <c r="AG114" s="17" t="s">
        <v>803</v>
      </c>
      <c r="AH114" s="17" t="s">
        <v>798</v>
      </c>
      <c r="AI114" s="21">
        <v>60000</v>
      </c>
      <c r="AJ114" s="28"/>
      <c r="AK114" s="22" t="s">
        <v>1320</v>
      </c>
      <c r="AL114" s="22" t="s">
        <v>1319</v>
      </c>
      <c r="AM114" s="23" t="s">
        <v>804</v>
      </c>
      <c r="AN114" s="15"/>
      <c r="AO114" s="26"/>
      <c r="AP114" s="24"/>
      <c r="AQ114" s="26"/>
      <c r="AR114" s="42" t="s">
        <v>805</v>
      </c>
      <c r="AS114" s="26"/>
      <c r="AT114" s="1">
        <f>RANK(BL114,$BL$3:$BL$121)+COUNTIF(BL$3:BL114,BL114)-1</f>
        <v>112</v>
      </c>
      <c r="AU114" s="63" t="str">
        <f t="shared" si="39"/>
        <v>N° 112 Laboratoire JNS LABS</v>
      </c>
      <c r="AV114" s="1">
        <f>RANK(BM114,$BM$3:$BM$121)+COUNTIF(BM$3:BM114,BM114)-1</f>
        <v>112</v>
      </c>
      <c r="AW114" s="63" t="str">
        <f t="shared" si="40"/>
        <v>N° 112 Laboratoire JNS LABS</v>
      </c>
      <c r="AX114" s="63"/>
      <c r="AY114" s="63"/>
      <c r="AZ114" s="63"/>
      <c r="BA114" s="63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1">
        <f t="shared" si="41"/>
        <v>0</v>
      </c>
      <c r="BM114" s="1">
        <f t="shared" si="42"/>
        <v>0</v>
      </c>
      <c r="BN114" s="1">
        <f t="shared" si="43"/>
        <v>0</v>
      </c>
      <c r="BO114" s="1">
        <f t="shared" si="44"/>
        <v>0</v>
      </c>
      <c r="BP114" s="1">
        <f t="shared" si="45"/>
        <v>0</v>
      </c>
      <c r="BQ114" s="1">
        <f t="shared" si="46"/>
        <v>0</v>
      </c>
      <c r="BR114" s="1">
        <f t="shared" si="47"/>
        <v>0</v>
      </c>
      <c r="BS114" s="1">
        <f t="shared" si="48"/>
        <v>0</v>
      </c>
      <c r="BT114" s="1">
        <f t="shared" si="49"/>
        <v>0</v>
      </c>
      <c r="BU114" s="1">
        <f t="shared" si="50"/>
        <v>0</v>
      </c>
      <c r="BV114" s="1">
        <f t="shared" si="51"/>
        <v>0</v>
      </c>
      <c r="BW114" s="1">
        <f t="shared" si="52"/>
        <v>0</v>
      </c>
      <c r="BX114" s="1">
        <f t="shared" si="53"/>
        <v>0</v>
      </c>
      <c r="BY114" s="1">
        <f t="shared" si="54"/>
        <v>0</v>
      </c>
      <c r="BZ114" s="1">
        <f t="shared" si="55"/>
        <v>0</v>
      </c>
      <c r="CA114" s="1">
        <f t="shared" si="56"/>
        <v>0</v>
      </c>
      <c r="CB114" s="37"/>
    </row>
    <row r="115" spans="1:80" s="7" customFormat="1" ht="30" x14ac:dyDescent="0.2">
      <c r="A115" s="12" t="s">
        <v>232</v>
      </c>
      <c r="B115" s="12" t="s">
        <v>793</v>
      </c>
      <c r="C115" s="17" t="s">
        <v>807</v>
      </c>
      <c r="D115" s="72" t="str">
        <f t="shared" si="38"/>
        <v xml:space="preserve">              </v>
      </c>
      <c r="E115" s="26"/>
      <c r="F115" s="26"/>
      <c r="G115" s="26"/>
      <c r="H115" s="26"/>
      <c r="I115" s="26"/>
      <c r="J115" s="26"/>
      <c r="K115" s="26"/>
      <c r="L115" s="26"/>
      <c r="M115" s="75"/>
      <c r="N115" s="17"/>
      <c r="O115" s="17"/>
      <c r="P115" s="15"/>
      <c r="Q115" s="17"/>
      <c r="R115" s="24"/>
      <c r="S115" s="15"/>
      <c r="T115" s="15"/>
      <c r="U115" s="15"/>
      <c r="V115" s="17"/>
      <c r="W115" s="17"/>
      <c r="X115" s="15"/>
      <c r="Y115" s="15"/>
      <c r="Z115" s="15"/>
      <c r="AA115" s="15"/>
      <c r="AB115" s="15"/>
      <c r="AC115" s="17"/>
      <c r="AD115" s="17"/>
      <c r="AE115" s="17"/>
      <c r="AF115" s="15"/>
      <c r="AG115" s="17" t="s">
        <v>808</v>
      </c>
      <c r="AH115" s="17" t="s">
        <v>809</v>
      </c>
      <c r="AI115" s="21">
        <v>8090</v>
      </c>
      <c r="AJ115" s="28" t="s">
        <v>329</v>
      </c>
      <c r="AK115" s="22" t="s">
        <v>1322</v>
      </c>
      <c r="AL115" s="22" t="s">
        <v>1321</v>
      </c>
      <c r="AM115" s="23" t="s">
        <v>810</v>
      </c>
      <c r="AN115" s="15"/>
      <c r="AO115" s="26"/>
      <c r="AP115" s="24"/>
      <c r="AQ115" s="26"/>
      <c r="AR115" s="26"/>
      <c r="AS115" s="26"/>
      <c r="AT115" s="1">
        <f>RANK(BL115,$BL$3:$BL$121)+COUNTIF(BL$3:BL115,BL115)-1</f>
        <v>113</v>
      </c>
      <c r="AU115" s="63" t="str">
        <f t="shared" si="39"/>
        <v>N° 113 BRENNTAG S. A. - Ardennes</v>
      </c>
      <c r="AV115" s="1">
        <f>RANK(BM115,$BM$3:$BM$121)+COUNTIF(BM$3:BM115,BM115)-1</f>
        <v>113</v>
      </c>
      <c r="AW115" s="63" t="str">
        <f t="shared" si="40"/>
        <v>N° 113 BRENNTAG S. A. - Ardennes</v>
      </c>
      <c r="AX115" s="63"/>
      <c r="AY115" s="63"/>
      <c r="AZ115" s="63"/>
      <c r="BA115" s="63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1">
        <f t="shared" si="41"/>
        <v>0</v>
      </c>
      <c r="BM115" s="1">
        <f t="shared" si="42"/>
        <v>0</v>
      </c>
      <c r="BN115" s="1">
        <f t="shared" si="43"/>
        <v>0</v>
      </c>
      <c r="BO115" s="1">
        <f t="shared" si="44"/>
        <v>0</v>
      </c>
      <c r="BP115" s="1">
        <f t="shared" si="45"/>
        <v>0</v>
      </c>
      <c r="BQ115" s="1">
        <f t="shared" si="46"/>
        <v>0</v>
      </c>
      <c r="BR115" s="1">
        <f t="shared" si="47"/>
        <v>0</v>
      </c>
      <c r="BS115" s="1">
        <f t="shared" si="48"/>
        <v>0</v>
      </c>
      <c r="BT115" s="1">
        <f t="shared" si="49"/>
        <v>0</v>
      </c>
      <c r="BU115" s="1">
        <f t="shared" si="50"/>
        <v>0</v>
      </c>
      <c r="BV115" s="1">
        <f t="shared" si="51"/>
        <v>0</v>
      </c>
      <c r="BW115" s="1">
        <f t="shared" si="52"/>
        <v>0</v>
      </c>
      <c r="BX115" s="1">
        <f t="shared" si="53"/>
        <v>0</v>
      </c>
      <c r="BY115" s="1">
        <f t="shared" si="54"/>
        <v>0</v>
      </c>
      <c r="BZ115" s="1">
        <f t="shared" si="55"/>
        <v>0</v>
      </c>
      <c r="CA115" s="1">
        <f t="shared" si="56"/>
        <v>0</v>
      </c>
      <c r="CB115" s="37"/>
    </row>
    <row r="116" spans="1:80" s="7" customFormat="1" ht="15" customHeight="1" x14ac:dyDescent="0.2">
      <c r="A116" s="12" t="s">
        <v>339</v>
      </c>
      <c r="B116" s="12" t="s">
        <v>721</v>
      </c>
      <c r="C116" s="17" t="s">
        <v>811</v>
      </c>
      <c r="D116" s="72" t="str">
        <f t="shared" si="38"/>
        <v xml:space="preserve">              </v>
      </c>
      <c r="E116" s="26"/>
      <c r="F116" s="26"/>
      <c r="G116" s="26"/>
      <c r="H116" s="26"/>
      <c r="I116" s="26"/>
      <c r="J116" s="26"/>
      <c r="K116" s="26"/>
      <c r="L116" s="26"/>
      <c r="M116" s="75"/>
      <c r="N116" s="17"/>
      <c r="O116" s="17"/>
      <c r="P116" s="15"/>
      <c r="Q116" s="17"/>
      <c r="R116" s="24"/>
      <c r="S116" s="15"/>
      <c r="T116" s="15"/>
      <c r="U116" s="15"/>
      <c r="V116" s="17"/>
      <c r="W116" s="17"/>
      <c r="X116" s="15"/>
      <c r="Y116" s="15"/>
      <c r="Z116" s="15"/>
      <c r="AA116" s="15"/>
      <c r="AB116" s="15"/>
      <c r="AC116" s="17"/>
      <c r="AD116" s="17"/>
      <c r="AE116" s="17"/>
      <c r="AF116" s="15"/>
      <c r="AG116" s="17" t="s">
        <v>813</v>
      </c>
      <c r="AH116" s="17" t="s">
        <v>812</v>
      </c>
      <c r="AI116" s="21">
        <v>21000</v>
      </c>
      <c r="AJ116" s="28" t="s">
        <v>814</v>
      </c>
      <c r="AK116" s="22" t="s">
        <v>1324</v>
      </c>
      <c r="AL116" s="22" t="s">
        <v>1323</v>
      </c>
      <c r="AM116" s="23" t="s">
        <v>815</v>
      </c>
      <c r="AN116" s="32"/>
      <c r="AO116" s="26"/>
      <c r="AP116" s="24"/>
      <c r="AQ116" s="26"/>
      <c r="AR116" s="26"/>
      <c r="AS116" s="26"/>
      <c r="AT116" s="1">
        <f>RANK(BL116,$BL$3:$BL$121)+COUNTIF(BL$3:BL116,BL116)-1</f>
        <v>114</v>
      </c>
      <c r="AU116" s="63" t="str">
        <f t="shared" si="39"/>
        <v>N° 114 Merck Médication Familiale</v>
      </c>
      <c r="AV116" s="1">
        <f>RANK(BM116,$BM$3:$BM$121)+COUNTIF(BM$3:BM116,BM116)-1</f>
        <v>114</v>
      </c>
      <c r="AW116" s="63" t="str">
        <f t="shared" si="40"/>
        <v>N° 114 Merck Médication Familiale</v>
      </c>
      <c r="AX116" s="63"/>
      <c r="AY116" s="63"/>
      <c r="AZ116" s="63"/>
      <c r="BA116" s="63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1">
        <f t="shared" si="41"/>
        <v>0</v>
      </c>
      <c r="BM116" s="1">
        <f t="shared" si="42"/>
        <v>0</v>
      </c>
      <c r="BN116" s="1">
        <f t="shared" si="43"/>
        <v>0</v>
      </c>
      <c r="BO116" s="1">
        <f t="shared" si="44"/>
        <v>0</v>
      </c>
      <c r="BP116" s="1">
        <f t="shared" si="45"/>
        <v>0</v>
      </c>
      <c r="BQ116" s="1">
        <f t="shared" si="46"/>
        <v>0</v>
      </c>
      <c r="BR116" s="1">
        <f t="shared" si="47"/>
        <v>0</v>
      </c>
      <c r="BS116" s="1">
        <f t="shared" si="48"/>
        <v>0</v>
      </c>
      <c r="BT116" s="1">
        <f t="shared" si="49"/>
        <v>0</v>
      </c>
      <c r="BU116" s="1">
        <f t="shared" si="50"/>
        <v>0</v>
      </c>
      <c r="BV116" s="1">
        <f t="shared" si="51"/>
        <v>0</v>
      </c>
      <c r="BW116" s="1">
        <f t="shared" si="52"/>
        <v>0</v>
      </c>
      <c r="BX116" s="1">
        <f t="shared" si="53"/>
        <v>0</v>
      </c>
      <c r="BY116" s="1">
        <f t="shared" si="54"/>
        <v>0</v>
      </c>
      <c r="BZ116" s="1">
        <f t="shared" si="55"/>
        <v>0</v>
      </c>
      <c r="CA116" s="1">
        <f t="shared" si="56"/>
        <v>0</v>
      </c>
      <c r="CB116" s="37"/>
    </row>
    <row r="117" spans="1:80" s="7" customFormat="1" ht="30" x14ac:dyDescent="0.2">
      <c r="A117" s="12" t="s">
        <v>339</v>
      </c>
      <c r="B117" s="12" t="s">
        <v>721</v>
      </c>
      <c r="C117" s="17" t="s">
        <v>816</v>
      </c>
      <c r="D117" s="72" t="str">
        <f t="shared" si="38"/>
        <v xml:space="preserve">              </v>
      </c>
      <c r="E117" s="26"/>
      <c r="F117" s="26"/>
      <c r="G117" s="26"/>
      <c r="H117" s="26"/>
      <c r="I117" s="26"/>
      <c r="J117" s="26"/>
      <c r="K117" s="26"/>
      <c r="L117" s="26"/>
      <c r="M117" s="75"/>
      <c r="N117" s="17"/>
      <c r="O117" s="17"/>
      <c r="P117" s="15"/>
      <c r="Q117" s="17"/>
      <c r="R117" s="24"/>
      <c r="S117" s="15"/>
      <c r="T117" s="15"/>
      <c r="U117" s="15"/>
      <c r="V117" s="17"/>
      <c r="W117" s="17"/>
      <c r="X117" s="15"/>
      <c r="Y117" s="15"/>
      <c r="Z117" s="15"/>
      <c r="AA117" s="15"/>
      <c r="AB117" s="15"/>
      <c r="AC117" s="17"/>
      <c r="AD117" s="17"/>
      <c r="AE117" s="17"/>
      <c r="AF117" s="15"/>
      <c r="AG117" s="17" t="s">
        <v>817</v>
      </c>
      <c r="AH117" s="17" t="s">
        <v>795</v>
      </c>
      <c r="AI117" s="21">
        <v>60200</v>
      </c>
      <c r="AJ117" s="28" t="s">
        <v>340</v>
      </c>
      <c r="AK117" s="22" t="s">
        <v>1326</v>
      </c>
      <c r="AL117" s="22" t="s">
        <v>1325</v>
      </c>
      <c r="AM117" s="23" t="s">
        <v>818</v>
      </c>
      <c r="AN117" s="15"/>
      <c r="AO117" s="60" t="s">
        <v>819</v>
      </c>
      <c r="AP117" s="24"/>
      <c r="AQ117" s="26"/>
      <c r="AR117" s="26"/>
      <c r="AS117" s="26"/>
      <c r="AT117" s="1">
        <f>RANK(BL117,$BL$3:$BL$121)+COUNTIF(BL$3:BL117,BL117)-1</f>
        <v>115</v>
      </c>
      <c r="AU117" s="63" t="str">
        <f t="shared" si="39"/>
        <v>N° 115 Sanofi - aventis</v>
      </c>
      <c r="AV117" s="1">
        <f>RANK(BM117,$BM$3:$BM$121)+COUNTIF(BM$3:BM117,BM117)-1</f>
        <v>115</v>
      </c>
      <c r="AW117" s="63" t="str">
        <f t="shared" si="40"/>
        <v>N° 115 Sanofi - aventis</v>
      </c>
      <c r="AX117" s="63"/>
      <c r="AY117" s="63"/>
      <c r="AZ117" s="63"/>
      <c r="BA117" s="63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1">
        <f t="shared" si="41"/>
        <v>0</v>
      </c>
      <c r="BM117" s="1">
        <f t="shared" si="42"/>
        <v>0</v>
      </c>
      <c r="BN117" s="1">
        <f t="shared" si="43"/>
        <v>0</v>
      </c>
      <c r="BO117" s="1">
        <f t="shared" si="44"/>
        <v>0</v>
      </c>
      <c r="BP117" s="1">
        <f t="shared" si="45"/>
        <v>0</v>
      </c>
      <c r="BQ117" s="1">
        <f t="shared" si="46"/>
        <v>0</v>
      </c>
      <c r="BR117" s="1">
        <f t="shared" si="47"/>
        <v>0</v>
      </c>
      <c r="BS117" s="1">
        <f t="shared" si="48"/>
        <v>0</v>
      </c>
      <c r="BT117" s="1">
        <f t="shared" si="49"/>
        <v>0</v>
      </c>
      <c r="BU117" s="1">
        <f t="shared" si="50"/>
        <v>0</v>
      </c>
      <c r="BV117" s="1">
        <f t="shared" si="51"/>
        <v>0</v>
      </c>
      <c r="BW117" s="1">
        <f t="shared" si="52"/>
        <v>0</v>
      </c>
      <c r="BX117" s="1">
        <f t="shared" si="53"/>
        <v>0</v>
      </c>
      <c r="BY117" s="1">
        <f t="shared" si="54"/>
        <v>0</v>
      </c>
      <c r="BZ117" s="1">
        <f t="shared" si="55"/>
        <v>0</v>
      </c>
      <c r="CA117" s="1">
        <f t="shared" si="56"/>
        <v>0</v>
      </c>
      <c r="CB117" s="37"/>
    </row>
    <row r="118" spans="1:80" s="7" customFormat="1" ht="30" x14ac:dyDescent="0.2">
      <c r="A118" s="12" t="s">
        <v>339</v>
      </c>
      <c r="B118" s="12" t="s">
        <v>663</v>
      </c>
      <c r="C118" s="17" t="s">
        <v>342</v>
      </c>
      <c r="D118" s="72" t="str">
        <f t="shared" si="38"/>
        <v xml:space="preserve">              </v>
      </c>
      <c r="E118" s="26"/>
      <c r="F118" s="26"/>
      <c r="G118" s="26"/>
      <c r="H118" s="26"/>
      <c r="I118" s="26"/>
      <c r="J118" s="26"/>
      <c r="K118" s="26"/>
      <c r="L118" s="26"/>
      <c r="M118" s="75"/>
      <c r="N118" s="17"/>
      <c r="O118" s="17"/>
      <c r="P118" s="15"/>
      <c r="Q118" s="17"/>
      <c r="R118" s="24"/>
      <c r="S118" s="15"/>
      <c r="T118" s="15"/>
      <c r="U118" s="15"/>
      <c r="V118" s="17"/>
      <c r="W118" s="17"/>
      <c r="X118" s="15"/>
      <c r="Y118" s="15"/>
      <c r="Z118" s="15"/>
      <c r="AA118" s="15"/>
      <c r="AB118" s="15"/>
      <c r="AC118" s="17"/>
      <c r="AD118" s="17"/>
      <c r="AE118" s="17"/>
      <c r="AF118" s="15"/>
      <c r="AG118" s="17" t="s">
        <v>820</v>
      </c>
      <c r="AH118" s="17" t="s">
        <v>795</v>
      </c>
      <c r="AI118" s="21">
        <v>60200</v>
      </c>
      <c r="AJ118" s="28" t="s">
        <v>821</v>
      </c>
      <c r="AK118" s="22" t="s">
        <v>1328</v>
      </c>
      <c r="AL118" s="22" t="s">
        <v>1327</v>
      </c>
      <c r="AM118" s="23" t="s">
        <v>822</v>
      </c>
      <c r="AN118" s="15"/>
      <c r="AO118" s="60"/>
      <c r="AP118" s="24"/>
      <c r="AQ118" s="26"/>
      <c r="AR118" s="26"/>
      <c r="AS118" s="26"/>
      <c r="AT118" s="1">
        <f>RANK(BL118,$BL$3:$BL$121)+COUNTIF(BL$3:BL118,BL118)-1</f>
        <v>116</v>
      </c>
      <c r="AU118" s="63" t="str">
        <f t="shared" si="39"/>
        <v>N° 116 Laboratoire BIOCODEX</v>
      </c>
      <c r="AV118" s="1">
        <f>RANK(BM118,$BM$3:$BM$121)+COUNTIF(BM$3:BM118,BM118)-1</f>
        <v>116</v>
      </c>
      <c r="AW118" s="63" t="str">
        <f t="shared" si="40"/>
        <v>N° 116 Laboratoire BIOCODEX</v>
      </c>
      <c r="AX118" s="63"/>
      <c r="AY118" s="63"/>
      <c r="AZ118" s="63"/>
      <c r="BA118" s="63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1">
        <f t="shared" si="41"/>
        <v>0</v>
      </c>
      <c r="BM118" s="1">
        <f t="shared" si="42"/>
        <v>0</v>
      </c>
      <c r="BN118" s="1">
        <f t="shared" si="43"/>
        <v>0</v>
      </c>
      <c r="BO118" s="1">
        <f t="shared" si="44"/>
        <v>0</v>
      </c>
      <c r="BP118" s="1">
        <f t="shared" si="45"/>
        <v>0</v>
      </c>
      <c r="BQ118" s="1">
        <f t="shared" si="46"/>
        <v>0</v>
      </c>
      <c r="BR118" s="1">
        <f t="shared" si="47"/>
        <v>0</v>
      </c>
      <c r="BS118" s="1">
        <f t="shared" si="48"/>
        <v>0</v>
      </c>
      <c r="BT118" s="1">
        <f t="shared" si="49"/>
        <v>0</v>
      </c>
      <c r="BU118" s="1">
        <f t="shared" si="50"/>
        <v>0</v>
      </c>
      <c r="BV118" s="1">
        <f t="shared" si="51"/>
        <v>0</v>
      </c>
      <c r="BW118" s="1">
        <f t="shared" si="52"/>
        <v>0</v>
      </c>
      <c r="BX118" s="1">
        <f t="shared" si="53"/>
        <v>0</v>
      </c>
      <c r="BY118" s="1">
        <f t="shared" si="54"/>
        <v>0</v>
      </c>
      <c r="BZ118" s="1">
        <f t="shared" si="55"/>
        <v>0</v>
      </c>
      <c r="CA118" s="1">
        <f t="shared" si="56"/>
        <v>0</v>
      </c>
      <c r="CB118" s="37"/>
    </row>
    <row r="119" spans="1:80" s="7" customFormat="1" ht="15" customHeight="1" x14ac:dyDescent="0.2">
      <c r="A119" s="12" t="s">
        <v>339</v>
      </c>
      <c r="B119" s="12" t="s">
        <v>806</v>
      </c>
      <c r="C119" s="17" t="s">
        <v>823</v>
      </c>
      <c r="D119" s="72" t="str">
        <f t="shared" si="38"/>
        <v xml:space="preserve">              </v>
      </c>
      <c r="E119" s="26"/>
      <c r="F119" s="26"/>
      <c r="G119" s="26"/>
      <c r="H119" s="26"/>
      <c r="I119" s="26"/>
      <c r="J119" s="26"/>
      <c r="K119" s="26"/>
      <c r="L119" s="26"/>
      <c r="M119" s="75"/>
      <c r="N119" s="17"/>
      <c r="O119" s="17"/>
      <c r="P119" s="15"/>
      <c r="Q119" s="17"/>
      <c r="R119" s="24"/>
      <c r="S119" s="15"/>
      <c r="T119" s="15"/>
      <c r="U119" s="15"/>
      <c r="V119" s="17"/>
      <c r="W119" s="17"/>
      <c r="X119" s="15"/>
      <c r="Y119" s="15"/>
      <c r="Z119" s="15"/>
      <c r="AA119" s="15"/>
      <c r="AB119" s="15"/>
      <c r="AC119" s="17"/>
      <c r="AD119" s="17"/>
      <c r="AE119" s="17"/>
      <c r="AF119" s="15"/>
      <c r="AG119" s="17" t="s">
        <v>824</v>
      </c>
      <c r="AH119" s="17" t="s">
        <v>798</v>
      </c>
      <c r="AI119" s="21">
        <v>60000</v>
      </c>
      <c r="AJ119" s="28" t="s">
        <v>825</v>
      </c>
      <c r="AK119" s="22" t="s">
        <v>1328</v>
      </c>
      <c r="AL119" s="22" t="s">
        <v>1329</v>
      </c>
      <c r="AM119" s="23" t="s">
        <v>826</v>
      </c>
      <c r="AN119" s="15"/>
      <c r="AO119" s="26"/>
      <c r="AP119" s="24"/>
      <c r="AQ119" s="26"/>
      <c r="AR119" s="26"/>
      <c r="AS119" s="26"/>
      <c r="AT119" s="1">
        <f>RANK(BL119,$BL$3:$BL$121)+COUNTIF(BL$3:BL119,BL119)-1</f>
        <v>117</v>
      </c>
      <c r="AU119" s="63" t="str">
        <f t="shared" si="39"/>
        <v>N° 117 BIOCODEX SA</v>
      </c>
      <c r="AV119" s="1">
        <f>RANK(BM119,$BM$3:$BM$121)+COUNTIF(BM$3:BM119,BM119)-1</f>
        <v>117</v>
      </c>
      <c r="AW119" s="63" t="str">
        <f t="shared" si="40"/>
        <v>N° 117 BIOCODEX SA</v>
      </c>
      <c r="AX119" s="63"/>
      <c r="AY119" s="63"/>
      <c r="AZ119" s="63"/>
      <c r="BA119" s="63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1">
        <f t="shared" si="41"/>
        <v>0</v>
      </c>
      <c r="BM119" s="1">
        <f t="shared" si="42"/>
        <v>0</v>
      </c>
      <c r="BN119" s="1">
        <f t="shared" si="43"/>
        <v>0</v>
      </c>
      <c r="BO119" s="1">
        <f t="shared" si="44"/>
        <v>0</v>
      </c>
      <c r="BP119" s="1">
        <f t="shared" si="45"/>
        <v>0</v>
      </c>
      <c r="BQ119" s="1">
        <f t="shared" si="46"/>
        <v>0</v>
      </c>
      <c r="BR119" s="1">
        <f t="shared" si="47"/>
        <v>0</v>
      </c>
      <c r="BS119" s="1">
        <f t="shared" si="48"/>
        <v>0</v>
      </c>
      <c r="BT119" s="1">
        <f t="shared" si="49"/>
        <v>0</v>
      </c>
      <c r="BU119" s="1">
        <f t="shared" si="50"/>
        <v>0</v>
      </c>
      <c r="BV119" s="1">
        <f t="shared" si="51"/>
        <v>0</v>
      </c>
      <c r="BW119" s="1">
        <f t="shared" si="52"/>
        <v>0</v>
      </c>
      <c r="BX119" s="1">
        <f t="shared" si="53"/>
        <v>0</v>
      </c>
      <c r="BY119" s="1">
        <f t="shared" si="54"/>
        <v>0</v>
      </c>
      <c r="BZ119" s="1">
        <f t="shared" si="55"/>
        <v>0</v>
      </c>
      <c r="CA119" s="1">
        <f t="shared" si="56"/>
        <v>0</v>
      </c>
      <c r="CB119" s="37"/>
    </row>
    <row r="120" spans="1:80" s="7" customFormat="1" ht="37.5" customHeight="1" x14ac:dyDescent="0.2">
      <c r="A120" s="12" t="s">
        <v>339</v>
      </c>
      <c r="B120" s="12" t="s">
        <v>806</v>
      </c>
      <c r="C120" s="17" t="s">
        <v>343</v>
      </c>
      <c r="D120" s="72" t="str">
        <f t="shared" si="38"/>
        <v xml:space="preserve">              </v>
      </c>
      <c r="E120" s="26"/>
      <c r="F120" s="26"/>
      <c r="G120" s="26"/>
      <c r="H120" s="26"/>
      <c r="I120" s="26"/>
      <c r="J120" s="26"/>
      <c r="K120" s="26"/>
      <c r="L120" s="26"/>
      <c r="M120" s="75"/>
      <c r="N120" s="17"/>
      <c r="O120" s="17"/>
      <c r="P120" s="15"/>
      <c r="Q120" s="17"/>
      <c r="R120" s="24"/>
      <c r="S120" s="15"/>
      <c r="T120" s="15"/>
      <c r="U120" s="15"/>
      <c r="V120" s="17"/>
      <c r="W120" s="17"/>
      <c r="X120" s="15"/>
      <c r="Y120" s="15"/>
      <c r="Z120" s="15"/>
      <c r="AA120" s="15"/>
      <c r="AB120" s="15"/>
      <c r="AC120" s="17"/>
      <c r="AD120" s="17"/>
      <c r="AE120" s="17"/>
      <c r="AF120" s="15"/>
      <c r="AG120" s="17" t="s">
        <v>827</v>
      </c>
      <c r="AH120" s="17" t="s">
        <v>267</v>
      </c>
      <c r="AI120" s="21">
        <v>67000</v>
      </c>
      <c r="AJ120" s="28" t="s">
        <v>828</v>
      </c>
      <c r="AK120" s="22" t="s">
        <v>1331</v>
      </c>
      <c r="AL120" s="22" t="s">
        <v>1330</v>
      </c>
      <c r="AM120" s="23" t="s">
        <v>829</v>
      </c>
      <c r="AN120" s="15"/>
      <c r="AO120" s="26"/>
      <c r="AP120" s="24"/>
      <c r="AQ120" s="26"/>
      <c r="AR120" s="26"/>
      <c r="AS120" s="26"/>
      <c r="AT120" s="1">
        <f>RANK(BL120,$BL$3:$BL$121)+COUNTIF(BL$3:BL120,BL120)-1</f>
        <v>118</v>
      </c>
      <c r="AU120" s="63" t="str">
        <f t="shared" si="39"/>
        <v>N° 118 Toda pharma</v>
      </c>
      <c r="AV120" s="1">
        <f>RANK(BM120,$BM$3:$BM$121)+COUNTIF(BM$3:BM120,BM120)-1</f>
        <v>118</v>
      </c>
      <c r="AW120" s="63" t="str">
        <f t="shared" si="40"/>
        <v>N° 118 Toda pharma</v>
      </c>
      <c r="AX120" s="63"/>
      <c r="AY120" s="63"/>
      <c r="AZ120" s="63"/>
      <c r="BA120" s="63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1">
        <f t="shared" si="41"/>
        <v>0</v>
      </c>
      <c r="BM120" s="1">
        <f t="shared" si="42"/>
        <v>0</v>
      </c>
      <c r="BN120" s="1">
        <f t="shared" si="43"/>
        <v>0</v>
      </c>
      <c r="BO120" s="1">
        <f t="shared" si="44"/>
        <v>0</v>
      </c>
      <c r="BP120" s="1">
        <f t="shared" si="45"/>
        <v>0</v>
      </c>
      <c r="BQ120" s="1">
        <f t="shared" si="46"/>
        <v>0</v>
      </c>
      <c r="BR120" s="1">
        <f t="shared" si="47"/>
        <v>0</v>
      </c>
      <c r="BS120" s="1">
        <f t="shared" si="48"/>
        <v>0</v>
      </c>
      <c r="BT120" s="1">
        <f t="shared" si="49"/>
        <v>0</v>
      </c>
      <c r="BU120" s="1">
        <f t="shared" si="50"/>
        <v>0</v>
      </c>
      <c r="BV120" s="1">
        <f t="shared" si="51"/>
        <v>0</v>
      </c>
      <c r="BW120" s="1">
        <f t="shared" si="52"/>
        <v>0</v>
      </c>
      <c r="BX120" s="1">
        <f t="shared" si="53"/>
        <v>0</v>
      </c>
      <c r="BY120" s="1">
        <f t="shared" si="54"/>
        <v>0</v>
      </c>
      <c r="BZ120" s="1">
        <f t="shared" si="55"/>
        <v>0</v>
      </c>
      <c r="CA120" s="1">
        <f t="shared" si="56"/>
        <v>0</v>
      </c>
      <c r="CB120" s="37"/>
    </row>
    <row r="121" spans="1:80" s="7" customFormat="1" ht="30" x14ac:dyDescent="0.2">
      <c r="A121" s="12" t="s">
        <v>339</v>
      </c>
      <c r="B121" s="12" t="s">
        <v>806</v>
      </c>
      <c r="C121" s="17" t="s">
        <v>830</v>
      </c>
      <c r="D121" s="72" t="str">
        <f t="shared" si="38"/>
        <v xml:space="preserve">              </v>
      </c>
      <c r="E121" s="26"/>
      <c r="F121" s="26"/>
      <c r="G121" s="26"/>
      <c r="H121" s="26"/>
      <c r="I121" s="26"/>
      <c r="J121" s="26"/>
      <c r="K121" s="26"/>
      <c r="L121" s="26"/>
      <c r="M121" s="75"/>
      <c r="N121" s="17"/>
      <c r="O121" s="17"/>
      <c r="P121" s="15"/>
      <c r="Q121" s="17"/>
      <c r="R121" s="24"/>
      <c r="S121" s="15"/>
      <c r="T121" s="15"/>
      <c r="U121" s="15"/>
      <c r="V121" s="17"/>
      <c r="W121" s="17"/>
      <c r="X121" s="15"/>
      <c r="Y121" s="15"/>
      <c r="Z121" s="15"/>
      <c r="AA121" s="15"/>
      <c r="AB121" s="15"/>
      <c r="AC121" s="17"/>
      <c r="AD121" s="17"/>
      <c r="AE121" s="17"/>
      <c r="AF121" s="15"/>
      <c r="AG121" s="17" t="s">
        <v>831</v>
      </c>
      <c r="AH121" s="17" t="s">
        <v>832</v>
      </c>
      <c r="AI121" s="21">
        <v>21121</v>
      </c>
      <c r="AJ121" s="28" t="s">
        <v>833</v>
      </c>
      <c r="AK121" s="22" t="s">
        <v>1333</v>
      </c>
      <c r="AL121" s="22" t="s">
        <v>1332</v>
      </c>
      <c r="AM121" s="23" t="s">
        <v>834</v>
      </c>
      <c r="AN121" s="15"/>
      <c r="AO121" s="26"/>
      <c r="AP121" s="24"/>
      <c r="AQ121" s="26"/>
      <c r="AR121" s="26"/>
      <c r="AS121" s="26"/>
      <c r="AT121" s="1">
        <f>RANK(BL121,$BL$3:$BL$121)+COUNTIF(BL$3:BL121,BL121)-1</f>
        <v>119</v>
      </c>
      <c r="AU121" s="63" t="str">
        <f t="shared" si="39"/>
        <v>N° 119 Recipharm Fontaine</v>
      </c>
      <c r="AV121" s="1">
        <f>RANK(BM121,$BM$3:$BM$121)+COUNTIF(BM$3:BM121,BM121)-1</f>
        <v>119</v>
      </c>
      <c r="AW121" s="63" t="str">
        <f t="shared" si="40"/>
        <v>N° 119 Recipharm Fontaine</v>
      </c>
      <c r="AX121" s="63"/>
      <c r="AY121" s="63"/>
      <c r="AZ121" s="63"/>
      <c r="BA121" s="63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1">
        <f t="shared" si="41"/>
        <v>0</v>
      </c>
      <c r="BM121" s="1">
        <f t="shared" si="42"/>
        <v>0</v>
      </c>
      <c r="BN121" s="1">
        <f t="shared" si="43"/>
        <v>0</v>
      </c>
      <c r="BO121" s="1">
        <f t="shared" si="44"/>
        <v>0</v>
      </c>
      <c r="BP121" s="1">
        <f t="shared" si="45"/>
        <v>0</v>
      </c>
      <c r="BQ121" s="1">
        <f t="shared" si="46"/>
        <v>0</v>
      </c>
      <c r="BR121" s="1">
        <f t="shared" si="47"/>
        <v>0</v>
      </c>
      <c r="BS121" s="1">
        <f t="shared" si="48"/>
        <v>0</v>
      </c>
      <c r="BT121" s="1">
        <f t="shared" si="49"/>
        <v>0</v>
      </c>
      <c r="BU121" s="1">
        <f t="shared" si="50"/>
        <v>0</v>
      </c>
      <c r="BV121" s="1">
        <f t="shared" si="51"/>
        <v>0</v>
      </c>
      <c r="BW121" s="1">
        <f t="shared" si="52"/>
        <v>0</v>
      </c>
      <c r="BX121" s="1">
        <f t="shared" si="53"/>
        <v>0</v>
      </c>
      <c r="BY121" s="1">
        <f t="shared" si="54"/>
        <v>0</v>
      </c>
      <c r="BZ121" s="1">
        <f t="shared" si="55"/>
        <v>0</v>
      </c>
      <c r="CA121" s="1">
        <f t="shared" si="56"/>
        <v>0</v>
      </c>
      <c r="CB121" s="37"/>
    </row>
    <row r="122" spans="1:80" ht="30" x14ac:dyDescent="0.25">
      <c r="A122" s="79" t="s">
        <v>339</v>
      </c>
      <c r="B122" s="79" t="s">
        <v>806</v>
      </c>
      <c r="C122" s="80" t="s">
        <v>835</v>
      </c>
      <c r="D122" s="72" t="str">
        <f t="shared" si="38"/>
        <v xml:space="preserve">              </v>
      </c>
      <c r="E122" s="26"/>
      <c r="F122" s="26"/>
      <c r="G122" s="26"/>
      <c r="H122" s="26"/>
      <c r="I122" s="26"/>
      <c r="J122" s="26"/>
      <c r="K122" s="26"/>
      <c r="L122" s="26"/>
      <c r="M122" s="81"/>
      <c r="N122" s="80"/>
      <c r="O122" s="80"/>
      <c r="P122" s="82"/>
      <c r="Q122" s="80"/>
      <c r="R122" s="89"/>
      <c r="S122" s="82"/>
      <c r="T122" s="82"/>
      <c r="U122" s="82"/>
      <c r="V122" s="80"/>
      <c r="W122" s="80"/>
      <c r="X122" s="82"/>
      <c r="Y122" s="82"/>
      <c r="Z122" s="82"/>
      <c r="AA122" s="82"/>
      <c r="AB122" s="82"/>
      <c r="AC122" s="80"/>
      <c r="AD122" s="80"/>
      <c r="AE122" s="80"/>
      <c r="AF122" s="82"/>
      <c r="AG122" s="80" t="s">
        <v>836</v>
      </c>
      <c r="AH122" s="80" t="s">
        <v>837</v>
      </c>
      <c r="AI122" s="84">
        <v>21800</v>
      </c>
      <c r="AJ122" s="86" t="s">
        <v>838</v>
      </c>
      <c r="AK122" s="87" t="s">
        <v>1335</v>
      </c>
      <c r="AL122" s="87" t="s">
        <v>1334</v>
      </c>
      <c r="AM122" s="88" t="s">
        <v>839</v>
      </c>
      <c r="AN122" s="109"/>
      <c r="AO122" s="71"/>
      <c r="AP122" s="89"/>
      <c r="AQ122" s="71"/>
      <c r="AR122" s="71"/>
      <c r="AS122" s="71"/>
      <c r="AT122" s="1">
        <f>RANK(BL122,$BL$3:$BL$121)+COUNTIF(BL$3:BL122,BL122)-1</f>
        <v>120</v>
      </c>
      <c r="AU122" s="63" t="str">
        <f t="shared" si="39"/>
        <v>N° 120 Delpharm Dijon</v>
      </c>
      <c r="AV122" s="1">
        <f>RANK(BM122,$BM$3:$BM$121)+COUNTIF(BM$3:BM122,BM122)-1</f>
        <v>120</v>
      </c>
      <c r="AW122" s="63" t="str">
        <f t="shared" si="40"/>
        <v>N° 120 Delpharm Dijon</v>
      </c>
      <c r="AX122" s="63"/>
      <c r="AY122" s="63"/>
      <c r="AZ122" s="63"/>
      <c r="BA122" s="63"/>
      <c r="BL122" s="1">
        <f t="shared" si="41"/>
        <v>0</v>
      </c>
      <c r="BM122" s="1">
        <f t="shared" si="42"/>
        <v>0</v>
      </c>
      <c r="BN122" s="1">
        <f t="shared" si="43"/>
        <v>0</v>
      </c>
      <c r="BO122" s="1">
        <f t="shared" si="44"/>
        <v>0</v>
      </c>
      <c r="BP122" s="1">
        <f t="shared" si="45"/>
        <v>0</v>
      </c>
      <c r="BQ122" s="1">
        <f t="shared" si="46"/>
        <v>0</v>
      </c>
      <c r="BR122" s="1">
        <f t="shared" si="47"/>
        <v>0</v>
      </c>
      <c r="BS122" s="1">
        <f t="shared" si="48"/>
        <v>0</v>
      </c>
      <c r="BT122" s="1">
        <f t="shared" si="49"/>
        <v>0</v>
      </c>
      <c r="BU122" s="1">
        <f t="shared" si="50"/>
        <v>0</v>
      </c>
      <c r="BV122" s="1">
        <f t="shared" si="51"/>
        <v>0</v>
      </c>
      <c r="BW122" s="1">
        <f t="shared" si="52"/>
        <v>0</v>
      </c>
      <c r="BX122" s="1">
        <f t="shared" si="53"/>
        <v>0</v>
      </c>
      <c r="BY122" s="1">
        <f t="shared" si="54"/>
        <v>0</v>
      </c>
      <c r="BZ122" s="1">
        <f t="shared" si="55"/>
        <v>0</v>
      </c>
      <c r="CA122" s="1">
        <f t="shared" si="56"/>
        <v>0</v>
      </c>
      <c r="CB122" s="7"/>
    </row>
    <row r="123" spans="1:80" ht="36" customHeight="1" x14ac:dyDescent="0.25">
      <c r="A123" s="99" t="s">
        <v>339</v>
      </c>
      <c r="B123" s="99" t="s">
        <v>806</v>
      </c>
      <c r="C123" s="100" t="s">
        <v>840</v>
      </c>
      <c r="D123" s="72" t="str">
        <f t="shared" si="38"/>
        <v xml:space="preserve">              </v>
      </c>
      <c r="E123" s="71"/>
      <c r="F123" s="71"/>
      <c r="G123" s="71"/>
      <c r="H123" s="71"/>
      <c r="I123" s="71"/>
      <c r="J123" s="71"/>
      <c r="K123" s="71"/>
      <c r="L123" s="71"/>
      <c r="M123" s="102"/>
      <c r="N123" s="100"/>
      <c r="O123" s="100"/>
      <c r="P123" s="102"/>
      <c r="Q123" s="100"/>
      <c r="R123" s="110"/>
      <c r="S123" s="102"/>
      <c r="T123" s="102"/>
      <c r="U123" s="102"/>
      <c r="V123" s="100"/>
      <c r="W123" s="100"/>
      <c r="X123" s="102"/>
      <c r="Y123" s="102"/>
      <c r="Z123" s="102"/>
      <c r="AA123" s="102"/>
      <c r="AB123" s="102"/>
      <c r="AC123" s="100"/>
      <c r="AD123" s="100"/>
      <c r="AE123" s="100"/>
      <c r="AF123" s="102"/>
      <c r="AG123" s="100" t="s">
        <v>841</v>
      </c>
      <c r="AH123" s="100" t="s">
        <v>812</v>
      </c>
      <c r="AI123" s="104">
        <v>21000</v>
      </c>
      <c r="AJ123" s="105" t="s">
        <v>842</v>
      </c>
      <c r="AK123" s="106" t="s">
        <v>1337</v>
      </c>
      <c r="AL123" s="106" t="s">
        <v>1336</v>
      </c>
      <c r="AM123" s="107"/>
      <c r="AN123" s="108"/>
      <c r="AO123" s="7"/>
      <c r="AP123" s="110"/>
      <c r="AQ123" s="7"/>
      <c r="AR123" s="7"/>
      <c r="AS123" s="7"/>
      <c r="AT123" s="1">
        <f>RANK(BL123,$BL$3:$BL$121)+COUNTIF(BL$3:BL123,BL123)-1</f>
        <v>121</v>
      </c>
      <c r="AU123" s="63" t="str">
        <f t="shared" si="39"/>
        <v>N° 121 Pharmimage</v>
      </c>
      <c r="AV123" s="1">
        <f>RANK(BM123,$BM$3:$BM$121)+COUNTIF(BM$3:BM123,BM123)-1</f>
        <v>121</v>
      </c>
      <c r="AW123" s="63" t="str">
        <f t="shared" si="40"/>
        <v>N° 121 Pharmimage</v>
      </c>
      <c r="AX123" s="63"/>
      <c r="AY123" s="63"/>
      <c r="AZ123" s="63"/>
      <c r="BA123" s="63"/>
      <c r="BL123" s="1">
        <f t="shared" si="41"/>
        <v>0</v>
      </c>
      <c r="BM123" s="1">
        <f t="shared" si="42"/>
        <v>0</v>
      </c>
      <c r="BN123" s="1">
        <f t="shared" si="43"/>
        <v>0</v>
      </c>
      <c r="BO123" s="1">
        <f t="shared" si="44"/>
        <v>0</v>
      </c>
      <c r="BP123" s="1">
        <f t="shared" si="45"/>
        <v>0</v>
      </c>
      <c r="BQ123" s="1">
        <f t="shared" si="46"/>
        <v>0</v>
      </c>
      <c r="BR123" s="1">
        <f t="shared" si="47"/>
        <v>0</v>
      </c>
      <c r="BS123" s="1">
        <f t="shared" si="48"/>
        <v>0</v>
      </c>
      <c r="BT123" s="1">
        <f t="shared" si="49"/>
        <v>0</v>
      </c>
      <c r="BU123" s="1">
        <f t="shared" si="50"/>
        <v>0</v>
      </c>
      <c r="BV123" s="1">
        <f t="shared" si="51"/>
        <v>0</v>
      </c>
      <c r="BW123" s="1">
        <f t="shared" si="52"/>
        <v>0</v>
      </c>
      <c r="BX123" s="1">
        <f t="shared" si="53"/>
        <v>0</v>
      </c>
      <c r="BY123" s="1">
        <f t="shared" si="54"/>
        <v>0</v>
      </c>
      <c r="BZ123" s="1">
        <f t="shared" si="55"/>
        <v>0</v>
      </c>
      <c r="CA123" s="1">
        <f t="shared" si="56"/>
        <v>0</v>
      </c>
      <c r="CB123" s="7"/>
    </row>
    <row r="124" spans="1:80" ht="46.5" customHeight="1" x14ac:dyDescent="0.25">
      <c r="A124" s="99" t="s">
        <v>339</v>
      </c>
      <c r="B124" s="99" t="s">
        <v>806</v>
      </c>
      <c r="C124" s="100" t="s">
        <v>843</v>
      </c>
      <c r="D124" s="72" t="str">
        <f t="shared" si="38"/>
        <v xml:space="preserve">              </v>
      </c>
      <c r="E124" s="7"/>
      <c r="F124" s="7"/>
      <c r="G124" s="7"/>
      <c r="H124" s="7"/>
      <c r="I124" s="7"/>
      <c r="J124" s="7"/>
      <c r="K124" s="7"/>
      <c r="L124" s="7"/>
      <c r="M124" s="102"/>
      <c r="N124" s="100"/>
      <c r="O124" s="100"/>
      <c r="P124" s="102"/>
      <c r="Q124" s="100"/>
      <c r="R124" s="110"/>
      <c r="S124" s="102"/>
      <c r="T124" s="102"/>
      <c r="U124" s="102"/>
      <c r="V124" s="100"/>
      <c r="W124" s="100"/>
      <c r="X124" s="102"/>
      <c r="Y124" s="102"/>
      <c r="Z124" s="102"/>
      <c r="AA124" s="102"/>
      <c r="AB124" s="102"/>
      <c r="AC124" s="100"/>
      <c r="AD124" s="100"/>
      <c r="AE124" s="100"/>
      <c r="AF124" s="102"/>
      <c r="AG124" s="100" t="s">
        <v>844</v>
      </c>
      <c r="AH124" s="100" t="s">
        <v>845</v>
      </c>
      <c r="AI124" s="104">
        <v>21300</v>
      </c>
      <c r="AJ124" s="105" t="s">
        <v>846</v>
      </c>
      <c r="AK124" s="106" t="s">
        <v>1339</v>
      </c>
      <c r="AL124" s="106" t="s">
        <v>1338</v>
      </c>
      <c r="AM124" s="107" t="s">
        <v>847</v>
      </c>
      <c r="AN124" s="108"/>
      <c r="AO124" s="7"/>
      <c r="AP124" s="110"/>
      <c r="AQ124" s="7"/>
      <c r="AR124" s="7"/>
      <c r="AS124" s="7"/>
      <c r="AT124" s="1">
        <f>RANK(BL124,$BL$3:$BL$121)+COUNTIF(BL$3:BL124,BL124)-1</f>
        <v>122</v>
      </c>
      <c r="AU124" s="63" t="str">
        <f t="shared" si="39"/>
        <v>N° 122 Adhexpharma</v>
      </c>
      <c r="AV124" s="1">
        <f>RANK(BM124,$BM$3:$BM$121)+COUNTIF(BM$3:BM124,BM124)-1</f>
        <v>122</v>
      </c>
      <c r="AW124" s="63" t="str">
        <f t="shared" si="40"/>
        <v>N° 122 Adhexpharma</v>
      </c>
      <c r="AX124" s="63"/>
      <c r="AY124" s="63"/>
      <c r="AZ124" s="63"/>
      <c r="BA124" s="63"/>
      <c r="BL124" s="1">
        <f t="shared" si="41"/>
        <v>0</v>
      </c>
      <c r="BM124" s="1">
        <f t="shared" si="42"/>
        <v>0</v>
      </c>
      <c r="BN124" s="1">
        <f t="shared" si="43"/>
        <v>0</v>
      </c>
      <c r="BO124" s="1">
        <f t="shared" si="44"/>
        <v>0</v>
      </c>
      <c r="BP124" s="1">
        <f t="shared" si="45"/>
        <v>0</v>
      </c>
      <c r="BQ124" s="1">
        <f t="shared" si="46"/>
        <v>0</v>
      </c>
      <c r="BR124" s="1">
        <f t="shared" si="47"/>
        <v>0</v>
      </c>
      <c r="BS124" s="1">
        <f t="shared" si="48"/>
        <v>0</v>
      </c>
      <c r="BT124" s="1">
        <f t="shared" si="49"/>
        <v>0</v>
      </c>
      <c r="BU124" s="1">
        <f t="shared" si="50"/>
        <v>0</v>
      </c>
      <c r="BV124" s="1">
        <f t="shared" si="51"/>
        <v>0</v>
      </c>
      <c r="BW124" s="1">
        <f t="shared" si="52"/>
        <v>0</v>
      </c>
      <c r="BX124" s="1">
        <f t="shared" si="53"/>
        <v>0</v>
      </c>
      <c r="BY124" s="1">
        <f t="shared" si="54"/>
        <v>0</v>
      </c>
      <c r="BZ124" s="1">
        <f t="shared" si="55"/>
        <v>0</v>
      </c>
      <c r="CA124" s="1">
        <f t="shared" si="56"/>
        <v>0</v>
      </c>
      <c r="CB124" s="7"/>
    </row>
    <row r="125" spans="1:80" ht="30" x14ac:dyDescent="0.25">
      <c r="A125" s="99" t="s">
        <v>339</v>
      </c>
      <c r="B125" s="99" t="s">
        <v>806</v>
      </c>
      <c r="C125" s="100" t="s">
        <v>848</v>
      </c>
      <c r="D125" s="72" t="str">
        <f t="shared" si="38"/>
        <v xml:space="preserve">              </v>
      </c>
      <c r="E125" s="7"/>
      <c r="F125" s="7"/>
      <c r="G125" s="7"/>
      <c r="H125" s="7"/>
      <c r="I125" s="7"/>
      <c r="J125" s="7"/>
      <c r="K125" s="7"/>
      <c r="L125" s="7"/>
      <c r="M125" s="102"/>
      <c r="N125" s="100"/>
      <c r="O125" s="100"/>
      <c r="P125" s="102"/>
      <c r="Q125" s="100"/>
      <c r="R125" s="110"/>
      <c r="S125" s="102"/>
      <c r="T125" s="102"/>
      <c r="U125" s="102"/>
      <c r="V125" s="100"/>
      <c r="W125" s="100"/>
      <c r="X125" s="102"/>
      <c r="Y125" s="102"/>
      <c r="Z125" s="102"/>
      <c r="AA125" s="102"/>
      <c r="AB125" s="102"/>
      <c r="AC125" s="100"/>
      <c r="AD125" s="100"/>
      <c r="AE125" s="100"/>
      <c r="AF125" s="102"/>
      <c r="AG125" s="100" t="s">
        <v>849</v>
      </c>
      <c r="AH125" s="100" t="s">
        <v>837</v>
      </c>
      <c r="AI125" s="104">
        <v>21800</v>
      </c>
      <c r="AJ125" s="105" t="s">
        <v>850</v>
      </c>
      <c r="AK125" s="106" t="s">
        <v>1341</v>
      </c>
      <c r="AL125" s="106" t="s">
        <v>1340</v>
      </c>
      <c r="AM125" s="107" t="s">
        <v>851</v>
      </c>
      <c r="AN125" s="108"/>
      <c r="AO125" s="7"/>
      <c r="AP125" s="110"/>
      <c r="AQ125" s="7"/>
      <c r="AR125" s="7"/>
      <c r="AS125" s="7"/>
      <c r="AT125" s="1">
        <f>RANK(BL125,$BL$3:$BL$121)+COUNTIF(BL$3:BL125,BL125)-1</f>
        <v>123</v>
      </c>
      <c r="AU125" s="63" t="str">
        <f t="shared" si="39"/>
        <v>N° 123 SPPH (Groupe Fareva)</v>
      </c>
      <c r="AV125" s="1">
        <f>RANK(BM125,$BM$3:$BM$121)+COUNTIF(BM$3:BM125,BM125)-1</f>
        <v>123</v>
      </c>
      <c r="AW125" s="63" t="str">
        <f t="shared" si="40"/>
        <v>N° 123 SPPH (Groupe Fareva)</v>
      </c>
      <c r="AX125" s="63"/>
      <c r="AY125" s="63"/>
      <c r="AZ125" s="63"/>
      <c r="BA125" s="63"/>
      <c r="BL125" s="1">
        <f t="shared" si="41"/>
        <v>0</v>
      </c>
      <c r="BM125" s="1">
        <f t="shared" si="42"/>
        <v>0</v>
      </c>
      <c r="BN125" s="1">
        <f t="shared" si="43"/>
        <v>0</v>
      </c>
      <c r="BO125" s="1">
        <f t="shared" si="44"/>
        <v>0</v>
      </c>
      <c r="BP125" s="1">
        <f t="shared" si="45"/>
        <v>0</v>
      </c>
      <c r="BQ125" s="1">
        <f t="shared" si="46"/>
        <v>0</v>
      </c>
      <c r="BR125" s="1">
        <f t="shared" si="47"/>
        <v>0</v>
      </c>
      <c r="BS125" s="1">
        <f t="shared" si="48"/>
        <v>0</v>
      </c>
      <c r="BT125" s="1">
        <f t="shared" si="49"/>
        <v>0</v>
      </c>
      <c r="BU125" s="1">
        <f t="shared" si="50"/>
        <v>0</v>
      </c>
      <c r="BV125" s="1">
        <f t="shared" si="51"/>
        <v>0</v>
      </c>
      <c r="BW125" s="1">
        <f t="shared" si="52"/>
        <v>0</v>
      </c>
      <c r="BX125" s="1">
        <f t="shared" si="53"/>
        <v>0</v>
      </c>
      <c r="BY125" s="1">
        <f t="shared" si="54"/>
        <v>0</v>
      </c>
      <c r="BZ125" s="1">
        <f t="shared" si="55"/>
        <v>0</v>
      </c>
      <c r="CA125" s="1">
        <f t="shared" si="56"/>
        <v>0</v>
      </c>
      <c r="CB125" s="7"/>
    </row>
    <row r="126" spans="1:80" s="96" customFormat="1" ht="40.5" customHeight="1" x14ac:dyDescent="0.25">
      <c r="A126" s="113" t="s">
        <v>986</v>
      </c>
      <c r="B126" s="111" t="s">
        <v>987</v>
      </c>
      <c r="C126" s="8" t="s">
        <v>985</v>
      </c>
      <c r="D126" s="72" t="str">
        <f t="shared" si="38"/>
        <v xml:space="preserve">              </v>
      </c>
      <c r="E126" s="7"/>
      <c r="F126" s="7"/>
      <c r="G126" s="7"/>
      <c r="H126" s="7"/>
      <c r="I126" s="7"/>
      <c r="J126" s="7"/>
      <c r="K126" s="7"/>
      <c r="L126" s="7"/>
      <c r="M126" s="96" t="s">
        <v>988</v>
      </c>
      <c r="N126" s="112" t="s">
        <v>989</v>
      </c>
      <c r="O126" s="96" t="s">
        <v>990</v>
      </c>
      <c r="P126" s="2"/>
      <c r="R126" s="117"/>
      <c r="S126" s="2"/>
      <c r="T126" s="2"/>
      <c r="U126" s="2"/>
      <c r="V126" s="8"/>
      <c r="W126" s="8"/>
      <c r="X126" s="2"/>
      <c r="Y126" s="2"/>
      <c r="Z126" s="2"/>
      <c r="AA126" s="2"/>
      <c r="AB126" s="2"/>
      <c r="AC126" s="8"/>
      <c r="AD126" s="8"/>
      <c r="AE126" s="8"/>
      <c r="AF126" s="2"/>
      <c r="AG126" s="114" t="s">
        <v>991</v>
      </c>
      <c r="AH126" s="96" t="s">
        <v>992</v>
      </c>
      <c r="AI126" s="115">
        <v>92390</v>
      </c>
      <c r="AJ126" s="105" t="s">
        <v>993</v>
      </c>
      <c r="AK126" s="106" t="s">
        <v>1343</v>
      </c>
      <c r="AL126" s="106" t="s">
        <v>1342</v>
      </c>
      <c r="AM126" s="107" t="s">
        <v>994</v>
      </c>
      <c r="AN126" s="5"/>
      <c r="AO126" s="2"/>
      <c r="AP126" s="3"/>
      <c r="AQ126" s="2"/>
      <c r="AR126" s="2"/>
      <c r="AS126" s="2"/>
      <c r="AT126" s="1">
        <f>RANK(BL126,$BL$3:$BL$121)+COUNTIF(BL$3:BL126,BL126)-1</f>
        <v>124</v>
      </c>
      <c r="AU126" s="63" t="str">
        <f t="shared" si="39"/>
        <v>N° 124 COVENTYA</v>
      </c>
      <c r="AV126" s="1">
        <f>RANK(BM126,$BM$3:$BM$121)+COUNTIF(BM$3:BM126,BM126)-1</f>
        <v>124</v>
      </c>
      <c r="AW126" s="63" t="str">
        <f t="shared" si="40"/>
        <v>N° 124 COVENTYA</v>
      </c>
      <c r="AX126" s="7"/>
      <c r="AY126" s="7"/>
      <c r="AZ126" s="7"/>
      <c r="BA126" s="7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1">
        <f t="shared" si="41"/>
        <v>0</v>
      </c>
      <c r="BM126" s="1">
        <f t="shared" si="42"/>
        <v>0</v>
      </c>
      <c r="BN126" s="1">
        <f t="shared" si="43"/>
        <v>0</v>
      </c>
      <c r="BO126" s="1">
        <f t="shared" si="44"/>
        <v>0</v>
      </c>
      <c r="BP126" s="1">
        <f t="shared" si="45"/>
        <v>0</v>
      </c>
      <c r="BQ126" s="1">
        <f t="shared" si="46"/>
        <v>0</v>
      </c>
      <c r="BR126" s="1">
        <f t="shared" si="47"/>
        <v>0</v>
      </c>
      <c r="BS126" s="1">
        <f t="shared" si="48"/>
        <v>0</v>
      </c>
      <c r="BT126" s="1">
        <f t="shared" si="49"/>
        <v>0</v>
      </c>
      <c r="BU126" s="1">
        <f t="shared" si="50"/>
        <v>0</v>
      </c>
      <c r="BV126" s="1">
        <f t="shared" si="51"/>
        <v>0</v>
      </c>
      <c r="BW126" s="1">
        <f t="shared" si="52"/>
        <v>0</v>
      </c>
      <c r="BX126" s="1">
        <f t="shared" si="53"/>
        <v>0</v>
      </c>
      <c r="BY126" s="1">
        <f t="shared" si="54"/>
        <v>0</v>
      </c>
      <c r="BZ126" s="1">
        <f t="shared" si="55"/>
        <v>0</v>
      </c>
      <c r="CA126" s="1">
        <f t="shared" si="56"/>
        <v>0</v>
      </c>
      <c r="CB126" s="2"/>
    </row>
    <row r="127" spans="1:80" x14ac:dyDescent="0.25">
      <c r="D127" s="122"/>
      <c r="E127" s="7"/>
      <c r="F127" s="7"/>
      <c r="G127" s="7"/>
      <c r="H127" s="7"/>
      <c r="I127" s="7"/>
      <c r="J127" s="7"/>
      <c r="K127" s="7"/>
      <c r="L127" s="7"/>
      <c r="AT127" s="7"/>
      <c r="AU127" s="7"/>
      <c r="AV127" s="7"/>
      <c r="AW127" s="7"/>
      <c r="AX127" s="7"/>
      <c r="AY127" s="7"/>
      <c r="AZ127" s="7"/>
      <c r="BA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</row>
    <row r="128" spans="1:80" x14ac:dyDescent="0.25">
      <c r="D128" s="122"/>
      <c r="E128" s="7"/>
      <c r="F128" s="7"/>
      <c r="G128" s="7"/>
      <c r="H128" s="7"/>
      <c r="I128" s="7"/>
      <c r="J128" s="7"/>
      <c r="K128" s="7"/>
      <c r="L128" s="7"/>
      <c r="AT128" s="7"/>
      <c r="AU128" s="7"/>
      <c r="AV128" s="7"/>
      <c r="AW128" s="7"/>
      <c r="AX128" s="7"/>
      <c r="AY128" s="7"/>
      <c r="AZ128" s="7"/>
      <c r="BA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</row>
    <row r="129" spans="4:79" x14ac:dyDescent="0.25">
      <c r="D129" s="122"/>
      <c r="E129" s="7"/>
      <c r="F129" s="7"/>
      <c r="G129" s="7"/>
      <c r="H129" s="7"/>
      <c r="I129" s="7"/>
      <c r="J129" s="7"/>
      <c r="K129" s="7"/>
      <c r="L129" s="7"/>
      <c r="AT129" s="7"/>
      <c r="AU129" s="7"/>
      <c r="AV129" s="7"/>
      <c r="AW129" s="7"/>
      <c r="AX129" s="7"/>
      <c r="AY129" s="7"/>
      <c r="AZ129" s="7"/>
      <c r="BA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</row>
    <row r="130" spans="4:79" x14ac:dyDescent="0.25">
      <c r="D130" s="122"/>
      <c r="E130" s="7"/>
      <c r="F130" s="7"/>
      <c r="G130" s="7"/>
      <c r="H130" s="7"/>
      <c r="I130" s="7"/>
      <c r="J130" s="7"/>
      <c r="K130" s="7"/>
      <c r="L130" s="7"/>
      <c r="AT130" s="7"/>
      <c r="AU130" s="7"/>
      <c r="AV130" s="7"/>
      <c r="AW130" s="7"/>
      <c r="AX130" s="7"/>
      <c r="AY130" s="7"/>
      <c r="AZ130" s="7"/>
      <c r="BA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</row>
    <row r="131" spans="4:79" x14ac:dyDescent="0.25">
      <c r="D131" s="122"/>
      <c r="E131" s="7"/>
      <c r="F131" s="7"/>
      <c r="G131" s="7"/>
      <c r="H131" s="7"/>
      <c r="I131" s="7"/>
      <c r="J131" s="7"/>
      <c r="K131" s="7"/>
      <c r="L131" s="7"/>
      <c r="AT131" s="7"/>
      <c r="AU131" s="7"/>
      <c r="AV131" s="7"/>
      <c r="AW131" s="7"/>
      <c r="AX131" s="7"/>
      <c r="AY131" s="7"/>
      <c r="AZ131" s="7"/>
      <c r="BA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</row>
    <row r="132" spans="4:79" x14ac:dyDescent="0.25">
      <c r="D132" s="122"/>
      <c r="E132" s="7"/>
      <c r="F132" s="7"/>
      <c r="G132" s="7"/>
      <c r="H132" s="7"/>
      <c r="I132" s="7"/>
      <c r="J132" s="7"/>
      <c r="K132" s="7"/>
      <c r="L132" s="7"/>
      <c r="AT132" s="7"/>
      <c r="AU132" s="7"/>
      <c r="AV132" s="7"/>
      <c r="AW132" s="7"/>
      <c r="AX132" s="7"/>
      <c r="AY132" s="7"/>
      <c r="AZ132" s="7"/>
      <c r="BA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</row>
    <row r="133" spans="4:79" x14ac:dyDescent="0.25">
      <c r="D133" s="122"/>
      <c r="E133" s="7"/>
      <c r="F133" s="7"/>
      <c r="G133" s="7"/>
      <c r="H133" s="7"/>
      <c r="I133" s="7"/>
      <c r="J133" s="7"/>
      <c r="K133" s="7"/>
      <c r="L133" s="7"/>
      <c r="AT133" s="7"/>
      <c r="AU133" s="7"/>
      <c r="AV133" s="7"/>
      <c r="AW133" s="7"/>
      <c r="AX133" s="7"/>
      <c r="AY133" s="7"/>
      <c r="AZ133" s="7"/>
      <c r="BA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</row>
    <row r="134" spans="4:79" x14ac:dyDescent="0.25">
      <c r="D134" s="122"/>
      <c r="E134" s="7"/>
      <c r="F134" s="7"/>
      <c r="G134" s="7"/>
      <c r="H134" s="7"/>
      <c r="I134" s="7"/>
      <c r="J134" s="7"/>
      <c r="K134" s="7"/>
      <c r="L134" s="7"/>
      <c r="AT134" s="7"/>
      <c r="AU134" s="7"/>
      <c r="AV134" s="7"/>
      <c r="AW134" s="7"/>
      <c r="AX134" s="7"/>
      <c r="AY134" s="7"/>
      <c r="AZ134" s="7"/>
      <c r="BA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</row>
    <row r="135" spans="4:79" x14ac:dyDescent="0.25">
      <c r="D135" s="122"/>
      <c r="E135" s="7"/>
      <c r="F135" s="7"/>
      <c r="G135" s="7"/>
      <c r="H135" s="7"/>
      <c r="I135" s="7"/>
      <c r="J135" s="7"/>
      <c r="K135" s="7"/>
      <c r="L135" s="7"/>
      <c r="AT135" s="7"/>
      <c r="AU135" s="7"/>
      <c r="AV135" s="7"/>
      <c r="AW135" s="7"/>
      <c r="AX135" s="7"/>
      <c r="AY135" s="7"/>
      <c r="AZ135" s="7"/>
      <c r="BA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</row>
    <row r="136" spans="4:79" x14ac:dyDescent="0.25">
      <c r="D136" s="122"/>
      <c r="E136" s="7"/>
      <c r="F136" s="7"/>
      <c r="G136" s="7"/>
      <c r="H136" s="7"/>
      <c r="I136" s="7"/>
      <c r="J136" s="7"/>
      <c r="K136" s="7"/>
      <c r="L136" s="7"/>
      <c r="AT136" s="7"/>
      <c r="AU136" s="7"/>
      <c r="AV136" s="7"/>
      <c r="AW136" s="7"/>
      <c r="AX136" s="7"/>
      <c r="AY136" s="7"/>
      <c r="AZ136" s="7"/>
      <c r="BA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</row>
    <row r="137" spans="4:79" x14ac:dyDescent="0.25">
      <c r="D137" s="122"/>
      <c r="E137" s="7"/>
      <c r="F137" s="7"/>
      <c r="G137" s="7"/>
      <c r="H137" s="7"/>
      <c r="I137" s="7"/>
      <c r="J137" s="7"/>
      <c r="K137" s="7"/>
      <c r="L137" s="7"/>
      <c r="AT137" s="7"/>
      <c r="AU137" s="7"/>
      <c r="AV137" s="7"/>
      <c r="AW137" s="7"/>
      <c r="AX137" s="7"/>
      <c r="AY137" s="7"/>
      <c r="AZ137" s="7"/>
      <c r="BA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</row>
    <row r="138" spans="4:79" x14ac:dyDescent="0.25">
      <c r="D138" s="122"/>
      <c r="E138" s="7"/>
      <c r="F138" s="7"/>
      <c r="G138" s="7"/>
      <c r="H138" s="7"/>
      <c r="I138" s="7"/>
      <c r="J138" s="7"/>
      <c r="K138" s="7"/>
      <c r="L138" s="7"/>
      <c r="AT138" s="7"/>
      <c r="AU138" s="7"/>
      <c r="AV138" s="7"/>
      <c r="AW138" s="7"/>
      <c r="AX138" s="7"/>
      <c r="AY138" s="7"/>
      <c r="AZ138" s="7"/>
      <c r="BA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</row>
    <row r="139" spans="4:79" x14ac:dyDescent="0.25">
      <c r="D139" s="122"/>
      <c r="E139" s="7"/>
      <c r="F139" s="7"/>
      <c r="G139" s="7"/>
      <c r="H139" s="7"/>
      <c r="I139" s="7"/>
      <c r="J139" s="7"/>
      <c r="K139" s="7"/>
      <c r="L139" s="7"/>
      <c r="AT139" s="7"/>
      <c r="AU139" s="7"/>
      <c r="AV139" s="7"/>
      <c r="AW139" s="7"/>
      <c r="AX139" s="7"/>
      <c r="AY139" s="7"/>
      <c r="AZ139" s="7"/>
      <c r="BA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</row>
    <row r="140" spans="4:79" x14ac:dyDescent="0.25">
      <c r="D140" s="122"/>
      <c r="E140" s="7"/>
      <c r="F140" s="7"/>
      <c r="G140" s="7"/>
      <c r="H140" s="7"/>
      <c r="I140" s="7"/>
      <c r="J140" s="7"/>
      <c r="K140" s="7"/>
      <c r="L140" s="7"/>
      <c r="AT140" s="7"/>
      <c r="AU140" s="7"/>
      <c r="AV140" s="7"/>
      <c r="AW140" s="7"/>
      <c r="AX140" s="7"/>
      <c r="AY140" s="7"/>
      <c r="AZ140" s="7"/>
      <c r="BA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</row>
    <row r="141" spans="4:79" x14ac:dyDescent="0.25">
      <c r="D141" s="122"/>
      <c r="E141" s="7"/>
      <c r="F141" s="7"/>
      <c r="G141" s="7"/>
      <c r="H141" s="7"/>
      <c r="I141" s="7"/>
      <c r="J141" s="7"/>
      <c r="K141" s="7"/>
      <c r="L141" s="7"/>
      <c r="AT141" s="7"/>
      <c r="AU141" s="7"/>
      <c r="AV141" s="7"/>
      <c r="AW141" s="7"/>
      <c r="AX141" s="7"/>
      <c r="AY141" s="7"/>
      <c r="AZ141" s="7"/>
      <c r="BA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</row>
    <row r="142" spans="4:79" x14ac:dyDescent="0.25">
      <c r="D142" s="122"/>
      <c r="E142" s="7"/>
      <c r="F142" s="7"/>
      <c r="G142" s="7"/>
      <c r="H142" s="7"/>
      <c r="I142" s="7"/>
      <c r="J142" s="7"/>
      <c r="K142" s="7"/>
      <c r="L142" s="7"/>
      <c r="AT142" s="7"/>
      <c r="AU142" s="7"/>
      <c r="AV142" s="7"/>
      <c r="AW142" s="7"/>
      <c r="AX142" s="7"/>
      <c r="AY142" s="7"/>
      <c r="AZ142" s="7"/>
      <c r="BA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</row>
    <row r="143" spans="4:79" x14ac:dyDescent="0.25">
      <c r="D143" s="122"/>
      <c r="E143" s="7"/>
      <c r="F143" s="7"/>
      <c r="G143" s="7"/>
      <c r="H143" s="7"/>
      <c r="I143" s="7"/>
      <c r="J143" s="7"/>
      <c r="K143" s="7"/>
      <c r="L143" s="7"/>
      <c r="AT143" s="7"/>
      <c r="AU143" s="7"/>
      <c r="AV143" s="7"/>
      <c r="AW143" s="7"/>
      <c r="AX143" s="7"/>
      <c r="AY143" s="7"/>
      <c r="AZ143" s="7"/>
      <c r="BA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</row>
    <row r="144" spans="4:79" x14ac:dyDescent="0.25">
      <c r="D144" s="122"/>
      <c r="E144" s="7"/>
      <c r="F144" s="7"/>
      <c r="G144" s="7"/>
      <c r="H144" s="7"/>
      <c r="I144" s="7"/>
      <c r="J144" s="7"/>
      <c r="K144" s="7"/>
      <c r="L144" s="7"/>
      <c r="AT144" s="7"/>
      <c r="AU144" s="7"/>
      <c r="AV144" s="7"/>
      <c r="AW144" s="7"/>
      <c r="AX144" s="7"/>
      <c r="AY144" s="7"/>
      <c r="AZ144" s="7"/>
      <c r="BA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</row>
    <row r="145" spans="4:79" x14ac:dyDescent="0.25">
      <c r="D145" s="122"/>
      <c r="E145" s="7"/>
      <c r="F145" s="7"/>
      <c r="G145" s="7"/>
      <c r="H145" s="7"/>
      <c r="I145" s="7"/>
      <c r="J145" s="7"/>
      <c r="K145" s="7"/>
      <c r="L145" s="7"/>
      <c r="AT145" s="7"/>
      <c r="AU145" s="7"/>
      <c r="AV145" s="7"/>
      <c r="AW145" s="7"/>
      <c r="AX145" s="7"/>
      <c r="AY145" s="7"/>
      <c r="AZ145" s="7"/>
      <c r="BA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</row>
    <row r="146" spans="4:79" x14ac:dyDescent="0.25">
      <c r="D146" s="122"/>
      <c r="E146" s="7"/>
      <c r="F146" s="7"/>
      <c r="G146" s="7"/>
      <c r="H146" s="7"/>
      <c r="I146" s="7"/>
      <c r="J146" s="7"/>
      <c r="K146" s="7"/>
      <c r="L146" s="7"/>
      <c r="AT146" s="7"/>
      <c r="AU146" s="7"/>
      <c r="AV146" s="7"/>
      <c r="AW146" s="7"/>
      <c r="AX146" s="7"/>
      <c r="AY146" s="7"/>
      <c r="AZ146" s="7"/>
      <c r="BA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</row>
    <row r="147" spans="4:79" x14ac:dyDescent="0.25">
      <c r="D147" s="122"/>
      <c r="E147" s="7"/>
      <c r="F147" s="7"/>
      <c r="G147" s="7"/>
      <c r="H147" s="7"/>
      <c r="I147" s="7"/>
      <c r="J147" s="7"/>
      <c r="K147" s="7"/>
      <c r="L147" s="7"/>
      <c r="AT147" s="7"/>
      <c r="AU147" s="7"/>
      <c r="AV147" s="7"/>
      <c r="AW147" s="7"/>
      <c r="AX147" s="7"/>
      <c r="AY147" s="7"/>
      <c r="AZ147" s="7"/>
      <c r="BA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</row>
    <row r="148" spans="4:79" x14ac:dyDescent="0.25">
      <c r="D148" s="122"/>
      <c r="E148" s="7"/>
      <c r="F148" s="7"/>
      <c r="G148" s="7"/>
      <c r="H148" s="7"/>
      <c r="I148" s="7"/>
      <c r="J148" s="7"/>
      <c r="K148" s="7"/>
      <c r="L148" s="7"/>
      <c r="AT148" s="7"/>
      <c r="AU148" s="7"/>
      <c r="AV148" s="7"/>
      <c r="AW148" s="7"/>
      <c r="AX148" s="7"/>
      <c r="AY148" s="7"/>
      <c r="AZ148" s="7"/>
      <c r="BA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</row>
    <row r="149" spans="4:79" x14ac:dyDescent="0.25">
      <c r="D149" s="122"/>
      <c r="E149" s="7"/>
      <c r="F149" s="7"/>
      <c r="G149" s="7"/>
      <c r="H149" s="7"/>
      <c r="I149" s="7"/>
      <c r="J149" s="7"/>
      <c r="K149" s="7"/>
      <c r="L149" s="7"/>
      <c r="AT149" s="7"/>
      <c r="AU149" s="7"/>
      <c r="AV149" s="7"/>
      <c r="AW149" s="7"/>
      <c r="AX149" s="7"/>
      <c r="AY149" s="7"/>
      <c r="AZ149" s="7"/>
      <c r="BA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</row>
    <row r="150" spans="4:79" x14ac:dyDescent="0.25">
      <c r="D150" s="122"/>
      <c r="E150" s="7"/>
      <c r="F150" s="7"/>
      <c r="G150" s="7"/>
      <c r="H150" s="7"/>
      <c r="I150" s="7"/>
      <c r="J150" s="7"/>
      <c r="K150" s="7"/>
      <c r="L150" s="7"/>
      <c r="AT150" s="7"/>
      <c r="AU150" s="7"/>
      <c r="AV150" s="7"/>
      <c r="AW150" s="7"/>
      <c r="AX150" s="7"/>
      <c r="AY150" s="7"/>
      <c r="AZ150" s="7"/>
      <c r="BA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</row>
    <row r="151" spans="4:79" x14ac:dyDescent="0.25">
      <c r="D151" s="122"/>
      <c r="E151" s="7"/>
      <c r="F151" s="7"/>
      <c r="G151" s="7"/>
      <c r="H151" s="7"/>
      <c r="I151" s="7"/>
      <c r="J151" s="7"/>
      <c r="K151" s="7"/>
      <c r="L151" s="7"/>
      <c r="AT151" s="7"/>
      <c r="AU151" s="7"/>
      <c r="AV151" s="7"/>
      <c r="AW151" s="7"/>
      <c r="AX151" s="7"/>
      <c r="AY151" s="7"/>
      <c r="AZ151" s="7"/>
      <c r="BA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</row>
    <row r="152" spans="4:79" x14ac:dyDescent="0.25">
      <c r="D152" s="122"/>
      <c r="E152" s="7"/>
      <c r="F152" s="7"/>
      <c r="G152" s="7"/>
      <c r="H152" s="7"/>
      <c r="I152" s="7"/>
      <c r="J152" s="7"/>
      <c r="K152" s="7"/>
      <c r="L152" s="7"/>
      <c r="AT152" s="7"/>
      <c r="AU152" s="7"/>
      <c r="AV152" s="7"/>
      <c r="AW152" s="7"/>
      <c r="AX152" s="7"/>
      <c r="AY152" s="7"/>
      <c r="AZ152" s="7"/>
      <c r="BA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</row>
    <row r="153" spans="4:79" x14ac:dyDescent="0.25">
      <c r="D153" s="122"/>
      <c r="E153" s="7"/>
      <c r="F153" s="7"/>
      <c r="G153" s="7"/>
      <c r="H153" s="7"/>
      <c r="I153" s="7"/>
      <c r="J153" s="7"/>
      <c r="K153" s="7"/>
      <c r="L153" s="7"/>
      <c r="AT153" s="7"/>
      <c r="AU153" s="7"/>
      <c r="AV153" s="7"/>
      <c r="AW153" s="7"/>
      <c r="AX153" s="7"/>
      <c r="AY153" s="7"/>
      <c r="AZ153" s="7"/>
      <c r="BA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</row>
    <row r="154" spans="4:79" x14ac:dyDescent="0.25">
      <c r="D154" s="122"/>
      <c r="E154" s="7"/>
      <c r="F154" s="7"/>
      <c r="G154" s="7"/>
      <c r="H154" s="7"/>
      <c r="I154" s="7"/>
      <c r="J154" s="7"/>
      <c r="K154" s="7"/>
      <c r="L154" s="7"/>
      <c r="AT154" s="7"/>
      <c r="AU154" s="7"/>
      <c r="AV154" s="7"/>
      <c r="AW154" s="7"/>
      <c r="AX154" s="7"/>
      <c r="AY154" s="7"/>
      <c r="AZ154" s="7"/>
      <c r="BA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</row>
    <row r="155" spans="4:79" x14ac:dyDescent="0.25">
      <c r="D155" s="122"/>
      <c r="E155" s="7"/>
      <c r="F155" s="7"/>
      <c r="G155" s="7"/>
      <c r="H155" s="7"/>
      <c r="I155" s="7"/>
      <c r="J155" s="7"/>
      <c r="K155" s="7"/>
      <c r="L155" s="7"/>
      <c r="AT155" s="7"/>
      <c r="AU155" s="7"/>
      <c r="AV155" s="7"/>
      <c r="AW155" s="7"/>
      <c r="AX155" s="7"/>
      <c r="AY155" s="7"/>
      <c r="AZ155" s="7"/>
      <c r="BA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</row>
    <row r="156" spans="4:79" x14ac:dyDescent="0.25">
      <c r="D156" s="122"/>
      <c r="E156" s="7"/>
      <c r="F156" s="7"/>
      <c r="G156" s="7"/>
      <c r="H156" s="7"/>
      <c r="I156" s="7"/>
      <c r="J156" s="7"/>
      <c r="K156" s="7"/>
      <c r="L156" s="7"/>
      <c r="AT156" s="7"/>
      <c r="AU156" s="7"/>
      <c r="AV156" s="7"/>
      <c r="AW156" s="7"/>
      <c r="AX156" s="7"/>
      <c r="AY156" s="7"/>
      <c r="AZ156" s="7"/>
      <c r="BA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</row>
    <row r="157" spans="4:79" x14ac:dyDescent="0.25">
      <c r="D157" s="122"/>
      <c r="E157" s="7"/>
      <c r="F157" s="7"/>
      <c r="G157" s="7"/>
      <c r="H157" s="7"/>
      <c r="I157" s="7"/>
      <c r="J157" s="7"/>
      <c r="K157" s="7"/>
      <c r="L157" s="7"/>
      <c r="AT157" s="7"/>
      <c r="AU157" s="7"/>
      <c r="AV157" s="7"/>
      <c r="AW157" s="7"/>
      <c r="AX157" s="7"/>
      <c r="AY157" s="7"/>
      <c r="AZ157" s="7"/>
      <c r="BA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</row>
    <row r="158" spans="4:79" x14ac:dyDescent="0.25">
      <c r="D158" s="122"/>
      <c r="E158" s="7"/>
      <c r="F158" s="7"/>
      <c r="G158" s="7"/>
      <c r="H158" s="7"/>
      <c r="I158" s="7"/>
      <c r="J158" s="7"/>
      <c r="K158" s="7"/>
      <c r="L158" s="7"/>
      <c r="AT158" s="7"/>
      <c r="AU158" s="7"/>
      <c r="AV158" s="7"/>
      <c r="AW158" s="7"/>
      <c r="AX158" s="7"/>
      <c r="AY158" s="7"/>
      <c r="AZ158" s="7"/>
      <c r="BA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</row>
    <row r="159" spans="4:79" x14ac:dyDescent="0.25">
      <c r="D159" s="122"/>
      <c r="E159" s="7"/>
      <c r="F159" s="7"/>
      <c r="G159" s="7"/>
      <c r="H159" s="7"/>
      <c r="I159" s="7"/>
      <c r="J159" s="7"/>
      <c r="K159" s="7"/>
      <c r="L159" s="7"/>
      <c r="AT159" s="7"/>
      <c r="AU159" s="7"/>
      <c r="AV159" s="7"/>
      <c r="AW159" s="7"/>
      <c r="AX159" s="7"/>
      <c r="AY159" s="7"/>
      <c r="AZ159" s="7"/>
      <c r="BA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</row>
    <row r="160" spans="4:79" x14ac:dyDescent="0.25">
      <c r="D160" s="122"/>
      <c r="E160" s="7"/>
      <c r="F160" s="7"/>
      <c r="G160" s="7"/>
      <c r="H160" s="7"/>
      <c r="I160" s="7"/>
      <c r="J160" s="7"/>
      <c r="K160" s="7"/>
      <c r="L160" s="7"/>
      <c r="AT160" s="7"/>
      <c r="AU160" s="7"/>
      <c r="AV160" s="7"/>
      <c r="AW160" s="7"/>
      <c r="AX160" s="7"/>
      <c r="AY160" s="7"/>
      <c r="AZ160" s="7"/>
      <c r="BA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</row>
    <row r="161" spans="4:79" x14ac:dyDescent="0.25">
      <c r="D161" s="122"/>
      <c r="E161" s="7"/>
      <c r="F161" s="7"/>
      <c r="G161" s="7"/>
      <c r="H161" s="7"/>
      <c r="I161" s="7"/>
      <c r="J161" s="7"/>
      <c r="K161" s="7"/>
      <c r="L161" s="7"/>
      <c r="AT161" s="7"/>
      <c r="AU161" s="7"/>
      <c r="AV161" s="7"/>
      <c r="AW161" s="7"/>
      <c r="AX161" s="7"/>
      <c r="AY161" s="7"/>
      <c r="AZ161" s="7"/>
      <c r="BA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</row>
    <row r="162" spans="4:79" x14ac:dyDescent="0.25">
      <c r="D162" s="122"/>
      <c r="E162" s="7"/>
      <c r="F162" s="7"/>
      <c r="G162" s="7"/>
      <c r="H162" s="7"/>
      <c r="I162" s="7"/>
      <c r="J162" s="7"/>
      <c r="K162" s="7"/>
      <c r="L162" s="7"/>
      <c r="AT162" s="7"/>
      <c r="AU162" s="7"/>
      <c r="AV162" s="7"/>
      <c r="AW162" s="7"/>
      <c r="AX162" s="7"/>
      <c r="AY162" s="7"/>
      <c r="AZ162" s="7"/>
      <c r="BA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</row>
    <row r="163" spans="4:79" x14ac:dyDescent="0.25">
      <c r="D163" s="122"/>
      <c r="E163" s="7"/>
      <c r="F163" s="7"/>
      <c r="G163" s="7"/>
      <c r="H163" s="7"/>
      <c r="I163" s="7"/>
      <c r="J163" s="7"/>
      <c r="K163" s="7"/>
      <c r="L163" s="7"/>
      <c r="AT163" s="7"/>
      <c r="AU163" s="7"/>
      <c r="AV163" s="7"/>
      <c r="AW163" s="7"/>
      <c r="AX163" s="7"/>
      <c r="AY163" s="7"/>
      <c r="AZ163" s="7"/>
      <c r="BA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</row>
    <row r="164" spans="4:79" x14ac:dyDescent="0.25">
      <c r="D164" s="122"/>
      <c r="E164" s="7"/>
      <c r="F164" s="7"/>
      <c r="G164" s="7"/>
      <c r="H164" s="7"/>
      <c r="I164" s="7"/>
      <c r="J164" s="7"/>
      <c r="K164" s="7"/>
      <c r="L164" s="7"/>
      <c r="AT164" s="7"/>
      <c r="AU164" s="7"/>
      <c r="AV164" s="7"/>
      <c r="AW164" s="7"/>
      <c r="AX164" s="7"/>
      <c r="AY164" s="7"/>
      <c r="AZ164" s="7"/>
      <c r="BA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</row>
    <row r="165" spans="4:79" x14ac:dyDescent="0.25">
      <c r="D165" s="122"/>
      <c r="E165" s="7"/>
      <c r="F165" s="7"/>
      <c r="G165" s="7"/>
      <c r="H165" s="7"/>
      <c r="I165" s="7"/>
      <c r="J165" s="7"/>
      <c r="K165" s="7"/>
      <c r="L165" s="7"/>
      <c r="AT165" s="7"/>
      <c r="AU165" s="7"/>
      <c r="AV165" s="7"/>
      <c r="AW165" s="7"/>
      <c r="AX165" s="7"/>
      <c r="AY165" s="7"/>
      <c r="AZ165" s="7"/>
      <c r="BA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</row>
    <row r="166" spans="4:79" x14ac:dyDescent="0.25">
      <c r="D166" s="122"/>
      <c r="E166" s="7"/>
      <c r="F166" s="7"/>
      <c r="G166" s="7"/>
      <c r="H166" s="7"/>
      <c r="I166" s="7"/>
      <c r="J166" s="7"/>
      <c r="K166" s="7"/>
      <c r="L166" s="7"/>
      <c r="AT166" s="7"/>
      <c r="AU166" s="7"/>
      <c r="AV166" s="7"/>
      <c r="AW166" s="7"/>
      <c r="AX166" s="7"/>
      <c r="AY166" s="7"/>
      <c r="AZ166" s="7"/>
      <c r="BA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</row>
    <row r="167" spans="4:79" x14ac:dyDescent="0.25">
      <c r="D167" s="122"/>
      <c r="E167" s="7"/>
      <c r="F167" s="7"/>
      <c r="G167" s="7"/>
      <c r="H167" s="7"/>
      <c r="I167" s="7"/>
      <c r="J167" s="7"/>
      <c r="K167" s="7"/>
      <c r="L167" s="7"/>
      <c r="AT167" s="7"/>
      <c r="AU167" s="7"/>
      <c r="AV167" s="7"/>
      <c r="AW167" s="7"/>
      <c r="AX167" s="7"/>
      <c r="AY167" s="7"/>
      <c r="AZ167" s="7"/>
      <c r="BA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</row>
    <row r="168" spans="4:79" x14ac:dyDescent="0.25">
      <c r="D168" s="122"/>
      <c r="E168" s="7"/>
      <c r="F168" s="7"/>
      <c r="G168" s="7"/>
      <c r="H168" s="7"/>
      <c r="I168" s="7"/>
      <c r="J168" s="7"/>
      <c r="K168" s="7"/>
      <c r="L168" s="7"/>
      <c r="AT168" s="7"/>
      <c r="AU168" s="7"/>
      <c r="AV168" s="7"/>
      <c r="AW168" s="7"/>
      <c r="AX168" s="7"/>
      <c r="AY168" s="7"/>
      <c r="AZ168" s="7"/>
      <c r="BA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</row>
    <row r="169" spans="4:79" x14ac:dyDescent="0.25">
      <c r="D169" s="122"/>
      <c r="E169" s="7"/>
      <c r="F169" s="7"/>
      <c r="G169" s="7"/>
      <c r="H169" s="7"/>
      <c r="I169" s="7"/>
      <c r="J169" s="7"/>
      <c r="K169" s="7"/>
      <c r="L169" s="7"/>
      <c r="AT169" s="7"/>
      <c r="AU169" s="7"/>
      <c r="AV169" s="7"/>
      <c r="AW169" s="7"/>
      <c r="AX169" s="7"/>
      <c r="AY169" s="7"/>
      <c r="AZ169" s="7"/>
      <c r="BA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</row>
    <row r="170" spans="4:79" x14ac:dyDescent="0.25">
      <c r="D170" s="122"/>
      <c r="E170" s="7"/>
      <c r="F170" s="7"/>
      <c r="G170" s="7"/>
      <c r="H170" s="7"/>
      <c r="I170" s="7"/>
      <c r="J170" s="7"/>
      <c r="K170" s="7"/>
      <c r="L170" s="7"/>
      <c r="AT170" s="7"/>
      <c r="AU170" s="7"/>
      <c r="AV170" s="7"/>
      <c r="AW170" s="7"/>
      <c r="AX170" s="7"/>
      <c r="AY170" s="7"/>
      <c r="AZ170" s="7"/>
      <c r="BA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</row>
    <row r="171" spans="4:79" x14ac:dyDescent="0.25">
      <c r="D171" s="122"/>
      <c r="E171" s="7"/>
      <c r="F171" s="7"/>
      <c r="G171" s="7"/>
      <c r="H171" s="7"/>
      <c r="I171" s="7"/>
      <c r="J171" s="7"/>
      <c r="K171" s="7"/>
      <c r="L171" s="7"/>
      <c r="AT171" s="7"/>
      <c r="AU171" s="7"/>
      <c r="AV171" s="7"/>
      <c r="AW171" s="7"/>
      <c r="AX171" s="7"/>
      <c r="AY171" s="7"/>
      <c r="AZ171" s="7"/>
      <c r="BA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</row>
    <row r="172" spans="4:79" x14ac:dyDescent="0.25">
      <c r="D172" s="122"/>
      <c r="E172" s="7"/>
      <c r="F172" s="7"/>
      <c r="G172" s="7"/>
      <c r="H172" s="7"/>
      <c r="I172" s="7"/>
      <c r="J172" s="7"/>
      <c r="K172" s="7"/>
      <c r="L172" s="7"/>
      <c r="AT172" s="7"/>
      <c r="AU172" s="7"/>
      <c r="AV172" s="7"/>
      <c r="AW172" s="7"/>
      <c r="AX172" s="7"/>
      <c r="AY172" s="7"/>
      <c r="AZ172" s="7"/>
      <c r="BA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</row>
    <row r="173" spans="4:79" x14ac:dyDescent="0.25">
      <c r="D173" s="122"/>
      <c r="E173" s="7"/>
      <c r="F173" s="7"/>
      <c r="G173" s="7"/>
      <c r="H173" s="7"/>
      <c r="I173" s="7"/>
      <c r="J173" s="7"/>
      <c r="K173" s="7"/>
      <c r="L173" s="7"/>
      <c r="AT173" s="7"/>
      <c r="AU173" s="7"/>
      <c r="AV173" s="7"/>
      <c r="AW173" s="7"/>
      <c r="AX173" s="7"/>
      <c r="AY173" s="7"/>
      <c r="AZ173" s="7"/>
      <c r="BA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</row>
    <row r="174" spans="4:79" x14ac:dyDescent="0.25">
      <c r="D174" s="122"/>
      <c r="E174" s="7"/>
      <c r="F174" s="7"/>
      <c r="G174" s="7"/>
      <c r="H174" s="7"/>
      <c r="I174" s="7"/>
      <c r="J174" s="7"/>
      <c r="K174" s="7"/>
      <c r="L174" s="7"/>
      <c r="AT174" s="7"/>
      <c r="AU174" s="7"/>
      <c r="AV174" s="7"/>
      <c r="AW174" s="7"/>
      <c r="AX174" s="7"/>
      <c r="AY174" s="7"/>
      <c r="AZ174" s="7"/>
      <c r="BA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</row>
    <row r="175" spans="4:79" x14ac:dyDescent="0.25">
      <c r="D175" s="122"/>
      <c r="E175" s="7"/>
      <c r="F175" s="7"/>
      <c r="G175" s="7"/>
      <c r="H175" s="7"/>
      <c r="I175" s="7"/>
      <c r="J175" s="7"/>
      <c r="K175" s="7"/>
      <c r="L175" s="7"/>
      <c r="AT175" s="7"/>
      <c r="AU175" s="7"/>
      <c r="AV175" s="7"/>
      <c r="AW175" s="7"/>
      <c r="AX175" s="7"/>
      <c r="AY175" s="7"/>
      <c r="AZ175" s="7"/>
      <c r="BA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</row>
    <row r="176" spans="4:79" x14ac:dyDescent="0.25">
      <c r="D176" s="122"/>
      <c r="E176" s="7"/>
      <c r="F176" s="7"/>
      <c r="G176" s="7"/>
      <c r="H176" s="7"/>
      <c r="I176" s="7"/>
      <c r="J176" s="7"/>
      <c r="K176" s="7"/>
      <c r="L176" s="7"/>
      <c r="AT176" s="7"/>
      <c r="AU176" s="7"/>
      <c r="AV176" s="7"/>
      <c r="AW176" s="7"/>
      <c r="AX176" s="7"/>
      <c r="AY176" s="7"/>
      <c r="AZ176" s="7"/>
      <c r="BA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</row>
    <row r="177" spans="4:79" x14ac:dyDescent="0.25">
      <c r="D177" s="122"/>
      <c r="E177" s="7"/>
      <c r="F177" s="7"/>
      <c r="G177" s="7"/>
      <c r="H177" s="7"/>
      <c r="I177" s="7"/>
      <c r="J177" s="7"/>
      <c r="K177" s="7"/>
      <c r="L177" s="7"/>
      <c r="AT177" s="7"/>
      <c r="AU177" s="7"/>
      <c r="AV177" s="7"/>
      <c r="AW177" s="7"/>
      <c r="AX177" s="7"/>
      <c r="AY177" s="7"/>
      <c r="AZ177" s="7"/>
      <c r="BA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</row>
    <row r="178" spans="4:79" x14ac:dyDescent="0.25">
      <c r="D178" s="122"/>
      <c r="E178" s="7"/>
      <c r="F178" s="7"/>
      <c r="G178" s="7"/>
      <c r="H178" s="7"/>
      <c r="I178" s="7"/>
      <c r="J178" s="7"/>
      <c r="K178" s="7"/>
      <c r="L178" s="7"/>
      <c r="AT178" s="7"/>
      <c r="AU178" s="7"/>
      <c r="AV178" s="7"/>
      <c r="AW178" s="7"/>
      <c r="AX178" s="7"/>
      <c r="AY178" s="7"/>
      <c r="AZ178" s="7"/>
      <c r="BA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</row>
    <row r="179" spans="4:79" x14ac:dyDescent="0.25">
      <c r="D179" s="122"/>
      <c r="E179" s="7"/>
      <c r="F179" s="7"/>
      <c r="G179" s="7"/>
      <c r="H179" s="7"/>
      <c r="I179" s="7"/>
      <c r="J179" s="7"/>
      <c r="K179" s="7"/>
      <c r="L179" s="7"/>
      <c r="AT179" s="7"/>
      <c r="AU179" s="7"/>
      <c r="AV179" s="7"/>
      <c r="AW179" s="7"/>
      <c r="AX179" s="7"/>
      <c r="AY179" s="7"/>
      <c r="AZ179" s="7"/>
      <c r="BA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</row>
    <row r="180" spans="4:79" x14ac:dyDescent="0.25">
      <c r="D180" s="122"/>
      <c r="E180" s="7"/>
      <c r="F180" s="7"/>
      <c r="G180" s="7"/>
      <c r="H180" s="7"/>
      <c r="I180" s="7"/>
      <c r="J180" s="7"/>
      <c r="K180" s="7"/>
      <c r="L180" s="7"/>
      <c r="AT180" s="7"/>
      <c r="AU180" s="7"/>
      <c r="AV180" s="7"/>
      <c r="AW180" s="7"/>
      <c r="AX180" s="7"/>
      <c r="AY180" s="7"/>
      <c r="AZ180" s="7"/>
      <c r="BA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</row>
    <row r="181" spans="4:79" x14ac:dyDescent="0.25">
      <c r="D181" s="122"/>
      <c r="E181" s="7"/>
      <c r="F181" s="7"/>
      <c r="G181" s="7"/>
      <c r="H181" s="7"/>
      <c r="I181" s="7"/>
      <c r="J181" s="7"/>
      <c r="K181" s="7"/>
      <c r="L181" s="7"/>
      <c r="AT181" s="7"/>
      <c r="AU181" s="7"/>
      <c r="AV181" s="7"/>
      <c r="AW181" s="7"/>
      <c r="AX181" s="7"/>
      <c r="AY181" s="7"/>
      <c r="AZ181" s="7"/>
      <c r="BA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</row>
    <row r="182" spans="4:79" x14ac:dyDescent="0.25">
      <c r="D182" s="122"/>
      <c r="E182" s="7"/>
      <c r="F182" s="7"/>
      <c r="G182" s="7"/>
      <c r="H182" s="7"/>
      <c r="I182" s="7"/>
      <c r="J182" s="7"/>
      <c r="K182" s="7"/>
      <c r="L182" s="7"/>
      <c r="AT182" s="7"/>
      <c r="AU182" s="7"/>
      <c r="AV182" s="7"/>
      <c r="AW182" s="7"/>
      <c r="AX182" s="7"/>
      <c r="AY182" s="7"/>
      <c r="AZ182" s="7"/>
      <c r="BA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</row>
    <row r="183" spans="4:79" x14ac:dyDescent="0.25">
      <c r="D183" s="122"/>
      <c r="E183" s="7"/>
      <c r="F183" s="7"/>
      <c r="G183" s="7"/>
      <c r="H183" s="7"/>
      <c r="I183" s="7"/>
      <c r="J183" s="7"/>
      <c r="K183" s="7"/>
      <c r="L183" s="7"/>
      <c r="AT183" s="7"/>
      <c r="AU183" s="7"/>
      <c r="AV183" s="7"/>
      <c r="AW183" s="7"/>
      <c r="AX183" s="7"/>
      <c r="AY183" s="7"/>
      <c r="AZ183" s="7"/>
      <c r="BA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</row>
    <row r="184" spans="4:79" x14ac:dyDescent="0.25">
      <c r="D184" s="122"/>
      <c r="E184" s="7"/>
      <c r="F184" s="7"/>
      <c r="G184" s="7"/>
      <c r="H184" s="7"/>
      <c r="I184" s="7"/>
      <c r="J184" s="7"/>
      <c r="K184" s="7"/>
      <c r="L184" s="7"/>
      <c r="AT184" s="7"/>
      <c r="AU184" s="7"/>
      <c r="AV184" s="7"/>
      <c r="AW184" s="7"/>
      <c r="AX184" s="7"/>
      <c r="AY184" s="7"/>
      <c r="AZ184" s="7"/>
      <c r="BA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</row>
    <row r="185" spans="4:79" x14ac:dyDescent="0.25">
      <c r="D185" s="122"/>
      <c r="E185" s="7"/>
      <c r="F185" s="7"/>
      <c r="G185" s="7"/>
      <c r="H185" s="7"/>
      <c r="I185" s="7"/>
      <c r="J185" s="7"/>
      <c r="K185" s="7"/>
      <c r="L185" s="7"/>
      <c r="AT185" s="7"/>
      <c r="AU185" s="7"/>
      <c r="AV185" s="7"/>
      <c r="AW185" s="7"/>
      <c r="AX185" s="7"/>
      <c r="AY185" s="7"/>
      <c r="AZ185" s="7"/>
      <c r="BA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</row>
    <row r="186" spans="4:79" x14ac:dyDescent="0.25">
      <c r="D186" s="122"/>
      <c r="E186" s="7"/>
      <c r="F186" s="7"/>
      <c r="G186" s="7"/>
      <c r="H186" s="7"/>
      <c r="I186" s="7"/>
      <c r="J186" s="7"/>
      <c r="K186" s="7"/>
      <c r="L186" s="7"/>
      <c r="AT186" s="7"/>
      <c r="AU186" s="7"/>
      <c r="AV186" s="7"/>
      <c r="AW186" s="7"/>
      <c r="AX186" s="7"/>
      <c r="AY186" s="7"/>
      <c r="AZ186" s="7"/>
      <c r="BA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</row>
    <row r="187" spans="4:79" x14ac:dyDescent="0.25">
      <c r="D187" s="122"/>
      <c r="E187" s="7"/>
      <c r="F187" s="7"/>
      <c r="G187" s="7"/>
      <c r="H187" s="7"/>
      <c r="I187" s="7"/>
      <c r="J187" s="7"/>
      <c r="K187" s="7"/>
      <c r="L187" s="7"/>
      <c r="AT187" s="7"/>
      <c r="AU187" s="7"/>
      <c r="AV187" s="7"/>
      <c r="AW187" s="7"/>
      <c r="AX187" s="7"/>
      <c r="AY187" s="7"/>
      <c r="AZ187" s="7"/>
      <c r="BA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</row>
    <row r="188" spans="4:79" x14ac:dyDescent="0.25">
      <c r="D188" s="122"/>
      <c r="E188" s="7"/>
      <c r="F188" s="7"/>
      <c r="G188" s="7"/>
      <c r="H188" s="7"/>
      <c r="I188" s="7"/>
      <c r="J188" s="7"/>
      <c r="K188" s="7"/>
      <c r="L188" s="7"/>
      <c r="AT188" s="7"/>
      <c r="AU188" s="7"/>
      <c r="AV188" s="7"/>
      <c r="AW188" s="7"/>
      <c r="AX188" s="7"/>
      <c r="AY188" s="7"/>
      <c r="AZ188" s="7"/>
      <c r="BA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</row>
    <row r="189" spans="4:79" x14ac:dyDescent="0.25">
      <c r="D189" s="122"/>
      <c r="E189" s="7"/>
      <c r="F189" s="7"/>
      <c r="G189" s="7"/>
      <c r="H189" s="7"/>
      <c r="I189" s="7"/>
      <c r="J189" s="7"/>
      <c r="K189" s="7"/>
      <c r="L189" s="7"/>
      <c r="AT189" s="7"/>
      <c r="AU189" s="7"/>
      <c r="AV189" s="7"/>
      <c r="AW189" s="7"/>
      <c r="AX189" s="7"/>
      <c r="AY189" s="7"/>
      <c r="AZ189" s="7"/>
      <c r="BA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</row>
    <row r="190" spans="4:79" x14ac:dyDescent="0.25">
      <c r="D190" s="122"/>
      <c r="E190" s="7"/>
      <c r="F190" s="7"/>
      <c r="G190" s="7"/>
      <c r="H190" s="7"/>
      <c r="I190" s="7"/>
      <c r="J190" s="7"/>
      <c r="K190" s="7"/>
      <c r="L190" s="7"/>
      <c r="AT190" s="7"/>
      <c r="AU190" s="7"/>
      <c r="AV190" s="7"/>
      <c r="AW190" s="7"/>
      <c r="AX190" s="7"/>
      <c r="AY190" s="7"/>
      <c r="AZ190" s="7"/>
      <c r="BA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</row>
    <row r="191" spans="4:79" x14ac:dyDescent="0.25">
      <c r="D191" s="122"/>
      <c r="E191" s="7"/>
      <c r="F191" s="7"/>
      <c r="G191" s="7"/>
      <c r="H191" s="7"/>
      <c r="I191" s="7"/>
      <c r="J191" s="7"/>
      <c r="K191" s="7"/>
      <c r="L191" s="7"/>
      <c r="AT191" s="7"/>
      <c r="AU191" s="7"/>
      <c r="AV191" s="7"/>
      <c r="AW191" s="7"/>
      <c r="AX191" s="7"/>
      <c r="AY191" s="7"/>
      <c r="AZ191" s="7"/>
      <c r="BA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</row>
    <row r="192" spans="4:79" x14ac:dyDescent="0.25">
      <c r="D192" s="122"/>
      <c r="E192" s="7"/>
      <c r="F192" s="7"/>
      <c r="G192" s="7"/>
      <c r="H192" s="7"/>
      <c r="I192" s="7"/>
      <c r="J192" s="7"/>
      <c r="K192" s="7"/>
      <c r="L192" s="7"/>
      <c r="AT192" s="7"/>
      <c r="AU192" s="7"/>
      <c r="AV192" s="7"/>
      <c r="AW192" s="7"/>
      <c r="AX192" s="7"/>
      <c r="AY192" s="7"/>
      <c r="AZ192" s="7"/>
      <c r="BA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</row>
    <row r="193" spans="4:79" x14ac:dyDescent="0.25">
      <c r="D193" s="122"/>
      <c r="E193" s="7"/>
      <c r="F193" s="7"/>
      <c r="G193" s="7"/>
      <c r="H193" s="7"/>
      <c r="I193" s="7"/>
      <c r="J193" s="7"/>
      <c r="K193" s="7"/>
      <c r="L193" s="7"/>
      <c r="AT193" s="7"/>
      <c r="AU193" s="7"/>
      <c r="AV193" s="7"/>
      <c r="AW193" s="7"/>
      <c r="AX193" s="7"/>
      <c r="AY193" s="7"/>
      <c r="AZ193" s="7"/>
      <c r="BA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</row>
    <row r="194" spans="4:79" x14ac:dyDescent="0.25">
      <c r="D194" s="122"/>
      <c r="E194" s="7"/>
      <c r="F194" s="7"/>
      <c r="G194" s="7"/>
      <c r="H194" s="7"/>
      <c r="I194" s="7"/>
      <c r="J194" s="7"/>
      <c r="K194" s="7"/>
      <c r="L194" s="7"/>
      <c r="AT194" s="7"/>
      <c r="AU194" s="7"/>
      <c r="AV194" s="7"/>
      <c r="AW194" s="7"/>
      <c r="AX194" s="7"/>
      <c r="AY194" s="7"/>
      <c r="AZ194" s="7"/>
      <c r="BA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</row>
    <row r="195" spans="4:79" x14ac:dyDescent="0.25">
      <c r="D195" s="122"/>
      <c r="E195" s="7"/>
      <c r="F195" s="7"/>
      <c r="G195" s="7"/>
      <c r="H195" s="7"/>
      <c r="I195" s="7"/>
      <c r="J195" s="7"/>
      <c r="K195" s="7"/>
      <c r="L195" s="7"/>
      <c r="AT195" s="7"/>
      <c r="AU195" s="7"/>
      <c r="AV195" s="7"/>
      <c r="AW195" s="7"/>
      <c r="AX195" s="7"/>
      <c r="AY195" s="7"/>
      <c r="AZ195" s="7"/>
      <c r="BA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</row>
    <row r="196" spans="4:79" x14ac:dyDescent="0.25">
      <c r="D196" s="122"/>
      <c r="E196" s="7"/>
      <c r="F196" s="7"/>
      <c r="G196" s="7"/>
      <c r="H196" s="7"/>
      <c r="I196" s="7"/>
      <c r="J196" s="7"/>
      <c r="K196" s="7"/>
      <c r="L196" s="7"/>
      <c r="AT196" s="7"/>
      <c r="AU196" s="7"/>
      <c r="AV196" s="7"/>
      <c r="AW196" s="7"/>
      <c r="AX196" s="7"/>
      <c r="AY196" s="7"/>
      <c r="AZ196" s="7"/>
      <c r="BA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</row>
    <row r="197" spans="4:79" x14ac:dyDescent="0.25">
      <c r="D197" s="122"/>
      <c r="E197" s="7"/>
      <c r="F197" s="7"/>
      <c r="G197" s="7"/>
      <c r="H197" s="7"/>
      <c r="I197" s="7"/>
      <c r="J197" s="7"/>
      <c r="K197" s="7"/>
      <c r="L197" s="7"/>
      <c r="AT197" s="7"/>
      <c r="AU197" s="7"/>
      <c r="AV197" s="7"/>
      <c r="AW197" s="7"/>
      <c r="AX197" s="7"/>
      <c r="AY197" s="7"/>
      <c r="AZ197" s="7"/>
      <c r="BA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</row>
    <row r="198" spans="4:79" x14ac:dyDescent="0.25">
      <c r="D198" s="122"/>
      <c r="E198" s="7"/>
      <c r="F198" s="7"/>
      <c r="G198" s="7"/>
      <c r="H198" s="7"/>
      <c r="I198" s="7"/>
      <c r="J198" s="7"/>
      <c r="K198" s="7"/>
      <c r="L198" s="7"/>
      <c r="AT198" s="7"/>
      <c r="AU198" s="7"/>
      <c r="AV198" s="7"/>
      <c r="AW198" s="7"/>
      <c r="AX198" s="7"/>
      <c r="AY198" s="7"/>
      <c r="AZ198" s="7"/>
      <c r="BA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</row>
    <row r="199" spans="4:79" x14ac:dyDescent="0.25">
      <c r="D199" s="122"/>
      <c r="E199" s="7"/>
      <c r="F199" s="7"/>
      <c r="G199" s="7"/>
      <c r="H199" s="7"/>
      <c r="I199" s="7"/>
      <c r="J199" s="7"/>
      <c r="K199" s="7"/>
      <c r="L199" s="7"/>
      <c r="AT199" s="7"/>
      <c r="AU199" s="7"/>
      <c r="AV199" s="7"/>
      <c r="AW199" s="7"/>
      <c r="AX199" s="7"/>
      <c r="AY199" s="7"/>
      <c r="AZ199" s="7"/>
      <c r="BA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</row>
    <row r="200" spans="4:79" x14ac:dyDescent="0.25">
      <c r="D200" s="122"/>
      <c r="E200" s="7"/>
      <c r="F200" s="7"/>
      <c r="G200" s="7"/>
      <c r="H200" s="7"/>
      <c r="I200" s="7"/>
      <c r="J200" s="7"/>
      <c r="K200" s="7"/>
      <c r="L200" s="7"/>
      <c r="AT200" s="7"/>
      <c r="AU200" s="7"/>
      <c r="AV200" s="7"/>
      <c r="AW200" s="7"/>
      <c r="AX200" s="7"/>
      <c r="AY200" s="7"/>
      <c r="AZ200" s="7"/>
      <c r="BA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</row>
    <row r="201" spans="4:79" x14ac:dyDescent="0.25">
      <c r="D201" s="122"/>
      <c r="E201" s="7"/>
      <c r="F201" s="7"/>
      <c r="G201" s="7"/>
      <c r="H201" s="7"/>
      <c r="I201" s="7"/>
      <c r="J201" s="7"/>
      <c r="K201" s="7"/>
      <c r="L201" s="7"/>
      <c r="AT201" s="7"/>
      <c r="AU201" s="7"/>
      <c r="AV201" s="7"/>
      <c r="AW201" s="7"/>
      <c r="AX201" s="7"/>
      <c r="AY201" s="7"/>
      <c r="AZ201" s="7"/>
      <c r="BA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</row>
    <row r="202" spans="4:79" x14ac:dyDescent="0.25">
      <c r="D202" s="122"/>
      <c r="E202" s="7"/>
      <c r="F202" s="7"/>
      <c r="G202" s="7"/>
      <c r="H202" s="7"/>
      <c r="I202" s="7"/>
      <c r="J202" s="7"/>
      <c r="K202" s="7"/>
      <c r="L202" s="7"/>
      <c r="AT202" s="7"/>
      <c r="AU202" s="7"/>
      <c r="AV202" s="7"/>
      <c r="AW202" s="7"/>
      <c r="AX202" s="7"/>
      <c r="AY202" s="7"/>
      <c r="AZ202" s="7"/>
      <c r="BA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</row>
    <row r="203" spans="4:79" x14ac:dyDescent="0.25">
      <c r="D203" s="122"/>
      <c r="E203" s="7"/>
      <c r="F203" s="7"/>
      <c r="G203" s="7"/>
      <c r="H203" s="7"/>
      <c r="I203" s="7"/>
      <c r="J203" s="7"/>
      <c r="K203" s="7"/>
      <c r="L203" s="7"/>
      <c r="AT203" s="7"/>
      <c r="AU203" s="7"/>
      <c r="AV203" s="7"/>
      <c r="AW203" s="7"/>
      <c r="AX203" s="7"/>
      <c r="AY203" s="7"/>
      <c r="AZ203" s="7"/>
      <c r="BA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</row>
    <row r="204" spans="4:79" x14ac:dyDescent="0.25">
      <c r="D204" s="122"/>
      <c r="E204" s="7"/>
      <c r="F204" s="7"/>
      <c r="G204" s="7"/>
      <c r="H204" s="7"/>
      <c r="I204" s="7"/>
      <c r="J204" s="7"/>
      <c r="K204" s="7"/>
      <c r="L204" s="7"/>
      <c r="AT204" s="7"/>
      <c r="AU204" s="7"/>
      <c r="AV204" s="7"/>
      <c r="AW204" s="7"/>
      <c r="AX204" s="7"/>
      <c r="AY204" s="7"/>
      <c r="AZ204" s="7"/>
      <c r="BA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</row>
    <row r="205" spans="4:79" x14ac:dyDescent="0.25">
      <c r="D205" s="122"/>
      <c r="E205" s="7"/>
      <c r="F205" s="7"/>
      <c r="G205" s="7"/>
      <c r="H205" s="7"/>
      <c r="I205" s="7"/>
      <c r="J205" s="7"/>
      <c r="K205" s="7"/>
      <c r="L205" s="7"/>
      <c r="AT205" s="7"/>
      <c r="AU205" s="7"/>
      <c r="AV205" s="7"/>
      <c r="AW205" s="7"/>
      <c r="AX205" s="7"/>
      <c r="AY205" s="7"/>
      <c r="AZ205" s="7"/>
      <c r="BA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</row>
    <row r="206" spans="4:79" x14ac:dyDescent="0.25">
      <c r="D206" s="122"/>
      <c r="E206" s="7"/>
      <c r="F206" s="7"/>
      <c r="G206" s="7"/>
      <c r="H206" s="7"/>
      <c r="I206" s="7"/>
      <c r="J206" s="7"/>
      <c r="K206" s="7"/>
      <c r="L206" s="7"/>
      <c r="AT206" s="7"/>
      <c r="AU206" s="7"/>
      <c r="AV206" s="7"/>
      <c r="AW206" s="7"/>
      <c r="AX206" s="7"/>
      <c r="AY206" s="7"/>
      <c r="AZ206" s="7"/>
      <c r="BA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</row>
    <row r="207" spans="4:79" x14ac:dyDescent="0.25">
      <c r="D207" s="122"/>
      <c r="E207" s="7"/>
      <c r="F207" s="7"/>
      <c r="G207" s="7"/>
      <c r="H207" s="7"/>
      <c r="I207" s="7"/>
      <c r="J207" s="7"/>
      <c r="K207" s="7"/>
      <c r="L207" s="7"/>
      <c r="AT207" s="7"/>
      <c r="AU207" s="7"/>
      <c r="AV207" s="7"/>
      <c r="AW207" s="7"/>
      <c r="AX207" s="7"/>
      <c r="AY207" s="7"/>
      <c r="AZ207" s="7"/>
      <c r="BA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</row>
    <row r="208" spans="4:79" x14ac:dyDescent="0.25">
      <c r="D208" s="122"/>
      <c r="E208" s="7"/>
      <c r="F208" s="7"/>
      <c r="G208" s="7"/>
      <c r="H208" s="7"/>
      <c r="I208" s="7"/>
      <c r="J208" s="7"/>
      <c r="K208" s="7"/>
      <c r="L208" s="7"/>
      <c r="AT208" s="7"/>
      <c r="AU208" s="7"/>
      <c r="AV208" s="7"/>
      <c r="AW208" s="7"/>
      <c r="AX208" s="7"/>
      <c r="AY208" s="7"/>
      <c r="AZ208" s="7"/>
      <c r="BA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</row>
    <row r="209" spans="4:79" x14ac:dyDescent="0.25">
      <c r="D209" s="122"/>
      <c r="E209" s="7"/>
      <c r="F209" s="7"/>
      <c r="G209" s="7"/>
      <c r="H209" s="7"/>
      <c r="I209" s="7"/>
      <c r="J209" s="7"/>
      <c r="K209" s="7"/>
      <c r="L209" s="7"/>
      <c r="AT209" s="7"/>
      <c r="AU209" s="7"/>
      <c r="AV209" s="7"/>
      <c r="AW209" s="7"/>
      <c r="AX209" s="7"/>
      <c r="AY209" s="7"/>
      <c r="AZ209" s="7"/>
      <c r="BA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</row>
    <row r="210" spans="4:79" x14ac:dyDescent="0.25">
      <c r="D210" s="122"/>
      <c r="E210" s="7"/>
      <c r="F210" s="7"/>
      <c r="G210" s="7"/>
      <c r="H210" s="7"/>
      <c r="I210" s="7"/>
      <c r="J210" s="7"/>
      <c r="K210" s="7"/>
      <c r="L210" s="7"/>
      <c r="AT210" s="7"/>
      <c r="AU210" s="7"/>
      <c r="AV210" s="7"/>
      <c r="AW210" s="7"/>
      <c r="AX210" s="7"/>
      <c r="AY210" s="7"/>
      <c r="AZ210" s="7"/>
      <c r="BA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</row>
    <row r="211" spans="4:79" x14ac:dyDescent="0.25">
      <c r="D211" s="122"/>
      <c r="E211" s="7"/>
      <c r="F211" s="7"/>
      <c r="G211" s="7"/>
      <c r="H211" s="7"/>
      <c r="I211" s="7"/>
      <c r="J211" s="7"/>
      <c r="K211" s="7"/>
      <c r="L211" s="7"/>
      <c r="AT211" s="7"/>
      <c r="AU211" s="7"/>
      <c r="AV211" s="7"/>
      <c r="AW211" s="7"/>
      <c r="AX211" s="7"/>
      <c r="AY211" s="7"/>
      <c r="AZ211" s="7"/>
      <c r="BA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</row>
    <row r="212" spans="4:79" x14ac:dyDescent="0.25">
      <c r="D212" s="122"/>
      <c r="E212" s="7"/>
      <c r="F212" s="7"/>
      <c r="G212" s="7"/>
      <c r="H212" s="7"/>
      <c r="I212" s="7"/>
      <c r="J212" s="7"/>
      <c r="K212" s="7"/>
      <c r="L212" s="7"/>
      <c r="AT212" s="7"/>
      <c r="AU212" s="7"/>
      <c r="AV212" s="7"/>
      <c r="AW212" s="7"/>
      <c r="AX212" s="7"/>
      <c r="AY212" s="7"/>
      <c r="AZ212" s="7"/>
      <c r="BA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</row>
    <row r="213" spans="4:79" x14ac:dyDescent="0.25">
      <c r="D213" s="122"/>
      <c r="E213" s="7"/>
      <c r="F213" s="7"/>
      <c r="G213" s="7"/>
      <c r="H213" s="7"/>
      <c r="I213" s="7"/>
      <c r="J213" s="7"/>
      <c r="K213" s="7"/>
      <c r="L213" s="7"/>
      <c r="AT213" s="7"/>
      <c r="AU213" s="7"/>
      <c r="AV213" s="7"/>
      <c r="AW213" s="7"/>
      <c r="AX213" s="7"/>
      <c r="AY213" s="7"/>
      <c r="AZ213" s="7"/>
      <c r="BA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</row>
    <row r="214" spans="4:79" x14ac:dyDescent="0.25">
      <c r="D214" s="122"/>
      <c r="E214" s="7"/>
      <c r="F214" s="7"/>
      <c r="G214" s="7"/>
      <c r="H214" s="7"/>
      <c r="I214" s="7"/>
      <c r="J214" s="7"/>
      <c r="K214" s="7"/>
      <c r="L214" s="7"/>
      <c r="AT214" s="7"/>
      <c r="AU214" s="7"/>
      <c r="AV214" s="7"/>
      <c r="AW214" s="7"/>
      <c r="AX214" s="7"/>
      <c r="AY214" s="7"/>
      <c r="AZ214" s="7"/>
      <c r="BA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</row>
    <row r="215" spans="4:79" x14ac:dyDescent="0.25">
      <c r="D215" s="122"/>
      <c r="E215" s="7"/>
      <c r="F215" s="7"/>
      <c r="G215" s="7"/>
      <c r="H215" s="7"/>
      <c r="I215" s="7"/>
      <c r="J215" s="7"/>
      <c r="K215" s="7"/>
      <c r="L215" s="7"/>
      <c r="AT215" s="7"/>
      <c r="AU215" s="7"/>
      <c r="AV215" s="7"/>
      <c r="AW215" s="7"/>
      <c r="AX215" s="7"/>
      <c r="AY215" s="7"/>
      <c r="AZ215" s="7"/>
      <c r="BA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</row>
    <row r="216" spans="4:79" x14ac:dyDescent="0.25">
      <c r="D216" s="122"/>
      <c r="E216" s="7"/>
      <c r="F216" s="7"/>
      <c r="G216" s="7"/>
      <c r="H216" s="7"/>
      <c r="I216" s="7"/>
      <c r="J216" s="7"/>
      <c r="K216" s="7"/>
      <c r="L216" s="7"/>
      <c r="AT216" s="7"/>
      <c r="AU216" s="7"/>
      <c r="AV216" s="7"/>
      <c r="AW216" s="7"/>
      <c r="AX216" s="7"/>
      <c r="AY216" s="7"/>
      <c r="AZ216" s="7"/>
      <c r="BA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</row>
    <row r="217" spans="4:79" x14ac:dyDescent="0.25">
      <c r="D217" s="122"/>
      <c r="E217" s="7"/>
      <c r="F217" s="7"/>
      <c r="G217" s="7"/>
      <c r="H217" s="7"/>
      <c r="I217" s="7"/>
      <c r="J217" s="7"/>
      <c r="K217" s="7"/>
      <c r="L217" s="7"/>
      <c r="AT217" s="7"/>
      <c r="AU217" s="7"/>
      <c r="AV217" s="7"/>
      <c r="AW217" s="7"/>
      <c r="AX217" s="7"/>
      <c r="AY217" s="7"/>
      <c r="AZ217" s="7"/>
      <c r="BA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</row>
    <row r="218" spans="4:79" x14ac:dyDescent="0.25">
      <c r="D218" s="122"/>
      <c r="E218" s="7"/>
      <c r="F218" s="7"/>
      <c r="G218" s="7"/>
      <c r="H218" s="7"/>
      <c r="I218" s="7"/>
      <c r="J218" s="7"/>
      <c r="K218" s="7"/>
      <c r="L218" s="7"/>
      <c r="AT218" s="7"/>
      <c r="AU218" s="7"/>
      <c r="AV218" s="7"/>
      <c r="AW218" s="7"/>
      <c r="AX218" s="7"/>
      <c r="AY218" s="7"/>
      <c r="AZ218" s="7"/>
      <c r="BA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</row>
    <row r="219" spans="4:79" x14ac:dyDescent="0.25">
      <c r="D219" s="122"/>
      <c r="E219" s="7"/>
      <c r="F219" s="7"/>
      <c r="G219" s="7"/>
      <c r="H219" s="7"/>
      <c r="I219" s="7"/>
      <c r="J219" s="7"/>
      <c r="K219" s="7"/>
      <c r="L219" s="7"/>
      <c r="AT219" s="7"/>
      <c r="AU219" s="7"/>
      <c r="AV219" s="7"/>
      <c r="AW219" s="7"/>
      <c r="AX219" s="7"/>
      <c r="AY219" s="7"/>
      <c r="AZ219" s="7"/>
      <c r="BA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</row>
    <row r="220" spans="4:79" x14ac:dyDescent="0.25">
      <c r="D220" s="122"/>
      <c r="E220" s="7"/>
      <c r="F220" s="7"/>
      <c r="G220" s="7"/>
      <c r="H220" s="7"/>
      <c r="I220" s="7"/>
      <c r="J220" s="7"/>
      <c r="K220" s="7"/>
      <c r="L220" s="7"/>
      <c r="AT220" s="7"/>
      <c r="AU220" s="7"/>
      <c r="AV220" s="7"/>
      <c r="AW220" s="7"/>
      <c r="AX220" s="7"/>
      <c r="AY220" s="7"/>
      <c r="AZ220" s="7"/>
      <c r="BA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</row>
    <row r="221" spans="4:79" x14ac:dyDescent="0.25">
      <c r="D221" s="122"/>
      <c r="E221" s="7"/>
      <c r="F221" s="7"/>
      <c r="G221" s="7"/>
      <c r="H221" s="7"/>
      <c r="I221" s="7"/>
      <c r="J221" s="7"/>
      <c r="K221" s="7"/>
      <c r="L221" s="7"/>
      <c r="AT221" s="7"/>
      <c r="AU221" s="7"/>
      <c r="AV221" s="7"/>
      <c r="AW221" s="7"/>
      <c r="AX221" s="7"/>
      <c r="AY221" s="7"/>
      <c r="AZ221" s="7"/>
      <c r="BA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</row>
    <row r="222" spans="4:79" x14ac:dyDescent="0.25">
      <c r="D222" s="122"/>
      <c r="E222" s="7"/>
      <c r="F222" s="7"/>
      <c r="G222" s="7"/>
      <c r="H222" s="7"/>
      <c r="I222" s="7"/>
      <c r="J222" s="7"/>
      <c r="K222" s="7"/>
      <c r="L222" s="7"/>
      <c r="AT222" s="7"/>
      <c r="AU222" s="7"/>
      <c r="AV222" s="7"/>
      <c r="AW222" s="7"/>
      <c r="AX222" s="7"/>
      <c r="AY222" s="7"/>
      <c r="AZ222" s="7"/>
      <c r="BA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</row>
    <row r="223" spans="4:79" x14ac:dyDescent="0.25">
      <c r="D223" s="122"/>
      <c r="E223" s="7"/>
      <c r="F223" s="7"/>
      <c r="G223" s="7"/>
      <c r="H223" s="7"/>
      <c r="I223" s="7"/>
      <c r="J223" s="7"/>
      <c r="K223" s="7"/>
      <c r="L223" s="7"/>
      <c r="AT223" s="7"/>
      <c r="AU223" s="7"/>
      <c r="AV223" s="7"/>
      <c r="AW223" s="7"/>
      <c r="AX223" s="7"/>
      <c r="AY223" s="7"/>
      <c r="AZ223" s="7"/>
      <c r="BA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</row>
    <row r="224" spans="4:79" x14ac:dyDescent="0.25">
      <c r="D224" s="122"/>
      <c r="E224" s="7"/>
      <c r="F224" s="7"/>
      <c r="G224" s="7"/>
      <c r="H224" s="7"/>
      <c r="I224" s="7"/>
      <c r="J224" s="7"/>
      <c r="K224" s="7"/>
      <c r="L224" s="7"/>
      <c r="AT224" s="7"/>
      <c r="AU224" s="7"/>
      <c r="AV224" s="7"/>
      <c r="AW224" s="7"/>
      <c r="AX224" s="7"/>
      <c r="AY224" s="7"/>
      <c r="AZ224" s="7"/>
      <c r="BA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</row>
    <row r="225" spans="4:79" x14ac:dyDescent="0.25">
      <c r="D225" s="122"/>
      <c r="E225" s="7"/>
      <c r="F225" s="7"/>
      <c r="G225" s="7"/>
      <c r="H225" s="7"/>
      <c r="I225" s="7"/>
      <c r="J225" s="7"/>
      <c r="K225" s="7"/>
      <c r="L225" s="7"/>
      <c r="AT225" s="7"/>
      <c r="AU225" s="7"/>
      <c r="AV225" s="7"/>
      <c r="AW225" s="7"/>
      <c r="AX225" s="7"/>
      <c r="AY225" s="7"/>
      <c r="AZ225" s="7"/>
      <c r="BA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</row>
    <row r="226" spans="4:79" x14ac:dyDescent="0.25">
      <c r="D226" s="122"/>
      <c r="E226" s="7"/>
      <c r="F226" s="7"/>
      <c r="G226" s="7"/>
      <c r="H226" s="7"/>
      <c r="I226" s="7"/>
      <c r="J226" s="7"/>
      <c r="K226" s="7"/>
      <c r="L226" s="7"/>
      <c r="AT226" s="7"/>
      <c r="AU226" s="7"/>
      <c r="AV226" s="7"/>
      <c r="AW226" s="7"/>
      <c r="AX226" s="7"/>
      <c r="AY226" s="7"/>
      <c r="AZ226" s="7"/>
      <c r="BA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</row>
    <row r="227" spans="4:79" x14ac:dyDescent="0.25">
      <c r="D227" s="122"/>
      <c r="E227" s="7"/>
      <c r="F227" s="7"/>
      <c r="G227" s="7"/>
      <c r="H227" s="7"/>
      <c r="I227" s="7"/>
      <c r="J227" s="7"/>
      <c r="K227" s="7"/>
      <c r="L227" s="7"/>
      <c r="AT227" s="7"/>
      <c r="AU227" s="7"/>
      <c r="AV227" s="7"/>
      <c r="AW227" s="7"/>
      <c r="AX227" s="7"/>
      <c r="AY227" s="7"/>
      <c r="AZ227" s="7"/>
      <c r="BA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</row>
    <row r="228" spans="4:79" x14ac:dyDescent="0.25">
      <c r="D228" s="122"/>
      <c r="E228" s="7"/>
      <c r="F228" s="7"/>
      <c r="G228" s="7"/>
      <c r="H228" s="7"/>
      <c r="I228" s="7"/>
      <c r="J228" s="7"/>
      <c r="K228" s="7"/>
      <c r="L228" s="7"/>
      <c r="AT228" s="7"/>
      <c r="AU228" s="7"/>
      <c r="AV228" s="7"/>
      <c r="AW228" s="7"/>
      <c r="AX228" s="7"/>
      <c r="AY228" s="7"/>
      <c r="AZ228" s="7"/>
      <c r="BA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</row>
    <row r="229" spans="4:79" x14ac:dyDescent="0.25">
      <c r="D229" s="122"/>
      <c r="E229" s="7"/>
      <c r="F229" s="7"/>
      <c r="G229" s="7"/>
      <c r="H229" s="7"/>
      <c r="I229" s="7"/>
      <c r="J229" s="7"/>
      <c r="K229" s="7"/>
      <c r="L229" s="7"/>
      <c r="AT229" s="7"/>
      <c r="AU229" s="7"/>
      <c r="AV229" s="7"/>
      <c r="AW229" s="7"/>
      <c r="AX229" s="7"/>
      <c r="AY229" s="7"/>
      <c r="AZ229" s="7"/>
      <c r="BA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</row>
    <row r="230" spans="4:79" x14ac:dyDescent="0.25">
      <c r="D230" s="122"/>
      <c r="E230" s="7"/>
      <c r="F230" s="7"/>
      <c r="G230" s="7"/>
      <c r="H230" s="7"/>
      <c r="I230" s="7"/>
      <c r="J230" s="7"/>
      <c r="K230" s="7"/>
      <c r="L230" s="7"/>
      <c r="AT230" s="7"/>
      <c r="AU230" s="7"/>
      <c r="AV230" s="7"/>
      <c r="AW230" s="7"/>
      <c r="AX230" s="7"/>
      <c r="AY230" s="7"/>
      <c r="AZ230" s="7"/>
      <c r="BA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</row>
    <row r="231" spans="4:79" x14ac:dyDescent="0.25">
      <c r="D231" s="122"/>
      <c r="E231" s="7"/>
      <c r="F231" s="7"/>
      <c r="G231" s="7"/>
      <c r="H231" s="7"/>
      <c r="I231" s="7"/>
      <c r="J231" s="7"/>
      <c r="K231" s="7"/>
      <c r="L231" s="7"/>
      <c r="AT231" s="7"/>
      <c r="AU231" s="7"/>
      <c r="AV231" s="7"/>
      <c r="AW231" s="7"/>
      <c r="AX231" s="7"/>
      <c r="AY231" s="7"/>
      <c r="AZ231" s="7"/>
      <c r="BA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</row>
    <row r="232" spans="4:79" x14ac:dyDescent="0.25">
      <c r="D232" s="122"/>
      <c r="E232" s="7"/>
      <c r="F232" s="7"/>
      <c r="G232" s="7"/>
      <c r="H232" s="7"/>
      <c r="I232" s="7"/>
      <c r="J232" s="7"/>
      <c r="K232" s="7"/>
      <c r="L232" s="7"/>
      <c r="AT232" s="7"/>
      <c r="AU232" s="7"/>
      <c r="AV232" s="7"/>
      <c r="AW232" s="7"/>
      <c r="AX232" s="7"/>
      <c r="AY232" s="7"/>
      <c r="AZ232" s="7"/>
      <c r="BA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</row>
    <row r="233" spans="4:79" x14ac:dyDescent="0.25">
      <c r="D233" s="122"/>
      <c r="E233" s="7"/>
      <c r="F233" s="7"/>
      <c r="G233" s="7"/>
      <c r="H233" s="7"/>
      <c r="I233" s="7"/>
      <c r="J233" s="7"/>
      <c r="K233" s="7"/>
      <c r="L233" s="7"/>
      <c r="AT233" s="7"/>
      <c r="AU233" s="7"/>
      <c r="AV233" s="7"/>
      <c r="AW233" s="7"/>
      <c r="AX233" s="7"/>
      <c r="AY233" s="7"/>
      <c r="AZ233" s="7"/>
      <c r="BA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</row>
    <row r="234" spans="4:79" x14ac:dyDescent="0.25">
      <c r="D234" s="122"/>
      <c r="E234" s="7"/>
      <c r="F234" s="7"/>
      <c r="G234" s="7"/>
      <c r="H234" s="7"/>
      <c r="I234" s="7"/>
      <c r="J234" s="7"/>
      <c r="K234" s="7"/>
      <c r="L234" s="7"/>
      <c r="AT234" s="7"/>
      <c r="AU234" s="7"/>
      <c r="AV234" s="7"/>
      <c r="AW234" s="7"/>
      <c r="AX234" s="7"/>
      <c r="AY234" s="7"/>
      <c r="AZ234" s="7"/>
      <c r="BA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</row>
    <row r="235" spans="4:79" x14ac:dyDescent="0.25">
      <c r="D235" s="122"/>
      <c r="E235" s="7"/>
      <c r="F235" s="7"/>
      <c r="G235" s="7"/>
      <c r="H235" s="7"/>
      <c r="I235" s="7"/>
      <c r="J235" s="7"/>
      <c r="K235" s="7"/>
      <c r="L235" s="7"/>
      <c r="AT235" s="7"/>
      <c r="AU235" s="7"/>
      <c r="AV235" s="7"/>
      <c r="AW235" s="7"/>
      <c r="AX235" s="7"/>
      <c r="AY235" s="7"/>
      <c r="AZ235" s="7"/>
      <c r="BA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</row>
    <row r="236" spans="4:79" x14ac:dyDescent="0.25">
      <c r="D236" s="122"/>
      <c r="E236" s="7"/>
      <c r="F236" s="7"/>
      <c r="G236" s="7"/>
      <c r="H236" s="7"/>
      <c r="I236" s="7"/>
      <c r="J236" s="7"/>
      <c r="K236" s="7"/>
      <c r="L236" s="7"/>
      <c r="AT236" s="7"/>
      <c r="AU236" s="7"/>
      <c r="AV236" s="7"/>
      <c r="AW236" s="7"/>
      <c r="AX236" s="7"/>
      <c r="AY236" s="7"/>
      <c r="AZ236" s="7"/>
      <c r="BA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</row>
    <row r="237" spans="4:79" x14ac:dyDescent="0.25">
      <c r="D237" s="122"/>
      <c r="E237" s="7"/>
      <c r="F237" s="7"/>
      <c r="G237" s="7"/>
      <c r="H237" s="7"/>
      <c r="I237" s="7"/>
      <c r="J237" s="7"/>
      <c r="K237" s="7"/>
      <c r="L237" s="7"/>
      <c r="AT237" s="7"/>
      <c r="AU237" s="7"/>
      <c r="AV237" s="7"/>
      <c r="AW237" s="7"/>
      <c r="AX237" s="7"/>
      <c r="AY237" s="7"/>
      <c r="AZ237" s="7"/>
      <c r="BA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</row>
    <row r="238" spans="4:79" x14ac:dyDescent="0.25">
      <c r="D238" s="122"/>
      <c r="E238" s="7"/>
      <c r="F238" s="7"/>
      <c r="G238" s="7"/>
      <c r="H238" s="7"/>
      <c r="I238" s="7"/>
      <c r="J238" s="7"/>
      <c r="K238" s="7"/>
      <c r="L238" s="7"/>
      <c r="AT238" s="7"/>
      <c r="AU238" s="7"/>
      <c r="AV238" s="7"/>
      <c r="AW238" s="7"/>
      <c r="AX238" s="7"/>
      <c r="AY238" s="7"/>
      <c r="AZ238" s="7"/>
      <c r="BA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</row>
    <row r="239" spans="4:79" x14ac:dyDescent="0.25">
      <c r="D239" s="122"/>
      <c r="E239" s="7"/>
      <c r="F239" s="7"/>
      <c r="G239" s="7"/>
      <c r="H239" s="7"/>
      <c r="I239" s="7"/>
      <c r="J239" s="7"/>
      <c r="K239" s="7"/>
      <c r="L239" s="7"/>
      <c r="AT239" s="7"/>
      <c r="AU239" s="7"/>
      <c r="AV239" s="7"/>
      <c r="AW239" s="7"/>
      <c r="AX239" s="7"/>
      <c r="AY239" s="7"/>
      <c r="AZ239" s="7"/>
      <c r="BA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</row>
    <row r="240" spans="4:79" x14ac:dyDescent="0.25">
      <c r="D240" s="122"/>
      <c r="E240" s="7"/>
      <c r="F240" s="7"/>
      <c r="G240" s="7"/>
      <c r="H240" s="7"/>
      <c r="I240" s="7"/>
      <c r="J240" s="7"/>
      <c r="K240" s="7"/>
      <c r="L240" s="7"/>
      <c r="AT240" s="7"/>
      <c r="AU240" s="7"/>
      <c r="AV240" s="7"/>
      <c r="AW240" s="7"/>
      <c r="AX240" s="7"/>
      <c r="AY240" s="7"/>
      <c r="AZ240" s="7"/>
      <c r="BA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</row>
    <row r="241" spans="4:79" x14ac:dyDescent="0.25">
      <c r="D241" s="122"/>
      <c r="E241" s="7"/>
      <c r="F241" s="7"/>
      <c r="G241" s="7"/>
      <c r="H241" s="7"/>
      <c r="I241" s="7"/>
      <c r="J241" s="7"/>
      <c r="K241" s="7"/>
      <c r="L241" s="7"/>
      <c r="AT241" s="7"/>
      <c r="AU241" s="7"/>
      <c r="AV241" s="7"/>
      <c r="AW241" s="7"/>
      <c r="AX241" s="7"/>
      <c r="AY241" s="7"/>
      <c r="AZ241" s="7"/>
      <c r="BA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</row>
    <row r="242" spans="4:79" x14ac:dyDescent="0.25">
      <c r="D242" s="122"/>
      <c r="E242" s="7"/>
      <c r="F242" s="7"/>
      <c r="G242" s="7"/>
      <c r="H242" s="7"/>
      <c r="I242" s="7"/>
      <c r="J242" s="7"/>
      <c r="K242" s="7"/>
      <c r="L242" s="7"/>
      <c r="AT242" s="7"/>
      <c r="AU242" s="7"/>
      <c r="AV242" s="7"/>
      <c r="AW242" s="7"/>
      <c r="AX242" s="7"/>
      <c r="AY242" s="7"/>
      <c r="AZ242" s="7"/>
      <c r="BA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</row>
    <row r="243" spans="4:79" x14ac:dyDescent="0.25">
      <c r="D243" s="122"/>
      <c r="E243" s="7"/>
      <c r="F243" s="7"/>
      <c r="G243" s="7"/>
      <c r="H243" s="7"/>
      <c r="I243" s="7"/>
      <c r="J243" s="7"/>
      <c r="K243" s="7"/>
      <c r="L243" s="7"/>
      <c r="AT243" s="7"/>
      <c r="AU243" s="7"/>
      <c r="AV243" s="7"/>
      <c r="AW243" s="7"/>
      <c r="AX243" s="7"/>
      <c r="AY243" s="7"/>
      <c r="AZ243" s="7"/>
      <c r="BA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</row>
    <row r="244" spans="4:79" x14ac:dyDescent="0.25">
      <c r="D244" s="122"/>
      <c r="E244" s="7"/>
      <c r="F244" s="7"/>
      <c r="G244" s="7"/>
      <c r="H244" s="7"/>
      <c r="I244" s="7"/>
      <c r="J244" s="7"/>
      <c r="K244" s="7"/>
      <c r="L244" s="7"/>
      <c r="AT244" s="7"/>
      <c r="AU244" s="7"/>
      <c r="AV244" s="7"/>
      <c r="AW244" s="7"/>
      <c r="AX244" s="7"/>
      <c r="AY244" s="7"/>
      <c r="AZ244" s="7"/>
      <c r="BA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</row>
    <row r="245" spans="4:79" x14ac:dyDescent="0.25">
      <c r="D245" s="122"/>
      <c r="E245" s="7"/>
      <c r="F245" s="7"/>
      <c r="G245" s="7"/>
      <c r="H245" s="7"/>
      <c r="I245" s="7"/>
      <c r="J245" s="7"/>
      <c r="K245" s="7"/>
      <c r="L245" s="7"/>
      <c r="AT245" s="7"/>
      <c r="AU245" s="7"/>
      <c r="AV245" s="7"/>
      <c r="AW245" s="7"/>
      <c r="AX245" s="7"/>
      <c r="AY245" s="7"/>
      <c r="AZ245" s="7"/>
      <c r="BA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</row>
    <row r="246" spans="4:79" x14ac:dyDescent="0.25">
      <c r="D246" s="122"/>
      <c r="E246" s="7"/>
      <c r="F246" s="7"/>
      <c r="G246" s="7"/>
      <c r="H246" s="7"/>
      <c r="I246" s="7"/>
      <c r="J246" s="7"/>
      <c r="K246" s="7"/>
      <c r="L246" s="7"/>
      <c r="AT246" s="7"/>
      <c r="AU246" s="7"/>
      <c r="AV246" s="7"/>
      <c r="AW246" s="7"/>
      <c r="AX246" s="7"/>
      <c r="AY246" s="7"/>
      <c r="AZ246" s="7"/>
      <c r="BA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</row>
    <row r="247" spans="4:79" x14ac:dyDescent="0.25">
      <c r="D247" s="122"/>
      <c r="E247" s="7"/>
      <c r="F247" s="7"/>
      <c r="G247" s="7"/>
      <c r="H247" s="7"/>
      <c r="I247" s="7"/>
      <c r="J247" s="7"/>
      <c r="K247" s="7"/>
      <c r="L247" s="7"/>
      <c r="AT247" s="7"/>
      <c r="AU247" s="7"/>
      <c r="AV247" s="7"/>
      <c r="AW247" s="7"/>
      <c r="AX247" s="7"/>
      <c r="AY247" s="7"/>
      <c r="AZ247" s="7"/>
      <c r="BA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</row>
    <row r="248" spans="4:79" x14ac:dyDescent="0.25">
      <c r="D248" s="122"/>
      <c r="E248" s="7"/>
      <c r="F248" s="7"/>
      <c r="G248" s="7"/>
      <c r="H248" s="7"/>
      <c r="I248" s="7"/>
      <c r="J248" s="7"/>
      <c r="K248" s="7"/>
      <c r="L248" s="7"/>
      <c r="AT248" s="7"/>
      <c r="AU248" s="7"/>
      <c r="AV248" s="7"/>
      <c r="AW248" s="7"/>
      <c r="AX248" s="7"/>
      <c r="AY248" s="7"/>
      <c r="AZ248" s="7"/>
      <c r="BA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</row>
    <row r="249" spans="4:79" x14ac:dyDescent="0.25">
      <c r="D249" s="122"/>
      <c r="E249" s="7"/>
      <c r="F249" s="7"/>
      <c r="G249" s="7"/>
      <c r="H249" s="7"/>
      <c r="I249" s="7"/>
      <c r="J249" s="7"/>
      <c r="K249" s="7"/>
      <c r="L249" s="7"/>
      <c r="AT249" s="7"/>
      <c r="AU249" s="7"/>
      <c r="AV249" s="7"/>
      <c r="AW249" s="7"/>
      <c r="AX249" s="7"/>
      <c r="AY249" s="7"/>
      <c r="AZ249" s="7"/>
      <c r="BA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</row>
    <row r="250" spans="4:79" x14ac:dyDescent="0.25">
      <c r="D250" s="122"/>
      <c r="E250" s="7"/>
      <c r="F250" s="7"/>
      <c r="G250" s="7"/>
      <c r="H250" s="7"/>
      <c r="I250" s="7"/>
      <c r="J250" s="7"/>
      <c r="K250" s="7"/>
      <c r="L250" s="7"/>
      <c r="AT250" s="7"/>
      <c r="AU250" s="7"/>
      <c r="AV250" s="7"/>
      <c r="AW250" s="7"/>
      <c r="AX250" s="7"/>
      <c r="AY250" s="7"/>
      <c r="AZ250" s="7"/>
      <c r="BA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</row>
    <row r="251" spans="4:79" x14ac:dyDescent="0.25">
      <c r="D251" s="122"/>
      <c r="E251" s="7"/>
      <c r="F251" s="7"/>
      <c r="G251" s="7"/>
      <c r="H251" s="7"/>
      <c r="I251" s="7"/>
      <c r="J251" s="7"/>
      <c r="K251" s="7"/>
      <c r="L251" s="7"/>
      <c r="AT251" s="7"/>
      <c r="AU251" s="7"/>
      <c r="AV251" s="7"/>
      <c r="AW251" s="7"/>
      <c r="AX251" s="7"/>
      <c r="AY251" s="7"/>
      <c r="AZ251" s="7"/>
      <c r="BA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</row>
    <row r="252" spans="4:79" x14ac:dyDescent="0.25">
      <c r="D252" s="122"/>
      <c r="E252" s="7"/>
      <c r="F252" s="7"/>
      <c r="G252" s="7"/>
      <c r="H252" s="7"/>
      <c r="I252" s="7"/>
      <c r="J252" s="7"/>
      <c r="K252" s="7"/>
      <c r="L252" s="7"/>
      <c r="AT252" s="7"/>
      <c r="AU252" s="7"/>
      <c r="AV252" s="7"/>
      <c r="AW252" s="7"/>
      <c r="AX252" s="7"/>
      <c r="AY252" s="7"/>
      <c r="AZ252" s="7"/>
      <c r="BA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</row>
    <row r="253" spans="4:79" x14ac:dyDescent="0.25">
      <c r="D253" s="122"/>
      <c r="E253" s="7"/>
      <c r="F253" s="7"/>
      <c r="G253" s="7"/>
      <c r="H253" s="7"/>
      <c r="I253" s="7"/>
      <c r="J253" s="7"/>
      <c r="K253" s="7"/>
      <c r="L253" s="7"/>
      <c r="AT253" s="7"/>
      <c r="AU253" s="7"/>
      <c r="AV253" s="7"/>
      <c r="AW253" s="7"/>
      <c r="AX253" s="7"/>
      <c r="AY253" s="7"/>
      <c r="AZ253" s="7"/>
      <c r="BA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</row>
    <row r="254" spans="4:79" x14ac:dyDescent="0.25">
      <c r="D254" s="122"/>
      <c r="E254" s="7"/>
      <c r="F254" s="7"/>
      <c r="G254" s="7"/>
      <c r="H254" s="7"/>
      <c r="I254" s="7"/>
      <c r="J254" s="7"/>
      <c r="K254" s="7"/>
      <c r="L254" s="7"/>
      <c r="AT254" s="7"/>
      <c r="AU254" s="7"/>
      <c r="AV254" s="7"/>
      <c r="AW254" s="7"/>
      <c r="AX254" s="7"/>
      <c r="AY254" s="7"/>
      <c r="AZ254" s="7"/>
      <c r="BA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</row>
    <row r="255" spans="4:79" x14ac:dyDescent="0.25">
      <c r="D255" s="122"/>
      <c r="E255" s="7"/>
      <c r="F255" s="7"/>
      <c r="G255" s="7"/>
      <c r="H255" s="7"/>
      <c r="I255" s="7"/>
      <c r="J255" s="7"/>
      <c r="K255" s="7"/>
      <c r="L255" s="7"/>
      <c r="AT255" s="7"/>
      <c r="AU255" s="7"/>
      <c r="AV255" s="7"/>
      <c r="AW255" s="7"/>
      <c r="AX255" s="7"/>
      <c r="AY255" s="7"/>
      <c r="AZ255" s="7"/>
      <c r="BA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</row>
    <row r="256" spans="4:79" x14ac:dyDescent="0.25">
      <c r="D256" s="122"/>
      <c r="E256" s="7"/>
      <c r="F256" s="7"/>
      <c r="G256" s="7"/>
      <c r="H256" s="7"/>
      <c r="I256" s="7"/>
      <c r="J256" s="7"/>
      <c r="K256" s="7"/>
      <c r="L256" s="7"/>
      <c r="AT256" s="7"/>
      <c r="AU256" s="7"/>
      <c r="AV256" s="7"/>
      <c r="AW256" s="7"/>
      <c r="AX256" s="7"/>
      <c r="AY256" s="7"/>
      <c r="AZ256" s="7"/>
      <c r="BA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</row>
    <row r="257" spans="4:79" x14ac:dyDescent="0.25">
      <c r="D257" s="122"/>
      <c r="E257" s="7"/>
      <c r="F257" s="7"/>
      <c r="G257" s="7"/>
      <c r="H257" s="7"/>
      <c r="I257" s="7"/>
      <c r="J257" s="7"/>
      <c r="K257" s="7"/>
      <c r="L257" s="7"/>
      <c r="AT257" s="7"/>
      <c r="AU257" s="7"/>
      <c r="AV257" s="7"/>
      <c r="AW257" s="7"/>
      <c r="AX257" s="7"/>
      <c r="AY257" s="7"/>
      <c r="AZ257" s="7"/>
      <c r="BA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</row>
    <row r="258" spans="4:79" x14ac:dyDescent="0.25">
      <c r="D258" s="122"/>
      <c r="E258" s="7"/>
      <c r="F258" s="7"/>
      <c r="G258" s="7"/>
      <c r="H258" s="7"/>
      <c r="I258" s="7"/>
      <c r="J258" s="7"/>
      <c r="K258" s="7"/>
      <c r="L258" s="7"/>
      <c r="AT258" s="7"/>
      <c r="AU258" s="7"/>
      <c r="AV258" s="7"/>
      <c r="AW258" s="7"/>
      <c r="AX258" s="7"/>
      <c r="AY258" s="7"/>
      <c r="AZ258" s="7"/>
      <c r="BA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</row>
    <row r="259" spans="4:79" x14ac:dyDescent="0.25">
      <c r="D259" s="122"/>
      <c r="E259" s="7"/>
      <c r="F259" s="7"/>
      <c r="G259" s="7"/>
      <c r="H259" s="7"/>
      <c r="I259" s="7"/>
      <c r="J259" s="7"/>
      <c r="K259" s="7"/>
      <c r="L259" s="7"/>
      <c r="AT259" s="7"/>
      <c r="AU259" s="7"/>
      <c r="AV259" s="7"/>
      <c r="AW259" s="7"/>
      <c r="AX259" s="7"/>
      <c r="AY259" s="7"/>
      <c r="AZ259" s="7"/>
      <c r="BA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</row>
    <row r="260" spans="4:79" x14ac:dyDescent="0.25">
      <c r="D260" s="122"/>
      <c r="E260" s="7"/>
      <c r="F260" s="7"/>
      <c r="G260" s="7"/>
      <c r="H260" s="7"/>
      <c r="I260" s="7"/>
      <c r="J260" s="7"/>
      <c r="K260" s="7"/>
      <c r="L260" s="7"/>
      <c r="AT260" s="7"/>
      <c r="AU260" s="7"/>
      <c r="AV260" s="7"/>
      <c r="AW260" s="7"/>
      <c r="AX260" s="7"/>
      <c r="AY260" s="7"/>
      <c r="AZ260" s="7"/>
      <c r="BA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</row>
    <row r="261" spans="4:79" x14ac:dyDescent="0.25">
      <c r="D261" s="122"/>
      <c r="E261" s="7"/>
      <c r="F261" s="7"/>
      <c r="G261" s="7"/>
      <c r="H261" s="7"/>
      <c r="I261" s="7"/>
      <c r="J261" s="7"/>
      <c r="K261" s="7"/>
      <c r="L261" s="7"/>
      <c r="AT261" s="7"/>
      <c r="AU261" s="7"/>
      <c r="AV261" s="7"/>
      <c r="AW261" s="7"/>
      <c r="AX261" s="7"/>
      <c r="AY261" s="7"/>
      <c r="AZ261" s="7"/>
      <c r="BA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</row>
    <row r="262" spans="4:79" x14ac:dyDescent="0.25">
      <c r="D262" s="122"/>
      <c r="E262" s="7"/>
      <c r="F262" s="7"/>
      <c r="G262" s="7"/>
      <c r="H262" s="7"/>
      <c r="I262" s="7"/>
      <c r="J262" s="7"/>
      <c r="K262" s="7"/>
      <c r="L262" s="7"/>
      <c r="AT262" s="7"/>
      <c r="AU262" s="7"/>
      <c r="AV262" s="7"/>
      <c r="AW262" s="7"/>
      <c r="AX262" s="7"/>
      <c r="AY262" s="7"/>
      <c r="AZ262" s="7"/>
      <c r="BA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</row>
    <row r="263" spans="4:79" x14ac:dyDescent="0.25">
      <c r="D263" s="122"/>
      <c r="E263" s="7"/>
      <c r="F263" s="7"/>
      <c r="G263" s="7"/>
      <c r="H263" s="7"/>
      <c r="I263" s="7"/>
      <c r="J263" s="7"/>
      <c r="K263" s="7"/>
      <c r="L263" s="7"/>
      <c r="AT263" s="7"/>
      <c r="AU263" s="7"/>
      <c r="AV263" s="7"/>
      <c r="AW263" s="7"/>
      <c r="AX263" s="7"/>
      <c r="AY263" s="7"/>
      <c r="AZ263" s="7"/>
      <c r="BA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</row>
    <row r="264" spans="4:79" x14ac:dyDescent="0.25">
      <c r="D264" s="122"/>
      <c r="E264" s="7"/>
      <c r="F264" s="7"/>
      <c r="G264" s="7"/>
      <c r="H264" s="7"/>
      <c r="I264" s="7"/>
      <c r="J264" s="7"/>
      <c r="K264" s="7"/>
      <c r="L264" s="7"/>
      <c r="AT264" s="7"/>
      <c r="AU264" s="7"/>
      <c r="AV264" s="7"/>
      <c r="AW264" s="7"/>
      <c r="AX264" s="7"/>
      <c r="AY264" s="7"/>
      <c r="AZ264" s="7"/>
      <c r="BA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</row>
    <row r="265" spans="4:79" x14ac:dyDescent="0.25">
      <c r="D265" s="122"/>
      <c r="E265" s="7"/>
      <c r="F265" s="7"/>
      <c r="G265" s="7"/>
      <c r="H265" s="7"/>
      <c r="I265" s="7"/>
      <c r="J265" s="7"/>
      <c r="K265" s="7"/>
      <c r="L265" s="7"/>
      <c r="AT265" s="7"/>
      <c r="AU265" s="7"/>
      <c r="AV265" s="7"/>
      <c r="AW265" s="7"/>
      <c r="AX265" s="7"/>
      <c r="AY265" s="7"/>
      <c r="AZ265" s="7"/>
      <c r="BA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</row>
    <row r="266" spans="4:79" x14ac:dyDescent="0.25">
      <c r="D266" s="122"/>
      <c r="E266" s="7"/>
      <c r="F266" s="7"/>
      <c r="G266" s="7"/>
      <c r="H266" s="7"/>
      <c r="I266" s="7"/>
      <c r="J266" s="7"/>
      <c r="K266" s="7"/>
      <c r="L266" s="7"/>
      <c r="AT266" s="7"/>
      <c r="AU266" s="7"/>
      <c r="AV266" s="7"/>
      <c r="AW266" s="7"/>
      <c r="AX266" s="7"/>
      <c r="AY266" s="7"/>
      <c r="AZ266" s="7"/>
      <c r="BA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</row>
    <row r="267" spans="4:79" x14ac:dyDescent="0.25">
      <c r="D267" s="122"/>
      <c r="E267" s="7"/>
      <c r="F267" s="7"/>
      <c r="G267" s="7"/>
      <c r="H267" s="7"/>
      <c r="I267" s="7"/>
      <c r="J267" s="7"/>
      <c r="K267" s="7"/>
      <c r="L267" s="7"/>
      <c r="AT267" s="7"/>
      <c r="AU267" s="7"/>
      <c r="AV267" s="7"/>
      <c r="AW267" s="7"/>
      <c r="AX267" s="7"/>
      <c r="AY267" s="7"/>
      <c r="AZ267" s="7"/>
      <c r="BA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</row>
    <row r="268" spans="4:79" x14ac:dyDescent="0.25">
      <c r="D268" s="122"/>
      <c r="E268" s="7"/>
      <c r="F268" s="7"/>
      <c r="G268" s="7"/>
      <c r="H268" s="7"/>
      <c r="I268" s="7"/>
      <c r="J268" s="7"/>
      <c r="K268" s="7"/>
      <c r="L268" s="7"/>
      <c r="AT268" s="7"/>
      <c r="AU268" s="7"/>
      <c r="AV268" s="7"/>
      <c r="AW268" s="7"/>
      <c r="AX268" s="7"/>
      <c r="AY268" s="7"/>
      <c r="AZ268" s="7"/>
      <c r="BA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</row>
    <row r="269" spans="4:79" x14ac:dyDescent="0.25">
      <c r="D269" s="122"/>
      <c r="E269" s="7"/>
      <c r="F269" s="7"/>
      <c r="G269" s="7"/>
      <c r="H269" s="7"/>
      <c r="I269" s="7"/>
      <c r="J269" s="7"/>
      <c r="K269" s="7"/>
      <c r="L269" s="7"/>
      <c r="AT269" s="7"/>
      <c r="AU269" s="7"/>
      <c r="AV269" s="7"/>
      <c r="AW269" s="7"/>
      <c r="AX269" s="7"/>
      <c r="AY269" s="7"/>
      <c r="AZ269" s="7"/>
      <c r="BA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</row>
    <row r="270" spans="4:79" x14ac:dyDescent="0.25">
      <c r="D270" s="122"/>
      <c r="E270" s="7"/>
      <c r="F270" s="7"/>
      <c r="G270" s="7"/>
      <c r="H270" s="7"/>
      <c r="I270" s="7"/>
      <c r="J270" s="7"/>
      <c r="K270" s="7"/>
      <c r="L270" s="7"/>
      <c r="AT270" s="7"/>
      <c r="AU270" s="7"/>
      <c r="AV270" s="7"/>
      <c r="AW270" s="7"/>
      <c r="AX270" s="7"/>
      <c r="AY270" s="7"/>
      <c r="AZ270" s="7"/>
      <c r="BA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</row>
    <row r="271" spans="4:79" x14ac:dyDescent="0.25">
      <c r="D271" s="122"/>
      <c r="E271" s="7"/>
      <c r="F271" s="7"/>
      <c r="G271" s="7"/>
      <c r="H271" s="7"/>
      <c r="I271" s="7"/>
      <c r="J271" s="7"/>
      <c r="K271" s="7"/>
      <c r="L271" s="7"/>
      <c r="AT271" s="7"/>
      <c r="AU271" s="7"/>
      <c r="AV271" s="7"/>
      <c r="AW271" s="7"/>
      <c r="AX271" s="7"/>
      <c r="AY271" s="7"/>
      <c r="AZ271" s="7"/>
      <c r="BA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</row>
    <row r="272" spans="4:79" x14ac:dyDescent="0.25">
      <c r="D272" s="122"/>
      <c r="E272" s="7"/>
      <c r="F272" s="7"/>
      <c r="G272" s="7"/>
      <c r="H272" s="7"/>
      <c r="I272" s="7"/>
      <c r="J272" s="7"/>
      <c r="K272" s="7"/>
      <c r="L272" s="7"/>
      <c r="AT272" s="7"/>
      <c r="AU272" s="7"/>
      <c r="AV272" s="7"/>
      <c r="AW272" s="7"/>
      <c r="AX272" s="7"/>
      <c r="AY272" s="7"/>
      <c r="AZ272" s="7"/>
      <c r="BA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</row>
  </sheetData>
  <autoFilter ref="A1:CB126" xr:uid="{00000000-0009-0000-0000-000000000000}">
    <sortState xmlns:xlrd2="http://schemas.microsoft.com/office/spreadsheetml/2017/richdata2" ref="A2:CB126">
      <sortCondition ref="AT1:AT124"/>
    </sortState>
  </autoFilter>
  <sortState xmlns:xlrd2="http://schemas.microsoft.com/office/spreadsheetml/2017/richdata2" ref="A3:CE64">
    <sortCondition ref="AI3:AI64"/>
  </sortState>
  <hyperlinks>
    <hyperlink ref="AJ33" r:id="rId1" tooltip="Appeler avec Hangouts" display="https://www.google.fr/search?q=bonduel+traiteur+saint+benoit+aubes&amp;spell=1&amp;sa=X&amp;ved=0ahUKEwieraex6dDaAhVJCsAKHa6QDkUQBQglKAA&amp;biw=1380&amp;bih=691" xr:uid="{00000000-0004-0000-0000-000000000000}"/>
    <hyperlink ref="AJ74" r:id="rId2" tooltip="Appeler avec Hangouts" display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xr:uid="{00000000-0004-0000-0000-000006000000}"/>
    <hyperlink ref="AJ68" r:id="rId3" tooltip="Appeler avec Hangouts" display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xr:uid="{00000000-0004-0000-0000-000008000000}"/>
    <hyperlink ref="AJ46" r:id="rId4" tooltip="Appeler avec Hangouts" display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xr:uid="{00000000-0004-0000-0000-000009000000}"/>
    <hyperlink ref="AJ50" r:id="rId5" tooltip="Appeler avec Hangouts" display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xr:uid="{00000000-0004-0000-0000-00000C000000}"/>
    <hyperlink ref="AJ39" r:id="rId6" tooltip="Appeler avec Hangouts" display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xr:uid="{00000000-0004-0000-0000-00000D000000}"/>
    <hyperlink ref="AJ59" r:id="rId7" tooltip="Appeler avec Hangouts" display="https://www.google.fr/search?ei=Yh_eWpDnMsnLgAaFvIzwAg&amp;q=union+champagne+avize&amp;oq=union+champagne+avize&amp;gs_l=psy-ab.3..0l3.239180.244298.0.244969.21.16.0.5.5.0.235.1850.0j11j1.12.0....0...1c.1.64.psy-ab..4.17.1902...0i131k1j0i22i30k1.0.4NZh1uYSY6I" xr:uid="{00000000-0004-0000-0000-00000E000000}"/>
    <hyperlink ref="AJ12" r:id="rId8" tooltip="Appeler avec Hangouts" display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xr:uid="{00000000-0004-0000-0000-000010000000}"/>
    <hyperlink ref="AR12" r:id="rId9" display="mailto:maxime.françois@vivescia.com" xr:uid="{00000000-0004-0000-0000-000011000000}"/>
    <hyperlink ref="AJ53" r:id="rId10" tooltip="Appeler avec Hangouts" display="https://www.google.fr/search?q=KALIZEA+reims&amp;sa=X&amp;ved=0ahUKEwjJ9dug6tXaAhWqD8AKHZiSDzYQuzEICigA&amp;biw=1467&amp;bih=703" xr:uid="{00000000-0004-0000-0000-000013000000}"/>
    <hyperlink ref="AJ7" r:id="rId11" tooltip="Appeler avec Hangouts" display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xr:uid="{00000000-0004-0000-0000-000016000000}"/>
    <hyperlink ref="AJ62" r:id="rId12" tooltip="Appeler avec Hangouts" display="https://www.google.fr/search?biw=1467&amp;bih=703&amp;ei=ZrDgWrTvMJqvgAbRn67gDA&amp;q=malteurop+vitry+le+francois&amp;oq=malteurop+vitry+le+francois&amp;gs_l=psy-ab.3..0i71k1l8.5807.5807.0.5976.1.1.0.0.0.0.0.0..0.0....0...1c..64.psy-ab..1.0.0....0.jIvwkzJYj6k" xr:uid="{00000000-0004-0000-0000-000018000000}"/>
    <hyperlink ref="AR62" r:id="rId13" display="mailto:stephanie.grosjean@malteurop.com" xr:uid="{00000000-0004-0000-0000-000019000000}"/>
    <hyperlink ref="AJ71" r:id="rId14" tooltip="Appeler avec Hangouts" display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xr:uid="{00000000-0004-0000-0000-00001B000000}"/>
    <hyperlink ref="AJ56" r:id="rId15" tooltip="Appeler avec Hangouts" display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xr:uid="{00000000-0004-0000-0000-00001D000000}"/>
    <hyperlink ref="AR49" r:id="rId16" display="mailto:theret@babynov.fr" xr:uid="{00000000-0004-0000-0000-00001F000000}"/>
    <hyperlink ref="AJ52" r:id="rId17" tooltip="Appeler avec Hangouts" display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xr:uid="{00000000-0004-0000-0000-000022000000}"/>
    <hyperlink ref="AQ65" r:id="rId18" display="http://03.26.67.16.45/" xr:uid="{00000000-0004-0000-0000-000024000000}"/>
    <hyperlink ref="AK61" r:id="rId19" display="https://www.google.fr/maps/place/5+Rue+Henri+Martin,+51200+%C3%89pernay/@49.03997,3.955612,18z/data=!3m1!4b1!4m8!1m2!2m1!1sCoop%C3%A9rative+R%C3%A9gionale+des+Vins+de+Champagne+5+rue+henri+martin!3m4!1s0x47e96b4f254c4b7f:0x2f30202f02c1afd2!8m2!3d49.0399682!4d3.956709" xr:uid="{00000000-0004-0000-0000-000027000000}"/>
    <hyperlink ref="AR55" r:id="rId20" xr:uid="{00000000-0004-0000-0000-000029000000}"/>
    <hyperlink ref="AJ61" r:id="rId21" display="http://03.26.51.19.30/" xr:uid="{00000000-0004-0000-0000-00002A000000}"/>
    <hyperlink ref="AK60" r:id="rId22" xr:uid="{00000000-0004-0000-0000-00002B000000}"/>
    <hyperlink ref="AR30" r:id="rId23" display="mailto:barbara.fromentin@pernod-ricard.com" xr:uid="{00000000-0004-0000-0000-00002E000000}"/>
    <hyperlink ref="AR58" r:id="rId24" display="mailto:f.pichard@distillerie-goyard.com" xr:uid="{00000000-0004-0000-0000-000031000000}"/>
    <hyperlink ref="AR7" r:id="rId25" display="clebrishoual@sofralab.com" xr:uid="{00000000-0004-0000-0000-000033000000}"/>
    <hyperlink ref="AR91" r:id="rId26" display="mailto:aurelie.gantet@reimsmetropole.fr" xr:uid="{00000000-0004-0000-0000-00003B000000}"/>
    <hyperlink ref="AR103" r:id="rId27" display="mailto:thor.hpc@thor.com" xr:uid="{00000000-0004-0000-0000-00003C000000}"/>
    <hyperlink ref="AR105" r:id="rId28" display="mailto:katia.savary@univ-reims.fr" xr:uid="{00000000-0004-0000-0000-00003D000000}"/>
    <hyperlink ref="AR9" r:id="rId29" xr:uid="{00000000-0004-0000-0000-00003F000000}"/>
    <hyperlink ref="AR50" r:id="rId30" xr:uid="{00000000-0004-0000-0000-000040000000}"/>
    <hyperlink ref="AJ31" r:id="rId31" tooltip="Appeler avec Hangouts" display="https://www.google.fr/search?ei=WSDeWqjRLoPCgAao_rOACQ&amp;q=GRANDS+MOULINS+%28EUROMILL+NORD+REIMS%29&amp;oq=GRANDS+MOULINS+%28EUROMILL+NORD+REIMS%29&amp;gs_l=psy-ab.3...222844.222844.0.223869.1.1.0.0.0.0.361.361.3-1.1.0....0...1c.1.64.psy-ab..0.0.0....0.P1wqGInEwAU" xr:uid="{00000000-0004-0000-0000-000044000000}"/>
    <hyperlink ref="AR76" r:id="rId32" xr:uid="{00000000-0004-0000-0000-000045000000}"/>
    <hyperlink ref="AR77" r:id="rId33" xr:uid="{00000000-0004-0000-0000-000046000000}"/>
    <hyperlink ref="AR6" r:id="rId34" display="mailto:mbertemes@mhws.fr" xr:uid="{00000000-0004-0000-0000-000047000000}"/>
    <hyperlink ref="AR78" r:id="rId35" xr:uid="{00000000-0004-0000-0000-000048000000}"/>
    <hyperlink ref="AR82" r:id="rId36" xr:uid="{00000000-0004-0000-0000-00004A000000}"/>
    <hyperlink ref="AR8" r:id="rId37" xr:uid="{00000000-0004-0000-0000-00004B000000}"/>
    <hyperlink ref="AQ51" r:id="rId38" display="Labo08@cq08.fr_x000a_03 24 59 61 53  _x000a_" xr:uid="{00000000-0004-0000-0000-00004C000000}"/>
    <hyperlink ref="AR51" r:id="rId39" display="mailto:Labo08@cq08.fr" xr:uid="{00000000-0004-0000-0000-00004D000000}"/>
    <hyperlink ref="AR21" r:id="rId40" xr:uid="{00000000-0004-0000-0000-00004F000000}"/>
    <hyperlink ref="AR85" r:id="rId41" xr:uid="{00000000-0004-0000-0000-000050000000}"/>
    <hyperlink ref="AR88" r:id="rId42" xr:uid="{00000000-0004-0000-0000-000051000000}"/>
    <hyperlink ref="AR32" r:id="rId43" xr:uid="{00000000-0004-0000-0000-000056000000}"/>
    <hyperlink ref="AR4" r:id="rId44" display="m.lebrun@soliance.com / " xr:uid="{00000000-0004-0000-0000-000057000000}"/>
    <hyperlink ref="AR98" r:id="rId45" xr:uid="{00000000-0004-0000-0000-000058000000}"/>
    <hyperlink ref="AR101" r:id="rId46" display="mailto:mickael.franchette@eugenemerma.fr" xr:uid="{00000000-0004-0000-0000-000059000000}"/>
    <hyperlink ref="AR102" r:id="rId47" xr:uid="{00000000-0004-0000-0000-00005A000000}"/>
    <hyperlink ref="AR38" r:id="rId48" display="mailto:floriane.oszust@univ-reims;fr" xr:uid="{00000000-0004-0000-0000-00005B000000}"/>
    <hyperlink ref="AR41" r:id="rId49" display="mailto:v.verdonk@biotechjboy.com" xr:uid="{00000000-0004-0000-0000-00005C000000}"/>
    <hyperlink ref="AR107" r:id="rId50" xr:uid="{00000000-0004-0000-0000-00005D000000}"/>
    <hyperlink ref="AR114" r:id="rId51" display="mailto:info@jnslabs.com" xr:uid="{00000000-0004-0000-0000-00005F000000}"/>
    <hyperlink ref="AR56" r:id="rId52" xr:uid="{120D4766-2804-834C-B350-0BE7FDA42D38}"/>
    <hyperlink ref="AK4" r:id="rId53" xr:uid="{6622BBA6-6FF8-4152-B86B-419D1D3F91A2}"/>
    <hyperlink ref="AK2" r:id="rId54" xr:uid="{CE6BB279-B22D-4886-BA43-EBC7C34ABC98}"/>
    <hyperlink ref="AK3" r:id="rId55" xr:uid="{AD65CD47-7EFA-468A-823F-E339A9B6D149}"/>
    <hyperlink ref="AK5" r:id="rId56" xr:uid="{867F9573-C524-43B1-B8BB-393613768702}"/>
    <hyperlink ref="AK6" r:id="rId57" xr:uid="{BF5452CE-A4A7-4606-BC60-FF976F299AB7}"/>
    <hyperlink ref="AK7" r:id="rId58" xr:uid="{D6C97649-73D2-49A8-8292-B639FCA92A26}"/>
    <hyperlink ref="AK8" r:id="rId59" xr:uid="{06A1A36D-1C79-4DDD-8C3C-A29B3AB95216}"/>
    <hyperlink ref="AK9" r:id="rId60" xr:uid="{E7287CB5-76AD-4369-BEC2-F6381C7644FC}"/>
    <hyperlink ref="AK10" r:id="rId61" xr:uid="{9180D9EF-8163-43F1-B529-5EF7620CCC98}"/>
    <hyperlink ref="AK12" r:id="rId62" xr:uid="{7B3178EE-8012-4045-ABA6-770304DA7A0A}"/>
    <hyperlink ref="AK13" r:id="rId63" xr:uid="{6BF309E0-44F4-4801-A07F-B45D80DAD3B9}"/>
    <hyperlink ref="AK15" r:id="rId64" xr:uid="{30B8E8AB-484D-4869-9DA7-C84D07A1DFD7}"/>
    <hyperlink ref="AK17" r:id="rId65" xr:uid="{832F36F7-F6BA-46EB-A5E1-DB9BEB57D0DF}"/>
    <hyperlink ref="AK18" r:id="rId66" xr:uid="{9154F617-C5AB-49D1-BA5E-806CE4EB594E}"/>
    <hyperlink ref="AK19" r:id="rId67" xr:uid="{F3B7F5D3-98B0-43C8-A6A6-EFF45964F58D}"/>
    <hyperlink ref="AK22" r:id="rId68" xr:uid="{E24FB1E8-7D8A-43A4-B6D0-9E909F366FEE}"/>
    <hyperlink ref="AK95" r:id="rId69" xr:uid="{DEDB5F5A-09BC-445B-9619-97EC89EEC4AB}"/>
  </hyperlinks>
  <pageMargins left="0.7" right="0.7" top="0.75" bottom="0.75" header="0.3" footer="0.3"/>
  <pageSetup paperSize="9" orientation="portrait" r:id="rId7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5648-63AB-4AAB-A5AD-B0F4A063F3C1}">
  <dimension ref="A1:CB1"/>
  <sheetViews>
    <sheetView workbookViewId="0">
      <selection sqref="A1:XFD1"/>
    </sheetView>
  </sheetViews>
  <sheetFormatPr baseColWidth="10" defaultRowHeight="15" x14ac:dyDescent="0.25"/>
  <sheetData>
    <row r="1" spans="1:80" s="1" customFormat="1" ht="42" customHeight="1" x14ac:dyDescent="0.2">
      <c r="A1" s="12" t="s">
        <v>0</v>
      </c>
      <c r="B1" s="12" t="s">
        <v>241</v>
      </c>
      <c r="C1" s="17" t="s">
        <v>976</v>
      </c>
      <c r="D1" s="72" t="str">
        <f>IF(AX1&lt;&gt;0,"2020_A="&amp;AX1," ")&amp;IF(AY1&lt;&gt;0," ; 2020_i="&amp;AY1," ")&amp;IF(AZ1&lt;&gt;0,"2019_A="&amp;AZ1," ")&amp;IF(BA1&lt;&gt;0," ; 2019_i="&amp;BA1," ")&amp;IF(BB1&lt;&gt;0,"2018_A="&amp;BB1," ")&amp;IF(BC1&lt;&gt;0," ; 2018_i="&amp;BC1," ")&amp;IF(BD1&lt;&gt;0," ; 2017_A="&amp;BD1," ")&amp;IF(BE1&lt;&gt;0," ; 2017_i="&amp;BE1," ")&amp;IF(BF1&lt;&gt;0," ; 2016_A="&amp;BF1," ")&amp;IF(BG1&lt;&gt;0," ; 2016_i="&amp;BG1," ")&amp;IF(BH1&lt;&gt;0," ; 2015_A="&amp;BH1," ")&amp;IF(BI1&lt;&gt;0," ; 2015_i="&amp;BI1," ")&amp;IF(BJ1&lt;&gt;0," ; 2014_A="&amp;BJ1," ")&amp;IF(BK1&lt;&gt;0," ; 2014_i="&amp;BK1," ")</f>
        <v xml:space="preserve">      ; 2018_i=1        </v>
      </c>
      <c r="E1" s="26"/>
      <c r="F1" s="26"/>
      <c r="G1" s="26"/>
      <c r="H1" s="26"/>
      <c r="I1" s="26"/>
      <c r="J1" s="26"/>
      <c r="K1" s="26"/>
      <c r="L1" s="26"/>
      <c r="M1" s="74" t="s">
        <v>240</v>
      </c>
      <c r="N1" s="17" t="s">
        <v>977</v>
      </c>
      <c r="O1" s="17" t="s">
        <v>978</v>
      </c>
      <c r="P1" s="15"/>
      <c r="Q1" s="17"/>
      <c r="R1" s="24"/>
      <c r="S1" s="15"/>
      <c r="T1" s="15"/>
      <c r="U1" s="17"/>
      <c r="V1" s="17"/>
      <c r="W1" s="17"/>
      <c r="X1" s="15"/>
      <c r="Y1" s="15"/>
      <c r="Z1" s="15"/>
      <c r="AA1" s="15"/>
      <c r="AB1" s="15"/>
      <c r="AC1" s="17"/>
      <c r="AD1" s="17"/>
      <c r="AE1" s="17"/>
      <c r="AF1" s="15"/>
      <c r="AG1" s="11" t="s">
        <v>607</v>
      </c>
      <c r="AH1" s="17" t="s">
        <v>606</v>
      </c>
      <c r="AI1" s="21">
        <v>10000</v>
      </c>
      <c r="AJ1" s="28"/>
      <c r="AK1" s="55" t="s">
        <v>609</v>
      </c>
      <c r="AL1" s="51"/>
      <c r="AM1" s="23" t="s">
        <v>608</v>
      </c>
      <c r="AN1" s="17" t="s">
        <v>612</v>
      </c>
      <c r="AO1" s="17" t="s">
        <v>610</v>
      </c>
      <c r="AP1" s="17" t="s">
        <v>562</v>
      </c>
      <c r="AQ1" s="17"/>
      <c r="AR1" s="23" t="s">
        <v>611</v>
      </c>
      <c r="AS1" s="25"/>
      <c r="AT1" s="1">
        <f>RANK(BL1,$BL$1:$BL$1)+COUNTIF(BL$1:BL1,BL1)-1</f>
        <v>1</v>
      </c>
      <c r="AU1" s="63" t="str">
        <f>"N° "&amp;AT1&amp;" "&amp;C1</f>
        <v>N° 1 laboratoire départemental de l'aube</v>
      </c>
      <c r="AV1" s="1">
        <f>RANK(BM1,$BM$1:$BM$1)+COUNTIF(BM$1:BM1,BM1)-1</f>
        <v>1</v>
      </c>
      <c r="AW1" s="63" t="str">
        <f>"N° "&amp;AV1&amp;" "&amp;C1</f>
        <v>N° 1 laboratoire départemental de l'aube</v>
      </c>
      <c r="AX1" s="63"/>
      <c r="AY1" s="63"/>
      <c r="AZ1" s="63"/>
      <c r="BA1" s="63"/>
      <c r="BB1" s="64"/>
      <c r="BC1" s="64">
        <v>1</v>
      </c>
      <c r="BD1" s="64"/>
      <c r="BE1" s="64"/>
      <c r="BF1" s="64"/>
      <c r="BG1" s="64"/>
      <c r="BH1" s="64"/>
      <c r="BI1" s="64"/>
      <c r="BJ1" s="64"/>
      <c r="BK1" s="64"/>
      <c r="BL1" s="1">
        <f>((AX1+AY1)*7)+((AZ1+BA1)*6)+((BB1+BC1)*5)+((BD1+BE1)*4)+((BF1+BG1)*3)+((BH1+BI1)*2)+((BJ1+BK1)*1)</f>
        <v>5</v>
      </c>
      <c r="BM1" s="1">
        <f>((AY1)*7)+((BA1)*6)+((BC1)*5)+((BE1)*4)+((BG1)*3)+((BI1)*2)+((BK1)*1)</f>
        <v>5</v>
      </c>
      <c r="BN1" s="1">
        <f>AX1</f>
        <v>0</v>
      </c>
      <c r="BO1" s="1">
        <f>AZ1</f>
        <v>0</v>
      </c>
      <c r="BP1" s="1">
        <f>BB1</f>
        <v>0</v>
      </c>
      <c r="BQ1" s="1">
        <f>BD1</f>
        <v>0</v>
      </c>
      <c r="BR1" s="1">
        <f>BF1</f>
        <v>0</v>
      </c>
      <c r="BS1" s="1">
        <f>BH1</f>
        <v>0</v>
      </c>
      <c r="BT1" s="1">
        <f>BJ1</f>
        <v>0</v>
      </c>
      <c r="BU1" s="1">
        <f>AY1</f>
        <v>0</v>
      </c>
      <c r="BV1" s="1">
        <f>BA1</f>
        <v>0</v>
      </c>
      <c r="BW1" s="1">
        <f>BC1</f>
        <v>1</v>
      </c>
      <c r="BX1" s="1">
        <f>BE1</f>
        <v>0</v>
      </c>
      <c r="BY1" s="1">
        <f>BG1</f>
        <v>0</v>
      </c>
      <c r="BZ1" s="1">
        <f>BI1</f>
        <v>0</v>
      </c>
      <c r="CA1" s="1">
        <f>BK1</f>
        <v>0</v>
      </c>
      <c r="CB1" s="16"/>
    </row>
  </sheetData>
  <hyperlinks>
    <hyperlink ref="AR1" r:id="rId1" xr:uid="{00000000-0004-0000-0000-00004E000000}"/>
    <hyperlink ref="AK1" r:id="rId2" xr:uid="{8E4BF1A8-8EA1-4025-A588-AE88CCAA2C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"/>
  <sheetViews>
    <sheetView zoomScale="60" zoomScaleNormal="60" workbookViewId="0">
      <selection activeCell="L1" sqref="L1"/>
    </sheetView>
  </sheetViews>
  <sheetFormatPr baseColWidth="10" defaultColWidth="10.7109375" defaultRowHeight="15" x14ac:dyDescent="0.25"/>
  <sheetData>
    <row r="1" spans="1:32" ht="41.25" customHeight="1" thickBot="1" x14ac:dyDescent="0.3">
      <c r="A1" s="168" t="s">
        <v>912</v>
      </c>
      <c r="B1" s="169"/>
      <c r="C1" s="169"/>
      <c r="D1" s="169"/>
      <c r="E1" s="169"/>
      <c r="F1" s="170"/>
    </row>
    <row r="2" spans="1:32" ht="16.5" thickBot="1" x14ac:dyDescent="0.3">
      <c r="A2" s="171"/>
      <c r="B2" s="172"/>
      <c r="C2" s="172"/>
      <c r="D2" s="172"/>
      <c r="E2" s="172"/>
      <c r="F2" s="173"/>
      <c r="H2" s="67"/>
      <c r="I2" s="68" t="s">
        <v>852</v>
      </c>
      <c r="K2" s="69"/>
      <c r="L2" s="68" t="s">
        <v>853</v>
      </c>
      <c r="N2" s="164" t="s">
        <v>881</v>
      </c>
      <c r="O2" s="165"/>
      <c r="P2" s="165"/>
      <c r="Q2" s="166" t="str">
        <f>IF(Entreprises_Complet!AV3=1," initiaux"," des apprentis ET des initiaux")</f>
        <v xml:space="preserve"> des apprentis ET des initiaux</v>
      </c>
      <c r="R2" s="166"/>
      <c r="S2" s="166"/>
      <c r="T2" s="167"/>
    </row>
    <row r="5" spans="1:32" x14ac:dyDescent="0.25">
      <c r="Z5">
        <v>2020</v>
      </c>
      <c r="AA5">
        <v>2019</v>
      </c>
      <c r="AB5">
        <v>2018</v>
      </c>
      <c r="AC5">
        <v>2017</v>
      </c>
      <c r="AD5">
        <v>2016</v>
      </c>
      <c r="AE5">
        <v>2015</v>
      </c>
      <c r="AF5">
        <v>2014</v>
      </c>
    </row>
  </sheetData>
  <mergeCells count="3">
    <mergeCell ref="N2:P2"/>
    <mergeCell ref="Q2:T2"/>
    <mergeCell ref="A1:F2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4"/>
  <sheetViews>
    <sheetView zoomScale="70" zoomScaleNormal="70" workbookViewId="0">
      <selection activeCell="V2" sqref="V2"/>
    </sheetView>
  </sheetViews>
  <sheetFormatPr baseColWidth="10" defaultColWidth="10.7109375" defaultRowHeight="15" x14ac:dyDescent="0.25"/>
  <sheetData>
    <row r="1" spans="1:33" ht="41.25" customHeight="1" thickBot="1" x14ac:dyDescent="0.3">
      <c r="A1" s="168" t="s">
        <v>856</v>
      </c>
      <c r="B1" s="169"/>
      <c r="C1" s="169"/>
      <c r="D1" s="169"/>
      <c r="E1" s="169"/>
      <c r="F1" s="170"/>
      <c r="G1" s="70"/>
    </row>
    <row r="2" spans="1:33" ht="15" customHeight="1" thickBot="1" x14ac:dyDescent="0.3">
      <c r="A2" s="174"/>
      <c r="B2" s="175"/>
      <c r="C2" s="175"/>
      <c r="D2" s="175"/>
      <c r="E2" s="175"/>
      <c r="F2" s="176"/>
      <c r="G2" s="70"/>
      <c r="H2" s="67"/>
      <c r="I2" s="68" t="s">
        <v>852</v>
      </c>
      <c r="K2" s="69"/>
      <c r="L2" s="68" t="s">
        <v>853</v>
      </c>
      <c r="N2" s="177" t="s">
        <v>881</v>
      </c>
      <c r="O2" s="178"/>
      <c r="P2" s="178"/>
      <c r="Q2" s="178"/>
      <c r="R2" s="93" t="str">
        <f>IF(Entreprises_Complet!AV3=1," initiaux"," des apprentis ET des initiaux")</f>
        <v xml:space="preserve"> des apprentis ET des initiaux</v>
      </c>
      <c r="S2" s="93"/>
      <c r="T2" s="94"/>
    </row>
    <row r="3" spans="1:33" ht="15" customHeight="1" thickBot="1" x14ac:dyDescent="0.3">
      <c r="A3" s="171"/>
      <c r="B3" s="172"/>
      <c r="C3" s="172"/>
      <c r="D3" s="172"/>
      <c r="E3" s="172"/>
      <c r="F3" s="173"/>
      <c r="G3" s="70"/>
    </row>
    <row r="4" spans="1:33" x14ac:dyDescent="0.25">
      <c r="AA4">
        <v>2020</v>
      </c>
      <c r="AB4">
        <v>2019</v>
      </c>
      <c r="AC4">
        <v>2018</v>
      </c>
      <c r="AD4">
        <v>2017</v>
      </c>
      <c r="AE4">
        <v>2016</v>
      </c>
      <c r="AF4">
        <v>2015</v>
      </c>
      <c r="AG4">
        <v>2014</v>
      </c>
    </row>
  </sheetData>
  <mergeCells count="2">
    <mergeCell ref="A1:F3"/>
    <mergeCell ref="N2:Q2"/>
  </mergeCells>
  <pageMargins left="0.70866141732283472" right="0.70866141732283472" top="0.74803149606299213" bottom="0.74803149606299213" header="0.31496062992125984" footer="0.31496062992125984"/>
  <pageSetup paperSize="9" scale="37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Entreprises_Complet</vt:lpstr>
      <vt:lpstr>Feuil1</vt:lpstr>
      <vt:lpstr>Best Ent A &amp; i</vt:lpstr>
      <vt:lpstr>Best Ent i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fialaire</cp:lastModifiedBy>
  <cp:lastPrinted>2018-10-02T07:27:35Z</cp:lastPrinted>
  <dcterms:created xsi:type="dcterms:W3CDTF">2018-04-23T13:48:22Z</dcterms:created>
  <dcterms:modified xsi:type="dcterms:W3CDTF">2021-08-08T11:28:06Z</dcterms:modified>
</cp:coreProperties>
</file>