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10745423773c1f55/Desktop/"/>
    </mc:Choice>
  </mc:AlternateContent>
  <xr:revisionPtr revIDLastSave="0" documentId="8_{6CB59E71-B59A-4816-8D9D-B312AE83ABE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Build a Model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D26" i="1"/>
  <c r="D21" i="1"/>
  <c r="E124" i="1"/>
  <c r="E113" i="1"/>
  <c r="E97" i="1"/>
  <c r="E102" i="1" s="1"/>
  <c r="E137" i="1"/>
  <c r="D87" i="1"/>
  <c r="E71" i="1"/>
  <c r="E64" i="1"/>
  <c r="E63" i="1"/>
  <c r="E35" i="1"/>
  <c r="E36" i="1"/>
  <c r="E37" i="1"/>
  <c r="E38" i="1"/>
  <c r="E39" i="1"/>
  <c r="E34" i="1"/>
  <c r="D35" i="1"/>
  <c r="D36" i="1"/>
  <c r="D37" i="1"/>
  <c r="D38" i="1"/>
  <c r="D39" i="1"/>
  <c r="D34" i="1"/>
  <c r="C35" i="1"/>
  <c r="C36" i="1"/>
  <c r="C37" i="1"/>
  <c r="C38" i="1"/>
  <c r="C39" i="1"/>
  <c r="C34" i="1"/>
  <c r="D14" i="1"/>
  <c r="D13" i="1"/>
  <c r="F75" i="1"/>
  <c r="F64" i="1"/>
  <c r="F137" i="1"/>
  <c r="F124" i="1"/>
  <c r="F113" i="1"/>
  <c r="E26" i="1"/>
  <c r="E14" i="1"/>
  <c r="F102" i="1"/>
  <c r="E87" i="1"/>
  <c r="E13" i="1"/>
  <c r="E27" i="1"/>
  <c r="F76" i="1"/>
  <c r="F63" i="1"/>
  <c r="D27" i="1" l="1"/>
  <c r="E75" i="1"/>
  <c r="E76" i="1"/>
</calcChain>
</file>

<file path=xl/sharedStrings.xml><?xml version="1.0" encoding="utf-8"?>
<sst xmlns="http://schemas.openxmlformats.org/spreadsheetml/2006/main" count="85" uniqueCount="45">
  <si>
    <t>Inputs:</t>
  </si>
  <si>
    <t>PV  =</t>
  </si>
  <si>
    <t>FV  =</t>
  </si>
  <si>
    <t>PV   =</t>
  </si>
  <si>
    <t>FV   =</t>
  </si>
  <si>
    <t>Year</t>
  </si>
  <si>
    <t>Payment</t>
  </si>
  <si>
    <t>PV:  Use function wizard (PV)</t>
  </si>
  <si>
    <t>To find the PV, use the NPV function:</t>
  </si>
  <si>
    <t>Rate   =</t>
  </si>
  <si>
    <t>N  =</t>
  </si>
  <si>
    <t>PMT =</t>
  </si>
  <si>
    <t>N =</t>
  </si>
  <si>
    <t>I/YR  =</t>
  </si>
  <si>
    <t>I/YR   =</t>
  </si>
  <si>
    <t>I/YR   =  growth rate</t>
  </si>
  <si>
    <t xml:space="preserve">      </t>
  </si>
  <si>
    <t>Use Formula: FV = PV(1+I)^N =</t>
  </si>
  <si>
    <t>Inputs</t>
  </si>
  <si>
    <t>Outputs</t>
  </si>
  <si>
    <r>
      <t xml:space="preserve">a.   Find the FV of $1,000 invested to earn 10% annually 5 years from now.  Answer this question by using a math formula and also by using the </t>
    </r>
    <r>
      <rPr>
        <b/>
        <i/>
        <sz val="10"/>
        <color indexed="12"/>
        <rFont val="Arial"/>
        <family val="2"/>
      </rPr>
      <t>Excel</t>
    </r>
    <r>
      <rPr>
        <b/>
        <sz val="10"/>
        <color indexed="12"/>
        <rFont val="Arial"/>
        <family val="2"/>
      </rPr>
      <t xml:space="preserve"> function, </t>
    </r>
    <r>
      <rPr>
        <b/>
        <i/>
        <sz val="11"/>
        <color indexed="12"/>
        <rFont val="Arial"/>
        <family val="2"/>
      </rPr>
      <t>f</t>
    </r>
    <r>
      <rPr>
        <b/>
        <i/>
        <vertAlign val="subscript"/>
        <sz val="11"/>
        <color indexed="12"/>
        <rFont val="Arial"/>
        <family val="2"/>
      </rPr>
      <t>x</t>
    </r>
    <r>
      <rPr>
        <b/>
        <sz val="10"/>
        <color indexed="12"/>
        <rFont val="Arial"/>
        <family val="2"/>
      </rPr>
      <t>.</t>
    </r>
  </si>
  <si>
    <t>Years</t>
  </si>
  <si>
    <r>
      <t xml:space="preserve">Place your graph here </t>
    </r>
    <r>
      <rPr>
        <sz val="10"/>
        <rFont val="Calibri"/>
        <family val="2"/>
      </rPr>
      <t>↓</t>
    </r>
  </si>
  <si>
    <t>Use Excel FV Function:</t>
  </si>
  <si>
    <t>Formula: PV = FV/(1+I)^N =</t>
  </si>
  <si>
    <t>Use Excel RATE Function:</t>
  </si>
  <si>
    <t>PMT  =</t>
  </si>
  <si>
    <t>Note:  Use zero for Pmt since there are no periodic payments.  Note that the PV is given a negative sign because it is an outflow (cost to buy the security).</t>
  </si>
  <si>
    <t>Use Excel NPER Function:</t>
  </si>
  <si>
    <t>FV =</t>
  </si>
  <si>
    <t>e.  What would the PV for part (d) be if the interest rate were 10% with semiannual compounding rather than 10% with annual compounding?</t>
  </si>
  <si>
    <t>f.   A security has a cost of $1,000 and will return $2,000 after 5 years.  What rate of return does the security provide?</t>
  </si>
  <si>
    <t xml:space="preserve">h.   Find the PV of an ordinary annuity that pays $1,000 at the end of each of the next 5 years if the interest rate is 15%. </t>
  </si>
  <si>
    <t>i.   How would the PV and FV of the above annuity change if it were an annuity due rather than an ordinary annuity?</t>
  </si>
  <si>
    <t>Answer the following questions, using the spreadsheet model to do the calculations. Fill out all highlighted cells.</t>
  </si>
  <si>
    <t>j.   Find the PV of an investment that makes the following end-of-year payments.  The  interest rate is 8%.</t>
  </si>
  <si>
    <t>b.    What would the FV for part (a) be if the interest rate were 10% with semiannual compounding rather than 10% with annual compounding?</t>
  </si>
  <si>
    <t>d.    Find the PV of $1,000 due in 5 years if the discount rate is 10% per year.  Again, work the problem with  a formula and also by using the function wizard.</t>
  </si>
  <si>
    <t>Interest Rate</t>
  </si>
  <si>
    <t xml:space="preserve">c.   Use information in part (a) to create a table that shows the FV at 0%, 5%, and 20% for 0, 1, 2, 3, 4, and 5 years.  Then create a graph with years on the horizontal axis and FV on the vertical axis to display your results.  </t>
  </si>
  <si>
    <t xml:space="preserve"> </t>
  </si>
  <si>
    <t>g.   Suppose you invested $30,000, and it is expected to grow by 8%  per year.  How long would it take for the invesment to double?</t>
  </si>
  <si>
    <r>
      <t>Use Excel</t>
    </r>
    <r>
      <rPr>
        <sz val="10"/>
        <color rgb="FFFF0000"/>
        <rFont val="Arial"/>
        <family val="2"/>
      </rPr>
      <t xml:space="preserve"> PV</t>
    </r>
    <r>
      <rPr>
        <sz val="10"/>
        <rFont val="Arial"/>
        <family val="2"/>
      </rPr>
      <t xml:space="preserve"> Function:</t>
    </r>
  </si>
  <si>
    <t>Use Excel PV Function: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</si>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</sst>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name val="Times New Roman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61"/>
      <name val="Arial"/>
      <family val="2"/>
    </font>
    <font>
      <b/>
      <i/>
      <sz val="11"/>
      <color indexed="12"/>
      <name val="Arial"/>
      <family val="2"/>
    </font>
    <font>
      <b/>
      <i/>
      <vertAlign val="subscript"/>
      <sz val="11"/>
      <color indexed="12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9" fontId="2" fillId="0" borderId="0" xfId="3" applyFont="1"/>
    <xf numFmtId="9" fontId="6" fillId="0" borderId="1" xfId="3" applyFont="1" applyBorder="1"/>
    <xf numFmtId="9" fontId="6" fillId="0" borderId="2" xfId="3" applyFont="1" applyBorder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2" applyNumberFormat="1" applyFont="1" applyFill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4" xfId="0" applyFont="1" applyBorder="1"/>
    <xf numFmtId="0" fontId="6" fillId="0" borderId="0" xfId="0" applyFont="1"/>
    <xf numFmtId="0" fontId="3" fillId="0" borderId="0" xfId="2" applyNumberFormat="1" applyFont="1"/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right"/>
    </xf>
    <xf numFmtId="0" fontId="2" fillId="0" borderId="0" xfId="3" applyNumberFormat="1" applyFont="1"/>
    <xf numFmtId="2" fontId="5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vertical="center"/>
    </xf>
    <xf numFmtId="2" fontId="5" fillId="2" borderId="0" xfId="4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0" fontId="5" fillId="2" borderId="0" xfId="3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5" fillId="2" borderId="0" xfId="0" applyNumberFormat="1" applyFont="1" applyFill="1"/>
    <xf numFmtId="2" fontId="5" fillId="2" borderId="0" xfId="3" applyNumberFormat="1" applyFont="1" applyFill="1"/>
    <xf numFmtId="0" fontId="1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C1BA6DC9-1A22-4027-ADDD-ACC6F51C9D3B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 a Model'!$C$33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'Build a Model'!$C$34:$C$39</c:f>
              <c:numCache>
                <c:formatCode>0.00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3-4F34-856B-271302607730}"/>
            </c:ext>
          </c:extLst>
        </c:ser>
        <c:ser>
          <c:idx val="1"/>
          <c:order val="1"/>
          <c:tx>
            <c:strRef>
              <c:f>'Build a Model'!$D$33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'Build a Model'!$D$34:$D$39</c:f>
              <c:numCache>
                <c:formatCode>0.00</c:formatCode>
                <c:ptCount val="6"/>
                <c:pt idx="0">
                  <c:v>1000</c:v>
                </c:pt>
                <c:pt idx="1">
                  <c:v>1050</c:v>
                </c:pt>
                <c:pt idx="2">
                  <c:v>1102.5</c:v>
                </c:pt>
                <c:pt idx="3">
                  <c:v>1157.6250000000002</c:v>
                </c:pt>
                <c:pt idx="4">
                  <c:v>1215.5062499999999</c:v>
                </c:pt>
                <c:pt idx="5">
                  <c:v>1276.2815625000001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3-4F34-856B-271302607730}"/>
            </c:ext>
          </c:extLst>
        </c:ser>
        <c:ser>
          <c:idx val="2"/>
          <c:order val="2"/>
          <c:tx>
            <c:strRef>
              <c:f>'Build a Model'!$E$33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'Build a Model'!$E$34:$E$39</c:f>
              <c:numCache>
                <c:formatCode>0.00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3-4F34-856B-27130260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34240"/>
        <c:axId val="1183235200"/>
      </c:lineChart>
      <c:catAx>
        <c:axId val="11832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5200"/>
        <c:crosses val="autoZero"/>
        <c:auto val="1"/>
        <c:lblAlgn val="ctr"/>
        <c:lblOffset val="100"/>
        <c:noMultiLvlLbl val="0"/>
      </c:catAx>
      <c:valAx>
        <c:axId val="1183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152400</xdr:rowOff>
    </xdr:from>
    <xdr:to>
      <xdr:col>6</xdr:col>
      <xdr:colOff>9524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CEA98-486F-1D16-49B9-537A9CF7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tabSelected="1" topLeftCell="A102" zoomScaleNormal="100" zoomScaleSheetLayoutView="100" workbookViewId="0">
      <selection activeCell="H109" sqref="H109"/>
    </sheetView>
  </sheetViews>
  <sheetFormatPr defaultColWidth="12.83203125" defaultRowHeight="12.75" x14ac:dyDescent="0.2"/>
  <cols>
    <col min="1" max="7" width="15.83203125" style="6" customWidth="1"/>
    <col min="8" max="16384" width="12.83203125" style="6"/>
  </cols>
  <sheetData>
    <row r="1" spans="1:14" x14ac:dyDescent="0.2">
      <c r="A1" s="31" t="s">
        <v>34</v>
      </c>
      <c r="B1" s="31"/>
      <c r="C1" s="31"/>
      <c r="D1" s="31"/>
      <c r="E1" s="31"/>
      <c r="F1" s="31"/>
      <c r="G1" s="31"/>
    </row>
    <row r="2" spans="1:14" ht="17.25" customHeight="1" x14ac:dyDescent="0.2">
      <c r="A2" s="31"/>
      <c r="B2" s="31"/>
      <c r="C2" s="31"/>
      <c r="D2" s="31"/>
      <c r="E2" s="31"/>
      <c r="F2" s="31"/>
      <c r="G2" s="31"/>
    </row>
    <row r="4" spans="1:14" ht="18" customHeight="1" x14ac:dyDescent="0.2">
      <c r="A4" s="33" t="s">
        <v>20</v>
      </c>
      <c r="B4" s="30"/>
      <c r="C4" s="30"/>
      <c r="D4" s="30"/>
      <c r="E4" s="30"/>
      <c r="F4" s="30"/>
      <c r="G4" s="30"/>
    </row>
    <row r="5" spans="1:14" ht="15" customHeight="1" x14ac:dyDescent="0.2">
      <c r="A5" s="30"/>
      <c r="B5" s="30"/>
      <c r="C5" s="30"/>
      <c r="D5" s="30"/>
      <c r="E5" s="30"/>
      <c r="F5" s="30"/>
      <c r="G5" s="30"/>
    </row>
    <row r="6" spans="1:14" x14ac:dyDescent="0.2">
      <c r="A6" s="6" t="s">
        <v>18</v>
      </c>
    </row>
    <row r="7" spans="1:14" ht="15" x14ac:dyDescent="0.25">
      <c r="A7" s="26" t="s">
        <v>44</v>
      </c>
      <c r="C7" s="6" t="s">
        <v>1</v>
      </c>
      <c r="D7" s="24">
        <v>-1000</v>
      </c>
    </row>
    <row r="8" spans="1:14" x14ac:dyDescent="0.2">
      <c r="C8" s="6" t="s">
        <v>13</v>
      </c>
      <c r="D8" s="25">
        <v>0.1</v>
      </c>
    </row>
    <row r="9" spans="1:14" x14ac:dyDescent="0.2">
      <c r="C9" s="6" t="s">
        <v>10</v>
      </c>
      <c r="D9" s="24">
        <v>5</v>
      </c>
    </row>
    <row r="10" spans="1:14" x14ac:dyDescent="0.2">
      <c r="C10" s="6" t="s">
        <v>11</v>
      </c>
      <c r="D10" s="24">
        <v>0</v>
      </c>
      <c r="N10" s="6" t="s">
        <v>40</v>
      </c>
    </row>
    <row r="11" spans="1:14" x14ac:dyDescent="0.2">
      <c r="D11" s="4"/>
    </row>
    <row r="12" spans="1:14" x14ac:dyDescent="0.2">
      <c r="A12" s="6" t="s">
        <v>19</v>
      </c>
      <c r="D12" s="4"/>
    </row>
    <row r="13" spans="1:14" x14ac:dyDescent="0.2">
      <c r="A13" s="6" t="s">
        <v>17</v>
      </c>
      <c r="D13" s="24">
        <f>-D7*(1+D8)^D9</f>
        <v>1610.5100000000004</v>
      </c>
      <c r="E13" s="8" t="str">
        <f ca="1">_xlfn.FORMULATEXT(D13)</f>
        <v>=-D7*(1+D8)^D9</v>
      </c>
    </row>
    <row r="14" spans="1:14" x14ac:dyDescent="0.2">
      <c r="A14" s="6" t="s">
        <v>23</v>
      </c>
      <c r="D14" s="24">
        <f>FV(D8,D9,D10,D7,0)</f>
        <v>1610.5100000000004</v>
      </c>
      <c r="E14" s="8" t="str">
        <f ca="1">_xlfn.FORMULATEXT(D14)</f>
        <v>=FV(D8,D9,D10,D7,0)</v>
      </c>
    </row>
    <row r="15" spans="1:14" x14ac:dyDescent="0.2">
      <c r="D15" s="9"/>
      <c r="E15" s="9"/>
    </row>
    <row r="16" spans="1:14" x14ac:dyDescent="0.2">
      <c r="D16" s="9"/>
      <c r="E16" s="9"/>
    </row>
    <row r="17" spans="1:7" ht="15.75" customHeight="1" x14ac:dyDescent="0.2">
      <c r="A17" s="33" t="s">
        <v>36</v>
      </c>
      <c r="B17" s="30"/>
      <c r="C17" s="30"/>
      <c r="D17" s="30"/>
      <c r="E17" s="30"/>
      <c r="F17" s="30"/>
      <c r="G17" s="30"/>
    </row>
    <row r="18" spans="1:7" ht="16.5" customHeight="1" x14ac:dyDescent="0.2">
      <c r="A18" s="30"/>
      <c r="B18" s="30"/>
      <c r="C18" s="30"/>
      <c r="D18" s="30"/>
      <c r="E18" s="30"/>
      <c r="F18" s="30"/>
      <c r="G18" s="30"/>
    </row>
    <row r="19" spans="1:7" x14ac:dyDescent="0.2">
      <c r="A19" s="6" t="s">
        <v>18</v>
      </c>
      <c r="E19" s="9"/>
    </row>
    <row r="20" spans="1:7" x14ac:dyDescent="0.2">
      <c r="C20" s="6" t="s">
        <v>1</v>
      </c>
      <c r="D20" s="17">
        <v>-1000</v>
      </c>
      <c r="E20" s="9"/>
    </row>
    <row r="21" spans="1:7" x14ac:dyDescent="0.2">
      <c r="C21" s="6" t="s">
        <v>13</v>
      </c>
      <c r="D21" s="17">
        <f>0.05</f>
        <v>0.05</v>
      </c>
      <c r="E21" s="9"/>
    </row>
    <row r="22" spans="1:7" x14ac:dyDescent="0.2">
      <c r="C22" s="6" t="s">
        <v>10</v>
      </c>
      <c r="D22" s="17">
        <v>10</v>
      </c>
    </row>
    <row r="23" spans="1:7" x14ac:dyDescent="0.2">
      <c r="C23" s="6" t="s">
        <v>11</v>
      </c>
      <c r="D23" s="17">
        <v>0</v>
      </c>
    </row>
    <row r="24" spans="1:7" x14ac:dyDescent="0.2">
      <c r="D24" s="18"/>
    </row>
    <row r="25" spans="1:7" x14ac:dyDescent="0.2">
      <c r="A25" s="6" t="s">
        <v>19</v>
      </c>
      <c r="D25" s="18"/>
    </row>
    <row r="26" spans="1:7" x14ac:dyDescent="0.2">
      <c r="A26" s="6" t="s">
        <v>17</v>
      </c>
      <c r="D26" s="17">
        <f>D20*(1+D21)^D22</f>
        <v>-1628.8946267774415</v>
      </c>
      <c r="E26" s="8" t="str">
        <f ca="1">_xlfn.FORMULATEXT(D26)</f>
        <v>=D20*(1+D21)^D22</v>
      </c>
    </row>
    <row r="27" spans="1:7" x14ac:dyDescent="0.2">
      <c r="A27" s="6" t="s">
        <v>23</v>
      </c>
      <c r="D27" s="17">
        <f>FV(D21,D22,D23,D20)</f>
        <v>1628.8946267774415</v>
      </c>
      <c r="E27" s="8" t="str">
        <f ca="1">_xlfn.FORMULATEXT(D27)</f>
        <v>=FV(D21,D22,D23,D20)</v>
      </c>
    </row>
    <row r="28" spans="1:7" ht="19.149999999999999" customHeight="1" x14ac:dyDescent="0.2">
      <c r="A28" s="31" t="s">
        <v>39</v>
      </c>
      <c r="B28" s="31"/>
      <c r="C28" s="31"/>
      <c r="D28" s="31"/>
      <c r="E28" s="31"/>
      <c r="F28" s="31"/>
      <c r="G28" s="31"/>
    </row>
    <row r="29" spans="1:7" ht="19.149999999999999" customHeight="1" x14ac:dyDescent="0.2">
      <c r="A29" s="31"/>
      <c r="B29" s="31"/>
      <c r="C29" s="31"/>
      <c r="D29" s="31"/>
      <c r="E29" s="31"/>
      <c r="F29" s="31"/>
      <c r="G29" s="31"/>
    </row>
    <row r="30" spans="1:7" ht="19.149999999999999" customHeight="1" x14ac:dyDescent="0.2">
      <c r="A30" s="31"/>
      <c r="B30" s="31"/>
      <c r="C30" s="31"/>
      <c r="D30" s="31"/>
      <c r="E30" s="31"/>
      <c r="F30" s="31"/>
      <c r="G30" s="31"/>
    </row>
    <row r="32" spans="1:7" ht="13.5" thickBot="1" x14ac:dyDescent="0.25">
      <c r="B32" s="10"/>
      <c r="C32" s="34" t="s">
        <v>38</v>
      </c>
      <c r="D32" s="34"/>
      <c r="E32" s="34"/>
    </row>
    <row r="33" spans="1:7" x14ac:dyDescent="0.2">
      <c r="B33" s="11" t="s">
        <v>21</v>
      </c>
      <c r="C33" s="2">
        <v>0</v>
      </c>
      <c r="D33" s="3">
        <v>0.05</v>
      </c>
      <c r="E33" s="3">
        <v>0.2</v>
      </c>
    </row>
    <row r="34" spans="1:7" x14ac:dyDescent="0.2">
      <c r="B34" s="12">
        <v>0</v>
      </c>
      <c r="C34" s="19">
        <f>FV($C$33,B34,$D$10,$D$7)</f>
        <v>1000</v>
      </c>
      <c r="D34" s="19">
        <f>FV($D$33,B34,$D$10,$D$7)</f>
        <v>1000</v>
      </c>
      <c r="E34" s="19">
        <f>FV($E$33,B34,$D$10,$D$7)</f>
        <v>1000</v>
      </c>
    </row>
    <row r="35" spans="1:7" x14ac:dyDescent="0.2">
      <c r="B35" s="12">
        <v>1</v>
      </c>
      <c r="C35" s="19">
        <f t="shared" ref="C35:C39" si="0">FV($C$33,B35,$D$10,$D$7)</f>
        <v>1000</v>
      </c>
      <c r="D35" s="19">
        <f t="shared" ref="D35:D39" si="1">FV($D$33,B35,$D$10,$D$7)</f>
        <v>1050</v>
      </c>
      <c r="E35" s="19">
        <f t="shared" ref="E35:E39" si="2">FV($E$33,B35,$D$10,$D$7)</f>
        <v>1200</v>
      </c>
    </row>
    <row r="36" spans="1:7" x14ac:dyDescent="0.2">
      <c r="B36" s="12">
        <v>2</v>
      </c>
      <c r="C36" s="19">
        <f t="shared" si="0"/>
        <v>1000</v>
      </c>
      <c r="D36" s="19">
        <f t="shared" si="1"/>
        <v>1102.5</v>
      </c>
      <c r="E36" s="19">
        <f t="shared" si="2"/>
        <v>1440</v>
      </c>
    </row>
    <row r="37" spans="1:7" x14ac:dyDescent="0.2">
      <c r="B37" s="12">
        <v>3</v>
      </c>
      <c r="C37" s="19">
        <f t="shared" si="0"/>
        <v>1000</v>
      </c>
      <c r="D37" s="19">
        <f t="shared" si="1"/>
        <v>1157.6250000000002</v>
      </c>
      <c r="E37" s="19">
        <f t="shared" si="2"/>
        <v>1728</v>
      </c>
    </row>
    <row r="38" spans="1:7" x14ac:dyDescent="0.2">
      <c r="B38" s="12">
        <v>4</v>
      </c>
      <c r="C38" s="19">
        <f t="shared" si="0"/>
        <v>1000</v>
      </c>
      <c r="D38" s="19">
        <f t="shared" si="1"/>
        <v>1215.5062499999999</v>
      </c>
      <c r="E38" s="19">
        <f t="shared" si="2"/>
        <v>2073.6</v>
      </c>
    </row>
    <row r="39" spans="1:7" x14ac:dyDescent="0.2">
      <c r="B39" s="12">
        <v>5</v>
      </c>
      <c r="C39" s="19">
        <f t="shared" si="0"/>
        <v>1000</v>
      </c>
      <c r="D39" s="19">
        <f t="shared" si="1"/>
        <v>1276.2815625000001</v>
      </c>
      <c r="E39" s="19">
        <f t="shared" si="2"/>
        <v>2488.3199999999997</v>
      </c>
    </row>
    <row r="40" spans="1:7" x14ac:dyDescent="0.2">
      <c r="B40" s="12"/>
      <c r="C40" s="9"/>
      <c r="D40" s="9"/>
      <c r="E40" s="9"/>
    </row>
    <row r="41" spans="1:7" x14ac:dyDescent="0.2">
      <c r="A41" s="32" t="s">
        <v>22</v>
      </c>
      <c r="B41" s="32"/>
      <c r="C41" s="32"/>
      <c r="D41" s="32"/>
      <c r="E41" s="32"/>
      <c r="F41" s="32"/>
      <c r="G41" s="32"/>
    </row>
    <row r="42" spans="1:7" x14ac:dyDescent="0.2">
      <c r="A42" s="5"/>
      <c r="B42" s="5"/>
      <c r="C42" s="5"/>
      <c r="D42" s="5"/>
      <c r="E42" s="5"/>
      <c r="F42" s="5"/>
    </row>
    <row r="43" spans="1:7" x14ac:dyDescent="0.2">
      <c r="A43" s="5"/>
      <c r="B43" s="5"/>
      <c r="C43" s="5"/>
      <c r="D43" s="5"/>
      <c r="E43" s="5"/>
      <c r="F43" s="5"/>
    </row>
    <row r="44" spans="1:7" x14ac:dyDescent="0.2">
      <c r="A44" s="5"/>
      <c r="B44" s="5"/>
      <c r="C44" s="5"/>
      <c r="D44" s="5"/>
      <c r="E44" s="5"/>
      <c r="F44" s="5"/>
    </row>
    <row r="45" spans="1:7" x14ac:dyDescent="0.2">
      <c r="A45" s="5"/>
      <c r="B45" s="5"/>
      <c r="C45" s="5"/>
      <c r="D45" s="5"/>
      <c r="E45" s="5"/>
      <c r="F45" s="5"/>
    </row>
    <row r="46" spans="1:7" x14ac:dyDescent="0.2">
      <c r="A46" s="5"/>
      <c r="B46" s="5"/>
      <c r="C46" s="5"/>
      <c r="D46" s="5"/>
      <c r="E46" s="5"/>
      <c r="F46" s="5"/>
    </row>
    <row r="47" spans="1:7" x14ac:dyDescent="0.2">
      <c r="A47" s="5"/>
      <c r="B47" s="5"/>
      <c r="C47" s="5"/>
      <c r="D47" s="5"/>
      <c r="E47" s="5"/>
      <c r="F47" s="5"/>
    </row>
    <row r="48" spans="1:7" x14ac:dyDescent="0.2">
      <c r="A48" s="5"/>
      <c r="B48" s="5"/>
      <c r="C48" s="5"/>
      <c r="D48" s="5"/>
      <c r="E48" s="5"/>
      <c r="F48" s="5"/>
    </row>
    <row r="49" spans="1:7" x14ac:dyDescent="0.2">
      <c r="A49" s="5"/>
      <c r="B49" s="5"/>
      <c r="C49" s="5"/>
      <c r="D49" s="5"/>
      <c r="E49" s="5"/>
      <c r="F49" s="5"/>
    </row>
    <row r="50" spans="1:7" x14ac:dyDescent="0.2">
      <c r="A50" s="5"/>
      <c r="B50" s="5"/>
      <c r="C50" s="5"/>
      <c r="D50" s="5"/>
      <c r="E50" s="5"/>
      <c r="F50" s="5"/>
    </row>
    <row r="51" spans="1:7" x14ac:dyDescent="0.2">
      <c r="A51" s="5"/>
      <c r="B51" s="5"/>
      <c r="C51" s="5"/>
      <c r="D51" s="5"/>
      <c r="E51" s="5"/>
      <c r="F51" s="5"/>
    </row>
    <row r="52" spans="1:7" x14ac:dyDescent="0.2">
      <c r="A52" s="5"/>
      <c r="B52" s="5"/>
      <c r="C52" s="5"/>
      <c r="D52" s="5"/>
      <c r="E52" s="5"/>
      <c r="F52" s="5"/>
    </row>
    <row r="55" spans="1:7" x14ac:dyDescent="0.2">
      <c r="A55" s="27" t="s">
        <v>37</v>
      </c>
      <c r="B55" s="28"/>
      <c r="C55" s="28"/>
      <c r="D55" s="28"/>
      <c r="E55" s="28"/>
      <c r="F55" s="28"/>
      <c r="G55" s="28"/>
    </row>
    <row r="56" spans="1:7" x14ac:dyDescent="0.2">
      <c r="A56" s="28"/>
      <c r="B56" s="28"/>
      <c r="C56" s="28"/>
      <c r="D56" s="28"/>
      <c r="E56" s="28"/>
      <c r="F56" s="28"/>
      <c r="G56" s="28"/>
    </row>
    <row r="58" spans="1:7" x14ac:dyDescent="0.2">
      <c r="A58" s="6" t="s">
        <v>18</v>
      </c>
      <c r="D58" s="6" t="s">
        <v>2</v>
      </c>
      <c r="E58" s="17">
        <v>1000</v>
      </c>
    </row>
    <row r="59" spans="1:7" x14ac:dyDescent="0.2">
      <c r="D59" s="6" t="s">
        <v>14</v>
      </c>
      <c r="E59" s="17">
        <v>0.1</v>
      </c>
    </row>
    <row r="60" spans="1:7" x14ac:dyDescent="0.2">
      <c r="D60" s="6" t="s">
        <v>10</v>
      </c>
      <c r="E60" s="17">
        <v>5</v>
      </c>
    </row>
    <row r="61" spans="1:7" x14ac:dyDescent="0.2">
      <c r="D61" s="6" t="s">
        <v>11</v>
      </c>
      <c r="E61" s="17">
        <v>0</v>
      </c>
    </row>
    <row r="62" spans="1:7" x14ac:dyDescent="0.2">
      <c r="A62" s="6" t="s">
        <v>19</v>
      </c>
      <c r="E62" s="20"/>
    </row>
    <row r="63" spans="1:7" x14ac:dyDescent="0.2">
      <c r="A63" s="6" t="s">
        <v>24</v>
      </c>
      <c r="E63" s="17">
        <f>E58/(1+E59)^E60</f>
        <v>620.92132305915493</v>
      </c>
      <c r="F63" s="8" t="str">
        <f ca="1">_xlfn.FORMULATEXT(E63)</f>
        <v>=E58/(1+E59)^E60</v>
      </c>
    </row>
    <row r="64" spans="1:7" x14ac:dyDescent="0.2">
      <c r="A64" s="6" t="s">
        <v>42</v>
      </c>
      <c r="E64" s="17">
        <f>PV(E59,E60,E61,E58,0)</f>
        <v>-620.92132305915493</v>
      </c>
      <c r="F64" s="8" t="str">
        <f ca="1">_xlfn.FORMULATEXT(E64)</f>
        <v>=PV(E59,E60,E61,E58,0)</v>
      </c>
    </row>
    <row r="65" spans="1:7" x14ac:dyDescent="0.2">
      <c r="F65" s="8"/>
    </row>
    <row r="67" spans="1:7" x14ac:dyDescent="0.2">
      <c r="A67" s="33" t="s">
        <v>30</v>
      </c>
      <c r="B67" s="30"/>
      <c r="C67" s="30"/>
      <c r="D67" s="30"/>
      <c r="E67" s="30"/>
      <c r="F67" s="30"/>
      <c r="G67" s="30"/>
    </row>
    <row r="68" spans="1:7" x14ac:dyDescent="0.2">
      <c r="A68" s="30"/>
      <c r="B68" s="30"/>
      <c r="C68" s="30"/>
      <c r="D68" s="30"/>
      <c r="E68" s="30"/>
      <c r="F68" s="30"/>
      <c r="G68" s="30"/>
    </row>
    <row r="69" spans="1:7" x14ac:dyDescent="0.2">
      <c r="A69" s="7"/>
      <c r="B69" s="7"/>
      <c r="C69" s="7"/>
      <c r="D69" s="7"/>
      <c r="E69" s="7"/>
      <c r="F69" s="7"/>
      <c r="G69" s="7"/>
    </row>
    <row r="70" spans="1:7" x14ac:dyDescent="0.2">
      <c r="A70" s="6" t="s">
        <v>18</v>
      </c>
      <c r="D70" s="6" t="s">
        <v>2</v>
      </c>
      <c r="E70" s="17">
        <v>1000</v>
      </c>
      <c r="F70" s="7"/>
      <c r="G70" s="7"/>
    </row>
    <row r="71" spans="1:7" x14ac:dyDescent="0.2">
      <c r="D71" s="6" t="s">
        <v>14</v>
      </c>
      <c r="E71" s="17">
        <f>(0.1)/2</f>
        <v>0.05</v>
      </c>
      <c r="F71" s="7"/>
      <c r="G71" s="7"/>
    </row>
    <row r="72" spans="1:7" x14ac:dyDescent="0.2">
      <c r="D72" s="6" t="s">
        <v>10</v>
      </c>
      <c r="E72" s="17">
        <f>10</f>
        <v>10</v>
      </c>
      <c r="F72" s="7"/>
      <c r="G72" s="7"/>
    </row>
    <row r="73" spans="1:7" x14ac:dyDescent="0.2">
      <c r="D73" s="6" t="s">
        <v>11</v>
      </c>
      <c r="E73" s="17">
        <v>0</v>
      </c>
      <c r="F73" s="7"/>
      <c r="G73" s="7"/>
    </row>
    <row r="74" spans="1:7" x14ac:dyDescent="0.2">
      <c r="A74" s="6" t="s">
        <v>19</v>
      </c>
      <c r="E74" s="20"/>
      <c r="F74" s="7"/>
      <c r="G74" s="7"/>
    </row>
    <row r="75" spans="1:7" x14ac:dyDescent="0.2">
      <c r="A75" s="6" t="s">
        <v>24</v>
      </c>
      <c r="E75" s="17">
        <f>E70/(1+E71)^E72</f>
        <v>613.91325354075934</v>
      </c>
      <c r="F75" s="8" t="str">
        <f ca="1">_xlfn.FORMULATEXT(E75)</f>
        <v>=E70/(1+E71)^E72</v>
      </c>
      <c r="G75" s="7"/>
    </row>
    <row r="76" spans="1:7" x14ac:dyDescent="0.2">
      <c r="A76" s="6" t="s">
        <v>43</v>
      </c>
      <c r="E76" s="17">
        <f>PV(E71,E72,E73,E70,0)</f>
        <v>-613.91325354075934</v>
      </c>
      <c r="F76" s="8" t="str">
        <f ca="1">_xlfn.FORMULATEXT(E76)</f>
        <v>=PV(E71,E72,E73,E70,0)</v>
      </c>
      <c r="G76" s="7"/>
    </row>
    <row r="77" spans="1:7" x14ac:dyDescent="0.2">
      <c r="F77" s="7"/>
      <c r="G77" s="7"/>
    </row>
    <row r="79" spans="1:7" x14ac:dyDescent="0.2">
      <c r="A79" s="27" t="s">
        <v>31</v>
      </c>
      <c r="B79" s="28"/>
      <c r="C79" s="28"/>
      <c r="D79" s="28"/>
      <c r="E79" s="28"/>
      <c r="F79" s="28"/>
      <c r="G79" s="28"/>
    </row>
    <row r="80" spans="1:7" x14ac:dyDescent="0.2">
      <c r="A80" s="28" t="s">
        <v>16</v>
      </c>
      <c r="B80" s="28"/>
      <c r="C80" s="28"/>
      <c r="D80" s="28"/>
      <c r="E80" s="28"/>
      <c r="F80" s="28"/>
      <c r="G80" s="28"/>
    </row>
    <row r="82" spans="1:7" x14ac:dyDescent="0.2">
      <c r="A82" s="6" t="s">
        <v>18</v>
      </c>
      <c r="C82" s="6" t="s">
        <v>3</v>
      </c>
      <c r="D82" s="17">
        <v>-1000</v>
      </c>
    </row>
    <row r="83" spans="1:7" x14ac:dyDescent="0.2">
      <c r="C83" s="6" t="s">
        <v>4</v>
      </c>
      <c r="D83" s="17">
        <v>2000</v>
      </c>
    </row>
    <row r="84" spans="1:7" x14ac:dyDescent="0.2">
      <c r="C84" s="6" t="s">
        <v>10</v>
      </c>
      <c r="D84" s="17">
        <v>5</v>
      </c>
    </row>
    <row r="85" spans="1:7" x14ac:dyDescent="0.2">
      <c r="C85" s="6" t="s">
        <v>26</v>
      </c>
      <c r="D85" s="17">
        <v>0</v>
      </c>
    </row>
    <row r="86" spans="1:7" x14ac:dyDescent="0.2">
      <c r="A86" s="6" t="s">
        <v>19</v>
      </c>
      <c r="D86" s="21"/>
      <c r="E86" s="13"/>
    </row>
    <row r="87" spans="1:7" x14ac:dyDescent="0.2">
      <c r="A87" s="6" t="s">
        <v>25</v>
      </c>
      <c r="D87" s="22">
        <f>RATE(D84,D85,D82,D83)</f>
        <v>0.14869835499702125</v>
      </c>
      <c r="E87" s="8" t="str">
        <f ca="1">_xlfn.FORMULATEXT(D87)</f>
        <v>=RATE(D84,D85,D82,D83)</v>
      </c>
    </row>
    <row r="89" spans="1:7" x14ac:dyDescent="0.2">
      <c r="A89" s="30" t="s">
        <v>27</v>
      </c>
      <c r="B89" s="30"/>
      <c r="C89" s="30"/>
      <c r="D89" s="30"/>
      <c r="E89" s="30"/>
      <c r="F89" s="30"/>
      <c r="G89" s="30"/>
    </row>
    <row r="90" spans="1:7" x14ac:dyDescent="0.2">
      <c r="A90" s="30"/>
      <c r="B90" s="30"/>
      <c r="C90" s="30"/>
      <c r="D90" s="30"/>
      <c r="E90" s="30"/>
      <c r="F90" s="30"/>
      <c r="G90" s="30"/>
    </row>
    <row r="91" spans="1:7" x14ac:dyDescent="0.2">
      <c r="A91" s="30"/>
      <c r="B91" s="30"/>
      <c r="C91" s="30"/>
      <c r="D91" s="30"/>
      <c r="E91" s="30"/>
      <c r="F91" s="30"/>
      <c r="G91" s="30"/>
    </row>
    <row r="92" spans="1:7" ht="12.75" customHeight="1" x14ac:dyDescent="0.2">
      <c r="A92" s="7"/>
      <c r="B92" s="7"/>
      <c r="C92" s="7"/>
      <c r="D92" s="7"/>
      <c r="E92" s="7"/>
      <c r="F92" s="7"/>
      <c r="G92" s="7"/>
    </row>
    <row r="93" spans="1:7" ht="12.75" customHeight="1" x14ac:dyDescent="0.2"/>
    <row r="94" spans="1:7" x14ac:dyDescent="0.2">
      <c r="A94" s="27" t="s">
        <v>41</v>
      </c>
      <c r="B94" s="28"/>
      <c r="C94" s="28"/>
      <c r="D94" s="28"/>
      <c r="E94" s="28"/>
      <c r="F94" s="28"/>
      <c r="G94" s="28"/>
    </row>
    <row r="95" spans="1:7" x14ac:dyDescent="0.2">
      <c r="A95" s="28"/>
      <c r="B95" s="28"/>
      <c r="C95" s="28"/>
      <c r="D95" s="28"/>
      <c r="E95" s="28"/>
      <c r="F95" s="28"/>
      <c r="G95" s="28"/>
    </row>
    <row r="97" spans="1:7" x14ac:dyDescent="0.2">
      <c r="A97" s="6" t="s">
        <v>18</v>
      </c>
      <c r="B97" s="6" t="s">
        <v>0</v>
      </c>
      <c r="C97" s="6" t="s">
        <v>3</v>
      </c>
      <c r="E97" s="23">
        <f>-30000</f>
        <v>-30000</v>
      </c>
    </row>
    <row r="98" spans="1:7" x14ac:dyDescent="0.2">
      <c r="C98" s="6" t="s">
        <v>4</v>
      </c>
      <c r="E98" s="23">
        <v>60000</v>
      </c>
    </row>
    <row r="99" spans="1:7" x14ac:dyDescent="0.2">
      <c r="C99" s="6" t="s">
        <v>15</v>
      </c>
      <c r="E99" s="23">
        <v>0.08</v>
      </c>
    </row>
    <row r="100" spans="1:7" x14ac:dyDescent="0.2">
      <c r="C100" s="6" t="s">
        <v>26</v>
      </c>
      <c r="E100" s="23">
        <v>0</v>
      </c>
    </row>
    <row r="101" spans="1:7" x14ac:dyDescent="0.2">
      <c r="A101" s="6" t="s">
        <v>19</v>
      </c>
      <c r="E101" s="21"/>
    </row>
    <row r="102" spans="1:7" x14ac:dyDescent="0.2">
      <c r="A102" s="6" t="s">
        <v>28</v>
      </c>
      <c r="E102" s="23">
        <f>NPER(E99,E100,E97,E98,0)</f>
        <v>9.0064683420005878</v>
      </c>
      <c r="F102" s="8" t="str">
        <f ca="1">_xlfn.FORMULATEXT(E102)</f>
        <v>=NPER(E99,E100,E97,E98,0)</v>
      </c>
    </row>
    <row r="105" spans="1:7" x14ac:dyDescent="0.2">
      <c r="A105" s="27" t="s">
        <v>32</v>
      </c>
      <c r="B105" s="28"/>
      <c r="C105" s="28"/>
      <c r="D105" s="28"/>
      <c r="E105" s="28"/>
      <c r="F105" s="28"/>
      <c r="G105" s="28"/>
    </row>
    <row r="106" spans="1:7" x14ac:dyDescent="0.2">
      <c r="A106" s="28"/>
      <c r="B106" s="28"/>
      <c r="C106" s="28"/>
      <c r="D106" s="28"/>
      <c r="E106" s="28"/>
      <c r="F106" s="28"/>
      <c r="G106" s="28"/>
    </row>
    <row r="108" spans="1:7" x14ac:dyDescent="0.2">
      <c r="A108" s="6" t="s">
        <v>0</v>
      </c>
      <c r="C108" s="6" t="s">
        <v>11</v>
      </c>
      <c r="E108" s="17">
        <v>0</v>
      </c>
    </row>
    <row r="109" spans="1:7" x14ac:dyDescent="0.2">
      <c r="C109" s="6" t="s">
        <v>29</v>
      </c>
      <c r="E109" s="17">
        <v>1000</v>
      </c>
    </row>
    <row r="110" spans="1:7" x14ac:dyDescent="0.2">
      <c r="C110" s="6" t="s">
        <v>12</v>
      </c>
      <c r="E110" s="17">
        <v>5</v>
      </c>
    </row>
    <row r="111" spans="1:7" x14ac:dyDescent="0.2">
      <c r="C111" s="6" t="s">
        <v>13</v>
      </c>
      <c r="E111" s="17">
        <v>0.15</v>
      </c>
    </row>
    <row r="112" spans="1:7" x14ac:dyDescent="0.2">
      <c r="E112" s="21"/>
    </row>
    <row r="113" spans="1:7" x14ac:dyDescent="0.2">
      <c r="A113" s="6" t="s">
        <v>7</v>
      </c>
      <c r="D113" s="6" t="s">
        <v>3</v>
      </c>
      <c r="E113" s="17">
        <f>PV(E111,E110,E108,E109,0)</f>
        <v>-497.17673529828988</v>
      </c>
      <c r="F113" s="8" t="str">
        <f ca="1">_xlfn.FORMULATEXT(E113)</f>
        <v>=PV(E111,E110,E108,E109,0)</v>
      </c>
    </row>
    <row r="116" spans="1:7" x14ac:dyDescent="0.2">
      <c r="A116" s="27" t="s">
        <v>33</v>
      </c>
      <c r="B116" s="28"/>
      <c r="C116" s="28"/>
      <c r="D116" s="28"/>
      <c r="E116" s="28"/>
      <c r="F116" s="28"/>
      <c r="G116" s="28"/>
    </row>
    <row r="117" spans="1:7" x14ac:dyDescent="0.2">
      <c r="A117" s="28" t="s">
        <v>16</v>
      </c>
      <c r="B117" s="28"/>
      <c r="C117" s="28"/>
      <c r="D117" s="28"/>
      <c r="E117" s="28"/>
      <c r="F117" s="28"/>
      <c r="G117" s="28"/>
    </row>
    <row r="119" spans="1:7" x14ac:dyDescent="0.2">
      <c r="A119" s="6" t="s">
        <v>0</v>
      </c>
      <c r="C119" s="6" t="s">
        <v>11</v>
      </c>
      <c r="E119" s="17">
        <v>0</v>
      </c>
    </row>
    <row r="120" spans="1:7" x14ac:dyDescent="0.2">
      <c r="C120" s="6" t="s">
        <v>29</v>
      </c>
      <c r="E120" s="17">
        <v>1000</v>
      </c>
      <c r="F120" s="14"/>
      <c r="G120" s="8"/>
    </row>
    <row r="121" spans="1:7" x14ac:dyDescent="0.2">
      <c r="C121" s="6" t="s">
        <v>12</v>
      </c>
      <c r="E121" s="17">
        <v>5</v>
      </c>
      <c r="G121" s="9"/>
    </row>
    <row r="122" spans="1:7" x14ac:dyDescent="0.2">
      <c r="C122" s="6" t="s">
        <v>13</v>
      </c>
      <c r="E122" s="17">
        <v>0.15</v>
      </c>
      <c r="G122" s="9"/>
    </row>
    <row r="123" spans="1:7" x14ac:dyDescent="0.2">
      <c r="E123" s="21"/>
      <c r="G123" s="9"/>
    </row>
    <row r="124" spans="1:7" x14ac:dyDescent="0.2">
      <c r="A124" s="6" t="s">
        <v>7</v>
      </c>
      <c r="D124" s="6" t="s">
        <v>3</v>
      </c>
      <c r="E124" s="17">
        <f>PV(E122,E121,E119,E120,1)</f>
        <v>-497.17673529828988</v>
      </c>
      <c r="F124" s="8" t="str">
        <f ca="1">_xlfn.FORMULATEXT(E124)</f>
        <v>=PV(E122,E121,E119,E120,1)</v>
      </c>
      <c r="G124" s="8"/>
    </row>
    <row r="127" spans="1:7" x14ac:dyDescent="0.2">
      <c r="A127" s="29" t="s">
        <v>35</v>
      </c>
      <c r="B127" s="29"/>
      <c r="C127" s="29"/>
      <c r="D127" s="29"/>
      <c r="E127" s="29"/>
      <c r="F127" s="29"/>
      <c r="G127" s="29"/>
    </row>
    <row r="128" spans="1:7" x14ac:dyDescent="0.2">
      <c r="A128" s="29"/>
      <c r="B128" s="29"/>
      <c r="C128" s="29"/>
      <c r="D128" s="29"/>
      <c r="E128" s="29"/>
      <c r="F128" s="29"/>
      <c r="G128" s="29"/>
    </row>
    <row r="130" spans="1:6" x14ac:dyDescent="0.2">
      <c r="A130" s="15" t="s">
        <v>5</v>
      </c>
      <c r="B130" s="15"/>
      <c r="C130" s="15" t="s">
        <v>6</v>
      </c>
    </row>
    <row r="131" spans="1:6" x14ac:dyDescent="0.2">
      <c r="A131" s="6">
        <v>1</v>
      </c>
      <c r="C131" s="4">
        <v>100</v>
      </c>
    </row>
    <row r="132" spans="1:6" x14ac:dyDescent="0.2">
      <c r="A132" s="6">
        <v>2</v>
      </c>
      <c r="C132" s="4">
        <v>200</v>
      </c>
    </row>
    <row r="133" spans="1:6" x14ac:dyDescent="0.2">
      <c r="A133" s="6">
        <v>3</v>
      </c>
      <c r="C133" s="4">
        <v>400</v>
      </c>
    </row>
    <row r="134" spans="1:6" x14ac:dyDescent="0.2">
      <c r="C134" s="4"/>
    </row>
    <row r="135" spans="1:6" x14ac:dyDescent="0.2">
      <c r="B135" s="6" t="s">
        <v>9</v>
      </c>
      <c r="C135" s="1">
        <v>0.08</v>
      </c>
    </row>
    <row r="136" spans="1:6" x14ac:dyDescent="0.2">
      <c r="C136" s="16"/>
    </row>
    <row r="137" spans="1:6" ht="13.15" customHeight="1" x14ac:dyDescent="0.2">
      <c r="A137" s="6" t="s">
        <v>8</v>
      </c>
      <c r="D137" s="6" t="s">
        <v>1</v>
      </c>
      <c r="E137" s="17">
        <f>NPV(C135,A131:A133,C131:C133)</f>
        <v>466.70957572922777</v>
      </c>
      <c r="F137" s="8" t="str">
        <f ca="1">_xlfn.FORMULATEXT(E137)</f>
        <v>=NPV(C135,A131:A133,C131:C133)</v>
      </c>
    </row>
    <row r="139" spans="1:6" ht="17.25" customHeight="1" x14ac:dyDescent="0.2"/>
    <row r="140" spans="1:6" ht="17.25" customHeight="1" x14ac:dyDescent="0.2"/>
  </sheetData>
  <mergeCells count="14">
    <mergeCell ref="A1:G2"/>
    <mergeCell ref="A41:G41"/>
    <mergeCell ref="A17:G18"/>
    <mergeCell ref="A67:G68"/>
    <mergeCell ref="A79:G80"/>
    <mergeCell ref="C32:E32"/>
    <mergeCell ref="A4:G5"/>
    <mergeCell ref="A28:G30"/>
    <mergeCell ref="A116:G117"/>
    <mergeCell ref="A127:G128"/>
    <mergeCell ref="A55:G56"/>
    <mergeCell ref="A89:G91"/>
    <mergeCell ref="A94:G95"/>
    <mergeCell ref="A105:G106"/>
  </mergeCells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41" max="16383" man="1"/>
    <brk id="10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70243E775A6C4AA2DCBAE4D8D2CC98" ma:contentTypeVersion="15" ma:contentTypeDescription="Create a new document." ma:contentTypeScope="" ma:versionID="7cb93ed552d1d221d8528ade5b3da896">
  <xsd:schema xmlns:xsd="http://www.w3.org/2001/XMLSchema" xmlns:xs="http://www.w3.org/2001/XMLSchema" xmlns:p="http://schemas.microsoft.com/office/2006/metadata/properties" xmlns:ns1="http://schemas.microsoft.com/sharepoint/v3" xmlns:ns3="8d6f28e5-0c0c-4d8c-a05f-83b671e7ec2d" xmlns:ns4="610d3d62-6fbb-4a7e-8b35-c2add0af7abc" targetNamespace="http://schemas.microsoft.com/office/2006/metadata/properties" ma:root="true" ma:fieldsID="522f2164af39cdc0b2b112bd358d9a2d" ns1:_="" ns3:_="" ns4:_="">
    <xsd:import namespace="http://schemas.microsoft.com/sharepoint/v3"/>
    <xsd:import namespace="8d6f28e5-0c0c-4d8c-a05f-83b671e7ec2d"/>
    <xsd:import namespace="610d3d62-6fbb-4a7e-8b35-c2add0af7a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f28e5-0c0c-4d8c-a05f-83b671e7ec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d3d62-6fbb-4a7e-8b35-c2add0af7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84C5B8-8906-4261-8826-DF91DEB12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d6f28e5-0c0c-4d8c-a05f-83b671e7ec2d"/>
    <ds:schemaRef ds:uri="610d3d62-6fbb-4a7e-8b35-c2add0af7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E465FA-AF74-45FF-BC91-83B5FF89477D}">
  <ds:schemaRefs>
    <ds:schemaRef ds:uri="http://schemas.microsoft.com/office/2006/metadata/properties"/>
    <ds:schemaRef ds:uri="8d6f28e5-0c0c-4d8c-a05f-83b671e7ec2d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610d3d62-6fbb-4a7e-8b35-c2add0af7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99AE4EF-985C-4C5F-81C7-8EDBFF740B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Value of Money, Build a Model</dc:title>
  <dc:subject>Build a Model</dc:subject>
  <dc:creator>E. Brigham</dc:creator>
  <cp:lastModifiedBy>Derek Fintel</cp:lastModifiedBy>
  <cp:lastPrinted>1999-09-14T14:14:36Z</cp:lastPrinted>
  <dcterms:created xsi:type="dcterms:W3CDTF">1999-09-14T13:26:02Z</dcterms:created>
  <dcterms:modified xsi:type="dcterms:W3CDTF">2024-08-05T02:07:08Z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0x0101006E70243E775A6C4AA2DCBAE4D8D2CC98</vt:lpwstr>
  </property>
</Properties>
</file>