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media/image1.jpeg" ContentType="image/jpeg"/>
  <Override PartName="/xl/media/image2.jpeg" ContentType="image/jpeg"/>
  <Override PartName="/xl/media/image3.jpeg" ContentType="image/jpeg"/>
  <Override PartName="/xl/media/image4.png" ContentType="image/png"/>
  <Override PartName="/xl/media/image8.jpeg" ContentType="image/jpeg"/>
  <Override PartName="/xl/media/image5.jpeg" ContentType="image/jpeg"/>
  <Override PartName="/xl/media/image10.jpeg" ContentType="image/jpeg"/>
  <Override PartName="/xl/media/image6.jpeg" ContentType="image/jpeg"/>
  <Override PartName="/xl/media/image13.png" ContentType="image/png"/>
  <Override PartName="/xl/media/image7.png" ContentType="image/png"/>
  <Override PartName="/xl/media/image9.jpeg" ContentType="image/jpeg"/>
  <Override PartName="/xl/media/image11.png" ContentType="image/png"/>
  <Override PartName="/xl/media/image12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FIRMACIONES" sheetId="1" state="visible" r:id="rId2"/>
    <sheet name="ENEAGRAMA" sheetId="2" state="hidden" r:id="rId3"/>
    <sheet name="PLANILLA PARA EL FORMADOR" sheetId="3" state="hidden" r:id="rId4"/>
    <sheet name="ENEGRAMA ANTERIOR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<sst xmlns="http://schemas.openxmlformats.org/spreadsheetml/2006/main" count="983" uniqueCount="510">
  <si>
    <r>
      <rPr>
        <sz val="18"/>
        <color rgb="FF17365D"/>
        <rFont val="Arial"/>
        <family val="0"/>
        <charset val="1"/>
      </rPr>
      <t xml:space="preserve">ENEAGRAMA</t>
    </r>
    <r>
      <rPr>
        <sz val="18"/>
        <color rgb="FF000080"/>
        <rFont val="Arial"/>
        <family val="0"/>
        <charset val="1"/>
      </rPr>
      <t xml:space="preserve">: </t>
    </r>
    <r>
      <rPr>
        <i val="true"/>
        <sz val="14"/>
        <color rgb="FF000080"/>
        <rFont val="Arial"/>
        <family val="0"/>
        <charset val="1"/>
      </rPr>
      <t xml:space="preserve">Mapa de autoidentificación personal.</t>
    </r>
  </si>
  <si>
    <t xml:space="preserve">POR FAVOR COMPLETA LOS SIGUIENTES DATOS PERSONALES</t>
  </si>
  <si>
    <t xml:space="preserve">Fecha:</t>
  </si>
  <si>
    <r>
      <rPr>
        <sz val="10"/>
        <color rgb="FF000000"/>
        <rFont val="Arial"/>
        <family val="0"/>
        <charset val="1"/>
      </rPr>
      <t xml:space="preserve">Por favor poner en números: día (</t>
    </r>
    <r>
      <rPr>
        <b val="true"/>
        <sz val="10"/>
        <color rgb="FF000000"/>
        <rFont val="Arial"/>
        <family val="0"/>
        <charset val="1"/>
      </rPr>
      <t xml:space="preserve">dos cifras</t>
    </r>
    <r>
      <rPr>
        <sz val="10"/>
        <color rgb="FF000000"/>
        <rFont val="Arial"/>
        <family val="0"/>
        <charset val="1"/>
      </rPr>
      <t xml:space="preserve">) / mes (</t>
    </r>
    <r>
      <rPr>
        <b val="true"/>
        <sz val="10"/>
        <color rgb="FF000000"/>
        <rFont val="Arial"/>
        <family val="0"/>
        <charset val="1"/>
      </rPr>
      <t xml:space="preserve">dos cifras</t>
    </r>
    <r>
      <rPr>
        <sz val="10"/>
        <color rgb="FF000000"/>
        <rFont val="Arial"/>
        <family val="0"/>
        <charset val="1"/>
      </rPr>
      <t xml:space="preserve">) / año (</t>
    </r>
    <r>
      <rPr>
        <b val="true"/>
        <sz val="10"/>
        <color rgb="FF000000"/>
        <rFont val="Arial"/>
        <family val="0"/>
        <charset val="1"/>
      </rPr>
      <t xml:space="preserve">cuatro cifras</t>
    </r>
    <r>
      <rPr>
        <sz val="10"/>
        <color rgb="FF000000"/>
        <rFont val="Arial"/>
        <family val="0"/>
        <charset val="1"/>
      </rPr>
      <t xml:space="preserve">)</t>
    </r>
  </si>
  <si>
    <t xml:space="preserve">Nombre:</t>
  </si>
  <si>
    <t xml:space="preserve">Fecha de Nacimiento: </t>
  </si>
  <si>
    <t xml:space="preserve">Edad:</t>
  </si>
  <si>
    <t xml:space="preserve">Años</t>
  </si>
  <si>
    <t xml:space="preserve">Sexo:</t>
  </si>
  <si>
    <r>
      <rPr>
        <sz val="10"/>
        <color rgb="FF000000"/>
        <rFont val="Arial"/>
        <family val="0"/>
        <charset val="1"/>
      </rPr>
      <t xml:space="preserve">Por favor escribir según corresponda:</t>
    </r>
    <r>
      <rPr>
        <b val="true"/>
        <sz val="10"/>
        <color rgb="FF000000"/>
        <rFont val="Arial"/>
        <family val="0"/>
        <charset val="1"/>
      </rPr>
      <t xml:space="preserve"> FEMENINO </t>
    </r>
    <r>
      <rPr>
        <sz val="10"/>
        <color rgb="FF000000"/>
        <rFont val="Arial"/>
        <family val="0"/>
        <charset val="1"/>
      </rPr>
      <t xml:space="preserve">/ </t>
    </r>
    <r>
      <rPr>
        <b val="true"/>
        <sz val="10"/>
        <color rgb="FF000000"/>
        <rFont val="Arial"/>
        <family val="0"/>
        <charset val="1"/>
      </rPr>
      <t xml:space="preserve">MASCULINO</t>
    </r>
  </si>
  <si>
    <t xml:space="preserve">Ocupación o Profesión:</t>
  </si>
  <si>
    <t xml:space="preserve">MUY IMPORTANTE: Leer bien las consignas ANTES DE INICIAR EL TRABAJO:</t>
  </si>
  <si>
    <r>
      <rPr>
        <b val="true"/>
        <u val="single"/>
        <sz val="10"/>
        <color rgb="FFFF0000"/>
        <rFont val="Arial"/>
        <family val="0"/>
        <charset val="1"/>
      </rPr>
      <t xml:space="preserve">CONSIGNA 1</t>
    </r>
    <r>
      <rPr>
        <b val="true"/>
        <sz val="10"/>
        <color rgb="FFFF0000"/>
        <rFont val="Arial"/>
        <family val="0"/>
        <charset val="1"/>
      </rPr>
      <t xml:space="preserve">:</t>
    </r>
  </si>
  <si>
    <r>
      <rPr>
        <sz val="10"/>
        <color rgb="FF000000"/>
        <rFont val="Arial"/>
        <family val="0"/>
        <charset val="1"/>
      </rPr>
      <t xml:space="preserve">A continuación encontrarás una serie de afirmaciones, si te identificas con la afirmación debes  </t>
    </r>
    <r>
      <rPr>
        <b val="true"/>
        <sz val="10"/>
        <color rgb="FF000000"/>
        <rFont val="Arial"/>
        <family val="0"/>
        <charset val="1"/>
      </rPr>
      <t xml:space="preserve">escribir el N° "1" </t>
    </r>
    <r>
      <rPr>
        <sz val="10"/>
        <color rgb="FF000000"/>
        <rFont val="Arial"/>
        <family val="0"/>
        <charset val="1"/>
      </rPr>
      <t xml:space="preserve">en el recuadro en blanco a la</t>
    </r>
  </si>
  <si>
    <r>
      <rPr>
        <sz val="10"/>
        <color rgb="FF000000"/>
        <rFont val="Arial"/>
        <family val="0"/>
        <charset val="1"/>
      </rPr>
      <t xml:space="preserve">izquierda de la misma; si no te identificas con la afirmación debes </t>
    </r>
    <r>
      <rPr>
        <b val="true"/>
        <sz val="10"/>
        <color rgb="FF000000"/>
        <rFont val="Arial"/>
        <family val="0"/>
        <charset val="1"/>
      </rPr>
      <t xml:space="preserve">dejar el recuadro en blanco</t>
    </r>
    <r>
      <rPr>
        <sz val="10"/>
        <color rgb="FF000000"/>
        <rFont val="Arial"/>
        <family val="0"/>
        <charset val="1"/>
      </rPr>
      <t xml:space="preserve">.</t>
    </r>
  </si>
  <si>
    <r>
      <rPr>
        <sz val="10"/>
        <color rgb="FF000000"/>
        <rFont val="Arial"/>
        <family val="0"/>
        <charset val="1"/>
      </rPr>
      <t xml:space="preserve">Es muy importante que respondas este cuestionario pensando en </t>
    </r>
    <r>
      <rPr>
        <b val="true"/>
        <sz val="10"/>
        <color rgb="FF000000"/>
        <rFont val="Arial"/>
        <family val="0"/>
        <charset val="1"/>
      </rPr>
      <t xml:space="preserve">cómo realmente eres o sientes</t>
    </r>
    <r>
      <rPr>
        <sz val="10"/>
        <color rgb="FF000000"/>
        <rFont val="Arial"/>
        <family val="0"/>
        <charset val="1"/>
      </rPr>
      <t xml:space="preserve">,</t>
    </r>
    <r>
      <rPr>
        <b val="true"/>
        <sz val="10"/>
        <color rgb="FF000000"/>
        <rFont val="Arial"/>
        <family val="0"/>
        <charset val="1"/>
      </rPr>
      <t xml:space="preserve"> </t>
    </r>
    <r>
      <rPr>
        <sz val="10"/>
        <color rgb="FF000000"/>
        <rFont val="Arial"/>
        <family val="0"/>
        <charset val="1"/>
      </rPr>
      <t xml:space="preserve">no cómo te gustaría sentir o ser.</t>
    </r>
  </si>
  <si>
    <r>
      <rPr>
        <sz val="10"/>
        <color rgb="FF000000"/>
        <rFont val="Arial"/>
        <family val="0"/>
        <charset val="1"/>
      </rPr>
      <t xml:space="preserve">Debes </t>
    </r>
    <r>
      <rPr>
        <b val="true"/>
        <sz val="10"/>
        <color rgb="FF000000"/>
        <rFont val="Arial"/>
        <family val="0"/>
        <charset val="1"/>
      </rPr>
      <t xml:space="preserve">completarlo de una sola vez,</t>
    </r>
    <r>
      <rPr>
        <sz val="10"/>
        <color rgb="FF000000"/>
        <rFont val="Arial"/>
        <family val="0"/>
        <charset val="1"/>
      </rPr>
      <t xml:space="preserve"> sin detenerte mucho en cada afirmación y sin revisar las respuestas, es decir, tratando de responder en </t>
    </r>
  </si>
  <si>
    <r>
      <rPr>
        <b val="true"/>
        <sz val="10"/>
        <color rgb="FF000000"/>
        <rFont val="Arial"/>
        <family val="0"/>
        <charset val="1"/>
      </rPr>
      <t xml:space="preserve">forma espontánea</t>
    </r>
    <r>
      <rPr>
        <sz val="10"/>
        <color rgb="FF000000"/>
        <rFont val="Arial"/>
        <family val="0"/>
        <charset val="1"/>
      </rPr>
      <t xml:space="preserve">. Si dudas, puedes responder en base a cómo hubieras respondido tiempo atrás, por ejemplo cuando eras adolescente;</t>
    </r>
  </si>
  <si>
    <t xml:space="preserve">si continua la duda, déjalo en blanco.</t>
  </si>
  <si>
    <t xml:space="preserve">Protejo a quienes se encuentran bajo mi autoridad.</t>
  </si>
  <si>
    <t xml:space="preserve">Me cuesta convencerme de que aquello que compré fue una buena decisión.</t>
  </si>
  <si>
    <t xml:space="preserve">No hay nada tan urgente que no pueda esperar hasta mañana.</t>
  </si>
  <si>
    <t xml:space="preserve">Siento que soy una persona apreciada por los demás a través de mis logros.</t>
  </si>
  <si>
    <t xml:space="preserve">Me duele mucho cuando mis amistades se reúnen y no me participan.</t>
  </si>
  <si>
    <t xml:space="preserve">El dinero es secundario, sólo sirve para atender las necesidades.</t>
  </si>
  <si>
    <t xml:space="preserve">Suelen acusarme de ser una persona indisciplinada, dispersa, inquieta, superficial.</t>
  </si>
  <si>
    <t xml:space="preserve">Me considero una persona sensible, auténtica, especial y profunda.</t>
  </si>
  <si>
    <t xml:space="preserve">A menudo un defecto final arruina el conjunto.</t>
  </si>
  <si>
    <t xml:space="preserve">Puedo arbitrar desapasionadamente, porque para mí las dos partes son iguales.</t>
  </si>
  <si>
    <t xml:space="preserve">Es frecuente que otras personas carezcan de capacidad para comprender mis sentimientos.</t>
  </si>
  <si>
    <t xml:space="preserve">Me gusta la buena compañía, el afecto, la independencia y las conversaciones estimulantes y graciosas.</t>
  </si>
  <si>
    <t xml:space="preserve">Soy una persona libre, nada me detiene.</t>
  </si>
  <si>
    <t xml:space="preserve">Me gusta demostrar que puedo hacer lo que me propongo, aunque me consuma todo el tiempo.</t>
  </si>
  <si>
    <t xml:space="preserve">Con frecuencia me enfado porque ni yo ni los demás hacemos mejor las cosas.</t>
  </si>
  <si>
    <t xml:space="preserve">Con frecuencia las dudas me invaden.</t>
  </si>
  <si>
    <t xml:space="preserve">El dinero y las cosas materiales son importantes, me encanta compartirlas.</t>
  </si>
  <si>
    <t xml:space="preserve">A menudo me siento atrás para observar a los demás, en lugar de involucrarme en la acción.</t>
  </si>
  <si>
    <t xml:space="preserve">Puedo luchar con convicción por lo que entiendo que es justo.</t>
  </si>
  <si>
    <t xml:space="preserve">Cuando me enojo, pienso que las personas son ignorantes, poco profundas, etc.</t>
  </si>
  <si>
    <t xml:space="preserve">No puedo negar mi atención a alguien sin tener una buena excusa.</t>
  </si>
  <si>
    <t xml:space="preserve">Si los demás fueran tan sensibles como yo, el mundo sería más humano.</t>
  </si>
  <si>
    <t xml:space="preserve">Me cuesta mucho contar historias sin exagerar un poquito o ponerle algún toque gracioso para captar la atención.</t>
  </si>
  <si>
    <t xml:space="preserve">Con frecuencia mis propias críticas y las de otros pululan en mi cabeza.</t>
  </si>
  <si>
    <t xml:space="preserve">Tengo más propensión a resignarme que a luchar.</t>
  </si>
  <si>
    <t xml:space="preserve">Cuando he temido que las necesidades y demandas de los demás me superasen, he evitado la intimidad.</t>
  </si>
  <si>
    <t xml:space="preserve">El dinero es seguridad, es necesario ahorrar.</t>
  </si>
  <si>
    <t xml:space="preserve">Me gusta que me digan que mi ayuda fue muy importante.</t>
  </si>
  <si>
    <t xml:space="preserve">La vida es una oportunidad para alcanzar aquello que me propongo, aspiro a hacer mejor.</t>
  </si>
  <si>
    <t xml:space="preserve">Me gusta liderar, defender, luchar y proteger.</t>
  </si>
  <si>
    <t xml:space="preserve">Me gusta sintetizar y reunir ideas diferentes.</t>
  </si>
  <si>
    <t xml:space="preserve">Me cuesta relajarme y estar alegre.</t>
  </si>
  <si>
    <t xml:space="preserve">Frecuentemente me encuentro evaluando a los demás como posibles amenazas para mí.</t>
  </si>
  <si>
    <t xml:space="preserve">Tiendo a no juzgar a las personas.</t>
  </si>
  <si>
    <t xml:space="preserve">La mayoría de la gente no aprecia la auténtica belleza de la vida.</t>
  </si>
  <si>
    <t xml:space="preserve">El dinero es para darse gustos y disfrutar.</t>
  </si>
  <si>
    <t xml:space="preserve">Me gusta crear cosas nuevas y obtener reconocimiento por mi originalidad, aunque tenga que superarme permanentemente.</t>
  </si>
  <si>
    <t xml:space="preserve">Generalmente, y hasta tener todo pensado, me lleva bastante tiempo empezar o hacer algo.</t>
  </si>
  <si>
    <t xml:space="preserve">Me enojo cuando los demás no escuchan lo que tengo para decirles.</t>
  </si>
  <si>
    <t xml:space="preserve">Suelen acusarme de ser una persona posesiva, manipuladora.</t>
  </si>
  <si>
    <t xml:space="preserve">Me considero una persona fuerte, justa, independiente y enérgica.</t>
  </si>
  <si>
    <t xml:space="preserve">Cuando me presentan a alguien, soy una persona entretenida y afectuosa.</t>
  </si>
  <si>
    <t xml:space="preserve">Tiendo a quitar importancia a las cosas para que los demás se tranquilicen.</t>
  </si>
  <si>
    <t xml:space="preserve">En general, prefiero estar dentro del desarrollo de una operación que observar como marcha.</t>
  </si>
  <si>
    <t xml:space="preserve">Actúo con sentido del deber y responsabilidad.</t>
  </si>
  <si>
    <t xml:space="preserve">Se puede decir que soy una persona afectuosa, perceptiva, generosa, empática, atenta.</t>
  </si>
  <si>
    <t xml:space="preserve">Me fastidian las personas que no son lógicas.</t>
  </si>
  <si>
    <t xml:space="preserve">Puedo conciliar para que reine la armonía.</t>
  </si>
  <si>
    <t xml:space="preserve">Si los demás fueran más decididos y determinados, no malgastarían su tiempo y energía.</t>
  </si>
  <si>
    <t xml:space="preserve">Me molesta el fracaso, eso es para los débiles.</t>
  </si>
  <si>
    <t xml:space="preserve">La mayoría de la gente no tiene sentimientos profundos como los míos.</t>
  </si>
  <si>
    <t xml:space="preserve">Soy una persona permisiva conmigo misma, hay pocas cosas que no disfrute.</t>
  </si>
  <si>
    <t xml:space="preserve">Me esfuerzo mucho por corregir mis faltas.</t>
  </si>
  <si>
    <t xml:space="preserve">Ante la inseguridad reacciono volviéndome una persona terca y poniéndome a la defensiva.</t>
  </si>
  <si>
    <t xml:space="preserve">Me gusta que las personas me compartan lo que sienten. </t>
  </si>
  <si>
    <t xml:space="preserve">La gente suele pensar que soy el alma de las reuniones.</t>
  </si>
  <si>
    <t xml:space="preserve">Las primeras impresiones son muy importantes, por eso me gusta proyectar una imagen triunfadora.</t>
  </si>
  <si>
    <t xml:space="preserve">Me gusta ver las cosas en perspectiva, retroceder e incluirlo todo. Si dejo algo fuera, me acuso por ser tan simplista.</t>
  </si>
  <si>
    <t xml:space="preserve">La vida es una sucesión de emociones profundas, aspiro a vivir mejor.</t>
  </si>
  <si>
    <t xml:space="preserve">Es muy importante para mi la lealtad al grupo.</t>
  </si>
  <si>
    <t xml:space="preserve">Necesito vivir intensamente, sentir la adrenalina.</t>
  </si>
  <si>
    <t xml:space="preserve">Hacer lo correcto me lleva a sacrificar el tiempo que tendría para el ocio y al descanso.</t>
  </si>
  <si>
    <t xml:space="preserve">Aspiro a estar mejor.</t>
  </si>
  <si>
    <t xml:space="preserve">Me gusta intimar, servir, entregar.</t>
  </si>
  <si>
    <t xml:space="preserve">Me acusan de ser una persona dramática, pero en realidad no me comprenden.</t>
  </si>
  <si>
    <t xml:space="preserve">Me es muy difícil ir en contra de lo dispuesto por la autoridad.</t>
  </si>
  <si>
    <t xml:space="preserve">Me he dado cuenta que, frecuentemente, me catalogan como demasiado racional.</t>
  </si>
  <si>
    <t xml:space="preserve">Me considero una persona simple, serena, equilibrada.</t>
  </si>
  <si>
    <t xml:space="preserve">En cualquier juego, aunque sea sólo por diversión, siempre me gusta ganar.</t>
  </si>
  <si>
    <t xml:space="preserve">Normalmente soy una persona demasiado intransigente y exigente con los demás.</t>
  </si>
  <si>
    <t xml:space="preserve">Las cosas siempre funcionan de la mejor manera posible.</t>
  </si>
  <si>
    <t xml:space="preserve">A veces soy una persona muy impulsiva, impongo mis verdades.</t>
  </si>
  <si>
    <t xml:space="preserve">Noto enseguida si algo no funciona, está mal, o está fuera de lugar.</t>
  </si>
  <si>
    <t xml:space="preserve">Me gusta tener objetivos claros y saber en qué punto del camino hacia ellos me encuentro.</t>
  </si>
  <si>
    <t xml:space="preserve">Me parece que siento el peligro y la amenaza más que otras personas.</t>
  </si>
  <si>
    <t xml:space="preserve">Si los demás fueran más apacibles y relajados viviríamos en un mundo más tranquilo.</t>
  </si>
  <si>
    <t xml:space="preserve">Me molesta lo rutinario y repetitivo, prefiero lo distinto y único.</t>
  </si>
  <si>
    <t xml:space="preserve">Me gusta animar a la gente.</t>
  </si>
  <si>
    <t xml:space="preserve">Siento orgullo de ser una persona objetiva y clara.</t>
  </si>
  <si>
    <t xml:space="preserve">Me gusta ser quien decide y defender a los que están conmigo, aunque tenga que enfrentar cualquier situación.</t>
  </si>
  <si>
    <t xml:space="preserve">Aunque a veces no quisiera comprometerme, me cuesta decir que no y poner límites a mi entrega.</t>
  </si>
  <si>
    <t xml:space="preserve">Necesito gran cantidad de espacio y de tiempos privados para estudiar y reflexionar.</t>
  </si>
  <si>
    <t xml:space="preserve">Me pregunto a menudo si tengo suficiente valor para hacer lo que hay que hacer.</t>
  </si>
  <si>
    <t xml:space="preserve">Necesito estar siempre en actividad, me hace sentir realmente con vida.</t>
  </si>
  <si>
    <t xml:space="preserve">Parece que me preocupo más que otros para que todo esté prolijo y ordenado.</t>
  </si>
  <si>
    <t xml:space="preserve">Mi vida es como una montaña rusa: a veces estoy en la cima y otras en un pozo, me cuesta equilibrar mis emociones.</t>
  </si>
  <si>
    <t xml:space="preserve">La vida es una oportunidad para brindarme a los otros, aspiro a dar mejor.</t>
  </si>
  <si>
    <t xml:space="preserve">Soy una persona tranquila y pacífica, estoy bien así.</t>
  </si>
  <si>
    <t xml:space="preserve">Me gusta casi todo lo que encuentro.</t>
  </si>
  <si>
    <t xml:space="preserve">La vida es una lucha constante, hay que enfrentarla con coraje.</t>
  </si>
  <si>
    <t xml:space="preserve">No sé como participar en conversaciones intrascendentes.</t>
  </si>
  <si>
    <t xml:space="preserve">Me gusta sentirme una persona juguetona, infantil, que se me vea alegre.</t>
  </si>
  <si>
    <t xml:space="preserve">Necesito tranquilidad, que nadie me apure, aunque mi calma pueda irritar a los demás.</t>
  </si>
  <si>
    <t xml:space="preserve">sobre todo</t>
  </si>
  <si>
    <t xml:space="preserve">Para mí es más importante disfrutar de la seguridad que desarrollar mis propios intereses.</t>
  </si>
  <si>
    <t xml:space="preserve">Me molesta cuando no puedo imponerme, son situaciones que me desbordan.</t>
  </si>
  <si>
    <t xml:space="preserve">Me cuesta compartir mis sentimientos más profundos porque temo que desvaloricen mi imagen.</t>
  </si>
  <si>
    <t xml:space="preserve">Si algo no está bien, realmente me molesta.</t>
  </si>
  <si>
    <t xml:space="preserve">Me gusta dar para que me acepten, aunque tenga que postergar mis propias necesidades.</t>
  </si>
  <si>
    <t xml:space="preserve">Aun en la rutina diaria, me gusta poner mi impronta personal.</t>
  </si>
  <si>
    <t xml:space="preserve">Por naturaleza soy una persona reservada, introvertida, independiente.</t>
  </si>
  <si>
    <t xml:space="preserve">Me gustaría que los demás estuviesen mejor dispuestos respecto a todo.</t>
  </si>
  <si>
    <t xml:space="preserve">No creo que yo haga algo extraordinario, soy una persona común.</t>
  </si>
  <si>
    <t xml:space="preserve">Suelo juzgar a las personas por su capacidad de triunfar.</t>
  </si>
  <si>
    <t xml:space="preserve">Muchas veces siento que no hay nadie como yo, otras que los demás son mejores.</t>
  </si>
  <si>
    <t xml:space="preserve">A veces soy una persona demasiado generosa.</t>
  </si>
  <si>
    <t xml:space="preserve">Tiendo a cuidar los detalles, el orden y la precisión.</t>
  </si>
  <si>
    <t xml:space="preserve">Aun cuando me encuentre en desventaja, me enfrento sin miedo a la situación</t>
  </si>
  <si>
    <t xml:space="preserve">A veces soy complaciente, aunque piensen que no me juego por una posición.</t>
  </si>
  <si>
    <t xml:space="preserve">Necesito que se den cuenta de mis necesidades, así como yo estoy pendiente de los demás.</t>
  </si>
  <si>
    <t xml:space="preserve">Me han apreciado por mi inquebrantable espíritu y mi gran sentido del humor.</t>
  </si>
  <si>
    <t xml:space="preserve">Me molesta que me manden.</t>
  </si>
  <si>
    <t xml:space="preserve">Si surge un problema, primero lo estudio por mi cuenta y luego lo discuto con los demás.</t>
  </si>
  <si>
    <t xml:space="preserve">Me identifico tanto con mi trabajo o rol que hasta a veces me olvido de quién soy.</t>
  </si>
  <si>
    <t xml:space="preserve">Me gusta expresar lo que siento en el arte, la originalidad, lo diferente y que de esa manera me reconozcan.</t>
  </si>
  <si>
    <t xml:space="preserve">Sin leyes estrictas, es difícil decir lo que tienen que hacer las personas.</t>
  </si>
  <si>
    <t xml:space="preserve">Me gusta ordenar, organizar, planificar.</t>
  </si>
  <si>
    <t xml:space="preserve">La vida es simple, para qué complicarnos.</t>
  </si>
  <si>
    <t xml:space="preserve">Soy sumamente competente, mi vida es interesante.</t>
  </si>
  <si>
    <t xml:space="preserve">Me olvido fácilmente de lo que me produce dolor, no creo que sea bueno estar mucho tiempo triste.</t>
  </si>
  <si>
    <t xml:space="preserve">Si los demás se parecieran a mí, todo sería mejor. </t>
  </si>
  <si>
    <t xml:space="preserve">Tiendo a ser una persona solitaria, me cuesta expresar mis emociones.</t>
  </si>
  <si>
    <t xml:space="preserve">Si los demás pensaran más en el prójimo, el mundo sería más solidario.</t>
  </si>
  <si>
    <t xml:space="preserve">Me he inclinado a ser una persona muy emotiva y poco disciplinada.</t>
  </si>
  <si>
    <t xml:space="preserve">Yo manejo mis tiempos.</t>
  </si>
  <si>
    <t xml:space="preserve">Me molestan que me presionen, prefiero gozar de la tranquilidad y comodidad.</t>
  </si>
  <si>
    <t xml:space="preserve">Me gusta colaborar con los demás, ellos pueden fiarse de mí.</t>
  </si>
  <si>
    <t xml:space="preserve">Soy consciente de las contradicciones y muy sensible a ellas.</t>
  </si>
  <si>
    <t xml:space="preserve">Necesito que las cosas salgan como las había pensado, que se hagan bien.</t>
  </si>
  <si>
    <t xml:space="preserve">Puedo percibir fácilmente lo que la gente necesita.</t>
  </si>
  <si>
    <t xml:space="preserve">Suelen acusarme de ser una persona agresiva, egoísta, dominante, autoritaria.</t>
  </si>
  <si>
    <t xml:space="preserve">Otras personas me envidian por mi capacidad de hacer muchas cosas.</t>
  </si>
  <si>
    <t xml:space="preserve">Me resulta difícil aceptar compromisos a largo plazo.</t>
  </si>
  <si>
    <t xml:space="preserve">Trato de resolver mis problemas pensando.</t>
  </si>
  <si>
    <t xml:space="preserve">Muchas veces no tengo palabras suficientes para poder expresar lo que siento.</t>
  </si>
  <si>
    <t xml:space="preserve">Aunque me guste sostener la armonía, si veo que no puedo mediar en el conflicto me retiro de la escena.</t>
  </si>
  <si>
    <t xml:space="preserve">No entiendo a la gente que vive apurada, estresada.</t>
  </si>
  <si>
    <t xml:space="preserve">Me identifico con mi grupo y desconfío de los demás.</t>
  </si>
  <si>
    <t xml:space="preserve">Mi teoría es que si algo es bueno, más es mejor.</t>
  </si>
  <si>
    <t xml:space="preserve">Observo y analizo la realidad para entenderla.</t>
  </si>
  <si>
    <t xml:space="preserve">Me parece que el fin de una relación me afecta más que a la mayoría.</t>
  </si>
  <si>
    <t xml:space="preserve">El tiempo es oro, debe utilizarse de manera productiva.</t>
  </si>
  <si>
    <t xml:space="preserve">Trato de no meterme en la vida de los demás, pero si lo hago es por su bien.</t>
  </si>
  <si>
    <t xml:space="preserve">Me gustan que me sigan cuando asumo retos en situaciones críticas, o están conmigo o en mi contra.</t>
  </si>
  <si>
    <t xml:space="preserve">A veces soy muy moralista.</t>
  </si>
  <si>
    <t xml:space="preserve">Puedo cumplir fielmente, soy leal, obediente y responsable.</t>
  </si>
  <si>
    <t xml:space="preserve">Necesito mi tiempo para estar conmigo.</t>
  </si>
  <si>
    <t xml:space="preserve">Prefiero hablar suavemente, sin exaltarme ni levantar la voz.</t>
  </si>
  <si>
    <t xml:space="preserve">Si tengo que elegir entre algo nuevo y algo conocido, tiendo a escoger lo nuevo.</t>
  </si>
  <si>
    <t xml:space="preserve">No me importa sacrificarme por los demás, con tal de hacerlos felices.</t>
  </si>
  <si>
    <t xml:space="preserve">Me considero una persona inteligente, objetiva, racional, sabia y profunda.</t>
  </si>
  <si>
    <t xml:space="preserve">Soy visto por los demás como una persona que logra lo que se propone.</t>
  </si>
  <si>
    <t xml:space="preserve">Me gusta hacer las cosas, aunque tenga que sobre exigirme, porque nadie las hace tan bien como yo.</t>
  </si>
  <si>
    <t xml:space="preserve">Jamás podría dar un paso al costado pensando que alguien pueda dirigir un grupo mejor que yo.</t>
  </si>
  <si>
    <t xml:space="preserve">Se puede decir que soy una persona eficiente, enérgica, emprendedora, efectiva, exitosa.</t>
  </si>
  <si>
    <t xml:space="preserve">Me gusta acompañar, sostener, colaborar.</t>
  </si>
  <si>
    <t xml:space="preserve">Muchas veces me encuentro con sobrecargas por tener que atender la dependencia de otros respecto de mí.</t>
  </si>
  <si>
    <t xml:space="preserve">Si los demás fueran tan lógicos y objetivos como yo, la vida sería más interesante.</t>
  </si>
  <si>
    <t xml:space="preserve">Mi deseo de atender mis necesidades personales ha repercutido negativamente en mis relaciones.</t>
  </si>
  <si>
    <t xml:space="preserve">La vida es una oportunidad para mejorar cada día, aspiro a ser mejor.</t>
  </si>
  <si>
    <t xml:space="preserve">Suelo fijarme en el lado bueno de las cosas y dejar de lado el aspecto negativo de la vida.</t>
  </si>
  <si>
    <t xml:space="preserve">Me encanta disponer de tiempo libre para descansar.</t>
  </si>
  <si>
    <t xml:space="preserve">El dinero me permite reafirmar mi poder.</t>
  </si>
  <si>
    <t xml:space="preserve">Si los demás se comprometieran como yo, no ocurrirían tantas cosas desagradables.</t>
  </si>
  <si>
    <t xml:space="preserve">Necesito contar con información, entender de lo que se habla.</t>
  </si>
  <si>
    <t xml:space="preserve">Se puede decir que soy una persona paciente, diplomática, conciliadora.</t>
  </si>
  <si>
    <t xml:space="preserve">Suelo pasar de una cosa a otra, en vez de profundizar en una sola.</t>
  </si>
  <si>
    <t xml:space="preserve">Se puede decir que soy una persona cálida, introspectiva, intuitiva.</t>
  </si>
  <si>
    <t xml:space="preserve">Me molesta equivocarme, no me gustan que me vean cometiendo errores.</t>
  </si>
  <si>
    <t xml:space="preserve">Vivo con cierta tensión porque me propongo demasiados objetivos.</t>
  </si>
  <si>
    <t xml:space="preserve">Mi entrega a los demás muchas veces ha repercutido en mi propia salud o bienestar.</t>
  </si>
  <si>
    <t xml:space="preserve">Cuando se me pasa el enojo, ni me acuerdo lo que dije.</t>
  </si>
  <si>
    <t xml:space="preserve">Puedo encontrar lo positivo de cada situación.</t>
  </si>
  <si>
    <t xml:space="preserve">Necesito estar seguro, no me gustan los cambios, lo desconocido.</t>
  </si>
  <si>
    <t xml:space="preserve">No me gusta pensar que yo pueda ser vulgar.</t>
  </si>
  <si>
    <t xml:space="preserve">Suelen acusarme de ser una persona apática, pasiva, abstraída de la realidad.</t>
  </si>
  <si>
    <t xml:space="preserve">No grito, mi tono de voz es fuerte.</t>
  </si>
  <si>
    <t xml:space="preserve">Me gusta saber el porqué de las cosas, profundizar mis conocimientos, aunque después no los comparta a los demás.</t>
  </si>
  <si>
    <t xml:space="preserve">Suelen acusarme de ser una persona competitiva, vanidosa, narcisista.</t>
  </si>
  <si>
    <t xml:space="preserve">Mi actitud de servicio me lleva a una dedicación activa, poniendo todo mi tiempo y esfuerzo.</t>
  </si>
  <si>
    <t xml:space="preserve">Aunque generalmente no lo exprese, me irrito fácilmente cuando los demás no hacen lo que corresponde.</t>
  </si>
  <si>
    <t xml:space="preserve">Por ser una persona demasiado agresiva, a veces he irritado a los demás.</t>
  </si>
  <si>
    <t xml:space="preserve">Me gusta que me den tiempo para terminar las cosas que tengo que hacer y para tomar mis decisiones.</t>
  </si>
  <si>
    <t xml:space="preserve">Me siento una persona impulsada a ayudar a otras personas, aunque ellas no me lo pidan.</t>
  </si>
  <si>
    <t xml:space="preserve">Puedo detectar nuevas oportunidades en las distintas situaciones que vivo</t>
  </si>
  <si>
    <t xml:space="preserve">Me siento bien teniendo todo bajo control.</t>
  </si>
  <si>
    <t xml:space="preserve">La vida es una ocasión para reflexionar y aprender, aspiro a entender mejor.</t>
  </si>
  <si>
    <t xml:space="preserve">Suelen acusarme de ser una persona depresiva, fatalista, excéntrica, autodestructiva.</t>
  </si>
  <si>
    <t xml:space="preserve">Me gusta disfrutar y que todos disfrutemos.</t>
  </si>
  <si>
    <t xml:space="preserve">A veces tengo mucho temor, me da la sensación que siempre estoy luchando con mis miedos.</t>
  </si>
  <si>
    <t xml:space="preserve">Me molesta no entender algo, me hace sentir ignorante.</t>
  </si>
  <si>
    <t xml:space="preserve">Me gusta estar en familia, que los míos estén cerca y protegidos. </t>
  </si>
  <si>
    <t xml:space="preserve">Me gusta rescatar a las personas que veo que están en apuros o en situaciones embarazosas.</t>
  </si>
  <si>
    <t xml:space="preserve">Si los demás vieran el lado positivo de las cosas, serían más felices.</t>
  </si>
  <si>
    <t xml:space="preserve">Me gusta que estén atentos a mis necesidades, pero cuando yo lo quiero.</t>
  </si>
  <si>
    <t xml:space="preserve">El dinero me da tranquilidad.</t>
  </si>
  <si>
    <t xml:space="preserve">Son muy importantes, para mí, las formas, la estética y el buen gusto.</t>
  </si>
  <si>
    <t xml:space="preserve">Juzgo el comportamiento de la gente sin pensar en sus motivaciones. </t>
  </si>
  <si>
    <t xml:space="preserve">Con frecuencia el parecer de los demás no me interesa.</t>
  </si>
  <si>
    <t xml:space="preserve">Necesito nuevas experiencias, nuevas sensaciones, no me gusta la rutina ni los problemas.</t>
  </si>
  <si>
    <t xml:space="preserve">Me gusta proyectar, lograr éxito, triunfar.</t>
  </si>
  <si>
    <t xml:space="preserve">Me gusta que me respeten y me quieran tal como soy.</t>
  </si>
  <si>
    <t xml:space="preserve">No me gusta que me pidan una opinión cuando no estoy dispuesto a darla.</t>
  </si>
  <si>
    <t xml:space="preserve">Me gusta que la gente necesite de mí.</t>
  </si>
  <si>
    <t xml:space="preserve">El tiempo es de cada uno, me molesta que la gente no cumpla estrictamente los horarios comprometidos.</t>
  </si>
  <si>
    <t xml:space="preserve">Si me conocen como soy, no entiendo por qué me provocan y me hacen enojar.</t>
  </si>
  <si>
    <t xml:space="preserve">La vida es sacrificada, muchas veces hay que aceptar lo que te toca.</t>
  </si>
  <si>
    <t xml:space="preserve">Aunque deba tomar una decisión sencilla, necesito contar con toda la información.</t>
  </si>
  <si>
    <t xml:space="preserve">Prefiero aislarme para pensar lo que siento.</t>
  </si>
  <si>
    <t xml:space="preserve">Me gusta cuidar a los demás, prestar atención a sus necesidades.</t>
  </si>
  <si>
    <t xml:space="preserve">No puedo dejar de pensar en las metas que me he propuesto.</t>
  </si>
  <si>
    <t xml:space="preserve">Se puede decir que soy una persona ética, confiable, productiva, ordenada y honesta.</t>
  </si>
  <si>
    <t xml:space="preserve">Me molesta cometer alguna transgresión, prefiero que esté claro lo que debo hacer.</t>
  </si>
  <si>
    <t xml:space="preserve">Cuando los problemas agobian, lo mejor es no hacer nada.</t>
  </si>
  <si>
    <t xml:space="preserve">Soy una persona propensa a la nostalgia, a la melancolía y a revivir el pasado.</t>
  </si>
  <si>
    <t xml:space="preserve">Disfruto en el ejercicio del poder.</t>
  </si>
  <si>
    <t xml:space="preserve">A veces soy una persona dispersa y curiosa, todo me interesa.</t>
  </si>
  <si>
    <t xml:space="preserve">Si los demás lograran estar motivados como yo, podrían vivir mejor.</t>
  </si>
  <si>
    <t xml:space="preserve">Me cuesta pensar sólo en las cosas positivas y alegres que he vivido.</t>
  </si>
  <si>
    <t xml:space="preserve">Me gusta estar alegre, evitar las penas y el aburrimiento, aunque piensen que soy superficial.</t>
  </si>
  <si>
    <t xml:space="preserve">Soy una persona que casi siempre está calmada y tranquila.</t>
  </si>
  <si>
    <t xml:space="preserve">Me doy cuenta fácilmente donde reside el poder en un grupo.</t>
  </si>
  <si>
    <t xml:space="preserve">Descalifico a las personas que considero ignorantes.</t>
  </si>
  <si>
    <t xml:space="preserve">Suelen acusarme de ser una persona inflexible, formal, celosa, controladora, obsesiva.</t>
  </si>
  <si>
    <t xml:space="preserve">Me comunico con mis amistades más a menudo de lo que ellas se comunican conmigo.</t>
  </si>
  <si>
    <t xml:space="preserve">Aunque haya tomado una decisión, con frecuencia me replanteo si habrá sido la correcta.</t>
  </si>
  <si>
    <t xml:space="preserve">No me gustan las improvisaciones, las considero una irresponsabilidad.</t>
  </si>
  <si>
    <t xml:space="preserve">Los demás se han interesado en mí porque soy una persona extrovertida y me intereso y me comprometo por ellos.</t>
  </si>
  <si>
    <t xml:space="preserve">No me gusta perder tiempo con los demás cuando puedo estar leyendo un buen libro o navegando por Internet.</t>
  </si>
  <si>
    <t xml:space="preserve">Suelo proyectar mis miedos a los demás.</t>
  </si>
  <si>
    <t xml:space="preserve">Me doy cuenta de los puntos débiles de los demás y los ataco si me provocan.</t>
  </si>
  <si>
    <t xml:space="preserve">La armonía y la aceptación son valores importantes para mí.</t>
  </si>
  <si>
    <t xml:space="preserve">Tiendo a ser sensible y a permanecer en mi mundo.</t>
  </si>
  <si>
    <t xml:space="preserve">La vida es una oportunidad de pasarla bien y si hay penas, olvidarlas.</t>
  </si>
  <si>
    <t xml:space="preserve">El dinero es importante porque brinda oportunidades, hay que saber invertirlo, multiplicarlo.</t>
  </si>
  <si>
    <t xml:space="preserve">Me resulta fácil expresar mi insatisfacción.</t>
  </si>
  <si>
    <t xml:space="preserve">Me fastidia que me perturben.</t>
  </si>
  <si>
    <t xml:space="preserve">Me molesta el dinero, mejor gastarlo en algo refinado, exquisito.</t>
  </si>
  <si>
    <t xml:space="preserve">Se puede decir que soy una persona perceptiva, analítica, estudiosa y perseverante.</t>
  </si>
  <si>
    <t xml:space="preserve">Me importa mucho lo que los otros puedan llegar a pensar de mí.</t>
  </si>
  <si>
    <t xml:space="preserve">Cuido muy bien mi dinero y el de los demás.</t>
  </si>
  <si>
    <t xml:space="preserve">Siempre pasan cosas buenas y malas, es mejor enfocarse en las buenas.</t>
  </si>
  <si>
    <t xml:space="preserve">Hay muchas personas que dependen de mi ayuda y generosidad.</t>
  </si>
  <si>
    <t xml:space="preserve">A veces necesito dejar de lado alguna norma si ésta me impide llegar a mis objetivos.</t>
  </si>
  <si>
    <t xml:space="preserve">Soy una persona buena para persuadir y movilizar a los demás. </t>
  </si>
  <si>
    <t xml:space="preserve">Me gusta que las personas aprendan de mi y sepan agradecer mis consejos.</t>
  </si>
  <si>
    <t xml:space="preserve">No me asusta enfrentarme con otros y lo hago.</t>
  </si>
  <si>
    <t xml:space="preserve">Suelen acusarme de ser una persona distante, arrogante, desvalorizadora.</t>
  </si>
  <si>
    <t xml:space="preserve">Me he inclinado a no imponerme ante los demás, evito entrar en conflictos.</t>
  </si>
  <si>
    <t xml:space="preserve">El tiempo es necesario para hacer lo que se debe.</t>
  </si>
  <si>
    <t xml:space="preserve">Una de mis cualidades es la habilidad para describir mis estados internos.</t>
  </si>
  <si>
    <t xml:space="preserve">Me encanta compartir mis anécdotas de los buenos momentos que he pasado.</t>
  </si>
  <si>
    <t xml:space="preserve">A veces siento que no soy libre porque tengo que atender a los otros.</t>
  </si>
  <si>
    <t xml:space="preserve">No me gusta que me digan que me adapte o me conforme.</t>
  </si>
  <si>
    <t xml:space="preserve">Me gusta que respeten mi soledad y mi distancia para poder procesar mis emociones y pensamientos.</t>
  </si>
  <si>
    <t xml:space="preserve">No hay libertad sin responsabilidad.</t>
  </si>
  <si>
    <t xml:space="preserve">No tengo problemas de tomar riesgos.</t>
  </si>
  <si>
    <t xml:space="preserve">Me precio de ser una persona estable.</t>
  </si>
  <si>
    <t xml:space="preserve">Creo que merezco estar en primer término en la vida de algunos, por todo lo que he hecho por ellos.</t>
  </si>
  <si>
    <t xml:space="preserve">Suelen acusarme de ser una persona indecisa, cobarde, desconfiada.</t>
  </si>
  <si>
    <t xml:space="preserve">El tiempo es la oportunidad de poder hacer de todo.</t>
  </si>
  <si>
    <t xml:space="preserve">Amo la libertad, me permite ser.</t>
  </si>
  <si>
    <t xml:space="preserve">No soporto a quien cambia de parecer en función de las conveniencias.</t>
  </si>
  <si>
    <t xml:space="preserve">Me gusta tener libertad para poder hacer más cosas.</t>
  </si>
  <si>
    <t xml:space="preserve">No me gusta estar en medio del baile, prefiero mirar desde un extremo de la barra.</t>
  </si>
  <si>
    <t xml:space="preserve">Se puede decir que soy una persona entusiasta, curiosa, divertida, simpática, alegre y optimista.</t>
  </si>
  <si>
    <t xml:space="preserve">Necesito estar motivado por algo trascendente para entrar en acción.</t>
  </si>
  <si>
    <t xml:space="preserve">Me gusta crear, soñar, vibrar la vida.</t>
  </si>
  <si>
    <t xml:space="preserve">Yo se bien dónde tengo cada cosa, me molesta que las toquen o desacomoden.</t>
  </si>
  <si>
    <t xml:space="preserve">Me gusta que me valoren y confíen en mí, que me digan qué esperan de mí.</t>
  </si>
  <si>
    <t xml:space="preserve">A menudo hay personas que se me acercan pidiéndome que las conforte y las aconseje.</t>
  </si>
  <si>
    <r>
      <rPr>
        <b val="true"/>
        <u val="single"/>
        <sz val="10"/>
        <color rgb="FFFF0000"/>
        <rFont val="Arial"/>
        <family val="0"/>
        <charset val="1"/>
      </rPr>
      <t xml:space="preserve">CONSIGNA 2</t>
    </r>
    <r>
      <rPr>
        <b val="true"/>
        <sz val="10"/>
        <color rgb="FFFF0000"/>
        <rFont val="Arial"/>
        <family val="0"/>
        <charset val="1"/>
      </rPr>
      <t xml:space="preserve">:</t>
    </r>
  </si>
  <si>
    <r>
      <rPr>
        <b val="true"/>
        <sz val="10"/>
        <color rgb="FF000000"/>
        <rFont val="Arial"/>
        <family val="0"/>
        <charset val="1"/>
      </rPr>
      <t xml:space="preserve">A continuación encontrarás 9 afirmaciones de las cuales debes seleccionar las tres con las que más te identifiques</t>
    </r>
    <r>
      <rPr>
        <sz val="10"/>
        <color rgb="FF000000"/>
        <rFont val="Arial"/>
        <family val="0"/>
        <charset val="1"/>
      </rPr>
      <t xml:space="preserve"> y ordenarlas en los</t>
    </r>
  </si>
  <si>
    <r>
      <rPr>
        <b val="true"/>
        <sz val="10"/>
        <color rgb="FF000000"/>
        <rFont val="Arial"/>
        <family val="0"/>
        <charset val="1"/>
      </rPr>
      <t xml:space="preserve">recuadros del costado izquierdo de las mismas con los números 1</t>
    </r>
    <r>
      <rPr>
        <sz val="10"/>
        <color rgb="FF000000"/>
        <rFont val="Arial"/>
        <family val="0"/>
        <charset val="1"/>
      </rPr>
      <t xml:space="preserve">, </t>
    </r>
    <r>
      <rPr>
        <b val="true"/>
        <sz val="10"/>
        <color rgb="FF000000"/>
        <rFont val="Arial"/>
        <family val="0"/>
        <charset val="1"/>
      </rPr>
      <t xml:space="preserve">2</t>
    </r>
    <r>
      <rPr>
        <sz val="10"/>
        <color rgb="FF000000"/>
        <rFont val="Arial"/>
        <family val="0"/>
        <charset val="1"/>
      </rPr>
      <t xml:space="preserve"> y </t>
    </r>
    <r>
      <rPr>
        <b val="true"/>
        <sz val="10"/>
        <color rgb="FF000000"/>
        <rFont val="Arial"/>
        <family val="0"/>
        <charset val="1"/>
      </rPr>
      <t xml:space="preserve">3</t>
    </r>
    <r>
      <rPr>
        <sz val="10"/>
        <color rgb="FF000000"/>
        <rFont val="Arial"/>
        <family val="0"/>
        <charset val="1"/>
      </rPr>
      <t xml:space="preserve"> por el </t>
    </r>
    <r>
      <rPr>
        <b val="true"/>
        <sz val="10"/>
        <color rgb="FF000000"/>
        <rFont val="Arial"/>
        <family val="0"/>
        <charset val="1"/>
      </rPr>
      <t xml:space="preserve">orden de importancia</t>
    </r>
    <r>
      <rPr>
        <sz val="10"/>
        <color rgb="FF000000"/>
        <rFont val="Arial"/>
        <family val="0"/>
        <charset val="1"/>
      </rPr>
      <t xml:space="preserve"> que tienen para vos. (Deben quedar </t>
    </r>
    <r>
      <rPr>
        <b val="true"/>
        <sz val="10"/>
        <color rgb="FF000000"/>
        <rFont val="Arial"/>
        <family val="0"/>
        <charset val="1"/>
      </rPr>
      <t xml:space="preserve">tres </t>
    </r>
  </si>
  <si>
    <t xml:space="preserve">celdas ocupadas con los números 1, 2 y 3, y seis celdas vacías).</t>
  </si>
  <si>
    <t xml:space="preserve">Evito el conflicto, porque trato de comprender y mediar en cualquier situación.</t>
  </si>
  <si>
    <t xml:space="preserve">Evito la cólera y el enojo, porque no es correcto irritarse.</t>
  </si>
  <si>
    <t xml:space="preserve">Evito la mediocridad, porque no quiero ser uno más.</t>
  </si>
  <si>
    <t xml:space="preserve">Evito reconocer y atender mis propias necesidades, priorizando las necesidades de los otros.</t>
  </si>
  <si>
    <t xml:space="preserve">Evito cualquier tipo de irresponsabilidad.</t>
  </si>
  <si>
    <t xml:space="preserve">Evito la debilidad, porque no hay nada imposible para mí.</t>
  </si>
  <si>
    <t xml:space="preserve">Evito la confusión, porque necesito tener las ideas claras.</t>
  </si>
  <si>
    <t xml:space="preserve">Evito el dolor, porque siempre veo lo positivo de la vida.</t>
  </si>
  <si>
    <t xml:space="preserve">Evito el fracaso a toda costa, porque creo que siempre se puede hacer algo más.</t>
  </si>
  <si>
    <r>
      <rPr>
        <b val="true"/>
        <u val="single"/>
        <sz val="10"/>
        <color rgb="FFFF0000"/>
        <rFont val="Arial"/>
        <family val="0"/>
        <charset val="1"/>
      </rPr>
      <t xml:space="preserve">CONSIGNA 3</t>
    </r>
    <r>
      <rPr>
        <b val="true"/>
        <sz val="10"/>
        <color rgb="FFFF0000"/>
        <rFont val="Arial"/>
        <family val="0"/>
        <charset val="1"/>
      </rPr>
      <t xml:space="preserve">:</t>
    </r>
  </si>
  <si>
    <r>
      <rPr>
        <b val="true"/>
        <sz val="10"/>
        <color rgb="FF000000"/>
        <rFont val="Arial"/>
        <family val="0"/>
        <charset val="1"/>
      </rPr>
      <t xml:space="preserve">Por último, a continuación encontrarás algunos verbos, marca en el recuadro con 1</t>
    </r>
    <r>
      <rPr>
        <sz val="10"/>
        <color rgb="FF000000"/>
        <rFont val="Arial"/>
        <family val="0"/>
        <charset val="1"/>
      </rPr>
      <t xml:space="preserve"> el verbo con el que</t>
    </r>
    <r>
      <rPr>
        <b val="true"/>
        <sz val="10"/>
        <color rgb="FF000000"/>
        <rFont val="Arial"/>
        <family val="0"/>
        <charset val="1"/>
      </rPr>
      <t xml:space="preserve"> más te identificas</t>
    </r>
    <r>
      <rPr>
        <sz val="10"/>
        <color rgb="FF000000"/>
        <rFont val="Arial"/>
        <family val="0"/>
        <charset val="1"/>
      </rPr>
      <t xml:space="preserve">, y con</t>
    </r>
    <r>
      <rPr>
        <b val="true"/>
        <sz val="10"/>
        <color rgb="FF000000"/>
        <rFont val="Arial"/>
        <family val="0"/>
        <charset val="1"/>
      </rPr>
      <t xml:space="preserve"> 2</t>
    </r>
    <r>
      <rPr>
        <sz val="10"/>
        <color rgb="FF000000"/>
        <rFont val="Arial"/>
        <family val="0"/>
        <charset val="1"/>
      </rPr>
      <t xml:space="preserve"> el verbo con</t>
    </r>
  </si>
  <si>
    <r>
      <rPr>
        <b val="true"/>
        <sz val="10"/>
        <color rgb="FF000000"/>
        <rFont val="Arial"/>
        <family val="0"/>
        <charset val="1"/>
      </rPr>
      <t xml:space="preserve">el que menos te identificas</t>
    </r>
    <r>
      <rPr>
        <sz val="10"/>
        <color rgb="FF000000"/>
        <rFont val="Arial"/>
        <family val="0"/>
        <charset val="1"/>
      </rPr>
      <t xml:space="preserve">. (Deben quedar dos celdas ocupadas con 1 y 2 y siete celdas vacías).</t>
    </r>
  </si>
  <si>
    <t xml:space="preserve">Realizar</t>
  </si>
  <si>
    <t xml:space="preserve">Alegrar</t>
  </si>
  <si>
    <t xml:space="preserve">Observar</t>
  </si>
  <si>
    <t xml:space="preserve">Liderar</t>
  </si>
  <si>
    <t xml:space="preserve">Cooperar</t>
  </si>
  <si>
    <t xml:space="preserve">Ayudar</t>
  </si>
  <si>
    <t xml:space="preserve">Crear</t>
  </si>
  <si>
    <t xml:space="preserve">Organizar</t>
  </si>
  <si>
    <t xml:space="preserve">Serenar</t>
  </si>
  <si>
    <r>
      <rPr>
        <b val="true"/>
        <sz val="10"/>
        <color rgb="FF000000"/>
        <rFont val="Arial"/>
        <family val="0"/>
        <charset val="1"/>
      </rPr>
      <t xml:space="preserve">Terminado el trabajo</t>
    </r>
    <r>
      <rPr>
        <sz val="10"/>
        <color rgb="FF000000"/>
        <rFont val="Arial"/>
        <family val="0"/>
        <charset val="1"/>
      </rPr>
      <t xml:space="preserve">, en la </t>
    </r>
    <r>
      <rPr>
        <b val="true"/>
        <sz val="10"/>
        <color rgb="FF000000"/>
        <rFont val="Arial"/>
        <family val="0"/>
        <charset val="1"/>
      </rPr>
      <t xml:space="preserve">Hoja ENEAGRAMA</t>
    </r>
    <r>
      <rPr>
        <sz val="10"/>
        <color rgb="FF000000"/>
        <rFont val="Arial"/>
        <family val="0"/>
        <charset val="1"/>
      </rPr>
      <t xml:space="preserve"> que aparece al pie encontrarás tu </t>
    </r>
    <r>
      <rPr>
        <b val="true"/>
        <sz val="10"/>
        <color rgb="FF000000"/>
        <rFont val="Arial"/>
        <family val="0"/>
        <charset val="1"/>
      </rPr>
      <t xml:space="preserve">Eneagrama</t>
    </r>
    <r>
      <rPr>
        <sz val="10"/>
        <color rgb="FF000000"/>
        <rFont val="Arial"/>
        <family val="0"/>
        <charset val="1"/>
      </rPr>
      <t xml:space="preserve">.</t>
    </r>
  </si>
  <si>
    <r>
      <rPr>
        <sz val="10"/>
        <color rgb="FF000000"/>
        <rFont val="Arial"/>
        <family val="0"/>
        <charset val="1"/>
      </rPr>
      <t xml:space="preserve">Por favor </t>
    </r>
    <r>
      <rPr>
        <b val="true"/>
        <sz val="10"/>
        <color rgb="FF000000"/>
        <rFont val="Arial"/>
        <family val="0"/>
        <charset val="1"/>
      </rPr>
      <t xml:space="preserve">imprime</t>
    </r>
    <r>
      <rPr>
        <sz val="10"/>
        <color rgb="FF000000"/>
        <rFont val="Arial"/>
        <family val="0"/>
        <charset val="1"/>
      </rPr>
      <t xml:space="preserve"> la hoja de </t>
    </r>
    <r>
      <rPr>
        <b val="true"/>
        <sz val="10"/>
        <color rgb="FF000000"/>
        <rFont val="Arial"/>
        <family val="0"/>
        <charset val="1"/>
      </rPr>
      <t xml:space="preserve">ENEAGRAMA</t>
    </r>
    <r>
      <rPr>
        <sz val="10"/>
        <color rgb="FF000000"/>
        <rFont val="Arial"/>
        <family val="0"/>
        <charset val="1"/>
      </rPr>
      <t xml:space="preserve"> para trabajar en su lectura.</t>
    </r>
  </si>
  <si>
    <r>
      <rPr>
        <sz val="10"/>
        <color rgb="FF000000"/>
        <rFont val="Arial"/>
        <family val="0"/>
        <charset val="1"/>
      </rPr>
      <t xml:space="preserve">Si tienes un </t>
    </r>
    <r>
      <rPr>
        <b val="true"/>
        <sz val="10"/>
        <color rgb="FF000000"/>
        <rFont val="Arial"/>
        <family val="0"/>
        <charset val="1"/>
      </rPr>
      <t xml:space="preserve">Eneagrama anterior</t>
    </r>
    <r>
      <rPr>
        <sz val="10"/>
        <color rgb="FF000000"/>
        <rFont val="Arial"/>
        <family val="0"/>
        <charset val="1"/>
      </rPr>
      <t xml:space="preserve"> y deseas compararlo con el que acabas de responder, en la hoja </t>
    </r>
    <r>
      <rPr>
        <b val="true"/>
        <sz val="10"/>
        <color rgb="FF000000"/>
        <rFont val="Arial"/>
        <family val="0"/>
        <charset val="1"/>
      </rPr>
      <t xml:space="preserve">ANTERIOR</t>
    </r>
    <r>
      <rPr>
        <sz val="10"/>
        <color rgb="FF000000"/>
        <rFont val="Arial"/>
        <family val="0"/>
        <charset val="1"/>
      </rPr>
      <t xml:space="preserve"> que aparece al pie </t>
    </r>
  </si>
  <si>
    <t xml:space="preserve">podrás volcar los datos correspondientes para que la planilla haga los mismos cálculos de la PLANILLA PARA EL FORMADOR.</t>
  </si>
  <si>
    <t xml:space="preserve">Respuesta</t>
  </si>
  <si>
    <t xml:space="preserve">Tipología</t>
  </si>
  <si>
    <t xml:space="preserve">TIPOLOGIAS</t>
  </si>
  <si>
    <t xml:space="preserve">CICLO</t>
  </si>
  <si>
    <t xml:space="preserve">ETAPA</t>
  </si>
  <si>
    <t xml:space="preserve">MIEDO</t>
  </si>
  <si>
    <t xml:space="preserve">ACTITUD</t>
  </si>
  <si>
    <t xml:space="preserve">ELEMENTO</t>
  </si>
  <si>
    <t xml:space="preserve">NIVEL CONCIENTE</t>
  </si>
  <si>
    <t xml:space="preserve">SENTIDO</t>
  </si>
  <si>
    <t xml:space="preserve">Afirmación</t>
  </si>
  <si>
    <t xml:space="preserve">De O a 7  Años</t>
  </si>
  <si>
    <t xml:space="preserve">A la DISTANCIA, al abandono. Lo agrava la muerte de un ser querido o una mascota o la separación de los padres.</t>
  </si>
  <si>
    <t xml:space="preserve">PRESENCIA, estar presente con el corazón. Presencia cualitativa y cuantitativa. Acompañarlo. Necesita la figura materna y paterna.</t>
  </si>
  <si>
    <t xml:space="preserve">El AGUA, disuelve el miedo. Recuerda al líquido amniótico. Es sanante.</t>
  </si>
  <si>
    <t xml:space="preserve">YO. Afianzar el yo personal. Poner límites claros y precisos sin mayores explicaciones. Sólo en esta etapa funciona el "premio - castigo".</t>
  </si>
  <si>
    <t xml:space="preserve">GUSTO. Es importante variar su alimentación para que sepa que existe lo dulce, lo salado y lo amargo. Aprende que no todo lo que le gusta es nutritivo.</t>
  </si>
  <si>
    <t xml:space="preserve">De 7 a 14  Años</t>
  </si>
  <si>
    <t xml:space="preserve">A la CERCANÍA, a LOS OTROS, a que nadie lo quiera, no agradarle al otro, al rechazo o a que le hagan mal.</t>
  </si>
  <si>
    <t xml:space="preserve">AUTONOMÍA, ayudarlo a que enfrente las situaciones por sí mismo y decidan. Estar cerca y acompañarlo. Darle explicaciones. "La norma se apoya en un valor"</t>
  </si>
  <si>
    <t xml:space="preserve">El FUEGO. Inconscientemente el jugar con fuego ayuda a disolver el miedo (campamentos fogones)</t>
  </si>
  <si>
    <t xml:space="preserve">SOCIAL. Dignidad: Palabra sagrada. Evitar la burla. Nace la verdadera solidaridad que disuelve el miedo al otro. Enseñarle a valorarse y el valor del otro.</t>
  </si>
  <si>
    <t xml:space="preserve">VISTA. Enseñar a ver más allá, a través de un microscopio, un telescopio o  acostarse en el pasto y mirar el cielo. Ver juntos videos o películas y comentarlas.</t>
  </si>
  <si>
    <t xml:space="preserve">De 14 a 21 Años</t>
  </si>
  <si>
    <t xml:space="preserve">Al CAMBIO. Todo cambia en la vida. Se constituye como persona. Necesita tomar distancia. Se produce el proceso hormonal de la adolescencia.</t>
  </si>
  <si>
    <t xml:space="preserve">SEGURIDAD. Dejarlo actuar, pero estar cuando lo necesite. Ser un referente  o "faro". Que sepa que "puede contar con uno". Mostrarle coherencia y consistencia.</t>
  </si>
  <si>
    <t xml:space="preserve">El AIRE. Incentivar la vida al aire libre. Trabajar la respiración. Ir de campamento, correr, andar en bicicleta.</t>
  </si>
  <si>
    <t xml:space="preserve">EXISTENCIAL. Etapa de preguntas sobre la vida y la muerte, aprender a ser crítico, a cuestionarse. Flexibilizar las normas y mantener firmes los valores.</t>
  </si>
  <si>
    <t xml:space="preserve">TACTO. La música y el arte lo preparan para el amor. Hacer trabajos manuales, artesanías, sentir las cosas para lograr sensibilidad. Tocar un instrumento</t>
  </si>
  <si>
    <t xml:space="preserve">De 21 a 28 Años</t>
  </si>
  <si>
    <t xml:space="preserve">A la CONTINUIDAD, a perder la libertad, a la rutina. Le cuesta asumir compromisos. La rutina está dentro de cada uno.</t>
  </si>
  <si>
    <t xml:space="preserve">CREATIVIDAD. Lograr una actitud distinta hacia lo cotidiano, que sea placentero. Hacer extraordinario lo ordinario de cada día</t>
  </si>
  <si>
    <t xml:space="preserve">La TIERRA enseña que no todo en la vida es invierno o verano, también existe la primavera y el otoño, la rutina no existe, son ciclos naturales.</t>
  </si>
  <si>
    <t xml:space="preserve">TRANSPERSONAL. Etapa de los ¿para qué?. Encontrar el verdadero sentido de la vida. Buscar la misión de vida. ¿Para qué estoy? ¿A dónde voy?</t>
  </si>
  <si>
    <t xml:space="preserve">OLFATO. Relacionado con la glándula pineal. Tiene que ver con el sentido común. Actualmente es el sentido menos desarrollado.</t>
  </si>
  <si>
    <t xml:space="preserve">De 28 a 35 y de 35 a 42 Años</t>
  </si>
  <si>
    <t xml:space="preserve">A PERDER la figura, la pareja, la virilidad, el dinero, la vida, lo que me gusta hacer. Miedo a perder el tiempo y la juventud.</t>
  </si>
  <si>
    <t xml:space="preserve">SER. El tener compulsivamente disminuye solo momentáneamente el miedo a perder. Poner tiempo y energía para el ser, crecimiento interior.</t>
  </si>
  <si>
    <t xml:space="preserve">La LUZ. Contacto con el sol para aprender a sentir la luz. Tiempo para tener claridad,  para la soledad, no aislamiento, sino encontrarse con sí mismo.</t>
  </si>
  <si>
    <t xml:space="preserve">UNIDAD. Conciencia comunitaria. Pensar en plural: "no soy, somos",  "no es mío, es nuestro". Estar en armonía y agradecer y sonreír a la vida.</t>
  </si>
  <si>
    <t xml:space="preserve">OÍDO. Escuchar el doble de lo que se habla. Aprender a escuchar y a escucharse. Prestar atención a lo sagrado en uno. Estar a la escucha.</t>
  </si>
  <si>
    <t xml:space="preserve">Transformación</t>
  </si>
  <si>
    <t xml:space="preserve">De 42 a 49 Años</t>
  </si>
  <si>
    <t xml:space="preserve">A la CONTINUIDAD, a la rutina. TENER: Aferrarse a los bienes y sólo tomarse recreos placenteros. Es necesario consolidar el SER.</t>
  </si>
  <si>
    <t xml:space="preserve">CREATIVIDAD. Lograr una actitud distinta hacia lo cotidiano, hacer extraordinario lo ordinario. SER: Expansión de la persona</t>
  </si>
  <si>
    <t xml:space="preserve">La TIERRA: energía de vida y de creación. Tomar contacto con la tierra, caminar, atender el jardín,  regar.</t>
  </si>
  <si>
    <t xml:space="preserve">TRANSPERSONAL. No encerrarse en la preocupaciones inmediatas. Focalizarse en el Ideal de Vida</t>
  </si>
  <si>
    <t xml:space="preserve">OLFATO. Actuar con sentido común. Desarrolla el hemisferio derecho del cerebro. Disfrutar las esencias y sabiduría oculta en los aromas.</t>
  </si>
  <si>
    <t xml:space="preserve">De 49 a 56 Años</t>
  </si>
  <si>
    <t xml:space="preserve">Al CAMBIO, temor por los cambios físicos que comienzan: andropausia, menopausia. Nido vacío lleva al reencuentro de la pareja. La experiencia ayuda a ser guías.</t>
  </si>
  <si>
    <t xml:space="preserve">SEGURIDAD, el tener da seguridad afuera: en lo material, el éxito; acción dirigida al trabajo para llenar vacíos. Pero el SER da seguridad en la plenitud personal. Amistad.</t>
  </si>
  <si>
    <t xml:space="preserve">El AIRE, incentivar la vida al aire libre. Vivir sin fronteras, liberarse de las emociones.</t>
  </si>
  <si>
    <t xml:space="preserve">EXISTENCIAL. El tener lleva a caer en la crítica, el pesimismo. El SER implica momento de cambios auténticos. Persona positiva que colabora y participa por el bien.</t>
  </si>
  <si>
    <t xml:space="preserve">TACTO. Momento de sacar a la luz hobbies latentes. Masajes. Abrazos. Redescubrir el amor en la pareja.</t>
  </si>
  <si>
    <t xml:space="preserve">De 56 a 63 Años</t>
  </si>
  <si>
    <t xml:space="preserve">A la CERCANÍA A LOS OTROS, a robos, a sufrir violencia. Lleva a la persona a encerrase, no salir. Miedo a lo que puede pasar a los hijos y nietos.</t>
  </si>
  <si>
    <t xml:space="preserve">AUTONOMÍA. No dejar de tomar recaudos, pero abrirse a la vida. Participar del "bien común"</t>
  </si>
  <si>
    <t xml:space="preserve">El FUEGO le aporta vitalidad renovadora. El asado, lo culinario, cocinar para los demás con amor.</t>
  </si>
  <si>
    <t xml:space="preserve">SOCIAL. Servicio social a través de lo experimentado. Solidaridad y participación. No caer en la amargura y la desesperanza</t>
  </si>
  <si>
    <t xml:space="preserve">VISTA. Ejercitar la capacidad de asombro. Aprender cosas nuevas. Ser visionarios.</t>
  </si>
  <si>
    <t xml:space="preserve">De 63 a 70 Años</t>
  </si>
  <si>
    <t xml:space="preserve">A la DISTANCIA, a sentirse inútil, sensación de abandono. Reclama presencia, tiempo y energía.</t>
  </si>
  <si>
    <t xml:space="preserve">PRESENCIA. Acompañamiento, presencia y servicio no invasivos, no tóxicos. Sabiduría en límites sanos.</t>
  </si>
  <si>
    <t xml:space="preserve">El AGUA disuelve el miedo. Es sanante. Alarma de problemas psicológicos si hay rechazo a la higiene.</t>
  </si>
  <si>
    <t xml:space="preserve">YO. Si se afirma el ego = Tóxico, si se afirma la conciencia = Sabio. Autoestima sana.</t>
  </si>
  <si>
    <t xml:space="preserve">GUSTO. Saborear = sabiduría. Cuidarse y comer bien. En sombra hipocondríacos.</t>
  </si>
  <si>
    <t xml:space="preserve">De  70 en adelante</t>
  </si>
  <si>
    <t xml:space="preserve">A PERDER, a la muerte. La muerte como final o como paso a la trascendencia.</t>
  </si>
  <si>
    <t xml:space="preserve">SER. Momento de confirmar las decisiones fundamentales de la vida. Durar o madurar. Servir.</t>
  </si>
  <si>
    <t xml:space="preserve">La LUZ, tomar contacto con el sol. Los ojos son las ventanas del alma. Ser faros que iluminan. (una cosa es querer brillar y otra ser luz).</t>
  </si>
  <si>
    <t xml:space="preserve">UNIDAD. La casa de los abuelos es el corazón de la familia. Tener gratitud y alegría.</t>
  </si>
  <si>
    <t xml:space="preserve">OÍDO. Ser expertos en el arte de escuchar. En la sombra hablar de sí, criticar y dar consejos que no le piden.</t>
  </si>
  <si>
    <t xml:space="preserve">Sub Total C</t>
  </si>
  <si>
    <t xml:space="preserve">Total</t>
  </si>
  <si>
    <t xml:space="preserve">Afirmaciones</t>
  </si>
  <si>
    <t xml:space="preserve">Respondidas</t>
  </si>
  <si>
    <t xml:space="preserve">Totales</t>
  </si>
  <si>
    <t xml:space="preserve">Parámetro para cálculo de eje de equilibrio: si la media es hasta 13, hay eje con diferencia en extremos de hasta 2 puntos, si la media es  mayor que 13, hay eje con diferencia en extremos de hasta 3 puntos.</t>
  </si>
  <si>
    <t xml:space="preserve">Libertad - Salir de estructuras o situaciones que asfixian.</t>
  </si>
  <si>
    <t xml:space="preserve">Abrirse afectivamente, a la vincularidad - Amar.</t>
  </si>
  <si>
    <t xml:space="preserve">Hacer lo que se debe para lograr el desarrollo personal.</t>
  </si>
  <si>
    <t xml:space="preserve">Introspección - Mirar lo que no le gusta o no puede cambiar de si.</t>
  </si>
  <si>
    <t xml:space="preserve">Ver la realidad, lo que no quiere o no puede ver o aceptar.</t>
  </si>
  <si>
    <t xml:space="preserve">Libertad - Revisar obligaciones o compromisos que se ha creado.</t>
  </si>
  <si>
    <t xml:space="preserve">Disfrutar - Relejarse de exceso de responsabilidades y control.</t>
  </si>
  <si>
    <t xml:space="preserve">Una decisión - Poner límites - Considerar las consecuencias.</t>
  </si>
  <si>
    <t xml:space="preserve">Parar - Delegar - Salir de la adicción a la actividad.</t>
  </si>
  <si>
    <t xml:space="preserve">Sub Total A</t>
  </si>
  <si>
    <t xml:space="preserve">Sub Total B</t>
  </si>
  <si>
    <t xml:space="preserve">ENEAGRAMA DE : </t>
  </si>
  <si>
    <t xml:space="preserve">FECHA del ENEAGRAMA:</t>
  </si>
  <si>
    <t xml:space="preserve">Importante: El ENEAGRAMA no es un test de personalidad, no siempre el valor más alto de los Atributos corresponde a la Esencia de la persona</t>
  </si>
  <si>
    <t xml:space="preserve">MEDIA:</t>
  </si>
  <si>
    <t xml:space="preserve">info@eneaunydos.com.ar</t>
  </si>
  <si>
    <t xml:space="preserve">contacto@robertoperez.net</t>
  </si>
  <si>
    <t xml:space="preserve">www.eneaunydos.com.ar</t>
  </si>
  <si>
    <t xml:space="preserve">www.robertoperez.net</t>
  </si>
  <si>
    <t xml:space="preserve">Laura Salas + Orlando Alfonso</t>
  </si>
  <si>
    <t xml:space="preserve">Versión</t>
  </si>
  <si>
    <t xml:space="preserve">Formadores de Eneagrama</t>
  </si>
  <si>
    <t xml:space="preserve">RP 18-01</t>
  </si>
  <si>
    <t xml:space="preserve">VALOR DE LOS ATRIBUTOS:</t>
  </si>
  <si>
    <t xml:space="preserve">FECHA:</t>
  </si>
  <si>
    <t xml:space="preserve">EDAD:</t>
  </si>
  <si>
    <t xml:space="preserve">NACIMIENTO:</t>
  </si>
  <si>
    <t xml:space="preserve">SEXO:</t>
  </si>
  <si>
    <t xml:space="preserve">ESTADO CIVIL:</t>
  </si>
  <si>
    <t xml:space="preserve">Respuestas:</t>
  </si>
  <si>
    <t xml:space="preserve">PROFESIÓN:</t>
  </si>
  <si>
    <t xml:space="preserve">SIGNO ASTROLÓGICO:</t>
  </si>
  <si>
    <r>
      <rPr>
        <sz val="11"/>
        <color rgb="FF000000"/>
        <rFont val="Arial"/>
        <family val="0"/>
        <charset val="1"/>
      </rPr>
      <t xml:space="preserve">Cantidad de Atributos </t>
    </r>
    <r>
      <rPr>
        <b val="true"/>
        <sz val="11"/>
        <color rgb="FF000000"/>
        <rFont val="Arial"/>
        <family val="0"/>
        <charset val="1"/>
      </rPr>
      <t xml:space="preserve">SOBRE</t>
    </r>
    <r>
      <rPr>
        <sz val="11"/>
        <color rgb="FF000000"/>
        <rFont val="Arial"/>
        <family val="0"/>
        <charset val="1"/>
      </rPr>
      <t xml:space="preserve"> la Media: </t>
    </r>
  </si>
  <si>
    <r>
      <rPr>
        <sz val="11"/>
        <color rgb="FF000000"/>
        <rFont val="Arial"/>
        <family val="0"/>
        <charset val="1"/>
      </rPr>
      <t xml:space="preserve">Cantidad de Atributos </t>
    </r>
    <r>
      <rPr>
        <b val="true"/>
        <sz val="11"/>
        <color rgb="FF000000"/>
        <rFont val="Arial"/>
        <family val="0"/>
        <charset val="1"/>
      </rPr>
      <t xml:space="preserve">IGUALES</t>
    </r>
    <r>
      <rPr>
        <sz val="11"/>
        <color rgb="FF000000"/>
        <rFont val="Arial"/>
        <family val="0"/>
        <charset val="1"/>
      </rPr>
      <t xml:space="preserve"> a la Media: </t>
    </r>
  </si>
  <si>
    <t xml:space="preserve">Orden</t>
  </si>
  <si>
    <t xml:space="preserve">Afirmaciones elegidas:</t>
  </si>
  <si>
    <t xml:space="preserve">Atributo</t>
  </si>
  <si>
    <r>
      <rPr>
        <sz val="11"/>
        <color rgb="FF000000"/>
        <rFont val="Arial"/>
        <family val="0"/>
        <charset val="1"/>
      </rPr>
      <t xml:space="preserve">Cantidad de Atributos </t>
    </r>
    <r>
      <rPr>
        <b val="true"/>
        <sz val="11"/>
        <color rgb="FF000000"/>
        <rFont val="Arial"/>
        <family val="0"/>
        <charset val="1"/>
      </rPr>
      <t xml:space="preserve">BAJO</t>
    </r>
    <r>
      <rPr>
        <sz val="11"/>
        <color rgb="FF000000"/>
        <rFont val="Arial"/>
        <family val="0"/>
        <charset val="1"/>
      </rPr>
      <t xml:space="preserve"> la Media: </t>
    </r>
  </si>
  <si>
    <t xml:space="preserve">DISPERSIÓN DE LOS ATRIBUTOS RESPECTO DE LA MEDIA:</t>
  </si>
  <si>
    <t xml:space="preserve">Amplitud de la Media:</t>
  </si>
  <si>
    <t xml:space="preserve">Verbos:</t>
  </si>
  <si>
    <t xml:space="preserve">Más Identificado:</t>
  </si>
  <si>
    <t xml:space="preserve">Menos Identificado:</t>
  </si>
  <si>
    <t xml:space="preserve">EJES DE EQUILIBRIO:</t>
  </si>
  <si>
    <t xml:space="preserve">Ser</t>
  </si>
  <si>
    <t xml:space="preserve">Tener</t>
  </si>
  <si>
    <t xml:space="preserve">Comunicar</t>
  </si>
  <si>
    <t xml:space="preserve">Hacer</t>
  </si>
  <si>
    <t xml:space="preserve">Estar</t>
  </si>
  <si>
    <t xml:space="preserve">EJE</t>
  </si>
  <si>
    <t xml:space="preserve">EJES  DE POLARIDAD:</t>
  </si>
  <si>
    <t xml:space="preserve">Si el valor de la media es hasta 13, existe Eje de Equilibrio cuando la diferencia entre los extremos es de hasta 2 puntos, si el valor de la media es mayor a 13, existe Eje de Equilibrio cuando la diferencia entre los extremos es de hasta 3 puntos.</t>
  </si>
  <si>
    <r>
      <rPr>
        <b val="true"/>
        <sz val="11"/>
        <color rgb="FF000000"/>
        <rFont val="Arial"/>
        <family val="0"/>
        <charset val="1"/>
      </rPr>
      <t xml:space="preserve">Orden </t>
    </r>
    <r>
      <rPr>
        <i val="true"/>
        <sz val="11"/>
        <color rgb="FF000000"/>
        <rFont val="Arial"/>
        <family val="0"/>
        <charset val="1"/>
      </rPr>
      <t xml:space="preserve">- Aire</t>
    </r>
  </si>
  <si>
    <r>
      <rPr>
        <b val="true"/>
        <sz val="11"/>
        <color rgb="FF000000"/>
        <rFont val="Arial"/>
        <family val="0"/>
        <charset val="1"/>
      </rPr>
      <t xml:space="preserve">Relación</t>
    </r>
    <r>
      <rPr>
        <sz val="11"/>
        <color rgb="FF000000"/>
        <rFont val="Arial"/>
        <family val="0"/>
        <charset val="1"/>
      </rPr>
      <t xml:space="preserve"> - </t>
    </r>
    <r>
      <rPr>
        <i val="true"/>
        <sz val="11"/>
        <color rgb="FF000000"/>
        <rFont val="Arial"/>
        <family val="0"/>
        <charset val="1"/>
      </rPr>
      <t xml:space="preserve">Agua</t>
    </r>
  </si>
  <si>
    <r>
      <rPr>
        <b val="true"/>
        <sz val="11"/>
        <color rgb="FF000000"/>
        <rFont val="Arial"/>
        <family val="0"/>
        <charset val="1"/>
      </rPr>
      <t xml:space="preserve">Imagen </t>
    </r>
    <r>
      <rPr>
        <sz val="11"/>
        <color rgb="FF000000"/>
        <rFont val="Arial"/>
        <family val="0"/>
        <charset val="1"/>
      </rPr>
      <t xml:space="preserve">- </t>
    </r>
    <r>
      <rPr>
        <i val="true"/>
        <sz val="11"/>
        <color rgb="FF000000"/>
        <rFont val="Arial"/>
        <family val="0"/>
        <charset val="1"/>
      </rPr>
      <t xml:space="preserve">Tierra</t>
    </r>
  </si>
  <si>
    <r>
      <rPr>
        <b val="true"/>
        <sz val="11"/>
        <color rgb="FF000000"/>
        <rFont val="Arial"/>
        <family val="0"/>
        <charset val="1"/>
      </rPr>
      <t xml:space="preserve">Fuerza</t>
    </r>
    <r>
      <rPr>
        <i val="true"/>
        <sz val="11"/>
        <color rgb="FF000000"/>
        <rFont val="Arial"/>
        <family val="0"/>
        <charset val="1"/>
      </rPr>
      <t xml:space="preserve"> -Fuego</t>
    </r>
  </si>
  <si>
    <t xml:space="preserve">Luz</t>
  </si>
  <si>
    <t xml:space="preserve">EN LA PERSONALIDAD:</t>
  </si>
  <si>
    <t xml:space="preserve">eneagra_mas@yahoo.com.ar</t>
  </si>
  <si>
    <t xml:space="preserve">eneagramor@gmail.com</t>
  </si>
  <si>
    <t xml:space="preserve">Pensamiento</t>
  </si>
  <si>
    <t xml:space="preserve">Máximo valor de los ejes: </t>
  </si>
  <si>
    <t xml:space="preserve">Inductivo:</t>
  </si>
  <si>
    <t xml:space="preserve">Mínimo valor de los ejes: </t>
  </si>
  <si>
    <t xml:space="preserve">Diferencia: </t>
  </si>
  <si>
    <t xml:space="preserve">Porcentaje</t>
  </si>
  <si>
    <t xml:space="preserve">POLARIDAD EN LA PERSONALIDAD:</t>
  </si>
  <si>
    <t xml:space="preserve">Posición</t>
  </si>
  <si>
    <t xml:space="preserve">Activo (+)</t>
  </si>
  <si>
    <t xml:space="preserve">Receptivo (-)</t>
  </si>
  <si>
    <r>
      <rPr>
        <b val="true"/>
        <sz val="10"/>
        <color rgb="FF000000"/>
        <rFont val="Arial"/>
        <family val="0"/>
        <charset val="1"/>
      </rPr>
      <t xml:space="preserve">Neutro (</t>
    </r>
    <r>
      <rPr>
        <b val="true"/>
        <u val="single"/>
        <sz val="10"/>
        <color rgb="FF000000"/>
        <rFont val="Arial"/>
        <family val="0"/>
        <charset val="1"/>
      </rPr>
      <t xml:space="preserve">-</t>
    </r>
    <r>
      <rPr>
        <b val="true"/>
        <sz val="10"/>
        <color rgb="FF000000"/>
        <rFont val="Arial"/>
        <family val="0"/>
        <charset val="1"/>
      </rPr>
      <t xml:space="preserve">)</t>
    </r>
  </si>
  <si>
    <t xml:space="preserve">Deductivo:</t>
  </si>
  <si>
    <t xml:space="preserve">Promedio</t>
  </si>
  <si>
    <t xml:space="preserve">Valor</t>
  </si>
  <si>
    <t xml:space="preserve">Analógico:</t>
  </si>
  <si>
    <t xml:space="preserve">ANÁLISIS DE LA PERSONALIDAD POR TRÍADAS:</t>
  </si>
  <si>
    <t xml:space="preserve">Operatividad</t>
  </si>
  <si>
    <t xml:space="preserve">Tipo de expresión </t>
  </si>
  <si>
    <t xml:space="preserve">Área de la Acción:</t>
  </si>
  <si>
    <t xml:space="preserve">Área de la Sensibilidad:</t>
  </si>
  <si>
    <t xml:space="preserve">Área del Pensamiento:</t>
  </si>
  <si>
    <t xml:space="preserve">Expresión de la Personalidad actual</t>
  </si>
  <si>
    <t xml:space="preserve">Inteligencia</t>
  </si>
  <si>
    <t xml:space="preserve">Manifiesto:</t>
  </si>
  <si>
    <t xml:space="preserve">Práctica:</t>
  </si>
  <si>
    <t xml:space="preserve">Oculto:</t>
  </si>
  <si>
    <t xml:space="preserve">Diversificado:</t>
  </si>
  <si>
    <t xml:space="preserve">Racional:</t>
  </si>
  <si>
    <t xml:space="preserve">Vincularidad</t>
  </si>
  <si>
    <t xml:space="preserve">Solución Conflictos Internos</t>
  </si>
  <si>
    <t xml:space="preserve">Reacción ante Problemas</t>
  </si>
  <si>
    <t xml:space="preserve">Enfrentar:</t>
  </si>
  <si>
    <t xml:space="preserve">Combativos</t>
  </si>
  <si>
    <t xml:space="preserve">Reactivos</t>
  </si>
  <si>
    <t xml:space="preserve">Emocional:</t>
  </si>
  <si>
    <t xml:space="preserve">Acercar:</t>
  </si>
  <si>
    <t xml:space="preserve">Sumisos</t>
  </si>
  <si>
    <t xml:space="preserve">Eficaces</t>
  </si>
  <si>
    <t xml:space="preserve">CIRCUNSTANCIALES:</t>
  </si>
  <si>
    <t xml:space="preserve">Alejar:</t>
  </si>
  <si>
    <t xml:space="preserve">Retirados</t>
  </si>
  <si>
    <t xml:space="preserve">Optimistas</t>
  </si>
  <si>
    <t xml:space="preserve">ETAPA DE LA VIDA:</t>
  </si>
  <si>
    <t xml:space="preserve">Ciclo</t>
  </si>
  <si>
    <t xml:space="preserve">Septenio</t>
  </si>
  <si>
    <r>
      <rPr>
        <b val="true"/>
        <u val="single"/>
        <sz val="11"/>
        <color rgb="FF000000"/>
        <rFont val="Arial"/>
        <family val="0"/>
        <charset val="1"/>
      </rPr>
      <t xml:space="preserve">MUY IMPORTANTE</t>
    </r>
    <r>
      <rPr>
        <b val="true"/>
        <sz val="11"/>
        <color rgb="FF000000"/>
        <rFont val="Arial"/>
        <family val="0"/>
        <charset val="1"/>
      </rPr>
      <t xml:space="preserve">:</t>
    </r>
    <r>
      <rPr>
        <b val="true"/>
        <sz val="11"/>
        <color rgb="FFFF0000"/>
        <rFont val="Arial"/>
        <family val="0"/>
        <charset val="1"/>
      </rPr>
      <t xml:space="preserve"> </t>
    </r>
    <r>
      <rPr>
        <b val="true"/>
        <i val="true"/>
        <sz val="11"/>
        <color rgb="FFFF0000"/>
        <rFont val="Arial"/>
        <family val="0"/>
        <charset val="1"/>
      </rPr>
      <t xml:space="preserve">Esta planilla debe ser interpetada por persona formada en Eneagrama,                                                                                                                                 no intentes entenderla si no tiene los conocimientos necesarios, puede generarte conclusiones erróneas.</t>
    </r>
  </si>
  <si>
    <t xml:space="preserve">RP-18-01</t>
  </si>
  <si>
    <t xml:space="preserve">Si dispones de un Eneagrama anterior y deseas compararlo con tu nuevo Eneagrama, </t>
  </si>
  <si>
    <t xml:space="preserve">introduce aquí el valor de los Atributos que tenía ese Eneagrama anterior:</t>
  </si>
  <si>
    <t xml:space="preserve">Introduce en el siguiente recuadro la fecha en que hiciste tu Eneagrama anterior con formato dd/mm/aaaa:</t>
  </si>
  <si>
    <t xml:space="preserve">Introduce en el siguiente recuadro tu edad al momento de realizar tu Eneagrama anterior (sólo el número):</t>
  </si>
  <si>
    <t xml:space="preserve">Completados estos datos, verifica si a continuación aparece tu nombre, si no tipéalo y luego imprime esta hoja con tu Eneagrama anterior.</t>
  </si>
  <si>
    <t xml:space="preserve">ENEAGRAMA ANTERIOR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</si>
</sst>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d/m/yyyy"/>
    <numFmt numFmtId="167" formatCode="General"/>
    <numFmt numFmtId="168" formatCode="0.00"/>
    <numFmt numFmtId="169" formatCode="@"/>
    <numFmt numFmtId="170" formatCode="0.00%"/>
    <numFmt numFmtId="171" formatCode="0.00_ ;[RED]\-0.00\ "/>
    <numFmt numFmtId="172" formatCode="0%"/>
  </numFmts>
  <fonts count="5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17365D"/>
      <name val="Arial"/>
      <family val="0"/>
      <charset val="1"/>
    </font>
    <font>
      <sz val="18"/>
      <color rgb="FF000080"/>
      <name val="Arial"/>
      <family val="0"/>
      <charset val="1"/>
    </font>
    <font>
      <i val="true"/>
      <sz val="14"/>
      <color rgb="FF000080"/>
      <name val="Arial"/>
      <family val="0"/>
      <charset val="1"/>
    </font>
    <font>
      <sz val="16"/>
      <color rgb="FF00000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i val="true"/>
      <sz val="12"/>
      <color rgb="FFFF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u val="single"/>
      <sz val="10"/>
      <color rgb="FFFF0000"/>
      <name val="Arial"/>
      <family val="0"/>
      <charset val="1"/>
    </font>
    <font>
      <sz val="5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sz val="8"/>
      <color rgb="FF000000"/>
      <name val="Arial"/>
      <family val="0"/>
      <charset val="1"/>
    </font>
    <font>
      <sz val="24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000000"/>
      <name val="Trebuchet MS"/>
      <family val="0"/>
      <charset val="1"/>
    </font>
    <font>
      <u val="single"/>
      <sz val="10"/>
      <color rgb="FF0000FF"/>
      <name val="Trebuchet MS"/>
      <family val="0"/>
      <charset val="1"/>
    </font>
    <font>
      <u val="single"/>
      <sz val="10"/>
      <color rgb="FF0000FF"/>
      <name val="Arial"/>
      <family val="0"/>
      <charset val="1"/>
    </font>
    <font>
      <sz val="10"/>
      <color rgb="FF009999"/>
      <name val="Trebuchet MS"/>
      <family val="0"/>
      <charset val="1"/>
    </font>
    <font>
      <b val="true"/>
      <sz val="11"/>
      <color rgb="FF009999"/>
      <name val="Arial"/>
      <family val="0"/>
      <charset val="1"/>
    </font>
    <font>
      <b val="true"/>
      <sz val="11"/>
      <color rgb="FF009999"/>
      <name val="Trebuchet MS"/>
      <family val="0"/>
      <charset val="1"/>
    </font>
    <font>
      <b val="true"/>
      <sz val="9"/>
      <color rgb="FF000000"/>
      <name val="Trebuchet MS"/>
      <family val="0"/>
      <charset val="1"/>
    </font>
    <font>
      <i val="true"/>
      <sz val="24"/>
      <color rgb="FF0070C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i val="true"/>
      <sz val="10"/>
      <color rgb="FF000000"/>
      <name val="Arial"/>
      <family val="0"/>
      <charset val="1"/>
    </font>
    <font>
      <b val="true"/>
      <sz val="10"/>
      <color rgb="FF0070C0"/>
      <name val="Arial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0"/>
      <color rgb="FF00589A"/>
      <name val="Trebuchet MS"/>
      <family val="0"/>
      <charset val="1"/>
    </font>
    <font>
      <b val="true"/>
      <i val="true"/>
      <sz val="11"/>
      <color rgb="FFCC0000"/>
      <name val="Trebuchet MS"/>
      <family val="0"/>
      <charset val="1"/>
    </font>
    <font>
      <b val="true"/>
      <u val="single"/>
      <sz val="10"/>
      <color rgb="FF000000"/>
      <name val="Arial"/>
      <family val="0"/>
      <charset val="1"/>
    </font>
    <font>
      <b val="true"/>
      <i val="true"/>
      <sz val="9"/>
      <color rgb="FF000000"/>
      <name val="Arial"/>
      <family val="0"/>
      <charset val="1"/>
    </font>
    <font>
      <b val="true"/>
      <sz val="11"/>
      <color rgb="FF000000"/>
      <name val="Arial"/>
      <family val="2"/>
    </font>
    <font>
      <sz val="10"/>
      <color rgb="FF000000"/>
      <name val="Calibri"/>
      <family val="2"/>
    </font>
    <font>
      <b val="true"/>
      <i val="true"/>
      <sz val="14"/>
      <color rgb="FFF82C1C"/>
      <name val="Calibri"/>
      <family val="0"/>
    </font>
    <font>
      <b val="true"/>
      <sz val="10"/>
      <color rgb="FF000000"/>
      <name val="Trebuchet MS"/>
      <family val="0"/>
      <charset val="1"/>
    </font>
    <font>
      <b val="true"/>
      <u val="single"/>
      <sz val="11"/>
      <color rgb="FF00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i val="true"/>
      <sz val="11"/>
      <color rgb="FFFF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b val="true"/>
      <sz val="11"/>
      <color rgb="FF000000"/>
      <name val="Trebuchet MS"/>
      <family val="0"/>
      <charset val="1"/>
    </font>
    <font>
      <sz val="11"/>
      <color rgb="FF009999"/>
      <name val="Trebuchet MS"/>
      <family val="0"/>
      <charset val="1"/>
    </font>
    <font>
      <b val="true"/>
      <i val="true"/>
      <sz val="12"/>
      <color rgb="FFF82C1C"/>
      <name val="Calibri"/>
      <family val="0"/>
    </font>
    <font>
      <b val="true"/>
      <i val="true"/>
      <sz val="12"/>
      <color rgb="FF0070C0"/>
      <name val="Arial"/>
      <family val="0"/>
      <charset val="1"/>
    </font>
    <font>
      <i val="true"/>
      <sz val="12"/>
      <color rgb="FF0070C0"/>
      <name val="Arial"/>
      <family val="0"/>
      <charset val="1"/>
    </font>
    <font>
      <b val="true"/>
      <i val="true"/>
      <sz val="11"/>
      <color rgb="FF0070C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4"/>
      <color rgb="FFFF0000"/>
      <name val="Arial"/>
      <family val="0"/>
      <charset val="1"/>
    </font>
    <font>
      <b val="true"/>
      <sz val="22"/>
      <color rgb="FF000000"/>
      <name val="Arial"/>
      <family val="0"/>
      <charset val="1"/>
    </font>
  </fonts>
  <fills count="34">
    <fill>
      <patternFill patternType="none"/>
    </fill>
    <fill>
      <patternFill patternType="gray125"/>
    </fill>
    <fill>
      <patternFill patternType="solid">
        <fgColor rgb="FF8FFF8F"/>
        <bgColor rgb="FF99FF99"/>
      </patternFill>
    </fill>
    <fill>
      <patternFill patternType="solid">
        <fgColor rgb="FFFFFF99"/>
        <bgColor rgb="FFFFFFCC"/>
      </patternFill>
    </fill>
    <fill>
      <patternFill patternType="solid">
        <fgColor rgb="FFD6E3BC"/>
        <bgColor rgb="FFD9D9D9"/>
      </patternFill>
    </fill>
    <fill>
      <patternFill patternType="solid">
        <fgColor rgb="FFB9FFB9"/>
        <bgColor rgb="FFD5FAD2"/>
      </patternFill>
    </fill>
    <fill>
      <patternFill patternType="solid">
        <fgColor rgb="FF00FFFF"/>
        <bgColor rgb="FF0DFF7A"/>
      </patternFill>
    </fill>
    <fill>
      <patternFill patternType="solid">
        <fgColor rgb="FFC0C0C0"/>
        <bgColor rgb="FFB7B7B7"/>
      </patternFill>
    </fill>
    <fill>
      <patternFill patternType="solid">
        <fgColor rgb="FFEAF1DD"/>
        <bgColor rgb="FFD5FAD2"/>
      </patternFill>
    </fill>
    <fill>
      <patternFill patternType="solid">
        <fgColor rgb="FFD8D8D8"/>
        <bgColor rgb="FFD9D9D9"/>
      </patternFill>
    </fill>
    <fill>
      <patternFill patternType="solid">
        <fgColor rgb="FFFFFFFF"/>
        <bgColor rgb="FFFFFFD5"/>
      </patternFill>
    </fill>
    <fill>
      <patternFill patternType="solid">
        <fgColor rgb="FFFFCC99"/>
        <bgColor rgb="FFE8BAC2"/>
      </patternFill>
    </fill>
    <fill>
      <patternFill patternType="solid">
        <fgColor rgb="FF9FE6FF"/>
        <bgColor rgb="FF85DFFF"/>
      </patternFill>
    </fill>
    <fill>
      <patternFill patternType="solid">
        <fgColor rgb="FFCFF9FD"/>
        <bgColor rgb="FFCCFFFF"/>
      </patternFill>
    </fill>
    <fill>
      <patternFill patternType="solid">
        <fgColor rgb="FF85DFFF"/>
        <bgColor rgb="FF9FE6FF"/>
      </patternFill>
    </fill>
    <fill>
      <patternFill patternType="solid">
        <fgColor rgb="FF0DFF7A"/>
        <bgColor rgb="FF00FFFF"/>
      </patternFill>
    </fill>
    <fill>
      <patternFill patternType="solid">
        <fgColor rgb="FFFD7777"/>
        <bgColor rgb="FFFF99CC"/>
      </patternFill>
    </fill>
    <fill>
      <patternFill patternType="solid">
        <fgColor rgb="FFFFFF00"/>
        <bgColor rgb="FFFFFF99"/>
      </patternFill>
    </fill>
    <fill>
      <patternFill patternType="solid">
        <fgColor rgb="FF81FFBA"/>
        <bgColor rgb="FF8FFF8F"/>
      </patternFill>
    </fill>
    <fill>
      <patternFill patternType="solid">
        <fgColor rgb="FFFFCCFF"/>
        <bgColor rgb="FFD9D9D9"/>
      </patternFill>
    </fill>
    <fill>
      <patternFill patternType="solid">
        <fgColor rgb="FFFFFFCC"/>
        <bgColor rgb="FFFFFFD5"/>
      </patternFill>
    </fill>
    <fill>
      <patternFill patternType="solid">
        <fgColor rgb="FFC6D9F0"/>
        <bgColor rgb="FFD8D8D8"/>
      </patternFill>
    </fill>
    <fill>
      <patternFill patternType="solid">
        <fgColor rgb="FFFF99FF"/>
        <bgColor rgb="FFFF99CC"/>
      </patternFill>
    </fill>
    <fill>
      <patternFill patternType="solid">
        <fgColor rgb="FFD5FAD2"/>
        <bgColor rgb="FFEAF1DD"/>
      </patternFill>
    </fill>
    <fill>
      <patternFill patternType="solid">
        <fgColor rgb="FFFF99CC"/>
        <bgColor rgb="FFFF99FF"/>
      </patternFill>
    </fill>
    <fill>
      <patternFill patternType="solid">
        <fgColor rgb="FFFFFFD5"/>
        <bgColor rgb="FFFFFFCC"/>
      </patternFill>
    </fill>
    <fill>
      <patternFill patternType="solid">
        <fgColor rgb="FFABD4D9"/>
        <bgColor rgb="FFBBD3B5"/>
      </patternFill>
    </fill>
    <fill>
      <patternFill patternType="solid">
        <fgColor rgb="FFE8BAC2"/>
        <bgColor rgb="FFC0C0C0"/>
      </patternFill>
    </fill>
    <fill>
      <patternFill patternType="solid">
        <fgColor rgb="FFCC99FF"/>
        <bgColor rgb="FFFF99FF"/>
      </patternFill>
    </fill>
    <fill>
      <patternFill patternType="solid">
        <fgColor rgb="FFBBD3B5"/>
        <bgColor rgb="FFABD4D9"/>
      </patternFill>
    </fill>
    <fill>
      <patternFill patternType="solid">
        <fgColor rgb="FF97F490"/>
        <bgColor rgb="FF99FF99"/>
      </patternFill>
    </fill>
    <fill>
      <patternFill patternType="solid">
        <fgColor rgb="FFCCFFFF"/>
        <bgColor rgb="FFCFF9FD"/>
      </patternFill>
    </fill>
    <fill>
      <patternFill patternType="solid">
        <fgColor rgb="FFBAF1F4"/>
        <bgColor rgb="FFCFF9FD"/>
      </patternFill>
    </fill>
    <fill>
      <patternFill patternType="solid">
        <fgColor rgb="FF99FF99"/>
        <bgColor rgb="FF8FFF8F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5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8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8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1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8" fillId="1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5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8" fillId="1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8" fillId="1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5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1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1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1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1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8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1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1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9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9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1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4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8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1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3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0" fillId="1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8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1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2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2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23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23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2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5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2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1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6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8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9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9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1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4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0" borderId="3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19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4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17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1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2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2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9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1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6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5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7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5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7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7" borderId="4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9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DFF7A"/>
      <rgbColor rgb="FF0000FF"/>
      <rgbColor rgb="FFFFFF00"/>
      <rgbColor rgb="FFEAF1DD"/>
      <rgbColor rgb="FF00FFFF"/>
      <rgbColor rgb="FFCC0000"/>
      <rgbColor rgb="FF99FF99"/>
      <rgbColor rgb="FF000080"/>
      <rgbColor rgb="FFD8D8D8"/>
      <rgbColor rgb="FF800080"/>
      <rgbColor rgb="FF009999"/>
      <rgbColor rgb="FFC0C0C0"/>
      <rgbColor rgb="FF8B8B8B"/>
      <rgbColor rgb="FFE8BAC2"/>
      <rgbColor rgb="FFFF99FF"/>
      <rgbColor rgb="FFFFFFCC"/>
      <rgbColor rgb="FFCCFFFF"/>
      <rgbColor rgb="FF660066"/>
      <rgbColor rgb="FFFD7777"/>
      <rgbColor rgb="FF0070C0"/>
      <rgbColor rgb="FFC6D9F0"/>
      <rgbColor rgb="FF000080"/>
      <rgbColor rgb="FFFF00FF"/>
      <rgbColor rgb="FFFFFFD5"/>
      <rgbColor rgb="FF81FFBA"/>
      <rgbColor rgb="FF800080"/>
      <rgbColor rgb="FF800000"/>
      <rgbColor rgb="FF00589A"/>
      <rgbColor rgb="FF0000FF"/>
      <rgbColor rgb="FF9FE6FF"/>
      <rgbColor rgb="FFCFF9FD"/>
      <rgbColor rgb="FFD5FAD2"/>
      <rgbColor rgb="FFFFFF99"/>
      <rgbColor rgb="FFABD4D9"/>
      <rgbColor rgb="FFFF99CC"/>
      <rgbColor rgb="FFCC99FF"/>
      <rgbColor rgb="FFFFCC99"/>
      <rgbColor rgb="FFD9D9D9"/>
      <rgbColor rgb="FF85DFFF"/>
      <rgbColor rgb="FF97F490"/>
      <rgbColor rgb="FFD6E3BC"/>
      <rgbColor rgb="FFBBD3B5"/>
      <rgbColor rgb="FFF82C1C"/>
      <rgbColor rgb="FF4F81BD"/>
      <rgbColor rgb="FFB7B7B7"/>
      <rgbColor rgb="FF17365D"/>
      <rgbColor rgb="FF8FFF8F"/>
      <rgbColor rgb="FF003300"/>
      <rgbColor rgb="FF333300"/>
      <rgbColor rgb="FFB9FFB9"/>
      <rgbColor rgb="FFFFCCFF"/>
      <rgbColor rgb="FFBAF1F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latin typeface="Arial"/>
                <a:ea typeface="Calibri"/>
              </a:defRPr>
            </a:pPr>
            <a:r>
              <a:rPr b="1" sz="1100" spc="-1" strike="noStrike">
                <a:solidFill>
                  <a:srgbClr val="000000"/>
                </a:solidFill>
                <a:latin typeface="Arial"/>
                <a:ea typeface="Calibri"/>
              </a:rPr>
              <a:t>Gráfico de Dispersión de Atributos respecto de la Media:</a:t>
            </a:r>
          </a:p>
        </c:rich>
      </c:tx>
      <c:layout>
        <c:manualLayout>
          <c:xMode val="edge"/>
          <c:yMode val="edge"/>
          <c:x val="0.000446395357488282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962725987649728"/>
          <c:y val="0.187717553455992"/>
          <c:w val="0.888401160627929"/>
          <c:h val="0.585032322227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"Dispersión"</c:f>
              <c:strCache>
                <c:ptCount val="1"/>
                <c:pt idx="0">
                  <c:v>Dispersión</c:v>
                </c:pt>
              </c:strCache>
            </c:strRef>
          </c:tx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'PLANILLA PARA EL FORMADOR'!$B$179:$J$179</c:f>
              <c:numCache>
                <c:formatCode>General</c:formatCode>
                <c:ptCount val="9"/>
                <c:pt idx="0">
                  <c:v>3</c:v>
                </c:pt>
                <c:pt idx="1">
                  <c:v>-5</c:v>
                </c:pt>
                <c:pt idx="2">
                  <c:v>-1</c:v>
                </c:pt>
                <c:pt idx="3">
                  <c:v>-3</c:v>
                </c:pt>
                <c:pt idx="4">
                  <c:v>5</c:v>
                </c:pt>
                <c:pt idx="5">
                  <c:v>1</c:v>
                </c:pt>
                <c:pt idx="6">
                  <c:v>-3</c:v>
                </c:pt>
                <c:pt idx="7">
                  <c:v>-2</c:v>
                </c:pt>
                <c:pt idx="8">
                  <c:v>5</c:v>
                </c:pt>
              </c:numCache>
            </c:numRef>
          </c:val>
        </c:ser>
        <c:gapWidth val="150"/>
        <c:overlap val="0"/>
        <c:axId val="12532932"/>
        <c:axId val="20077664"/>
      </c:barChart>
      <c:catAx>
        <c:axId val="125329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0077664"/>
        <c:crosses val="autoZero"/>
        <c:auto val="1"/>
        <c:lblAlgn val="ctr"/>
        <c:lblOffset val="100"/>
        <c:noMultiLvlLbl val="0"/>
      </c:catAx>
      <c:valAx>
        <c:axId val="2007766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253293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latin typeface="Arial"/>
                <a:ea typeface="Calibri"/>
              </a:defRPr>
            </a:pPr>
            <a:r>
              <a:rPr b="1" sz="1100" spc="-1" strike="noStrike">
                <a:solidFill>
                  <a:srgbClr val="000000"/>
                </a:solidFill>
                <a:latin typeface="Arial"/>
                <a:ea typeface="Calibri"/>
              </a:rPr>
              <a:t>Gráfico de Dispersión de Atributos respecto de la Media:</a:t>
            </a:r>
          </a:p>
        </c:rich>
      </c:tx>
      <c:layout>
        <c:manualLayout>
          <c:xMode val="edge"/>
          <c:yMode val="edge"/>
          <c:x val="0.000446395357488282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962725987649728"/>
          <c:y val="0.187717553455992"/>
          <c:w val="0.888401160627929"/>
          <c:h val="0.585032322227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"Dispersión"</c:f>
              <c:strCache>
                <c:ptCount val="1"/>
                <c:pt idx="0">
                  <c:v>Dispersión</c:v>
                </c:pt>
              </c:strCache>
            </c:strRef>
          </c:tx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'PLANILLA PARA EL FORMADOR'!$B$179:$J$179</c:f>
              <c:numCache>
                <c:formatCode>General</c:formatCode>
                <c:ptCount val="9"/>
                <c:pt idx="0">
                  <c:v>3</c:v>
                </c:pt>
                <c:pt idx="1">
                  <c:v>-5</c:v>
                </c:pt>
                <c:pt idx="2">
                  <c:v>-1</c:v>
                </c:pt>
                <c:pt idx="3">
                  <c:v>-3</c:v>
                </c:pt>
                <c:pt idx="4">
                  <c:v>5</c:v>
                </c:pt>
                <c:pt idx="5">
                  <c:v>1</c:v>
                </c:pt>
                <c:pt idx="6">
                  <c:v>-3</c:v>
                </c:pt>
                <c:pt idx="7">
                  <c:v>-2</c:v>
                </c:pt>
                <c:pt idx="8">
                  <c:v>5</c:v>
                </c:pt>
              </c:numCache>
            </c:numRef>
          </c:val>
        </c:ser>
        <c:gapWidth val="150"/>
        <c:overlap val="0"/>
        <c:axId val="14611581"/>
        <c:axId val="93692353"/>
      </c:barChart>
      <c:catAx>
        <c:axId val="146115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3692353"/>
        <c:crosses val="autoZero"/>
        <c:auto val="1"/>
        <c:lblAlgn val="ctr"/>
        <c:lblOffset val="100"/>
        <c:noMultiLvlLbl val="0"/>
      </c:catAx>
      <c:valAx>
        <c:axId val="9369235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461158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latin typeface="Arial"/>
                <a:ea typeface="Calibri"/>
              </a:defRPr>
            </a:pPr>
            <a:r>
              <a:rPr b="1" sz="1100" spc="-1" strike="noStrike">
                <a:solidFill>
                  <a:srgbClr val="000000"/>
                </a:solidFill>
                <a:latin typeface="Arial"/>
                <a:ea typeface="Calibri"/>
              </a:rPr>
              <a:t>Gráfico de Dispersión de Atributos respecto de la Media:</a:t>
            </a:r>
          </a:p>
        </c:rich>
      </c:tx>
      <c:layout>
        <c:manualLayout>
          <c:xMode val="edge"/>
          <c:yMode val="edge"/>
          <c:x val="0.000446395357488282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962725987649728"/>
          <c:y val="0.187717553455992"/>
          <c:w val="0.888401160627929"/>
          <c:h val="0.5850323222277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'ENEGRAMA ANTERIOR'!$B$183:$J$183</c:f>
              <c:numCache>
                <c:formatCode>General</c:formatCode>
                <c:ptCount val="9"/>
                <c:pt idx="0">
                  <c:v>-3.5</c:v>
                </c:pt>
                <c:pt idx="1">
                  <c:v>1.5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-3.5</c:v>
                </c:pt>
                <c:pt idx="6">
                  <c:v>4.5</c:v>
                </c:pt>
                <c:pt idx="7">
                  <c:v>-3.5</c:v>
                </c:pt>
                <c:pt idx="8">
                  <c:v>-4.5</c:v>
                </c:pt>
              </c:numCache>
            </c:numRef>
          </c:val>
        </c:ser>
        <c:gapWidth val="150"/>
        <c:overlap val="0"/>
        <c:axId val="29886293"/>
        <c:axId val="36271744"/>
      </c:barChart>
      <c:catAx>
        <c:axId val="298862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6271744"/>
        <c:crosses val="autoZero"/>
        <c:auto val="1"/>
        <c:lblAlgn val="ctr"/>
        <c:lblOffset val="100"/>
        <c:noMultiLvlLbl val="0"/>
      </c:catAx>
      <c:valAx>
        <c:axId val="3627174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98862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eg"/><Relationship Id="rId3" Type="http://schemas.openxmlformats.org/officeDocument/2006/relationships/image" Target="../media/image2.jpeg"/><Relationship Id="rId4" Type="http://schemas.openxmlformats.org/officeDocument/2006/relationships/image" Target="../media/image3.jpeg"/><Relationship Id="rId5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5.jpeg"/><Relationship Id="rId3" Type="http://schemas.openxmlformats.org/officeDocument/2006/relationships/image" Target="../media/image6.jpeg"/><Relationship Id="rId4" Type="http://schemas.openxmlformats.org/officeDocument/2006/relationships/image" Target="../media/image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8.jpeg"/><Relationship Id="rId3" Type="http://schemas.openxmlformats.org/officeDocument/2006/relationships/image" Target="../media/image9.jpeg"/><Relationship Id="rId4" Type="http://schemas.openxmlformats.org/officeDocument/2006/relationships/image" Target="../media/image10.jpeg"/><Relationship Id="rId5" Type="http://schemas.openxmlformats.org/officeDocument/2006/relationships/image" Target="../media/image11.png"/><Relationship Id="rId6" Type="http://schemas.openxmlformats.org/officeDocument/2006/relationships/image" Target="../media/image12.jpeg"/><Relationship Id="rId7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752400</xdr:colOff>
      <xdr:row>243</xdr:row>
      <xdr:rowOff>9360</xdr:rowOff>
    </xdr:from>
    <xdr:to>
      <xdr:col>9</xdr:col>
      <xdr:colOff>252360</xdr:colOff>
      <xdr:row>251</xdr:row>
      <xdr:rowOff>161640</xdr:rowOff>
    </xdr:to>
    <xdr:graphicFrame>
      <xdr:nvGraphicFramePr>
        <xdr:cNvPr id="0" name="Chart 1"/>
        <xdr:cNvGraphicFramePr/>
      </xdr:nvGraphicFramePr>
      <xdr:xfrm>
        <a:off x="752400" y="10524960"/>
        <a:ext cx="4838400" cy="144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523800</xdr:colOff>
      <xdr:row>443</xdr:row>
      <xdr:rowOff>104760</xdr:rowOff>
    </xdr:from>
    <xdr:to>
      <xdr:col>14</xdr:col>
      <xdr:colOff>599040</xdr:colOff>
      <xdr:row>451</xdr:row>
      <xdr:rowOff>161640</xdr:rowOff>
    </xdr:to>
    <xdr:sp>
      <xdr:nvSpPr>
        <xdr:cNvPr id="1" name="Shape 4"/>
        <xdr:cNvSpPr/>
      </xdr:nvSpPr>
      <xdr:spPr>
        <a:xfrm>
          <a:off x="7624800" y="43005240"/>
          <a:ext cx="1304640" cy="1352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523800</xdr:colOff>
      <xdr:row>443</xdr:row>
      <xdr:rowOff>104760</xdr:rowOff>
    </xdr:from>
    <xdr:to>
      <xdr:col>14</xdr:col>
      <xdr:colOff>599040</xdr:colOff>
      <xdr:row>451</xdr:row>
      <xdr:rowOff>161640</xdr:rowOff>
    </xdr:to>
    <xdr:sp>
      <xdr:nvSpPr>
        <xdr:cNvPr id="2" name="Shape 6"/>
        <xdr:cNvSpPr/>
      </xdr:nvSpPr>
      <xdr:spPr>
        <a:xfrm>
          <a:off x="7624800" y="43005240"/>
          <a:ext cx="1304640" cy="1352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523800</xdr:colOff>
      <xdr:row>443</xdr:row>
      <xdr:rowOff>104760</xdr:rowOff>
    </xdr:from>
    <xdr:to>
      <xdr:col>14</xdr:col>
      <xdr:colOff>599040</xdr:colOff>
      <xdr:row>451</xdr:row>
      <xdr:rowOff>161640</xdr:rowOff>
    </xdr:to>
    <xdr:sp>
      <xdr:nvSpPr>
        <xdr:cNvPr id="3" name="Shape 8"/>
        <xdr:cNvSpPr/>
      </xdr:nvSpPr>
      <xdr:spPr>
        <a:xfrm>
          <a:off x="7624800" y="43005240"/>
          <a:ext cx="1304640" cy="1352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523800</xdr:colOff>
      <xdr:row>443</xdr:row>
      <xdr:rowOff>104760</xdr:rowOff>
    </xdr:from>
    <xdr:to>
      <xdr:col>14</xdr:col>
      <xdr:colOff>599040</xdr:colOff>
      <xdr:row>451</xdr:row>
      <xdr:rowOff>161640</xdr:rowOff>
    </xdr:to>
    <xdr:pic>
      <xdr:nvPicPr>
        <xdr:cNvPr id="4" name="Shape 9" descr="C:\Users\oalfonso\AppData\Local\Microsoft\Windows\Temporary Internet Files\Content.IE5\NK67NJ1O\Eneagrama.jpg"/>
        <xdr:cNvPicPr/>
      </xdr:nvPicPr>
      <xdr:blipFill>
        <a:blip r:embed="rId2"/>
        <a:srcRect l="-275" t="-2411" r="-1192" b="-3770"/>
        <a:stretch/>
      </xdr:blipFill>
      <xdr:spPr>
        <a:xfrm>
          <a:off x="7624800" y="43005240"/>
          <a:ext cx="1304640" cy="1352160"/>
        </a:xfrm>
        <a:prstGeom prst="rect">
          <a:avLst/>
        </a:prstGeom>
        <a:ln cap="sq" w="19050">
          <a:solidFill>
            <a:srgbClr val="000000"/>
          </a:solidFill>
          <a:miter/>
        </a:ln>
      </xdr:spPr>
    </xdr:pic>
    <xdr:clientData/>
  </xdr:twoCellAnchor>
  <xdr:twoCellAnchor editAs="absolute">
    <xdr:from>
      <xdr:col>12</xdr:col>
      <xdr:colOff>581040</xdr:colOff>
      <xdr:row>447</xdr:row>
      <xdr:rowOff>9720</xdr:rowOff>
    </xdr:from>
    <xdr:to>
      <xdr:col>14</xdr:col>
      <xdr:colOff>532440</xdr:colOff>
      <xdr:row>448</xdr:row>
      <xdr:rowOff>47520</xdr:rowOff>
    </xdr:to>
    <xdr:sp>
      <xdr:nvSpPr>
        <xdr:cNvPr id="5" name="Shape 10"/>
        <xdr:cNvSpPr/>
      </xdr:nvSpPr>
      <xdr:spPr>
        <a:xfrm>
          <a:off x="7682040" y="43557840"/>
          <a:ext cx="1180800" cy="199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400" spc="-1" strike="noStrike">
              <a:solidFill>
                <a:srgbClr val="f82c1c"/>
              </a:solidFill>
              <a:latin typeface="Calibri"/>
              <a:ea typeface="Calibri"/>
            </a:rPr>
            <a:t>ENEAGRAMA</a:t>
          </a:r>
          <a:endParaRPr b="0" lang="es-MX" sz="14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380880</xdr:colOff>
      <xdr:row>131</xdr:row>
      <xdr:rowOff>95400</xdr:rowOff>
    </xdr:from>
    <xdr:to>
      <xdr:col>14</xdr:col>
      <xdr:colOff>483120</xdr:colOff>
      <xdr:row>160</xdr:row>
      <xdr:rowOff>37800</xdr:rowOff>
    </xdr:to>
    <xdr:pic>
      <xdr:nvPicPr>
        <xdr:cNvPr id="6" name="image3.jpg" descr="C:\Users\oalfonso\AppData\Local\Microsoft\Windows\Temporary Internet Files\Content.IE5\NK67NJ1O\Eneagrama.jpg"/>
        <xdr:cNvPicPr/>
      </xdr:nvPicPr>
      <xdr:blipFill>
        <a:blip r:embed="rId3"/>
        <a:stretch/>
      </xdr:blipFill>
      <xdr:spPr>
        <a:xfrm>
          <a:off x="3422880" y="4943520"/>
          <a:ext cx="5390640" cy="463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107</xdr:row>
      <xdr:rowOff>95400</xdr:rowOff>
    </xdr:from>
    <xdr:to>
      <xdr:col>14</xdr:col>
      <xdr:colOff>541800</xdr:colOff>
      <xdr:row>111</xdr:row>
      <xdr:rowOff>161640</xdr:rowOff>
    </xdr:to>
    <xdr:pic>
      <xdr:nvPicPr>
        <xdr:cNvPr id="7" name="image1.jpg" descr="C:\Users\Orlando\Downloads\EneaUNYDOS (CMYK) Horiz (1).jpg"/>
        <xdr:cNvPicPr/>
      </xdr:nvPicPr>
      <xdr:blipFill>
        <a:blip r:embed="rId4"/>
        <a:stretch/>
      </xdr:blipFill>
      <xdr:spPr>
        <a:xfrm>
          <a:off x="7101000" y="1057320"/>
          <a:ext cx="1771200" cy="713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409680</xdr:colOff>
      <xdr:row>107</xdr:row>
      <xdr:rowOff>57240</xdr:rowOff>
    </xdr:from>
    <xdr:to>
      <xdr:col>18</xdr:col>
      <xdr:colOff>594000</xdr:colOff>
      <xdr:row>111</xdr:row>
      <xdr:rowOff>104400</xdr:rowOff>
    </xdr:to>
    <xdr:pic>
      <xdr:nvPicPr>
        <xdr:cNvPr id="8" name="image2.png" descr=""/>
        <xdr:cNvPicPr/>
      </xdr:nvPicPr>
      <xdr:blipFill>
        <a:blip r:embed="rId5"/>
        <a:stretch/>
      </xdr:blipFill>
      <xdr:spPr>
        <a:xfrm>
          <a:off x="9354600" y="1019160"/>
          <a:ext cx="2028600" cy="694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752400</xdr:colOff>
      <xdr:row>180</xdr:row>
      <xdr:rowOff>9360</xdr:rowOff>
    </xdr:from>
    <xdr:to>
      <xdr:col>9</xdr:col>
      <xdr:colOff>252360</xdr:colOff>
      <xdr:row>188</xdr:row>
      <xdr:rowOff>161280</xdr:rowOff>
    </xdr:to>
    <xdr:graphicFrame>
      <xdr:nvGraphicFramePr>
        <xdr:cNvPr id="9" name="Chart 2"/>
        <xdr:cNvGraphicFramePr/>
      </xdr:nvGraphicFramePr>
      <xdr:xfrm>
        <a:off x="752400" y="2933280"/>
        <a:ext cx="4838400" cy="144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181080</xdr:colOff>
      <xdr:row>345</xdr:row>
      <xdr:rowOff>142920</xdr:rowOff>
    </xdr:from>
    <xdr:to>
      <xdr:col>13</xdr:col>
      <xdr:colOff>332280</xdr:colOff>
      <xdr:row>354</xdr:row>
      <xdr:rowOff>152280</xdr:rowOff>
    </xdr:to>
    <xdr:sp>
      <xdr:nvSpPr>
        <xdr:cNvPr id="10" name="Shape 4"/>
        <xdr:cNvSpPr/>
      </xdr:nvSpPr>
      <xdr:spPr>
        <a:xfrm>
          <a:off x="6667560" y="32870520"/>
          <a:ext cx="1380600" cy="1466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181080</xdr:colOff>
      <xdr:row>345</xdr:row>
      <xdr:rowOff>142920</xdr:rowOff>
    </xdr:from>
    <xdr:to>
      <xdr:col>13</xdr:col>
      <xdr:colOff>332280</xdr:colOff>
      <xdr:row>354</xdr:row>
      <xdr:rowOff>152280</xdr:rowOff>
    </xdr:to>
    <xdr:sp>
      <xdr:nvSpPr>
        <xdr:cNvPr id="11" name="Shape 13"/>
        <xdr:cNvSpPr/>
      </xdr:nvSpPr>
      <xdr:spPr>
        <a:xfrm>
          <a:off x="6667560" y="32870520"/>
          <a:ext cx="1380600" cy="1466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181080</xdr:colOff>
      <xdr:row>345</xdr:row>
      <xdr:rowOff>142920</xdr:rowOff>
    </xdr:from>
    <xdr:to>
      <xdr:col>13</xdr:col>
      <xdr:colOff>332280</xdr:colOff>
      <xdr:row>354</xdr:row>
      <xdr:rowOff>152280</xdr:rowOff>
    </xdr:to>
    <xdr:sp>
      <xdr:nvSpPr>
        <xdr:cNvPr id="12" name="Shape 15"/>
        <xdr:cNvSpPr/>
      </xdr:nvSpPr>
      <xdr:spPr>
        <a:xfrm>
          <a:off x="6667560" y="32870520"/>
          <a:ext cx="1380600" cy="1466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181080</xdr:colOff>
      <xdr:row>345</xdr:row>
      <xdr:rowOff>142920</xdr:rowOff>
    </xdr:from>
    <xdr:to>
      <xdr:col>13</xdr:col>
      <xdr:colOff>332280</xdr:colOff>
      <xdr:row>354</xdr:row>
      <xdr:rowOff>152280</xdr:rowOff>
    </xdr:to>
    <xdr:pic>
      <xdr:nvPicPr>
        <xdr:cNvPr id="13" name="Shape 16" descr="C:\Users\oalfonso\AppData\Local\Microsoft\Windows\Temporary Internet Files\Content.IE5\NK67NJ1O\Eneagrama.jpg"/>
        <xdr:cNvPicPr/>
      </xdr:nvPicPr>
      <xdr:blipFill>
        <a:blip r:embed="rId2"/>
        <a:srcRect l="-286" t="-2424" r="-1196" b="-3759"/>
        <a:stretch/>
      </xdr:blipFill>
      <xdr:spPr>
        <a:xfrm>
          <a:off x="6667560" y="32870520"/>
          <a:ext cx="1380600" cy="1466640"/>
        </a:xfrm>
        <a:prstGeom prst="rect">
          <a:avLst/>
        </a:prstGeom>
        <a:ln cap="sq" w="19050">
          <a:solidFill>
            <a:srgbClr val="000000"/>
          </a:solidFill>
          <a:miter/>
        </a:ln>
      </xdr:spPr>
    </xdr:pic>
    <xdr:clientData/>
  </xdr:twoCellAnchor>
  <xdr:twoCellAnchor editAs="absolute">
    <xdr:from>
      <xdr:col>11</xdr:col>
      <xdr:colOff>241560</xdr:colOff>
      <xdr:row>349</xdr:row>
      <xdr:rowOff>93960</xdr:rowOff>
    </xdr:from>
    <xdr:to>
      <xdr:col>13</xdr:col>
      <xdr:colOff>261720</xdr:colOff>
      <xdr:row>350</xdr:row>
      <xdr:rowOff>149040</xdr:rowOff>
    </xdr:to>
    <xdr:sp>
      <xdr:nvSpPr>
        <xdr:cNvPr id="14" name="Shape 17"/>
        <xdr:cNvSpPr/>
      </xdr:nvSpPr>
      <xdr:spPr>
        <a:xfrm>
          <a:off x="6728040" y="33469560"/>
          <a:ext cx="1249560" cy="216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f82c1c"/>
              </a:solidFill>
              <a:latin typeface="Calibri"/>
              <a:ea typeface="Calibri"/>
            </a:rPr>
            <a:t>ENEAGRAMA</a:t>
          </a:r>
          <a:endParaRPr b="0" lang="es-MX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504720</xdr:colOff>
      <xdr:row>184</xdr:row>
      <xdr:rowOff>152280</xdr:rowOff>
    </xdr:from>
    <xdr:to>
      <xdr:col>14</xdr:col>
      <xdr:colOff>29520</xdr:colOff>
      <xdr:row>189</xdr:row>
      <xdr:rowOff>142560</xdr:rowOff>
    </xdr:to>
    <xdr:pic>
      <xdr:nvPicPr>
        <xdr:cNvPr id="15" name="image1.jpg" descr="C:\Users\Orlando\Downloads\EneaUNYDOS (CMYK) Horiz (1).jpg"/>
        <xdr:cNvPicPr/>
      </xdr:nvPicPr>
      <xdr:blipFill>
        <a:blip r:embed="rId3"/>
        <a:stretch/>
      </xdr:blipFill>
      <xdr:spPr>
        <a:xfrm>
          <a:off x="6417000" y="3723840"/>
          <a:ext cx="1942920" cy="79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371520</xdr:colOff>
      <xdr:row>203</xdr:row>
      <xdr:rowOff>76320</xdr:rowOff>
    </xdr:from>
    <xdr:to>
      <xdr:col>13</xdr:col>
      <xdr:colOff>605880</xdr:colOff>
      <xdr:row>207</xdr:row>
      <xdr:rowOff>28440</xdr:rowOff>
    </xdr:to>
    <xdr:pic>
      <xdr:nvPicPr>
        <xdr:cNvPr id="16" name="image2.png" descr=""/>
        <xdr:cNvPicPr/>
      </xdr:nvPicPr>
      <xdr:blipFill>
        <a:blip r:embed="rId4"/>
        <a:stretch/>
      </xdr:blipFill>
      <xdr:spPr>
        <a:xfrm>
          <a:off x="6283800" y="7524720"/>
          <a:ext cx="2037960" cy="828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752400</xdr:colOff>
      <xdr:row>184</xdr:row>
      <xdr:rowOff>9360</xdr:rowOff>
    </xdr:from>
    <xdr:to>
      <xdr:col>9</xdr:col>
      <xdr:colOff>252360</xdr:colOff>
      <xdr:row>192</xdr:row>
      <xdr:rowOff>161280</xdr:rowOff>
    </xdr:to>
    <xdr:graphicFrame>
      <xdr:nvGraphicFramePr>
        <xdr:cNvPr id="17" name="Chart 3"/>
        <xdr:cNvGraphicFramePr/>
      </xdr:nvGraphicFramePr>
      <xdr:xfrm>
        <a:off x="752400" y="13782240"/>
        <a:ext cx="4838400" cy="144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47520</xdr:colOff>
      <xdr:row>282</xdr:row>
      <xdr:rowOff>104760</xdr:rowOff>
    </xdr:from>
    <xdr:to>
      <xdr:col>13</xdr:col>
      <xdr:colOff>437040</xdr:colOff>
      <xdr:row>293</xdr:row>
      <xdr:rowOff>75600</xdr:rowOff>
    </xdr:to>
    <xdr:sp>
      <xdr:nvSpPr>
        <xdr:cNvPr id="18" name="Shape 4"/>
        <xdr:cNvSpPr/>
      </xdr:nvSpPr>
      <xdr:spPr>
        <a:xfrm>
          <a:off x="6534000" y="32832360"/>
          <a:ext cx="1618920" cy="1752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47520</xdr:colOff>
      <xdr:row>282</xdr:row>
      <xdr:rowOff>104760</xdr:rowOff>
    </xdr:from>
    <xdr:to>
      <xdr:col>13</xdr:col>
      <xdr:colOff>437040</xdr:colOff>
      <xdr:row>293</xdr:row>
      <xdr:rowOff>75600</xdr:rowOff>
    </xdr:to>
    <xdr:sp>
      <xdr:nvSpPr>
        <xdr:cNvPr id="19" name="Shape 20"/>
        <xdr:cNvSpPr/>
      </xdr:nvSpPr>
      <xdr:spPr>
        <a:xfrm>
          <a:off x="6534000" y="32832360"/>
          <a:ext cx="1618920" cy="1752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47520</xdr:colOff>
      <xdr:row>282</xdr:row>
      <xdr:rowOff>104760</xdr:rowOff>
    </xdr:from>
    <xdr:to>
      <xdr:col>13</xdr:col>
      <xdr:colOff>437040</xdr:colOff>
      <xdr:row>293</xdr:row>
      <xdr:rowOff>75600</xdr:rowOff>
    </xdr:to>
    <xdr:sp>
      <xdr:nvSpPr>
        <xdr:cNvPr id="20" name="Shape 22"/>
        <xdr:cNvSpPr/>
      </xdr:nvSpPr>
      <xdr:spPr>
        <a:xfrm>
          <a:off x="6534000" y="32832360"/>
          <a:ext cx="1618920" cy="1752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47520</xdr:colOff>
      <xdr:row>282</xdr:row>
      <xdr:rowOff>104760</xdr:rowOff>
    </xdr:from>
    <xdr:to>
      <xdr:col>13</xdr:col>
      <xdr:colOff>437040</xdr:colOff>
      <xdr:row>293</xdr:row>
      <xdr:rowOff>75600</xdr:rowOff>
    </xdr:to>
    <xdr:pic>
      <xdr:nvPicPr>
        <xdr:cNvPr id="21" name="Shape 23" descr="C:\Users\oalfonso\AppData\Local\Microsoft\Windows\Temporary Internet Files\Content.IE5\NK67NJ1O\Eneagrama.jpg"/>
        <xdr:cNvPicPr/>
      </xdr:nvPicPr>
      <xdr:blipFill>
        <a:blip r:embed="rId2"/>
        <a:srcRect l="-266" t="-2423" r="-1199" b="-3769"/>
        <a:stretch/>
      </xdr:blipFill>
      <xdr:spPr>
        <a:xfrm>
          <a:off x="6534000" y="32832360"/>
          <a:ext cx="1618920" cy="1752120"/>
        </a:xfrm>
        <a:prstGeom prst="rect">
          <a:avLst/>
        </a:prstGeom>
        <a:ln cap="sq" w="19050">
          <a:solidFill>
            <a:srgbClr val="000000"/>
          </a:solidFill>
          <a:miter/>
        </a:ln>
      </xdr:spPr>
    </xdr:pic>
    <xdr:clientData/>
  </xdr:twoCellAnchor>
  <xdr:twoCellAnchor editAs="absolute">
    <xdr:from>
      <xdr:col>11</xdr:col>
      <xdr:colOff>118440</xdr:colOff>
      <xdr:row>287</xdr:row>
      <xdr:rowOff>13320</xdr:rowOff>
    </xdr:from>
    <xdr:to>
      <xdr:col>13</xdr:col>
      <xdr:colOff>354240</xdr:colOff>
      <xdr:row>288</xdr:row>
      <xdr:rowOff>106560</xdr:rowOff>
    </xdr:to>
    <xdr:sp>
      <xdr:nvSpPr>
        <xdr:cNvPr id="22" name="Shape 24"/>
        <xdr:cNvSpPr/>
      </xdr:nvSpPr>
      <xdr:spPr>
        <a:xfrm>
          <a:off x="6604920" y="33550560"/>
          <a:ext cx="146520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400" spc="-1" strike="noStrike">
              <a:solidFill>
                <a:srgbClr val="f82c1c"/>
              </a:solidFill>
              <a:latin typeface="Calibri"/>
              <a:ea typeface="Calibri"/>
            </a:rPr>
            <a:t>ENEAGRAMA</a:t>
          </a:r>
          <a:endParaRPr b="0" lang="es-MX" sz="14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371520</xdr:colOff>
      <xdr:row>134</xdr:row>
      <xdr:rowOff>142920</xdr:rowOff>
    </xdr:from>
    <xdr:to>
      <xdr:col>14</xdr:col>
      <xdr:colOff>559800</xdr:colOff>
      <xdr:row>165</xdr:row>
      <xdr:rowOff>123480</xdr:rowOff>
    </xdr:to>
    <xdr:pic>
      <xdr:nvPicPr>
        <xdr:cNvPr id="23" name="image4.jpg" descr="C:\Users\oalfonso\AppData\Local\Microsoft\Windows\Temporary Internet Files\Content.IE5\NK67NJ1O\Eneagrama.jpg"/>
        <xdr:cNvPicPr/>
      </xdr:nvPicPr>
      <xdr:blipFill>
        <a:blip r:embed="rId3"/>
        <a:stretch/>
      </xdr:blipFill>
      <xdr:spPr>
        <a:xfrm>
          <a:off x="3413520" y="5543280"/>
          <a:ext cx="5476680" cy="500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581040</xdr:colOff>
      <xdr:row>118</xdr:row>
      <xdr:rowOff>76320</xdr:rowOff>
    </xdr:from>
    <xdr:to>
      <xdr:col>15</xdr:col>
      <xdr:colOff>498960</xdr:colOff>
      <xdr:row>122</xdr:row>
      <xdr:rowOff>142560</xdr:rowOff>
    </xdr:to>
    <xdr:pic>
      <xdr:nvPicPr>
        <xdr:cNvPr id="24" name="image1.jpg" descr="C:\Users\Orlando\Downloads\EneaUNYDOS (CMYK) Horiz (1).jpg"/>
        <xdr:cNvPicPr/>
      </xdr:nvPicPr>
      <xdr:blipFill>
        <a:blip r:embed="rId4"/>
        <a:stretch/>
      </xdr:blipFill>
      <xdr:spPr>
        <a:xfrm>
          <a:off x="7682040" y="2886120"/>
          <a:ext cx="1761840" cy="713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409680</xdr:colOff>
      <xdr:row>118</xdr:row>
      <xdr:rowOff>114480</xdr:rowOff>
    </xdr:from>
    <xdr:to>
      <xdr:col>19</xdr:col>
      <xdr:colOff>489600</xdr:colOff>
      <xdr:row>122</xdr:row>
      <xdr:rowOff>123840</xdr:rowOff>
    </xdr:to>
    <xdr:pic>
      <xdr:nvPicPr>
        <xdr:cNvPr id="25" name="image2.png" descr=""/>
        <xdr:cNvPicPr/>
      </xdr:nvPicPr>
      <xdr:blipFill>
        <a:blip r:embed="rId5"/>
        <a:stretch/>
      </xdr:blipFill>
      <xdr:spPr>
        <a:xfrm>
          <a:off x="9969480" y="2924280"/>
          <a:ext cx="1923840" cy="65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466560</xdr:colOff>
      <xdr:row>186</xdr:row>
      <xdr:rowOff>19080</xdr:rowOff>
    </xdr:from>
    <xdr:to>
      <xdr:col>13</xdr:col>
      <xdr:colOff>605880</xdr:colOff>
      <xdr:row>190</xdr:row>
      <xdr:rowOff>114120</xdr:rowOff>
    </xdr:to>
    <xdr:pic>
      <xdr:nvPicPr>
        <xdr:cNvPr id="26" name="image1.jpg" descr="C:\Users\Orlando\Downloads\EneaUNYDOS (CMYK) Horiz (1).jpg"/>
        <xdr:cNvPicPr/>
      </xdr:nvPicPr>
      <xdr:blipFill>
        <a:blip r:embed="rId6"/>
        <a:stretch/>
      </xdr:blipFill>
      <xdr:spPr>
        <a:xfrm>
          <a:off x="6378840" y="14115960"/>
          <a:ext cx="1942920" cy="74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485640</xdr:colOff>
      <xdr:row>206</xdr:row>
      <xdr:rowOff>38160</xdr:rowOff>
    </xdr:from>
    <xdr:to>
      <xdr:col>13</xdr:col>
      <xdr:colOff>519840</xdr:colOff>
      <xdr:row>209</xdr:row>
      <xdr:rowOff>113760</xdr:rowOff>
    </xdr:to>
    <xdr:pic>
      <xdr:nvPicPr>
        <xdr:cNvPr id="27" name="image2.png" descr=""/>
        <xdr:cNvPicPr/>
      </xdr:nvPicPr>
      <xdr:blipFill>
        <a:blip r:embed="rId7"/>
        <a:stretch/>
      </xdr:blipFill>
      <xdr:spPr>
        <a:xfrm>
          <a:off x="6397920" y="18116280"/>
          <a:ext cx="1837800" cy="732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nfo@eneaunydos.com.ar" TargetMode="External"/><Relationship Id="rId2" Type="http://schemas.openxmlformats.org/officeDocument/2006/relationships/hyperlink" Target="mailto:contacto@robertoperez.net" TargetMode="External"/><Relationship Id="rId3" Type="http://schemas.openxmlformats.org/officeDocument/2006/relationships/hyperlink" Target="http://www.eneaunydos.com.ar/" TargetMode="External"/><Relationship Id="rId4" Type="http://schemas.openxmlformats.org/officeDocument/2006/relationships/hyperlink" Target="http://www.robertoperez.net/" TargetMode="External"/><Relationship Id="rId5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eneagra_mas@yahoo.com.ar" TargetMode="External"/><Relationship Id="rId2" Type="http://schemas.openxmlformats.org/officeDocument/2006/relationships/hyperlink" Target="mailto:eneagramor@gmail.com" TargetMode="External"/><Relationship Id="rId3" Type="http://schemas.openxmlformats.org/officeDocument/2006/relationships/hyperlink" Target="mailto:info@eneaunydos.com.ar" TargetMode="External"/><Relationship Id="rId4" Type="http://schemas.openxmlformats.org/officeDocument/2006/relationships/hyperlink" Target="http://www.eneaunydos.com.ar/" TargetMode="External"/><Relationship Id="rId5" Type="http://schemas.openxmlformats.org/officeDocument/2006/relationships/hyperlink" Target="mailto:contacto@robertoperez.net" TargetMode="External"/><Relationship Id="rId6" Type="http://schemas.openxmlformats.org/officeDocument/2006/relationships/hyperlink" Target="http://www.robertoperez.net/" TargetMode="External"/><Relationship Id="rId7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info@eneaunydos.com.ar" TargetMode="External"/><Relationship Id="rId2" Type="http://schemas.openxmlformats.org/officeDocument/2006/relationships/hyperlink" Target="mailto:contacto@robertoperez.net" TargetMode="External"/><Relationship Id="rId3" Type="http://schemas.openxmlformats.org/officeDocument/2006/relationships/hyperlink" Target="http://www.eneaunydos.com.ar/" TargetMode="External"/><Relationship Id="rId4" Type="http://schemas.openxmlformats.org/officeDocument/2006/relationships/hyperlink" Target="http://www.robertoperez.net/" TargetMode="External"/><Relationship Id="rId5" Type="http://schemas.openxmlformats.org/officeDocument/2006/relationships/hyperlink" Target="mailto:info@eneaunydos.com.ar" TargetMode="External"/><Relationship Id="rId6" Type="http://schemas.openxmlformats.org/officeDocument/2006/relationships/hyperlink" Target="http://www.eneaunydos.com.ar/" TargetMode="External"/><Relationship Id="rId7" Type="http://schemas.openxmlformats.org/officeDocument/2006/relationships/hyperlink" Target="mailto:contacto@robertoperez.net" TargetMode="External"/><Relationship Id="rId8" Type="http://schemas.openxmlformats.org/officeDocument/2006/relationships/hyperlink" Target="http://www.robertoperez.net/" TargetMode="External"/><Relationship Id="rId9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O3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18" activeCellId="0" sqref="A31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3.99"/>
    <col collapsed="false" customWidth="true" hidden="false" outlineLevel="0" max="3" min="3" style="0" width="4.57"/>
    <col collapsed="false" customWidth="true" hidden="false" outlineLevel="0" max="4" min="4" style="0" width="14.14"/>
    <col collapsed="false" customWidth="true" hidden="false" outlineLevel="0" max="5" min="5" style="0" width="11.43"/>
    <col collapsed="false" customWidth="true" hidden="false" outlineLevel="0" max="6" min="6" style="0" width="3.71"/>
    <col collapsed="false" customWidth="true" hidden="false" outlineLevel="0" max="7" min="7" style="0" width="11.43"/>
    <col collapsed="false" customWidth="true" hidden="false" outlineLevel="0" max="8" min="8" style="0" width="3.71"/>
    <col collapsed="false" customWidth="true" hidden="false" outlineLevel="0" max="9" min="9" style="0" width="11.43"/>
    <col collapsed="false" customWidth="true" hidden="false" outlineLevel="0" max="10" min="10" style="0" width="3.71"/>
    <col collapsed="false" customWidth="true" hidden="false" outlineLevel="0" max="11" min="11" style="0" width="11.43"/>
    <col collapsed="false" customWidth="true" hidden="false" outlineLevel="0" max="12" min="12" style="0" width="10.71"/>
    <col collapsed="false" customWidth="true" hidden="false" outlineLevel="0" max="13" min="13" style="0" width="27.13"/>
    <col collapsed="false" customWidth="true" hidden="true" outlineLevel="0" max="15" min="14" style="0" width="11.43"/>
    <col collapsed="false" customWidth="true" hidden="false" outlineLevel="0" max="223" min="16" style="0" width="10.71"/>
  </cols>
  <sheetData>
    <row r="1" customFormat="false" ht="13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3" t="n">
        <f aca="false">(+C3-C5)/365.25</f>
        <v>0</v>
      </c>
    </row>
    <row r="2" customFormat="false" ht="25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</row>
    <row r="3" customFormat="false" ht="27.75" hidden="false" customHeight="true" outlineLevel="0" collapsed="false">
      <c r="A3" s="8" t="s">
        <v>2</v>
      </c>
      <c r="B3" s="8"/>
      <c r="C3" s="9"/>
      <c r="D3" s="9"/>
      <c r="E3" s="9"/>
      <c r="F3" s="10" t="s">
        <v>3</v>
      </c>
      <c r="G3" s="10"/>
      <c r="H3" s="10"/>
      <c r="I3" s="10"/>
      <c r="J3" s="10"/>
      <c r="K3" s="10"/>
      <c r="L3" s="10"/>
      <c r="M3" s="10"/>
      <c r="N3" s="11"/>
      <c r="O3" s="1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</row>
    <row r="4" customFormat="false" ht="27.75" hidden="false" customHeight="true" outlineLevel="0" collapsed="false">
      <c r="A4" s="12" t="s">
        <v>4</v>
      </c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/>
      <c r="O4" s="14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</row>
    <row r="5" customFormat="false" ht="27.75" hidden="false" customHeight="true" outlineLevel="0" collapsed="false">
      <c r="A5" s="15" t="s">
        <v>5</v>
      </c>
      <c r="B5" s="15"/>
      <c r="C5" s="16"/>
      <c r="D5" s="16"/>
      <c r="E5" s="16"/>
      <c r="F5" s="17" t="s">
        <v>3</v>
      </c>
      <c r="G5" s="17"/>
      <c r="H5" s="17"/>
      <c r="I5" s="17"/>
      <c r="J5" s="17"/>
      <c r="K5" s="17"/>
      <c r="L5" s="17"/>
      <c r="M5" s="17"/>
      <c r="N5" s="11"/>
      <c r="O5" s="1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</row>
    <row r="6" customFormat="false" ht="27.75" hidden="false" customHeight="true" outlineLevel="0" collapsed="false">
      <c r="A6" s="18" t="s">
        <v>6</v>
      </c>
      <c r="B6" s="19"/>
      <c r="C6" s="3"/>
      <c r="D6" s="20" t="s">
        <v>7</v>
      </c>
      <c r="E6" s="21"/>
      <c r="F6" s="21"/>
      <c r="G6" s="21"/>
      <c r="H6" s="22"/>
      <c r="I6" s="23"/>
      <c r="J6" s="23"/>
      <c r="K6" s="23"/>
      <c r="L6" s="23"/>
      <c r="M6" s="24"/>
      <c r="N6" s="25"/>
      <c r="O6" s="2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</row>
    <row r="7" customFormat="false" ht="27.75" hidden="false" customHeight="true" outlineLevel="0" collapsed="false">
      <c r="A7" s="15" t="s">
        <v>8</v>
      </c>
      <c r="B7" s="15"/>
      <c r="C7" s="26"/>
      <c r="D7" s="26"/>
      <c r="E7" s="17" t="s">
        <v>9</v>
      </c>
      <c r="F7" s="17"/>
      <c r="G7" s="17"/>
      <c r="H7" s="17"/>
      <c r="I7" s="17"/>
      <c r="J7" s="17"/>
      <c r="K7" s="17"/>
      <c r="L7" s="17"/>
      <c r="M7" s="17"/>
      <c r="N7" s="14"/>
      <c r="O7" s="14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</row>
    <row r="8" customFormat="false" ht="27.75" hidden="false" customHeight="true" outlineLevel="0" collapsed="false">
      <c r="A8" s="12"/>
      <c r="B8" s="12"/>
      <c r="C8" s="26"/>
      <c r="D8" s="26"/>
      <c r="E8" s="27"/>
      <c r="F8" s="27"/>
      <c r="G8" s="27"/>
      <c r="H8" s="27"/>
      <c r="I8" s="27"/>
      <c r="J8" s="27"/>
      <c r="K8" s="27"/>
      <c r="L8" s="27"/>
      <c r="M8" s="27"/>
      <c r="N8" s="14"/>
      <c r="O8" s="1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</row>
    <row r="9" customFormat="false" ht="27.75" hidden="false" customHeight="true" outlineLevel="0" collapsed="false">
      <c r="A9" s="15" t="s">
        <v>10</v>
      </c>
      <c r="B9" s="15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1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</row>
    <row r="10" customFormat="false" ht="23.25" hidden="false" customHeight="true" outlineLevel="0" collapsed="false">
      <c r="A10" s="28" t="s">
        <v>11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</row>
    <row r="11" customFormat="false" ht="15.75" hidden="false" customHeight="true" outlineLevel="0" collapsed="false">
      <c r="A11" s="30" t="s">
        <v>12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</row>
    <row r="12" customFormat="false" ht="15.75" hidden="false" customHeight="true" outlineLevel="0" collapsed="false">
      <c r="A12" s="31" t="s">
        <v>13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</row>
    <row r="13" customFormat="false" ht="15.75" hidden="false" customHeight="true" outlineLevel="0" collapsed="false">
      <c r="A13" s="31" t="s">
        <v>14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</row>
    <row r="14" customFormat="false" ht="15.75" hidden="false" customHeight="true" outlineLevel="0" collapsed="false">
      <c r="A14" s="31" t="s">
        <v>15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</row>
    <row r="15" customFormat="false" ht="15.75" hidden="false" customHeight="true" outlineLevel="0" collapsed="false">
      <c r="A15" s="31" t="s">
        <v>16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</row>
    <row r="16" customFormat="false" ht="15.75" hidden="false" customHeight="true" outlineLevel="0" collapsed="false">
      <c r="A16" s="32" t="s">
        <v>17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</row>
    <row r="17" customFormat="false" ht="15.75" hidden="false" customHeight="true" outlineLevel="0" collapsed="false">
      <c r="A17" s="33" t="s">
        <v>18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</row>
    <row r="18" customFormat="false" ht="13.5" hidden="false" customHeight="true" outlineLevel="0" collapsed="false">
      <c r="A18" s="34" t="n">
        <v>1</v>
      </c>
      <c r="B18" s="35" t="n">
        <v>1</v>
      </c>
      <c r="C18" s="36" t="s">
        <v>19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7" t="n">
        <v>8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</row>
    <row r="19" customFormat="false" ht="13.5" hidden="false" customHeight="true" outlineLevel="0" collapsed="false">
      <c r="A19" s="38" t="n">
        <v>2</v>
      </c>
      <c r="B19" s="35"/>
      <c r="C19" s="39" t="s">
        <v>20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7" t="n">
        <v>6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</row>
    <row r="20" customFormat="false" ht="13.5" hidden="false" customHeight="true" outlineLevel="0" collapsed="false">
      <c r="A20" s="40" t="n">
        <v>3</v>
      </c>
      <c r="B20" s="35" t="n">
        <v>1</v>
      </c>
      <c r="C20" s="41" t="s">
        <v>21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37" t="n">
        <v>9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</row>
    <row r="21" customFormat="false" ht="13.5" hidden="false" customHeight="true" outlineLevel="0" collapsed="false">
      <c r="A21" s="38" t="n">
        <v>4</v>
      </c>
      <c r="B21" s="35"/>
      <c r="C21" s="39" t="s">
        <v>22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7" t="n">
        <v>3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</row>
    <row r="22" customFormat="false" ht="13.5" hidden="false" customHeight="true" outlineLevel="0" collapsed="false">
      <c r="A22" s="40" t="n">
        <v>5</v>
      </c>
      <c r="B22" s="35"/>
      <c r="C22" s="41" t="s">
        <v>23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37" t="n">
        <v>2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</row>
    <row r="23" customFormat="false" ht="13.5" hidden="false" customHeight="true" outlineLevel="0" collapsed="false">
      <c r="A23" s="38" t="n">
        <v>6</v>
      </c>
      <c r="B23" s="35" t="n">
        <v>1</v>
      </c>
      <c r="C23" s="39" t="s">
        <v>24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7" t="n">
        <v>5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</row>
    <row r="24" customFormat="false" ht="13.5" hidden="false" customHeight="true" outlineLevel="0" collapsed="false">
      <c r="A24" s="40" t="n">
        <v>7</v>
      </c>
      <c r="B24" s="35"/>
      <c r="C24" s="41" t="s">
        <v>25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37" t="n">
        <v>7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</row>
    <row r="25" customFormat="false" ht="13.5" hidden="false" customHeight="true" outlineLevel="0" collapsed="false">
      <c r="A25" s="38" t="n">
        <v>8</v>
      </c>
      <c r="B25" s="35" t="n">
        <v>1</v>
      </c>
      <c r="C25" s="39" t="s">
        <v>26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7" t="n">
        <v>4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</row>
    <row r="26" customFormat="false" ht="13.5" hidden="false" customHeight="true" outlineLevel="0" collapsed="false">
      <c r="A26" s="40" t="n">
        <v>9</v>
      </c>
      <c r="B26" s="35"/>
      <c r="C26" s="41" t="s">
        <v>27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37" t="n">
        <v>1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</row>
    <row r="27" customFormat="false" ht="13.5" hidden="false" customHeight="true" outlineLevel="0" collapsed="false">
      <c r="A27" s="38" t="n">
        <v>10</v>
      </c>
      <c r="B27" s="35" t="n">
        <v>1</v>
      </c>
      <c r="C27" s="39" t="s">
        <v>28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7" t="n">
        <v>9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</row>
    <row r="28" customFormat="false" ht="13.5" hidden="false" customHeight="true" outlineLevel="0" collapsed="false">
      <c r="A28" s="40" t="n">
        <v>11</v>
      </c>
      <c r="B28" s="35"/>
      <c r="C28" s="41" t="s">
        <v>29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37" t="n">
        <v>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</row>
    <row r="29" customFormat="false" ht="13.5" hidden="false" customHeight="true" outlineLevel="0" collapsed="false">
      <c r="A29" s="38" t="n">
        <v>12</v>
      </c>
      <c r="B29" s="35"/>
      <c r="C29" s="39" t="s">
        <v>30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7" t="n">
        <v>7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</row>
    <row r="30" customFormat="false" ht="13.5" hidden="false" customHeight="true" outlineLevel="0" collapsed="false">
      <c r="A30" s="40" t="n">
        <v>13</v>
      </c>
      <c r="B30" s="35" t="n">
        <v>1</v>
      </c>
      <c r="C30" s="41" t="s">
        <v>31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37" t="n">
        <v>8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</row>
    <row r="31" customFormat="false" ht="13.5" hidden="false" customHeight="true" outlineLevel="0" collapsed="false">
      <c r="A31" s="38" t="n">
        <v>14</v>
      </c>
      <c r="B31" s="35" t="n">
        <v>1</v>
      </c>
      <c r="C31" s="39" t="s">
        <v>32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7" t="n">
        <v>3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</row>
    <row r="32" customFormat="false" ht="13.5" hidden="false" customHeight="true" outlineLevel="0" collapsed="false">
      <c r="A32" s="40" t="n">
        <v>15</v>
      </c>
      <c r="B32" s="35"/>
      <c r="C32" s="41" t="s">
        <v>33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37" t="n">
        <v>1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</row>
    <row r="33" customFormat="false" ht="13.5" hidden="false" customHeight="true" outlineLevel="0" collapsed="false">
      <c r="A33" s="38" t="n">
        <v>16</v>
      </c>
      <c r="B33" s="35"/>
      <c r="C33" s="39" t="s">
        <v>34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7" t="n">
        <v>6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</row>
    <row r="34" customFormat="false" ht="13.5" hidden="false" customHeight="true" outlineLevel="0" collapsed="false">
      <c r="A34" s="40" t="n">
        <v>17</v>
      </c>
      <c r="B34" s="35" t="n">
        <v>1</v>
      </c>
      <c r="C34" s="41" t="s">
        <v>35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37" t="n">
        <v>2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</row>
    <row r="35" customFormat="false" ht="13.5" hidden="false" customHeight="true" outlineLevel="0" collapsed="false">
      <c r="A35" s="38" t="n">
        <v>18</v>
      </c>
      <c r="B35" s="35" t="n">
        <v>1</v>
      </c>
      <c r="C35" s="39" t="s">
        <v>36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7" t="n">
        <v>5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</row>
    <row r="36" customFormat="false" ht="13.5" hidden="false" customHeight="true" outlineLevel="0" collapsed="false">
      <c r="A36" s="40" t="n">
        <v>19</v>
      </c>
      <c r="B36" s="35"/>
      <c r="C36" s="41" t="s">
        <v>37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7" t="n">
        <v>8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</row>
    <row r="37" customFormat="false" ht="13.5" hidden="false" customHeight="true" outlineLevel="0" collapsed="false">
      <c r="A37" s="38" t="n">
        <v>20</v>
      </c>
      <c r="B37" s="35"/>
      <c r="C37" s="39" t="s">
        <v>38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7" t="n">
        <v>5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</row>
    <row r="38" customFormat="false" ht="13.5" hidden="false" customHeight="true" outlineLevel="0" collapsed="false">
      <c r="A38" s="40" t="n">
        <v>21</v>
      </c>
      <c r="B38" s="35"/>
      <c r="C38" s="41" t="s">
        <v>39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37" t="n">
        <v>2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</row>
    <row r="39" customFormat="false" ht="13.5" hidden="false" customHeight="true" outlineLevel="0" collapsed="false">
      <c r="A39" s="38" t="n">
        <v>22</v>
      </c>
      <c r="B39" s="35"/>
      <c r="C39" s="39" t="s">
        <v>40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7" t="n">
        <v>4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</row>
    <row r="40" customFormat="false" ht="13.5" hidden="false" customHeight="true" outlineLevel="0" collapsed="false">
      <c r="A40" s="40" t="n">
        <v>23</v>
      </c>
      <c r="B40" s="35"/>
      <c r="C40" s="41" t="s">
        <v>41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37" t="n">
        <v>7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</row>
    <row r="41" customFormat="false" ht="13.5" hidden="false" customHeight="true" outlineLevel="0" collapsed="false">
      <c r="A41" s="38" t="n">
        <v>24</v>
      </c>
      <c r="B41" s="35"/>
      <c r="C41" s="39" t="s">
        <v>42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7" t="n">
        <v>1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</row>
    <row r="42" customFormat="false" ht="13.5" hidden="false" customHeight="true" outlineLevel="0" collapsed="false">
      <c r="A42" s="40" t="n">
        <v>25</v>
      </c>
      <c r="B42" s="35"/>
      <c r="C42" s="41" t="s">
        <v>43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37" t="n">
        <v>9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</row>
    <row r="43" customFormat="false" ht="13.5" hidden="false" customHeight="true" outlineLevel="0" collapsed="false">
      <c r="A43" s="38" t="n">
        <v>26</v>
      </c>
      <c r="B43" s="35"/>
      <c r="C43" s="39" t="s">
        <v>44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7" t="n">
        <v>3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</row>
    <row r="44" customFormat="false" ht="13.5" hidden="false" customHeight="true" outlineLevel="0" collapsed="false">
      <c r="A44" s="40" t="n">
        <v>1</v>
      </c>
      <c r="B44" s="35" t="n">
        <v>1</v>
      </c>
      <c r="C44" s="41" t="s">
        <v>45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37" t="n">
        <v>6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</row>
    <row r="45" customFormat="false" ht="13.5" hidden="false" customHeight="true" outlineLevel="0" collapsed="false">
      <c r="A45" s="38" t="n">
        <v>28</v>
      </c>
      <c r="B45" s="35"/>
      <c r="C45" s="39" t="s">
        <v>46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7" t="n">
        <v>2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</row>
    <row r="46" customFormat="false" ht="13.5" hidden="false" customHeight="true" outlineLevel="0" collapsed="false">
      <c r="A46" s="40" t="n">
        <v>29</v>
      </c>
      <c r="B46" s="35" t="n">
        <v>1</v>
      </c>
      <c r="C46" s="41" t="s">
        <v>47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37" t="n">
        <v>3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</row>
    <row r="47" customFormat="false" ht="13.5" hidden="false" customHeight="true" outlineLevel="0" collapsed="false">
      <c r="A47" s="38" t="n">
        <v>30</v>
      </c>
      <c r="B47" s="35"/>
      <c r="C47" s="39" t="s">
        <v>48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7" t="n">
        <v>8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</row>
    <row r="48" customFormat="false" ht="13.5" hidden="false" customHeight="true" outlineLevel="0" collapsed="false">
      <c r="A48" s="40" t="n">
        <v>31</v>
      </c>
      <c r="B48" s="35"/>
      <c r="C48" s="41" t="s">
        <v>49</v>
      </c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37" t="n">
        <v>5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</row>
    <row r="49" customFormat="false" ht="13.5" hidden="false" customHeight="true" outlineLevel="0" collapsed="false">
      <c r="A49" s="38" t="n">
        <v>32</v>
      </c>
      <c r="B49" s="35" t="n">
        <v>1</v>
      </c>
      <c r="C49" s="39" t="s">
        <v>50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7" t="n">
        <v>1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</row>
    <row r="50" customFormat="false" ht="13.5" hidden="false" customHeight="true" outlineLevel="0" collapsed="false">
      <c r="A50" s="40" t="n">
        <v>33</v>
      </c>
      <c r="B50" s="35"/>
      <c r="C50" s="41" t="s">
        <v>51</v>
      </c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37" t="n">
        <v>6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</row>
    <row r="51" customFormat="false" ht="13.5" hidden="false" customHeight="true" outlineLevel="0" collapsed="false">
      <c r="A51" s="38" t="n">
        <v>34</v>
      </c>
      <c r="B51" s="35" t="n">
        <v>1</v>
      </c>
      <c r="C51" s="39" t="s">
        <v>52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7" t="n">
        <v>9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</row>
    <row r="52" customFormat="false" ht="13.5" hidden="false" customHeight="true" outlineLevel="0" collapsed="false">
      <c r="A52" s="40" t="n">
        <v>35</v>
      </c>
      <c r="B52" s="35"/>
      <c r="C52" s="41" t="s">
        <v>53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37" t="n">
        <v>4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</row>
    <row r="53" customFormat="false" ht="13.5" hidden="false" customHeight="true" outlineLevel="0" collapsed="false">
      <c r="A53" s="38" t="n">
        <v>36</v>
      </c>
      <c r="B53" s="35"/>
      <c r="C53" s="39" t="s">
        <v>54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7" t="n">
        <v>7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</row>
    <row r="54" customFormat="false" ht="13.5" hidden="false" customHeight="true" outlineLevel="0" collapsed="false">
      <c r="A54" s="40" t="n">
        <v>37</v>
      </c>
      <c r="B54" s="35" t="n">
        <v>1</v>
      </c>
      <c r="C54" s="41" t="s">
        <v>55</v>
      </c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37" t="n">
        <v>4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</row>
    <row r="55" customFormat="false" ht="13.5" hidden="false" customHeight="true" outlineLevel="0" collapsed="false">
      <c r="A55" s="38" t="n">
        <v>38</v>
      </c>
      <c r="B55" s="35" t="n">
        <v>1</v>
      </c>
      <c r="C55" s="39" t="s">
        <v>56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7" t="n">
        <v>5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</row>
    <row r="56" customFormat="false" ht="13.5" hidden="false" customHeight="true" outlineLevel="0" collapsed="false">
      <c r="A56" s="40" t="n">
        <v>39</v>
      </c>
      <c r="B56" s="35"/>
      <c r="C56" s="41" t="s">
        <v>57</v>
      </c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37" t="n">
        <v>1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</row>
    <row r="57" customFormat="false" ht="13.5" hidden="false" customHeight="true" outlineLevel="0" collapsed="false">
      <c r="A57" s="38" t="n">
        <v>40</v>
      </c>
      <c r="B57" s="35"/>
      <c r="C57" s="39" t="s">
        <v>58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7" t="n">
        <v>2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</row>
    <row r="58" customFormat="false" ht="13.5" hidden="false" customHeight="true" outlineLevel="0" collapsed="false">
      <c r="A58" s="40" t="n">
        <v>41</v>
      </c>
      <c r="B58" s="35" t="n">
        <v>1</v>
      </c>
      <c r="C58" s="41" t="s">
        <v>59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37" t="n">
        <v>8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</row>
    <row r="59" customFormat="false" ht="13.5" hidden="false" customHeight="true" outlineLevel="0" collapsed="false">
      <c r="A59" s="38" t="n">
        <v>42</v>
      </c>
      <c r="B59" s="35"/>
      <c r="C59" s="39" t="s">
        <v>60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7" t="n">
        <v>7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</row>
    <row r="60" customFormat="false" ht="13.5" hidden="false" customHeight="true" outlineLevel="0" collapsed="false">
      <c r="A60" s="40" t="n">
        <v>43</v>
      </c>
      <c r="B60" s="35" t="n">
        <v>1</v>
      </c>
      <c r="C60" s="41" t="s">
        <v>61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37" t="n">
        <v>9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</row>
    <row r="61" customFormat="false" ht="13.5" hidden="false" customHeight="true" outlineLevel="0" collapsed="false">
      <c r="A61" s="38" t="n">
        <v>44</v>
      </c>
      <c r="B61" s="35" t="n">
        <v>1</v>
      </c>
      <c r="C61" s="39" t="s">
        <v>62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7" t="n">
        <v>3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</row>
    <row r="62" customFormat="false" ht="13.5" hidden="false" customHeight="true" outlineLevel="0" collapsed="false">
      <c r="A62" s="40" t="n">
        <v>45</v>
      </c>
      <c r="B62" s="35" t="n">
        <v>1</v>
      </c>
      <c r="C62" s="41" t="s">
        <v>63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37" t="n">
        <v>6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</row>
    <row r="63" customFormat="false" ht="13.5" hidden="false" customHeight="true" outlineLevel="0" collapsed="false">
      <c r="A63" s="38" t="n">
        <v>46</v>
      </c>
      <c r="B63" s="35"/>
      <c r="C63" s="39" t="s">
        <v>64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7" t="n">
        <v>2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</row>
    <row r="64" customFormat="false" ht="13.5" hidden="false" customHeight="true" outlineLevel="0" collapsed="false">
      <c r="A64" s="40" t="n">
        <v>47</v>
      </c>
      <c r="B64" s="35"/>
      <c r="C64" s="41" t="s">
        <v>65</v>
      </c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37" t="n">
        <v>5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</row>
    <row r="65" customFormat="false" ht="13.5" hidden="false" customHeight="true" outlineLevel="0" collapsed="false">
      <c r="A65" s="38" t="n">
        <v>48</v>
      </c>
      <c r="B65" s="35"/>
      <c r="C65" s="39" t="s">
        <v>66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 t="n">
        <v>9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</row>
    <row r="66" customFormat="false" ht="13.5" hidden="false" customHeight="true" outlineLevel="0" collapsed="false">
      <c r="A66" s="40" t="n">
        <v>49</v>
      </c>
      <c r="B66" s="35" t="n">
        <v>1</v>
      </c>
      <c r="C66" s="41" t="s">
        <v>67</v>
      </c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37" t="n">
        <v>8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</row>
    <row r="67" customFormat="false" ht="13.5" hidden="false" customHeight="true" outlineLevel="0" collapsed="false">
      <c r="A67" s="38" t="n">
        <v>50</v>
      </c>
      <c r="B67" s="35"/>
      <c r="C67" s="39" t="s">
        <v>68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7" t="n">
        <v>3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</row>
    <row r="68" customFormat="false" ht="13.5" hidden="false" customHeight="true" outlineLevel="0" collapsed="false">
      <c r="A68" s="40" t="n">
        <v>51</v>
      </c>
      <c r="B68" s="35"/>
      <c r="C68" s="41" t="s">
        <v>69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37" t="n">
        <v>4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</row>
    <row r="69" customFormat="false" ht="13.5" hidden="false" customHeight="true" outlineLevel="0" collapsed="false">
      <c r="A69" s="38" t="n">
        <v>52</v>
      </c>
      <c r="B69" s="35"/>
      <c r="C69" s="39" t="s">
        <v>70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7" t="n">
        <v>7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</row>
    <row r="70" customFormat="false" ht="13.5" hidden="false" customHeight="true" outlineLevel="0" collapsed="false">
      <c r="A70" s="40" t="n">
        <v>1</v>
      </c>
      <c r="B70" s="35" t="n">
        <v>1</v>
      </c>
      <c r="C70" s="41" t="s">
        <v>71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37" t="n">
        <v>1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</row>
    <row r="71" customFormat="false" ht="13.5" hidden="false" customHeight="true" outlineLevel="0" collapsed="false">
      <c r="A71" s="38" t="n">
        <v>54</v>
      </c>
      <c r="B71" s="35"/>
      <c r="C71" s="39" t="s">
        <v>72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7" t="n">
        <v>6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</row>
    <row r="72" customFormat="false" ht="13.5" hidden="false" customHeight="true" outlineLevel="0" collapsed="false">
      <c r="A72" s="40" t="n">
        <v>55</v>
      </c>
      <c r="B72" s="35"/>
      <c r="C72" s="41" t="s">
        <v>73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37" t="n">
        <v>2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</row>
    <row r="73" customFormat="false" ht="13.5" hidden="false" customHeight="true" outlineLevel="0" collapsed="false">
      <c r="A73" s="38" t="n">
        <v>56</v>
      </c>
      <c r="B73" s="35"/>
      <c r="C73" s="39" t="s">
        <v>74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7" t="n">
        <v>7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</row>
    <row r="74" customFormat="false" ht="13.5" hidden="false" customHeight="true" outlineLevel="0" collapsed="false">
      <c r="A74" s="40" t="n">
        <v>57</v>
      </c>
      <c r="B74" s="35"/>
      <c r="C74" s="41" t="s">
        <v>75</v>
      </c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37" t="n">
        <v>3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</row>
    <row r="75" customFormat="false" ht="13.5" hidden="false" customHeight="true" outlineLevel="0" collapsed="false">
      <c r="A75" s="38" t="n">
        <v>58</v>
      </c>
      <c r="B75" s="35" t="n">
        <v>1</v>
      </c>
      <c r="C75" s="39" t="s">
        <v>76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7" t="n">
        <v>5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</row>
    <row r="76" customFormat="false" ht="13.5" hidden="false" customHeight="true" outlineLevel="0" collapsed="false">
      <c r="A76" s="40" t="n">
        <v>59</v>
      </c>
      <c r="B76" s="35" t="n">
        <v>1</v>
      </c>
      <c r="C76" s="41" t="s">
        <v>77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37" t="n">
        <v>4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</row>
    <row r="77" customFormat="false" ht="13.5" hidden="false" customHeight="true" outlineLevel="0" collapsed="false">
      <c r="A77" s="38" t="n">
        <v>60</v>
      </c>
      <c r="B77" s="35" t="n">
        <v>1</v>
      </c>
      <c r="C77" s="39" t="s">
        <v>78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7" t="n">
        <v>6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</row>
    <row r="78" customFormat="false" ht="13.5" hidden="false" customHeight="true" outlineLevel="0" collapsed="false">
      <c r="A78" s="40" t="n">
        <v>61</v>
      </c>
      <c r="B78" s="35"/>
      <c r="C78" s="41" t="s">
        <v>79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37" t="n">
        <v>8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</row>
    <row r="79" customFormat="false" ht="13.5" hidden="false" customHeight="true" outlineLevel="0" collapsed="false">
      <c r="A79" s="38" t="n">
        <v>62</v>
      </c>
      <c r="B79" s="35" t="n">
        <v>1</v>
      </c>
      <c r="C79" s="39" t="s">
        <v>80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7" t="n">
        <v>1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</row>
    <row r="80" customFormat="false" ht="13.5" hidden="false" customHeight="true" outlineLevel="0" collapsed="false">
      <c r="A80" s="40" t="n">
        <v>63</v>
      </c>
      <c r="B80" s="35" t="n">
        <v>1</v>
      </c>
      <c r="C80" s="41" t="s">
        <v>81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37" t="n">
        <v>9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</row>
    <row r="81" customFormat="false" ht="13.5" hidden="false" customHeight="true" outlineLevel="0" collapsed="false">
      <c r="A81" s="38" t="n">
        <v>64</v>
      </c>
      <c r="B81" s="35"/>
      <c r="C81" s="39" t="s">
        <v>82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7" t="n">
        <v>2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</row>
    <row r="82" customFormat="false" ht="13.5" hidden="false" customHeight="true" outlineLevel="0" collapsed="false">
      <c r="A82" s="40" t="n">
        <v>65</v>
      </c>
      <c r="B82" s="35"/>
      <c r="C82" s="41" t="s">
        <v>83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37" t="n">
        <v>4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</row>
    <row r="83" customFormat="false" ht="13.5" hidden="false" customHeight="true" outlineLevel="0" collapsed="false">
      <c r="A83" s="38" t="n">
        <v>66</v>
      </c>
      <c r="B83" s="35" t="n">
        <v>1</v>
      </c>
      <c r="C83" s="39" t="s">
        <v>84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7" t="n">
        <v>6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</row>
    <row r="84" customFormat="false" ht="13.5" hidden="false" customHeight="true" outlineLevel="0" collapsed="false">
      <c r="A84" s="40" t="n">
        <v>67</v>
      </c>
      <c r="B84" s="35" t="n">
        <v>1</v>
      </c>
      <c r="C84" s="41" t="s">
        <v>85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37" t="n">
        <v>5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</row>
    <row r="85" customFormat="false" ht="13.5" hidden="false" customHeight="true" outlineLevel="0" collapsed="false">
      <c r="A85" s="38" t="n">
        <v>68</v>
      </c>
      <c r="B85" s="35" t="n">
        <v>1</v>
      </c>
      <c r="C85" s="39" t="s">
        <v>86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7" t="n">
        <v>9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</row>
    <row r="86" customFormat="false" ht="13.5" hidden="false" customHeight="true" outlineLevel="0" collapsed="false">
      <c r="A86" s="40"/>
      <c r="B86" s="35"/>
      <c r="C86" s="41" t="s">
        <v>87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37" t="n">
        <v>3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</row>
    <row r="87" customFormat="false" ht="13.5" hidden="false" customHeight="true" outlineLevel="0" collapsed="false">
      <c r="A87" s="38" t="n">
        <v>70</v>
      </c>
      <c r="B87" s="35"/>
      <c r="C87" s="39" t="s">
        <v>88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7" t="n">
        <v>1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</row>
    <row r="88" customFormat="false" ht="13.5" hidden="false" customHeight="true" outlineLevel="0" collapsed="false">
      <c r="A88" s="40" t="n">
        <v>71</v>
      </c>
      <c r="B88" s="35" t="n">
        <v>1</v>
      </c>
      <c r="C88" s="41" t="s">
        <v>89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37" t="n">
        <v>7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</row>
    <row r="89" customFormat="false" ht="13.5" hidden="false" customHeight="true" outlineLevel="0" collapsed="false">
      <c r="A89" s="38" t="n">
        <v>72</v>
      </c>
      <c r="B89" s="35" t="n">
        <v>1</v>
      </c>
      <c r="C89" s="39" t="s">
        <v>90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7" t="n">
        <v>8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</row>
    <row r="90" customFormat="false" ht="13.5" hidden="false" customHeight="true" outlineLevel="0" collapsed="false">
      <c r="A90" s="40" t="n">
        <v>73</v>
      </c>
      <c r="B90" s="35" t="n">
        <v>1</v>
      </c>
      <c r="C90" s="41" t="s">
        <v>91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37" t="n">
        <v>1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</row>
    <row r="91" customFormat="false" ht="13.5" hidden="false" customHeight="true" outlineLevel="0" collapsed="false">
      <c r="A91" s="38" t="n">
        <v>74</v>
      </c>
      <c r="B91" s="35" t="n">
        <v>1</v>
      </c>
      <c r="C91" s="39" t="s">
        <v>92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7" t="n">
        <v>3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</row>
    <row r="92" customFormat="false" ht="13.5" hidden="false" customHeight="true" outlineLevel="0" collapsed="false">
      <c r="A92" s="40" t="n">
        <v>75</v>
      </c>
      <c r="B92" s="35"/>
      <c r="C92" s="41" t="s">
        <v>93</v>
      </c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37" t="n">
        <v>6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</row>
    <row r="93" customFormat="false" ht="13.5" hidden="false" customHeight="true" outlineLevel="0" collapsed="false">
      <c r="A93" s="38" t="n">
        <v>76</v>
      </c>
      <c r="B93" s="35"/>
      <c r="C93" s="39" t="s">
        <v>94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7" t="n">
        <v>9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</row>
    <row r="94" customFormat="false" ht="13.5" hidden="false" customHeight="true" outlineLevel="0" collapsed="false">
      <c r="A94" s="40" t="n">
        <v>77</v>
      </c>
      <c r="B94" s="35" t="n">
        <v>1</v>
      </c>
      <c r="C94" s="41" t="s">
        <v>95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7" t="n">
        <v>4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</row>
    <row r="95" customFormat="false" ht="13.5" hidden="false" customHeight="true" outlineLevel="0" collapsed="false">
      <c r="A95" s="38" t="n">
        <v>78</v>
      </c>
      <c r="B95" s="35"/>
      <c r="C95" s="39" t="s">
        <v>96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7" t="n">
        <v>7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</row>
    <row r="96" customFormat="false" ht="13.5" hidden="false" customHeight="true" outlineLevel="0" collapsed="false">
      <c r="A96" s="40" t="n">
        <v>79</v>
      </c>
      <c r="B96" s="35"/>
      <c r="C96" s="41" t="s">
        <v>97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37" t="n">
        <v>5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</row>
    <row r="97" customFormat="false" ht="13.5" hidden="false" customHeight="true" outlineLevel="0" collapsed="false">
      <c r="A97" s="38" t="n">
        <v>80</v>
      </c>
      <c r="B97" s="35"/>
      <c r="C97" s="39" t="s">
        <v>98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7" t="n">
        <v>8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</row>
    <row r="98" customFormat="false" ht="13.5" hidden="false" customHeight="true" outlineLevel="0" collapsed="false">
      <c r="A98" s="40" t="n">
        <v>81</v>
      </c>
      <c r="B98" s="35"/>
      <c r="C98" s="41" t="s">
        <v>99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7" t="n">
        <v>2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</row>
    <row r="99" customFormat="false" ht="13.5" hidden="false" customHeight="true" outlineLevel="0" collapsed="false">
      <c r="A99" s="38" t="n">
        <v>82</v>
      </c>
      <c r="B99" s="35" t="n">
        <v>1</v>
      </c>
      <c r="C99" s="39" t="s">
        <v>100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7" t="n">
        <v>5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</row>
    <row r="100" customFormat="false" ht="13.5" hidden="false" customHeight="true" outlineLevel="0" collapsed="false">
      <c r="A100" s="40" t="n">
        <v>83</v>
      </c>
      <c r="B100" s="35"/>
      <c r="C100" s="41" t="s">
        <v>101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37" t="n">
        <v>6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</row>
    <row r="101" customFormat="false" ht="13.5" hidden="false" customHeight="true" outlineLevel="0" collapsed="false">
      <c r="A101" s="38" t="n">
        <v>84</v>
      </c>
      <c r="B101" s="35"/>
      <c r="C101" s="39" t="s">
        <v>102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7" t="n">
        <v>3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</row>
    <row r="102" customFormat="false" ht="13.5" hidden="false" customHeight="true" outlineLevel="0" collapsed="false">
      <c r="A102" s="40" t="n">
        <v>85</v>
      </c>
      <c r="B102" s="35"/>
      <c r="C102" s="41" t="s">
        <v>103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37" t="n">
        <v>1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</row>
    <row r="103" customFormat="false" ht="13.5" hidden="false" customHeight="true" outlineLevel="0" collapsed="false">
      <c r="A103" s="38" t="n">
        <v>86</v>
      </c>
      <c r="B103" s="35"/>
      <c r="C103" s="39" t="s">
        <v>104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7" t="n">
        <v>4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</row>
    <row r="104" customFormat="false" ht="13.5" hidden="false" customHeight="true" outlineLevel="0" collapsed="false">
      <c r="A104" s="40" t="n">
        <v>87</v>
      </c>
      <c r="B104" s="35" t="n">
        <v>1</v>
      </c>
      <c r="C104" s="41" t="s">
        <v>105</v>
      </c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37" t="n">
        <v>2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</row>
    <row r="105" customFormat="false" ht="13.5" hidden="false" customHeight="true" outlineLevel="0" collapsed="false">
      <c r="A105" s="38" t="n">
        <v>88</v>
      </c>
      <c r="B105" s="35" t="n">
        <v>1</v>
      </c>
      <c r="C105" s="39" t="s">
        <v>106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7" t="n">
        <v>9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</row>
    <row r="106" customFormat="false" ht="13.5" hidden="false" customHeight="true" outlineLevel="0" collapsed="false">
      <c r="A106" s="40" t="n">
        <v>89</v>
      </c>
      <c r="B106" s="35" t="n">
        <v>1</v>
      </c>
      <c r="C106" s="41" t="s">
        <v>107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37" t="n">
        <v>7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</row>
    <row r="107" customFormat="false" ht="13.5" hidden="false" customHeight="true" outlineLevel="0" collapsed="false">
      <c r="A107" s="38" t="n">
        <v>90</v>
      </c>
      <c r="B107" s="35" t="n">
        <v>1</v>
      </c>
      <c r="C107" s="39" t="s">
        <v>108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7" t="n">
        <v>8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</row>
    <row r="108" customFormat="false" ht="13.5" hidden="false" customHeight="true" outlineLevel="0" collapsed="false">
      <c r="A108" s="40" t="n">
        <v>91</v>
      </c>
      <c r="B108" s="35"/>
      <c r="C108" s="41" t="s">
        <v>109</v>
      </c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37" t="n">
        <v>5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</row>
    <row r="109" customFormat="false" ht="13.5" hidden="false" customHeight="true" outlineLevel="0" collapsed="false">
      <c r="A109" s="38" t="n">
        <v>92</v>
      </c>
      <c r="B109" s="35"/>
      <c r="C109" s="39" t="s">
        <v>110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7" t="n">
        <v>7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</row>
    <row r="110" customFormat="false" ht="13.5" hidden="false" customHeight="true" outlineLevel="0" collapsed="false">
      <c r="A110" s="40" t="n">
        <v>93</v>
      </c>
      <c r="B110" s="35" t="n">
        <v>1</v>
      </c>
      <c r="C110" s="41" t="s">
        <v>111</v>
      </c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37" t="n">
        <v>9</v>
      </c>
      <c r="O110" s="7"/>
      <c r="P110" s="7" t="s">
        <v>112</v>
      </c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</row>
    <row r="111" customFormat="false" ht="13.5" hidden="false" customHeight="true" outlineLevel="0" collapsed="false">
      <c r="A111" s="38" t="n">
        <v>94</v>
      </c>
      <c r="B111" s="35"/>
      <c r="C111" s="39" t="s">
        <v>113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7" t="n">
        <v>6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</row>
    <row r="112" customFormat="false" ht="13.5" hidden="false" customHeight="true" outlineLevel="0" collapsed="false">
      <c r="A112" s="40" t="n">
        <v>95</v>
      </c>
      <c r="B112" s="35"/>
      <c r="C112" s="41" t="s">
        <v>114</v>
      </c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37" t="n">
        <v>8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</row>
    <row r="113" customFormat="false" ht="13.5" hidden="false" customHeight="true" outlineLevel="0" collapsed="false">
      <c r="A113" s="38" t="n">
        <v>96</v>
      </c>
      <c r="B113" s="35"/>
      <c r="C113" s="39" t="s">
        <v>115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7" t="n">
        <v>3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</row>
    <row r="114" customFormat="false" ht="13.5" hidden="false" customHeight="true" outlineLevel="0" collapsed="false">
      <c r="A114" s="40" t="n">
        <v>1</v>
      </c>
      <c r="B114" s="35" t="n">
        <v>1</v>
      </c>
      <c r="C114" s="41" t="s">
        <v>116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37" t="n">
        <v>1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</row>
    <row r="115" customFormat="false" ht="13.5" hidden="false" customHeight="true" outlineLevel="0" collapsed="false">
      <c r="A115" s="38" t="n">
        <v>98</v>
      </c>
      <c r="B115" s="35"/>
      <c r="C115" s="39" t="s">
        <v>117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7" t="n">
        <v>2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</row>
    <row r="116" customFormat="false" ht="13.5" hidden="false" customHeight="true" outlineLevel="0" collapsed="false">
      <c r="A116" s="40" t="n">
        <v>99</v>
      </c>
      <c r="B116" s="35"/>
      <c r="C116" s="41" t="s">
        <v>118</v>
      </c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7" t="n">
        <v>4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</row>
    <row r="117" customFormat="false" ht="13.5" hidden="false" customHeight="true" outlineLevel="0" collapsed="false">
      <c r="A117" s="38" t="n">
        <v>100</v>
      </c>
      <c r="B117" s="35"/>
      <c r="C117" s="39" t="s">
        <v>119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7" t="n">
        <v>5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</row>
    <row r="118" customFormat="false" ht="13.5" hidden="false" customHeight="true" outlineLevel="0" collapsed="false">
      <c r="A118" s="40" t="n">
        <v>101</v>
      </c>
      <c r="B118" s="35"/>
      <c r="C118" s="41" t="s">
        <v>120</v>
      </c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7" t="n">
        <v>7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</row>
    <row r="119" customFormat="false" ht="13.5" hidden="false" customHeight="true" outlineLevel="0" collapsed="false">
      <c r="A119" s="38" t="n">
        <v>102</v>
      </c>
      <c r="B119" s="35" t="n">
        <v>1</v>
      </c>
      <c r="C119" s="39" t="s">
        <v>121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7" t="n">
        <v>6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</row>
    <row r="120" customFormat="false" ht="13.5" hidden="false" customHeight="true" outlineLevel="0" collapsed="false">
      <c r="A120" s="40" t="n">
        <v>103</v>
      </c>
      <c r="B120" s="35"/>
      <c r="C120" s="41" t="s">
        <v>122</v>
      </c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37" t="n">
        <v>3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</row>
    <row r="121" customFormat="false" ht="13.5" hidden="false" customHeight="true" outlineLevel="0" collapsed="false">
      <c r="A121" s="38" t="n">
        <v>104</v>
      </c>
      <c r="B121" s="35"/>
      <c r="C121" s="39" t="s">
        <v>123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7" t="n">
        <v>4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</row>
    <row r="122" customFormat="false" ht="13.5" hidden="false" customHeight="true" outlineLevel="0" collapsed="false">
      <c r="A122" s="40" t="n">
        <v>105</v>
      </c>
      <c r="B122" s="35"/>
      <c r="C122" s="41" t="s">
        <v>124</v>
      </c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37" t="n">
        <v>2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</row>
    <row r="123" customFormat="false" ht="13.5" hidden="false" customHeight="true" outlineLevel="0" collapsed="false">
      <c r="A123" s="38" t="n">
        <v>106</v>
      </c>
      <c r="B123" s="35" t="n">
        <v>1</v>
      </c>
      <c r="C123" s="39" t="s">
        <v>125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7" t="n">
        <v>1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</row>
    <row r="124" customFormat="false" ht="13.5" hidden="false" customHeight="true" outlineLevel="0" collapsed="false">
      <c r="A124" s="40" t="n">
        <v>107</v>
      </c>
      <c r="B124" s="35"/>
      <c r="C124" s="41" t="s">
        <v>126</v>
      </c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37" t="n">
        <v>8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</row>
    <row r="125" customFormat="false" ht="13.5" hidden="false" customHeight="true" outlineLevel="0" collapsed="false">
      <c r="A125" s="38" t="n">
        <v>108</v>
      </c>
      <c r="B125" s="35"/>
      <c r="C125" s="39" t="s">
        <v>127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7" t="n">
        <v>9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</row>
    <row r="126" customFormat="false" ht="13.5" hidden="false" customHeight="true" outlineLevel="0" collapsed="false">
      <c r="A126" s="40" t="n">
        <v>109</v>
      </c>
      <c r="B126" s="35"/>
      <c r="C126" s="41" t="s">
        <v>128</v>
      </c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37" t="n">
        <v>2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</row>
    <row r="127" customFormat="false" ht="13.5" hidden="false" customHeight="true" outlineLevel="0" collapsed="false">
      <c r="A127" s="38" t="n">
        <v>110</v>
      </c>
      <c r="B127" s="35"/>
      <c r="C127" s="39" t="s">
        <v>129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7" t="n">
        <v>7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</row>
    <row r="128" customFormat="false" ht="13.5" hidden="false" customHeight="true" outlineLevel="0" collapsed="false">
      <c r="A128" s="40" t="n">
        <v>111</v>
      </c>
      <c r="B128" s="35"/>
      <c r="C128" s="41" t="s">
        <v>130</v>
      </c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37" t="n">
        <v>8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</row>
    <row r="129" customFormat="false" ht="13.5" hidden="false" customHeight="true" outlineLevel="0" collapsed="false">
      <c r="A129" s="38" t="n">
        <v>112</v>
      </c>
      <c r="B129" s="35" t="n">
        <v>1</v>
      </c>
      <c r="C129" s="39" t="s">
        <v>131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7" t="n">
        <v>5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</row>
    <row r="130" customFormat="false" ht="13.5" hidden="false" customHeight="true" outlineLevel="0" collapsed="false">
      <c r="A130" s="40" t="n">
        <v>113</v>
      </c>
      <c r="B130" s="35"/>
      <c r="C130" s="41" t="s">
        <v>132</v>
      </c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37" t="n">
        <v>3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</row>
    <row r="131" customFormat="false" ht="13.5" hidden="false" customHeight="true" outlineLevel="0" collapsed="false">
      <c r="A131" s="38" t="n">
        <v>114</v>
      </c>
      <c r="B131" s="35"/>
      <c r="C131" s="39" t="s">
        <v>133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7" t="n">
        <v>4</v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</row>
    <row r="132" customFormat="false" ht="13.5" hidden="false" customHeight="true" outlineLevel="0" collapsed="false">
      <c r="A132" s="40" t="n">
        <v>115</v>
      </c>
      <c r="B132" s="35"/>
      <c r="C132" s="41" t="s">
        <v>134</v>
      </c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37" t="n">
        <v>6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</row>
    <row r="133" customFormat="false" ht="13.5" hidden="false" customHeight="true" outlineLevel="0" collapsed="false">
      <c r="A133" s="38" t="n">
        <v>116</v>
      </c>
      <c r="B133" s="35"/>
      <c r="C133" s="39" t="s">
        <v>135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7" t="n">
        <v>1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</row>
    <row r="134" customFormat="false" ht="13.5" hidden="false" customHeight="true" outlineLevel="0" collapsed="false">
      <c r="A134" s="40" t="n">
        <v>117</v>
      </c>
      <c r="B134" s="35"/>
      <c r="C134" s="41" t="s">
        <v>136</v>
      </c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37" t="n">
        <v>9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</row>
    <row r="135" customFormat="false" ht="13.5" hidden="false" customHeight="true" outlineLevel="0" collapsed="false">
      <c r="A135" s="38" t="n">
        <v>118</v>
      </c>
      <c r="B135" s="35"/>
      <c r="C135" s="39" t="s">
        <v>137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7" t="n">
        <v>3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</row>
    <row r="136" customFormat="false" ht="13.5" hidden="false" customHeight="true" outlineLevel="0" collapsed="false">
      <c r="A136" s="40" t="n">
        <v>119</v>
      </c>
      <c r="B136" s="35"/>
      <c r="C136" s="41" t="s">
        <v>138</v>
      </c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37" t="n">
        <v>7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</row>
    <row r="137" customFormat="false" ht="13.5" hidden="false" customHeight="true" outlineLevel="0" collapsed="false">
      <c r="A137" s="38" t="n">
        <v>120</v>
      </c>
      <c r="B137" s="35"/>
      <c r="C137" s="39" t="s">
        <v>139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7" t="n">
        <v>1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</row>
    <row r="138" customFormat="false" ht="13.5" hidden="false" customHeight="true" outlineLevel="0" collapsed="false">
      <c r="A138" s="40" t="n">
        <v>121</v>
      </c>
      <c r="B138" s="35" t="n">
        <v>1</v>
      </c>
      <c r="C138" s="41" t="s">
        <v>140</v>
      </c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37" t="n">
        <v>5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</row>
    <row r="139" customFormat="false" ht="13.5" hidden="false" customHeight="true" outlineLevel="0" collapsed="false">
      <c r="A139" s="38" t="n">
        <v>122</v>
      </c>
      <c r="B139" s="35"/>
      <c r="C139" s="39" t="s">
        <v>141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7" t="n">
        <v>2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</row>
    <row r="140" customFormat="false" ht="13.5" hidden="false" customHeight="true" outlineLevel="0" collapsed="false">
      <c r="A140" s="40" t="n">
        <v>123</v>
      </c>
      <c r="B140" s="35"/>
      <c r="C140" s="41" t="s">
        <v>142</v>
      </c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37" t="n">
        <v>4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</row>
    <row r="141" customFormat="false" ht="13.5" hidden="false" customHeight="true" outlineLevel="0" collapsed="false">
      <c r="A141" s="38" t="n">
        <v>124</v>
      </c>
      <c r="B141" s="35"/>
      <c r="C141" s="39" t="s">
        <v>143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7" t="n">
        <v>8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</row>
    <row r="142" customFormat="false" ht="13.5" hidden="false" customHeight="true" outlineLevel="0" collapsed="false">
      <c r="A142" s="40" t="n">
        <v>125</v>
      </c>
      <c r="B142" s="35"/>
      <c r="C142" s="41" t="s">
        <v>144</v>
      </c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37" t="n">
        <v>9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</row>
    <row r="143" customFormat="false" ht="13.5" hidden="false" customHeight="true" outlineLevel="0" collapsed="false">
      <c r="A143" s="38" t="n">
        <v>126</v>
      </c>
      <c r="B143" s="35" t="n">
        <v>1</v>
      </c>
      <c r="C143" s="39" t="s">
        <v>145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7" t="n">
        <v>6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</row>
    <row r="144" customFormat="false" ht="13.5" hidden="false" customHeight="true" outlineLevel="0" collapsed="false">
      <c r="A144" s="40" t="n">
        <v>127</v>
      </c>
      <c r="B144" s="35"/>
      <c r="C144" s="41" t="s">
        <v>146</v>
      </c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37" t="n">
        <v>6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</row>
    <row r="145" customFormat="false" ht="13.5" hidden="false" customHeight="true" outlineLevel="0" collapsed="false">
      <c r="A145" s="38" t="n">
        <v>128</v>
      </c>
      <c r="B145" s="35"/>
      <c r="C145" s="39" t="s">
        <v>147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7" t="n">
        <v>1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</row>
    <row r="146" customFormat="false" ht="13.5" hidden="false" customHeight="true" outlineLevel="0" collapsed="false">
      <c r="A146" s="40" t="n">
        <v>129</v>
      </c>
      <c r="B146" s="35"/>
      <c r="C146" s="41" t="s">
        <v>148</v>
      </c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37" t="n">
        <v>2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</row>
    <row r="147" customFormat="false" ht="13.5" hidden="false" customHeight="true" outlineLevel="0" collapsed="false">
      <c r="A147" s="38" t="n">
        <v>130</v>
      </c>
      <c r="B147" s="35"/>
      <c r="C147" s="39" t="s">
        <v>149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7" t="n">
        <v>8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</row>
    <row r="148" customFormat="false" ht="13.5" hidden="false" customHeight="true" outlineLevel="0" collapsed="false">
      <c r="A148" s="40" t="n">
        <v>131</v>
      </c>
      <c r="B148" s="35"/>
      <c r="C148" s="41" t="s">
        <v>150</v>
      </c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37" t="n">
        <v>3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</row>
    <row r="149" customFormat="false" ht="13.5" hidden="false" customHeight="true" outlineLevel="0" collapsed="false">
      <c r="A149" s="38" t="n">
        <v>132</v>
      </c>
      <c r="B149" s="35"/>
      <c r="C149" s="39" t="s">
        <v>151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7" t="n">
        <v>7</v>
      </c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</row>
    <row r="150" customFormat="false" ht="13.5" hidden="false" customHeight="true" outlineLevel="0" collapsed="false">
      <c r="A150" s="40" t="n">
        <v>133</v>
      </c>
      <c r="B150" s="35"/>
      <c r="C150" s="41" t="s">
        <v>152</v>
      </c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37" t="n">
        <v>5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</row>
    <row r="151" customFormat="false" ht="13.5" hidden="false" customHeight="true" outlineLevel="0" collapsed="false">
      <c r="A151" s="38" t="n">
        <v>134</v>
      </c>
      <c r="B151" s="35"/>
      <c r="C151" s="39" t="s">
        <v>153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7" t="n">
        <v>4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</row>
    <row r="152" customFormat="false" ht="13.5" hidden="false" customHeight="true" outlineLevel="0" collapsed="false">
      <c r="A152" s="40" t="n">
        <v>135</v>
      </c>
      <c r="B152" s="35"/>
      <c r="C152" s="41" t="s">
        <v>154</v>
      </c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37" t="n">
        <v>9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</row>
    <row r="153" customFormat="false" ht="13.5" hidden="false" customHeight="true" outlineLevel="0" collapsed="false">
      <c r="A153" s="38" t="n">
        <v>136</v>
      </c>
      <c r="B153" s="35"/>
      <c r="C153" s="39" t="s">
        <v>155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7" t="n">
        <v>9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</row>
    <row r="154" customFormat="false" ht="13.5" hidden="false" customHeight="true" outlineLevel="0" collapsed="false">
      <c r="A154" s="40" t="n">
        <v>137</v>
      </c>
      <c r="B154" s="35"/>
      <c r="C154" s="41" t="s">
        <v>156</v>
      </c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37" t="n">
        <v>6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</row>
    <row r="155" customFormat="false" ht="13.5" hidden="false" customHeight="true" outlineLevel="0" collapsed="false">
      <c r="A155" s="38" t="n">
        <v>138</v>
      </c>
      <c r="B155" s="35"/>
      <c r="C155" s="39" t="s">
        <v>157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7" t="n">
        <v>7</v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</row>
    <row r="156" customFormat="false" ht="13.5" hidden="false" customHeight="true" outlineLevel="0" collapsed="false">
      <c r="A156" s="40" t="n">
        <v>139</v>
      </c>
      <c r="B156" s="35" t="n">
        <v>1</v>
      </c>
      <c r="C156" s="41" t="s">
        <v>158</v>
      </c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37" t="n">
        <v>5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</row>
    <row r="157" customFormat="false" ht="13.5" hidden="false" customHeight="true" outlineLevel="0" collapsed="false">
      <c r="A157" s="38" t="n">
        <v>140</v>
      </c>
      <c r="B157" s="35"/>
      <c r="C157" s="39" t="s">
        <v>159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7" t="n">
        <v>4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</row>
    <row r="158" customFormat="false" ht="13.5" hidden="false" customHeight="true" outlineLevel="0" collapsed="false">
      <c r="A158" s="40" t="n">
        <v>141</v>
      </c>
      <c r="B158" s="35"/>
      <c r="C158" s="41" t="s">
        <v>160</v>
      </c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37" t="n">
        <v>3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</row>
    <row r="159" customFormat="false" ht="13.5" hidden="false" customHeight="true" outlineLevel="0" collapsed="false">
      <c r="A159" s="38" t="n">
        <v>142</v>
      </c>
      <c r="B159" s="35" t="n">
        <v>1</v>
      </c>
      <c r="C159" s="39" t="s">
        <v>161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7" t="n">
        <v>2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</row>
    <row r="160" customFormat="false" ht="13.5" hidden="false" customHeight="true" outlineLevel="0" collapsed="false">
      <c r="A160" s="40" t="n">
        <v>143</v>
      </c>
      <c r="B160" s="35"/>
      <c r="C160" s="41" t="s">
        <v>162</v>
      </c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37" t="n">
        <v>8</v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</row>
    <row r="161" customFormat="false" ht="13.5" hidden="false" customHeight="true" outlineLevel="0" collapsed="false">
      <c r="A161" s="38" t="n">
        <v>144</v>
      </c>
      <c r="B161" s="35"/>
      <c r="C161" s="39" t="s">
        <v>163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7" t="n">
        <v>1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</row>
    <row r="162" customFormat="false" ht="13.5" hidden="false" customHeight="true" outlineLevel="0" collapsed="false">
      <c r="A162" s="40" t="n">
        <v>145</v>
      </c>
      <c r="B162" s="35" t="n">
        <v>1</v>
      </c>
      <c r="C162" s="41" t="s">
        <v>164</v>
      </c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37" t="n">
        <v>6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</row>
    <row r="163" customFormat="false" ht="13.5" hidden="false" customHeight="true" outlineLevel="0" collapsed="false">
      <c r="A163" s="38" t="n">
        <v>146</v>
      </c>
      <c r="B163" s="35"/>
      <c r="C163" s="39" t="s">
        <v>165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7" t="n">
        <v>4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</row>
    <row r="164" customFormat="false" ht="13.5" hidden="false" customHeight="true" outlineLevel="0" collapsed="false">
      <c r="A164" s="40" t="n">
        <v>147</v>
      </c>
      <c r="B164" s="35"/>
      <c r="C164" s="41" t="s">
        <v>166</v>
      </c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37" t="n">
        <v>9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</row>
    <row r="165" customFormat="false" ht="13.5" hidden="false" customHeight="true" outlineLevel="0" collapsed="false">
      <c r="A165" s="38" t="n">
        <v>1</v>
      </c>
      <c r="B165" s="35" t="n">
        <v>1</v>
      </c>
      <c r="C165" s="39" t="s">
        <v>167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7" t="n">
        <v>7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</row>
    <row r="166" customFormat="false" ht="13.5" hidden="false" customHeight="true" outlineLevel="0" collapsed="false">
      <c r="A166" s="40" t="n">
        <v>149</v>
      </c>
      <c r="B166" s="35"/>
      <c r="C166" s="41" t="s">
        <v>168</v>
      </c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37" t="n">
        <v>2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</row>
    <row r="167" customFormat="false" ht="13.5" hidden="false" customHeight="true" outlineLevel="0" collapsed="false">
      <c r="A167" s="38" t="n">
        <v>150</v>
      </c>
      <c r="B167" s="35"/>
      <c r="C167" s="39" t="s">
        <v>169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7" t="n">
        <v>5</v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</row>
    <row r="168" customFormat="false" ht="13.5" hidden="false" customHeight="true" outlineLevel="0" collapsed="false">
      <c r="A168" s="40" t="n">
        <v>151</v>
      </c>
      <c r="B168" s="35"/>
      <c r="C168" s="41" t="s">
        <v>170</v>
      </c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37" t="n">
        <v>3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</row>
    <row r="169" customFormat="false" ht="13.5" hidden="false" customHeight="true" outlineLevel="0" collapsed="false">
      <c r="A169" s="38" t="n">
        <v>152</v>
      </c>
      <c r="B169" s="35" t="n">
        <v>1</v>
      </c>
      <c r="C169" s="39" t="s">
        <v>171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7" t="n">
        <v>1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</row>
    <row r="170" customFormat="false" ht="13.5" hidden="false" customHeight="true" outlineLevel="0" collapsed="false">
      <c r="A170" s="40" t="n">
        <v>153</v>
      </c>
      <c r="B170" s="35"/>
      <c r="C170" s="41" t="s">
        <v>172</v>
      </c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37" t="n">
        <v>8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</row>
    <row r="171" customFormat="false" ht="13.5" hidden="false" customHeight="true" outlineLevel="0" collapsed="false">
      <c r="A171" s="38" t="n">
        <v>154</v>
      </c>
      <c r="B171" s="35" t="n">
        <v>1</v>
      </c>
      <c r="C171" s="39" t="s">
        <v>173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7" t="n">
        <v>3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</row>
    <row r="172" customFormat="false" ht="13.5" hidden="false" customHeight="true" outlineLevel="0" collapsed="false">
      <c r="A172" s="40" t="n">
        <v>155</v>
      </c>
      <c r="B172" s="35"/>
      <c r="C172" s="41" t="s">
        <v>174</v>
      </c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37" t="n">
        <v>6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</row>
    <row r="173" customFormat="false" ht="13.5" hidden="false" customHeight="true" outlineLevel="0" collapsed="false">
      <c r="A173" s="38" t="n">
        <v>156</v>
      </c>
      <c r="B173" s="35"/>
      <c r="C173" s="39" t="s">
        <v>175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7" t="n">
        <v>2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</row>
    <row r="174" customFormat="false" ht="13.5" hidden="false" customHeight="true" outlineLevel="0" collapsed="false">
      <c r="A174" s="40" t="n">
        <v>157</v>
      </c>
      <c r="B174" s="35"/>
      <c r="C174" s="41" t="s">
        <v>176</v>
      </c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37" t="n">
        <v>5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</row>
    <row r="175" customFormat="false" ht="13.5" hidden="false" customHeight="true" outlineLevel="0" collapsed="false">
      <c r="A175" s="38" t="n">
        <v>158</v>
      </c>
      <c r="B175" s="35"/>
      <c r="C175" s="39" t="s">
        <v>177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7" t="n">
        <v>4</v>
      </c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</row>
    <row r="176" customFormat="false" ht="13.5" hidden="false" customHeight="true" outlineLevel="0" collapsed="false">
      <c r="A176" s="40" t="n">
        <v>159</v>
      </c>
      <c r="B176" s="35"/>
      <c r="C176" s="41" t="s">
        <v>178</v>
      </c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37" t="n">
        <v>1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</row>
    <row r="177" customFormat="false" ht="13.5" hidden="false" customHeight="true" outlineLevel="0" collapsed="false">
      <c r="A177" s="38" t="n">
        <v>160</v>
      </c>
      <c r="B177" s="35" t="n">
        <v>1</v>
      </c>
      <c r="C177" s="39" t="s">
        <v>179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7" t="n">
        <v>7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</row>
    <row r="178" customFormat="false" ht="13.5" hidden="false" customHeight="true" outlineLevel="0" collapsed="false">
      <c r="A178" s="40" t="n">
        <v>161</v>
      </c>
      <c r="B178" s="35" t="n">
        <v>1</v>
      </c>
      <c r="C178" s="41" t="s">
        <v>180</v>
      </c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37" t="n">
        <v>9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</row>
    <row r="179" customFormat="false" ht="13.5" hidden="false" customHeight="true" outlineLevel="0" collapsed="false">
      <c r="A179" s="38" t="n">
        <v>162</v>
      </c>
      <c r="B179" s="35"/>
      <c r="C179" s="39" t="s">
        <v>181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7" t="n">
        <v>8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</row>
    <row r="180" customFormat="false" ht="13.5" hidden="false" customHeight="true" outlineLevel="0" collapsed="false">
      <c r="A180" s="40" t="n">
        <v>163</v>
      </c>
      <c r="B180" s="35"/>
      <c r="C180" s="41" t="s">
        <v>182</v>
      </c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37" t="n">
        <v>6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</row>
    <row r="181" customFormat="false" ht="13.5" hidden="false" customHeight="true" outlineLevel="0" collapsed="false">
      <c r="A181" s="38" t="n">
        <v>164</v>
      </c>
      <c r="B181" s="35"/>
      <c r="C181" s="39" t="s">
        <v>183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7" t="n">
        <v>5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</row>
    <row r="182" customFormat="false" ht="13.5" hidden="false" customHeight="true" outlineLevel="0" collapsed="false">
      <c r="A182" s="40" t="n">
        <v>165</v>
      </c>
      <c r="B182" s="35" t="n">
        <v>1</v>
      </c>
      <c r="C182" s="41" t="s">
        <v>184</v>
      </c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37" t="n">
        <v>9</v>
      </c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</row>
    <row r="183" customFormat="false" ht="13.5" hidden="false" customHeight="true" outlineLevel="0" collapsed="false">
      <c r="A183" s="38" t="n">
        <v>166</v>
      </c>
      <c r="B183" s="35"/>
      <c r="C183" s="39" t="s">
        <v>185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7" t="n">
        <v>7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</row>
    <row r="184" customFormat="false" ht="13.5" hidden="false" customHeight="true" outlineLevel="0" collapsed="false">
      <c r="A184" s="40" t="n">
        <v>167</v>
      </c>
      <c r="B184" s="35"/>
      <c r="C184" s="41" t="s">
        <v>186</v>
      </c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37" t="n">
        <v>4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</row>
    <row r="185" customFormat="false" ht="13.5" hidden="false" customHeight="true" outlineLevel="0" collapsed="false">
      <c r="A185" s="38" t="n">
        <v>168</v>
      </c>
      <c r="B185" s="35" t="n">
        <v>1</v>
      </c>
      <c r="C185" s="39" t="s">
        <v>187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7" t="n">
        <v>1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</row>
    <row r="186" customFormat="false" ht="13.5" hidden="false" customHeight="true" outlineLevel="0" collapsed="false">
      <c r="A186" s="40" t="n">
        <v>169</v>
      </c>
      <c r="B186" s="35"/>
      <c r="C186" s="41" t="s">
        <v>188</v>
      </c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37" t="n">
        <v>3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</row>
    <row r="187" customFormat="false" ht="13.5" hidden="false" customHeight="true" outlineLevel="0" collapsed="false">
      <c r="A187" s="38" t="n">
        <v>170</v>
      </c>
      <c r="B187" s="35"/>
      <c r="C187" s="39" t="s">
        <v>189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7" t="n">
        <v>2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</row>
    <row r="188" customFormat="false" ht="13.5" hidden="false" customHeight="true" outlineLevel="0" collapsed="false">
      <c r="A188" s="40" t="n">
        <v>171</v>
      </c>
      <c r="B188" s="35"/>
      <c r="C188" s="41" t="s">
        <v>190</v>
      </c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37" t="n">
        <v>8</v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</row>
    <row r="189" customFormat="false" ht="13.5" hidden="false" customHeight="true" outlineLevel="0" collapsed="false">
      <c r="A189" s="38" t="n">
        <v>172</v>
      </c>
      <c r="B189" s="35"/>
      <c r="C189" s="39" t="s">
        <v>191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7" t="n">
        <v>7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</row>
    <row r="190" customFormat="false" ht="13.5" hidden="false" customHeight="true" outlineLevel="0" collapsed="false">
      <c r="A190" s="40" t="n">
        <v>173</v>
      </c>
      <c r="B190" s="35"/>
      <c r="C190" s="41" t="s">
        <v>192</v>
      </c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37" t="n">
        <v>6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</row>
    <row r="191" customFormat="false" ht="13.5" hidden="false" customHeight="true" outlineLevel="0" collapsed="false">
      <c r="A191" s="38" t="n">
        <v>174</v>
      </c>
      <c r="B191" s="35"/>
      <c r="C191" s="39" t="s">
        <v>193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7" t="n">
        <v>4</v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</row>
    <row r="192" customFormat="false" ht="13.5" hidden="false" customHeight="true" outlineLevel="0" collapsed="false">
      <c r="A192" s="40" t="n">
        <v>175</v>
      </c>
      <c r="B192" s="35"/>
      <c r="C192" s="41" t="s">
        <v>194</v>
      </c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37" t="n">
        <v>9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</row>
    <row r="193" customFormat="false" ht="13.5" hidden="false" customHeight="true" outlineLevel="0" collapsed="false">
      <c r="A193" s="38" t="n">
        <v>176</v>
      </c>
      <c r="B193" s="35"/>
      <c r="C193" s="39" t="s">
        <v>195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7" t="n">
        <v>8</v>
      </c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</row>
    <row r="194" customFormat="false" ht="13.5" hidden="false" customHeight="true" outlineLevel="0" collapsed="false">
      <c r="A194" s="40" t="n">
        <v>177</v>
      </c>
      <c r="B194" s="35"/>
      <c r="C194" s="41" t="s">
        <v>196</v>
      </c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37" t="n">
        <v>5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</row>
    <row r="195" customFormat="false" ht="13.5" hidden="false" customHeight="true" outlineLevel="0" collapsed="false">
      <c r="A195" s="38" t="n">
        <v>178</v>
      </c>
      <c r="B195" s="35"/>
      <c r="C195" s="39" t="s">
        <v>197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7" t="n">
        <v>3</v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</row>
    <row r="196" customFormat="false" ht="13.5" hidden="false" customHeight="true" outlineLevel="0" collapsed="false">
      <c r="A196" s="40" t="n">
        <v>179</v>
      </c>
      <c r="B196" s="35"/>
      <c r="C196" s="41" t="s">
        <v>198</v>
      </c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37" t="n">
        <v>2</v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</row>
    <row r="197" customFormat="false" ht="13.5" hidden="false" customHeight="true" outlineLevel="0" collapsed="false">
      <c r="A197" s="38" t="n">
        <v>180</v>
      </c>
      <c r="B197" s="35"/>
      <c r="C197" s="39" t="s">
        <v>199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7" t="n">
        <v>1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</row>
    <row r="198" customFormat="false" ht="13.5" hidden="false" customHeight="true" outlineLevel="0" collapsed="false">
      <c r="A198" s="40" t="n">
        <v>181</v>
      </c>
      <c r="B198" s="35"/>
      <c r="C198" s="41" t="s">
        <v>200</v>
      </c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37" t="n">
        <v>8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</row>
    <row r="199" customFormat="false" ht="13.5" hidden="false" customHeight="true" outlineLevel="0" collapsed="false">
      <c r="A199" s="38" t="n">
        <v>182</v>
      </c>
      <c r="B199" s="35" t="n">
        <v>1</v>
      </c>
      <c r="C199" s="39" t="s">
        <v>201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7" t="n">
        <v>9</v>
      </c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</row>
    <row r="200" customFormat="false" ht="13.5" hidden="false" customHeight="true" outlineLevel="0" collapsed="false">
      <c r="A200" s="40" t="n">
        <v>183</v>
      </c>
      <c r="B200" s="35"/>
      <c r="C200" s="41" t="s">
        <v>202</v>
      </c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37" t="n">
        <v>2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</row>
    <row r="201" customFormat="false" ht="13.5" hidden="false" customHeight="true" outlineLevel="0" collapsed="false">
      <c r="A201" s="38" t="n">
        <v>184</v>
      </c>
      <c r="B201" s="35"/>
      <c r="C201" s="39" t="s">
        <v>203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7" t="n">
        <v>3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</row>
    <row r="202" customFormat="false" ht="13.5" hidden="false" customHeight="true" outlineLevel="0" collapsed="false">
      <c r="A202" s="40" t="n">
        <v>185</v>
      </c>
      <c r="B202" s="35" t="n">
        <v>1</v>
      </c>
      <c r="C202" s="41" t="s">
        <v>204</v>
      </c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37" t="n">
        <v>1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</row>
    <row r="203" customFormat="false" ht="13.5" hidden="false" customHeight="true" outlineLevel="0" collapsed="false">
      <c r="A203" s="38" t="n">
        <v>186</v>
      </c>
      <c r="B203" s="35"/>
      <c r="C203" s="39" t="s">
        <v>205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7" t="n">
        <v>5</v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</row>
    <row r="204" customFormat="false" ht="13.5" hidden="false" customHeight="true" outlineLevel="0" collapsed="false">
      <c r="A204" s="40" t="n">
        <v>187</v>
      </c>
      <c r="B204" s="35"/>
      <c r="C204" s="41" t="s">
        <v>206</v>
      </c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37" t="n">
        <v>4</v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</row>
    <row r="205" customFormat="false" ht="13.5" hidden="false" customHeight="true" outlineLevel="0" collapsed="false">
      <c r="A205" s="38" t="n">
        <v>188</v>
      </c>
      <c r="B205" s="35"/>
      <c r="C205" s="39" t="s">
        <v>207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7" t="n">
        <v>7</v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</row>
    <row r="206" customFormat="false" ht="13.5" hidden="false" customHeight="true" outlineLevel="0" collapsed="false">
      <c r="A206" s="40" t="n">
        <v>189</v>
      </c>
      <c r="B206" s="35" t="n">
        <v>1</v>
      </c>
      <c r="C206" s="41" t="s">
        <v>208</v>
      </c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37" t="n">
        <v>6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</row>
    <row r="207" customFormat="false" ht="13.5" hidden="false" customHeight="true" outlineLevel="0" collapsed="false">
      <c r="A207" s="38" t="n">
        <v>190</v>
      </c>
      <c r="B207" s="35" t="n">
        <v>1</v>
      </c>
      <c r="C207" s="39" t="s">
        <v>209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7" t="n">
        <v>5</v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</row>
    <row r="208" customFormat="false" ht="13.5" hidden="false" customHeight="true" outlineLevel="0" collapsed="false">
      <c r="A208" s="40" t="n">
        <v>191</v>
      </c>
      <c r="B208" s="35"/>
      <c r="C208" s="41" t="s">
        <v>210</v>
      </c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37" t="n">
        <v>6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</row>
    <row r="209" customFormat="false" ht="13.5" hidden="false" customHeight="true" outlineLevel="0" collapsed="false">
      <c r="A209" s="38" t="n">
        <v>192</v>
      </c>
      <c r="B209" s="35"/>
      <c r="C209" s="39" t="s">
        <v>211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7" t="n">
        <v>2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</row>
    <row r="210" customFormat="false" ht="13.5" hidden="false" customHeight="true" outlineLevel="0" collapsed="false">
      <c r="A210" s="40" t="n">
        <v>193</v>
      </c>
      <c r="B210" s="35"/>
      <c r="C210" s="41" t="s">
        <v>212</v>
      </c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37" t="n">
        <v>7</v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</row>
    <row r="211" customFormat="false" ht="13.5" hidden="false" customHeight="true" outlineLevel="0" collapsed="false">
      <c r="A211" s="38" t="n">
        <v>194</v>
      </c>
      <c r="B211" s="35"/>
      <c r="C211" s="39" t="s">
        <v>213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7" t="n">
        <v>3</v>
      </c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</row>
    <row r="212" customFormat="false" ht="13.5" hidden="false" customHeight="true" outlineLevel="0" collapsed="false">
      <c r="A212" s="40" t="n">
        <v>195</v>
      </c>
      <c r="B212" s="35" t="n">
        <v>1</v>
      </c>
      <c r="C212" s="41" t="s">
        <v>214</v>
      </c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37" t="n">
        <v>9</v>
      </c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</row>
    <row r="213" customFormat="false" ht="13.5" hidden="false" customHeight="true" outlineLevel="0" collapsed="false">
      <c r="A213" s="38" t="n">
        <v>196</v>
      </c>
      <c r="B213" s="35"/>
      <c r="C213" s="39" t="s">
        <v>215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7" t="n">
        <v>4</v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</row>
    <row r="214" customFormat="false" ht="13.5" hidden="false" customHeight="true" outlineLevel="0" collapsed="false">
      <c r="A214" s="40" t="n">
        <v>197</v>
      </c>
      <c r="B214" s="35"/>
      <c r="C214" s="41" t="s">
        <v>216</v>
      </c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37" t="n">
        <v>1</v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</row>
    <row r="215" customFormat="false" ht="13.5" hidden="false" customHeight="true" outlineLevel="0" collapsed="false">
      <c r="A215" s="38" t="n">
        <v>198</v>
      </c>
      <c r="B215" s="35"/>
      <c r="C215" s="39" t="s">
        <v>217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7" t="n">
        <v>8</v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</row>
    <row r="216" customFormat="false" ht="13.5" hidden="false" customHeight="true" outlineLevel="0" collapsed="false">
      <c r="A216" s="40" t="n">
        <v>199</v>
      </c>
      <c r="B216" s="35"/>
      <c r="C216" s="41" t="s">
        <v>218</v>
      </c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37" t="n">
        <v>7</v>
      </c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</row>
    <row r="217" customFormat="false" ht="13.5" hidden="false" customHeight="true" outlineLevel="0" collapsed="false">
      <c r="A217" s="38" t="n">
        <v>200</v>
      </c>
      <c r="B217" s="35"/>
      <c r="C217" s="39" t="s">
        <v>219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7" t="n">
        <v>3</v>
      </c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</row>
    <row r="218" customFormat="false" ht="13.5" hidden="false" customHeight="true" outlineLevel="0" collapsed="false">
      <c r="A218" s="40" t="n">
        <v>201</v>
      </c>
      <c r="B218" s="35" t="n">
        <v>1</v>
      </c>
      <c r="C218" s="41" t="s">
        <v>220</v>
      </c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37" t="n">
        <v>4</v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7"/>
      <c r="HM218" s="7"/>
      <c r="HN218" s="7"/>
      <c r="HO218" s="7"/>
    </row>
    <row r="219" customFormat="false" ht="13.5" hidden="false" customHeight="true" outlineLevel="0" collapsed="false">
      <c r="A219" s="38" t="n">
        <v>202</v>
      </c>
      <c r="B219" s="35" t="n">
        <v>1</v>
      </c>
      <c r="C219" s="39" t="s">
        <v>221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7" t="n">
        <v>9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</row>
    <row r="220" customFormat="false" ht="13.5" hidden="false" customHeight="true" outlineLevel="0" collapsed="false">
      <c r="A220" s="40" t="n">
        <v>203</v>
      </c>
      <c r="B220" s="35"/>
      <c r="C220" s="41" t="s">
        <v>222</v>
      </c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37" t="n">
        <v>2</v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</row>
    <row r="221" customFormat="false" ht="13.5" hidden="false" customHeight="true" outlineLevel="0" collapsed="false">
      <c r="A221" s="38" t="n">
        <v>204</v>
      </c>
      <c r="B221" s="35"/>
      <c r="C221" s="39" t="s">
        <v>223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7" t="n">
        <v>1</v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</row>
    <row r="222" customFormat="false" ht="13.5" hidden="false" customHeight="true" outlineLevel="0" collapsed="false">
      <c r="A222" s="40" t="n">
        <v>205</v>
      </c>
      <c r="B222" s="35"/>
      <c r="C222" s="41" t="s">
        <v>224</v>
      </c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37" t="n">
        <v>8</v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7"/>
      <c r="HM222" s="7"/>
      <c r="HN222" s="7"/>
      <c r="HO222" s="7"/>
    </row>
    <row r="223" customFormat="false" ht="13.5" hidden="false" customHeight="true" outlineLevel="0" collapsed="false">
      <c r="A223" s="38" t="n">
        <v>206</v>
      </c>
      <c r="B223" s="35"/>
      <c r="C223" s="39" t="s">
        <v>225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7" t="n">
        <v>6</v>
      </c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</row>
    <row r="224" customFormat="false" ht="13.5" hidden="false" customHeight="true" outlineLevel="0" collapsed="false">
      <c r="A224" s="40" t="n">
        <v>207</v>
      </c>
      <c r="B224" s="35" t="n">
        <v>1</v>
      </c>
      <c r="C224" s="41" t="s">
        <v>226</v>
      </c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37" t="n">
        <v>5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</row>
    <row r="225" customFormat="false" ht="13.5" hidden="false" customHeight="true" outlineLevel="0" collapsed="false">
      <c r="A225" s="38" t="n">
        <v>208</v>
      </c>
      <c r="B225" s="35" t="n">
        <v>1</v>
      </c>
      <c r="C225" s="39" t="s">
        <v>227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7" t="n">
        <v>5</v>
      </c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</row>
    <row r="226" customFormat="false" ht="13.5" hidden="false" customHeight="true" outlineLevel="0" collapsed="false">
      <c r="A226" s="40" t="n">
        <v>209</v>
      </c>
      <c r="B226" s="35"/>
      <c r="C226" s="41" t="s">
        <v>228</v>
      </c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37" t="n">
        <v>2</v>
      </c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</row>
    <row r="227" customFormat="false" ht="13.5" hidden="false" customHeight="true" outlineLevel="0" collapsed="false">
      <c r="A227" s="38" t="n">
        <v>1</v>
      </c>
      <c r="B227" s="35" t="n">
        <v>1</v>
      </c>
      <c r="C227" s="39" t="s">
        <v>229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7" t="n">
        <v>3</v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</row>
    <row r="228" customFormat="false" ht="13.5" hidden="false" customHeight="true" outlineLevel="0" collapsed="false">
      <c r="A228" s="40" t="n">
        <v>211</v>
      </c>
      <c r="B228" s="35" t="n">
        <v>1</v>
      </c>
      <c r="C228" s="41" t="s">
        <v>230</v>
      </c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37" t="n">
        <v>1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</row>
    <row r="229" customFormat="false" ht="13.5" hidden="false" customHeight="true" outlineLevel="0" collapsed="false">
      <c r="A229" s="38" t="n">
        <v>212</v>
      </c>
      <c r="B229" s="35"/>
      <c r="C229" s="39" t="s">
        <v>231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7" t="n">
        <v>6</v>
      </c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</row>
    <row r="230" customFormat="false" ht="13.5" hidden="false" customHeight="true" outlineLevel="0" collapsed="false">
      <c r="A230" s="40" t="n">
        <v>213</v>
      </c>
      <c r="B230" s="35"/>
      <c r="C230" s="41" t="s">
        <v>232</v>
      </c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37" t="n">
        <v>9</v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</row>
    <row r="231" customFormat="false" ht="13.5" hidden="false" customHeight="true" outlineLevel="0" collapsed="false">
      <c r="A231" s="38" t="n">
        <v>214</v>
      </c>
      <c r="B231" s="35"/>
      <c r="C231" s="39" t="s">
        <v>233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7" t="n">
        <v>4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</row>
    <row r="232" customFormat="false" ht="13.5" hidden="false" customHeight="true" outlineLevel="0" collapsed="false">
      <c r="A232" s="40" t="n">
        <v>215</v>
      </c>
      <c r="B232" s="35"/>
      <c r="C232" s="41" t="s">
        <v>234</v>
      </c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37" t="n">
        <v>8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</row>
    <row r="233" customFormat="false" ht="13.5" hidden="false" customHeight="true" outlineLevel="0" collapsed="false">
      <c r="A233" s="38" t="n">
        <v>216</v>
      </c>
      <c r="B233" s="35"/>
      <c r="C233" s="39" t="s">
        <v>235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7" t="n">
        <v>7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</row>
    <row r="234" customFormat="false" ht="13.5" hidden="false" customHeight="true" outlineLevel="0" collapsed="false">
      <c r="A234" s="40" t="n">
        <v>217</v>
      </c>
      <c r="B234" s="35"/>
      <c r="C234" s="41" t="s">
        <v>236</v>
      </c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37" t="n">
        <v>3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</row>
    <row r="235" customFormat="false" ht="13.5" hidden="false" customHeight="true" outlineLevel="0" collapsed="false">
      <c r="A235" s="38" t="n">
        <v>218</v>
      </c>
      <c r="B235" s="35"/>
      <c r="C235" s="39" t="s">
        <v>237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7" t="n">
        <v>4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7"/>
      <c r="HM235" s="7"/>
      <c r="HN235" s="7"/>
      <c r="HO235" s="7"/>
    </row>
    <row r="236" customFormat="false" ht="13.5" hidden="false" customHeight="true" outlineLevel="0" collapsed="false">
      <c r="A236" s="40" t="n">
        <v>219</v>
      </c>
      <c r="B236" s="35"/>
      <c r="C236" s="41" t="s">
        <v>238</v>
      </c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37" t="n">
        <v>7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</row>
    <row r="237" customFormat="false" ht="13.5" hidden="false" customHeight="true" outlineLevel="0" collapsed="false">
      <c r="A237" s="38" t="n">
        <v>220</v>
      </c>
      <c r="B237" s="35"/>
      <c r="C237" s="39" t="s">
        <v>239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7" t="n">
        <v>9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</row>
    <row r="238" customFormat="false" ht="13.5" hidden="false" customHeight="true" outlineLevel="0" collapsed="false">
      <c r="A238" s="40" t="n">
        <v>221</v>
      </c>
      <c r="B238" s="35"/>
      <c r="C238" s="41" t="s">
        <v>240</v>
      </c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37" t="n">
        <v>8</v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7"/>
      <c r="HA238" s="7"/>
      <c r="HB238" s="7"/>
      <c r="HC238" s="7"/>
      <c r="HD238" s="7"/>
      <c r="HE238" s="7"/>
      <c r="HF238" s="7"/>
      <c r="HG238" s="7"/>
      <c r="HH238" s="7"/>
      <c r="HI238" s="7"/>
      <c r="HJ238" s="7"/>
      <c r="HK238" s="7"/>
      <c r="HL238" s="7"/>
      <c r="HM238" s="7"/>
      <c r="HN238" s="7"/>
      <c r="HO238" s="7"/>
    </row>
    <row r="239" customFormat="false" ht="13.5" hidden="false" customHeight="true" outlineLevel="0" collapsed="false">
      <c r="A239" s="38" t="n">
        <v>222</v>
      </c>
      <c r="B239" s="35"/>
      <c r="C239" s="39" t="s">
        <v>241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7" t="n">
        <v>5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/>
      <c r="HG239" s="7"/>
      <c r="HH239" s="7"/>
      <c r="HI239" s="7"/>
      <c r="HJ239" s="7"/>
      <c r="HK239" s="7"/>
      <c r="HL239" s="7"/>
      <c r="HM239" s="7"/>
      <c r="HN239" s="7"/>
      <c r="HO239" s="7"/>
    </row>
    <row r="240" customFormat="false" ht="13.5" hidden="false" customHeight="true" outlineLevel="0" collapsed="false">
      <c r="A240" s="40" t="n">
        <v>223</v>
      </c>
      <c r="B240" s="35"/>
      <c r="C240" s="41" t="s">
        <v>242</v>
      </c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37" t="n">
        <v>1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7"/>
      <c r="HM240" s="7"/>
      <c r="HN240" s="7"/>
      <c r="HO240" s="7"/>
    </row>
    <row r="241" customFormat="false" ht="13.5" hidden="false" customHeight="true" outlineLevel="0" collapsed="false">
      <c r="A241" s="38" t="n">
        <v>224</v>
      </c>
      <c r="B241" s="35"/>
      <c r="C241" s="39" t="s">
        <v>243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7" t="n">
        <v>2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</row>
    <row r="242" customFormat="false" ht="13.5" hidden="false" customHeight="true" outlineLevel="0" collapsed="false">
      <c r="A242" s="40" t="n">
        <v>225</v>
      </c>
      <c r="B242" s="35"/>
      <c r="C242" s="41" t="s">
        <v>244</v>
      </c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37" t="n">
        <v>6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7"/>
      <c r="HD242" s="7"/>
      <c r="HE242" s="7"/>
      <c r="HF242" s="7"/>
      <c r="HG242" s="7"/>
      <c r="HH242" s="7"/>
      <c r="HI242" s="7"/>
      <c r="HJ242" s="7"/>
      <c r="HK242" s="7"/>
      <c r="HL242" s="7"/>
      <c r="HM242" s="7"/>
      <c r="HN242" s="7"/>
      <c r="HO242" s="7"/>
    </row>
    <row r="243" customFormat="false" ht="13.5" hidden="false" customHeight="true" outlineLevel="0" collapsed="false">
      <c r="A243" s="38" t="n">
        <v>226</v>
      </c>
      <c r="B243" s="35"/>
      <c r="C243" s="39" t="s">
        <v>245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7" t="n">
        <v>1</v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7"/>
      <c r="HM243" s="7"/>
      <c r="HN243" s="7"/>
      <c r="HO243" s="7"/>
    </row>
    <row r="244" customFormat="false" ht="13.5" hidden="false" customHeight="true" outlineLevel="0" collapsed="false">
      <c r="A244" s="40" t="n">
        <v>227</v>
      </c>
      <c r="B244" s="35"/>
      <c r="C244" s="41" t="s">
        <v>246</v>
      </c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37" t="n">
        <v>2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7"/>
      <c r="HM244" s="7"/>
      <c r="HN244" s="7"/>
      <c r="HO244" s="7"/>
    </row>
    <row r="245" customFormat="false" ht="13.5" hidden="false" customHeight="true" outlineLevel="0" collapsed="false">
      <c r="A245" s="38" t="n">
        <v>228</v>
      </c>
      <c r="B245" s="35" t="n">
        <v>1</v>
      </c>
      <c r="C245" s="39" t="s">
        <v>247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7" t="n">
        <v>5</v>
      </c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</row>
    <row r="246" customFormat="false" ht="13.5" hidden="false" customHeight="true" outlineLevel="0" collapsed="false">
      <c r="A246" s="40" t="n">
        <v>229</v>
      </c>
      <c r="B246" s="35" t="n">
        <v>1</v>
      </c>
      <c r="C246" s="41" t="s">
        <v>248</v>
      </c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37" t="n">
        <v>6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</row>
    <row r="247" customFormat="false" ht="13.5" hidden="false" customHeight="true" outlineLevel="0" collapsed="false">
      <c r="A247" s="38" t="n">
        <v>230</v>
      </c>
      <c r="B247" s="35"/>
      <c r="C247" s="39" t="s">
        <v>249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7" t="n">
        <v>8</v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</row>
    <row r="248" customFormat="false" ht="13.5" hidden="false" customHeight="true" outlineLevel="0" collapsed="false">
      <c r="A248" s="40" t="n">
        <v>231</v>
      </c>
      <c r="B248" s="35"/>
      <c r="C248" s="41" t="s">
        <v>250</v>
      </c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37" t="n">
        <v>9</v>
      </c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</row>
    <row r="249" customFormat="false" ht="13.5" hidden="false" customHeight="true" outlineLevel="0" collapsed="false">
      <c r="A249" s="38" t="n">
        <v>232</v>
      </c>
      <c r="B249" s="35"/>
      <c r="C249" s="39" t="s">
        <v>251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7" t="n">
        <v>4</v>
      </c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</row>
    <row r="250" customFormat="false" ht="13.5" hidden="false" customHeight="true" outlineLevel="0" collapsed="false">
      <c r="A250" s="40" t="n">
        <v>233</v>
      </c>
      <c r="B250" s="35"/>
      <c r="C250" s="41" t="s">
        <v>252</v>
      </c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37" t="n">
        <v>7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7"/>
      <c r="HM250" s="7"/>
      <c r="HN250" s="7"/>
      <c r="HO250" s="7"/>
    </row>
    <row r="251" customFormat="false" ht="13.5" hidden="false" customHeight="true" outlineLevel="0" collapsed="false">
      <c r="A251" s="38" t="n">
        <v>234</v>
      </c>
      <c r="B251" s="35" t="n">
        <v>1</v>
      </c>
      <c r="C251" s="39" t="s">
        <v>253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7" t="n">
        <v>3</v>
      </c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</row>
    <row r="252" customFormat="false" ht="13.5" hidden="false" customHeight="true" outlineLevel="0" collapsed="false">
      <c r="A252" s="40" t="n">
        <v>235</v>
      </c>
      <c r="B252" s="35"/>
      <c r="C252" s="41" t="s">
        <v>254</v>
      </c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37" t="n">
        <v>8</v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</row>
    <row r="253" customFormat="false" ht="13.5" hidden="false" customHeight="true" outlineLevel="0" collapsed="false">
      <c r="A253" s="38" t="n">
        <v>236</v>
      </c>
      <c r="B253" s="35"/>
      <c r="C253" s="39" t="s">
        <v>255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7" t="n">
        <v>9</v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7"/>
      <c r="HF253" s="7"/>
      <c r="HG253" s="7"/>
      <c r="HH253" s="7"/>
      <c r="HI253" s="7"/>
      <c r="HJ253" s="7"/>
      <c r="HK253" s="7"/>
      <c r="HL253" s="7"/>
      <c r="HM253" s="7"/>
      <c r="HN253" s="7"/>
      <c r="HO253" s="7"/>
    </row>
    <row r="254" customFormat="false" ht="13.5" hidden="false" customHeight="true" outlineLevel="0" collapsed="false">
      <c r="A254" s="40" t="n">
        <v>237</v>
      </c>
      <c r="B254" s="35"/>
      <c r="C254" s="41" t="s">
        <v>256</v>
      </c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37" t="n">
        <v>4</v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  <c r="HI254" s="7"/>
      <c r="HJ254" s="7"/>
      <c r="HK254" s="7"/>
      <c r="HL254" s="7"/>
      <c r="HM254" s="7"/>
      <c r="HN254" s="7"/>
      <c r="HO254" s="7"/>
    </row>
    <row r="255" customFormat="false" ht="13.5" hidden="false" customHeight="true" outlineLevel="0" collapsed="false">
      <c r="A255" s="38" t="n">
        <v>238</v>
      </c>
      <c r="B255" s="35"/>
      <c r="C255" s="39" t="s">
        <v>257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7" t="n">
        <v>5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7"/>
      <c r="HM255" s="7"/>
      <c r="HN255" s="7"/>
      <c r="HO255" s="7"/>
    </row>
    <row r="256" customFormat="false" ht="13.5" hidden="false" customHeight="true" outlineLevel="0" collapsed="false">
      <c r="A256" s="40" t="n">
        <v>239</v>
      </c>
      <c r="B256" s="35"/>
      <c r="C256" s="41" t="s">
        <v>258</v>
      </c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37" t="n">
        <v>6</v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7"/>
      <c r="HM256" s="7"/>
      <c r="HN256" s="7"/>
      <c r="HO256" s="7"/>
    </row>
    <row r="257" customFormat="false" ht="13.5" hidden="false" customHeight="true" outlineLevel="0" collapsed="false">
      <c r="A257" s="38" t="n">
        <v>240</v>
      </c>
      <c r="B257" s="35" t="n">
        <v>1</v>
      </c>
      <c r="C257" s="39" t="s">
        <v>259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7" t="n">
        <v>1</v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</row>
    <row r="258" customFormat="false" ht="13.5" hidden="false" customHeight="true" outlineLevel="0" collapsed="false">
      <c r="A258" s="40" t="n">
        <v>241</v>
      </c>
      <c r="B258" s="35" t="n">
        <v>1</v>
      </c>
      <c r="C258" s="41" t="s">
        <v>260</v>
      </c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37" t="n">
        <v>7</v>
      </c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</row>
    <row r="259" customFormat="false" ht="13.5" hidden="false" customHeight="true" outlineLevel="0" collapsed="false">
      <c r="A259" s="38" t="n">
        <v>242</v>
      </c>
      <c r="B259" s="35"/>
      <c r="C259" s="39" t="s">
        <v>261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7" t="n">
        <v>2</v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</row>
    <row r="260" customFormat="false" ht="13.5" hidden="false" customHeight="true" outlineLevel="0" collapsed="false">
      <c r="A260" s="40" t="n">
        <v>243</v>
      </c>
      <c r="B260" s="35"/>
      <c r="C260" s="41" t="s">
        <v>262</v>
      </c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37" t="n">
        <v>3</v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  <c r="HI260" s="7"/>
      <c r="HJ260" s="7"/>
      <c r="HK260" s="7"/>
      <c r="HL260" s="7"/>
      <c r="HM260" s="7"/>
      <c r="HN260" s="7"/>
      <c r="HO260" s="7"/>
    </row>
    <row r="261" customFormat="false" ht="13.5" hidden="false" customHeight="true" outlineLevel="0" collapsed="false">
      <c r="A261" s="38" t="n">
        <v>244</v>
      </c>
      <c r="B261" s="35"/>
      <c r="C261" s="39" t="s">
        <v>263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7" t="n">
        <v>3</v>
      </c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</row>
    <row r="262" customFormat="false" ht="13.5" hidden="false" customHeight="true" outlineLevel="0" collapsed="false">
      <c r="A262" s="40" t="n">
        <v>245</v>
      </c>
      <c r="B262" s="35"/>
      <c r="C262" s="41" t="s">
        <v>264</v>
      </c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37" t="n">
        <v>1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</row>
    <row r="263" customFormat="false" ht="13.5" hidden="false" customHeight="true" outlineLevel="0" collapsed="false">
      <c r="A263" s="38" t="n">
        <v>246</v>
      </c>
      <c r="B263" s="35"/>
      <c r="C263" s="39" t="s">
        <v>265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7" t="n">
        <v>8</v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</row>
    <row r="264" customFormat="false" ht="13.5" hidden="false" customHeight="true" outlineLevel="0" collapsed="false">
      <c r="A264" s="40" t="n">
        <v>247</v>
      </c>
      <c r="B264" s="35"/>
      <c r="C264" s="41" t="s">
        <v>266</v>
      </c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37" t="n">
        <v>5</v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</row>
    <row r="265" customFormat="false" ht="13.5" hidden="false" customHeight="true" outlineLevel="0" collapsed="false">
      <c r="A265" s="38" t="n">
        <v>248</v>
      </c>
      <c r="B265" s="35"/>
      <c r="C265" s="39" t="s">
        <v>267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7" t="n">
        <v>9</v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</row>
    <row r="266" customFormat="false" ht="13.5" hidden="false" customHeight="true" outlineLevel="0" collapsed="false">
      <c r="A266" s="40" t="n">
        <v>249</v>
      </c>
      <c r="B266" s="35"/>
      <c r="C266" s="41" t="s">
        <v>268</v>
      </c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37" t="n">
        <v>6</v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</row>
    <row r="267" customFormat="false" ht="13.5" hidden="false" customHeight="true" outlineLevel="0" collapsed="false">
      <c r="A267" s="38" t="n">
        <v>250</v>
      </c>
      <c r="B267" s="35"/>
      <c r="C267" s="39" t="s">
        <v>269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7" t="n">
        <v>4</v>
      </c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7"/>
      <c r="HA267" s="7"/>
      <c r="HB267" s="7"/>
      <c r="HC267" s="7"/>
      <c r="HD267" s="7"/>
      <c r="HE267" s="7"/>
      <c r="HF267" s="7"/>
      <c r="HG267" s="7"/>
      <c r="HH267" s="7"/>
      <c r="HI267" s="7"/>
      <c r="HJ267" s="7"/>
      <c r="HK267" s="7"/>
      <c r="HL267" s="7"/>
      <c r="HM267" s="7"/>
      <c r="HN267" s="7"/>
      <c r="HO267" s="7"/>
    </row>
    <row r="268" customFormat="false" ht="13.5" hidden="false" customHeight="true" outlineLevel="0" collapsed="false">
      <c r="A268" s="40" t="n">
        <v>251</v>
      </c>
      <c r="B268" s="35"/>
      <c r="C268" s="41" t="s">
        <v>270</v>
      </c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37" t="n">
        <v>7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  <c r="HC268" s="7"/>
      <c r="HD268" s="7"/>
      <c r="HE268" s="7"/>
      <c r="HF268" s="7"/>
      <c r="HG268" s="7"/>
      <c r="HH268" s="7"/>
      <c r="HI268" s="7"/>
      <c r="HJ268" s="7"/>
      <c r="HK268" s="7"/>
      <c r="HL268" s="7"/>
      <c r="HM268" s="7"/>
      <c r="HN268" s="7"/>
      <c r="HO268" s="7"/>
    </row>
    <row r="269" customFormat="false" ht="13.5" hidden="false" customHeight="true" outlineLevel="0" collapsed="false">
      <c r="A269" s="38" t="n">
        <v>252</v>
      </c>
      <c r="B269" s="35"/>
      <c r="C269" s="39" t="s">
        <v>271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7" t="n">
        <v>2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</row>
    <row r="270" customFormat="false" ht="13.5" hidden="false" customHeight="true" outlineLevel="0" collapsed="false">
      <c r="A270" s="40" t="n">
        <v>253</v>
      </c>
      <c r="B270" s="35"/>
      <c r="C270" s="41" t="s">
        <v>272</v>
      </c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37" t="n">
        <v>8</v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</row>
    <row r="271" customFormat="false" ht="13.5" hidden="false" customHeight="true" outlineLevel="0" collapsed="false">
      <c r="A271" s="38" t="n">
        <v>254</v>
      </c>
      <c r="B271" s="35"/>
      <c r="C271" s="39" t="s">
        <v>273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7" t="n">
        <v>5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</row>
    <row r="272" customFormat="false" ht="13.5" hidden="false" customHeight="true" outlineLevel="0" collapsed="false">
      <c r="A272" s="40" t="n">
        <v>255</v>
      </c>
      <c r="B272" s="35"/>
      <c r="C272" s="41" t="s">
        <v>274</v>
      </c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37" t="n">
        <v>1</v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</row>
    <row r="273" customFormat="false" ht="13.5" hidden="false" customHeight="true" outlineLevel="0" collapsed="false">
      <c r="A273" s="38" t="n">
        <v>256</v>
      </c>
      <c r="B273" s="35"/>
      <c r="C273" s="39" t="s">
        <v>275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7" t="n">
        <v>3</v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7"/>
      <c r="HA273" s="7"/>
      <c r="HB273" s="7"/>
      <c r="HC273" s="7"/>
      <c r="HD273" s="7"/>
      <c r="HE273" s="7"/>
      <c r="HF273" s="7"/>
      <c r="HG273" s="7"/>
      <c r="HH273" s="7"/>
      <c r="HI273" s="7"/>
      <c r="HJ273" s="7"/>
      <c r="HK273" s="7"/>
      <c r="HL273" s="7"/>
      <c r="HM273" s="7"/>
      <c r="HN273" s="7"/>
      <c r="HO273" s="7"/>
    </row>
    <row r="274" customFormat="false" ht="13.5" hidden="false" customHeight="true" outlineLevel="0" collapsed="false">
      <c r="A274" s="40" t="n">
        <v>257</v>
      </c>
      <c r="B274" s="35"/>
      <c r="C274" s="41" t="s">
        <v>276</v>
      </c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37" t="n">
        <v>9</v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  <c r="HC274" s="7"/>
      <c r="HD274" s="7"/>
      <c r="HE274" s="7"/>
      <c r="HF274" s="7"/>
      <c r="HG274" s="7"/>
      <c r="HH274" s="7"/>
      <c r="HI274" s="7"/>
      <c r="HJ274" s="7"/>
      <c r="HK274" s="7"/>
      <c r="HL274" s="7"/>
      <c r="HM274" s="7"/>
      <c r="HN274" s="7"/>
      <c r="HO274" s="7"/>
    </row>
    <row r="275" customFormat="false" ht="13.5" hidden="false" customHeight="true" outlineLevel="0" collapsed="false">
      <c r="A275" s="38" t="n">
        <v>258</v>
      </c>
      <c r="B275" s="35"/>
      <c r="C275" s="39" t="s">
        <v>277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7" t="n">
        <v>2</v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</row>
    <row r="276" customFormat="false" ht="13.5" hidden="false" customHeight="true" outlineLevel="0" collapsed="false">
      <c r="A276" s="40" t="n">
        <v>259</v>
      </c>
      <c r="B276" s="35"/>
      <c r="C276" s="41" t="s">
        <v>278</v>
      </c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37" t="n">
        <v>6</v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</row>
    <row r="277" customFormat="false" ht="13.5" hidden="false" customHeight="true" outlineLevel="0" collapsed="false">
      <c r="A277" s="38" t="n">
        <v>260</v>
      </c>
      <c r="B277" s="35"/>
      <c r="C277" s="39" t="s">
        <v>279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7" t="n">
        <v>7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</row>
    <row r="278" customFormat="false" ht="13.5" hidden="false" customHeight="true" outlineLevel="0" collapsed="false">
      <c r="A278" s="40" t="n">
        <v>261</v>
      </c>
      <c r="B278" s="35"/>
      <c r="C278" s="41" t="s">
        <v>280</v>
      </c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37" t="n">
        <v>4</v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  <c r="HC278" s="7"/>
      <c r="HD278" s="7"/>
      <c r="HE278" s="7"/>
      <c r="HF278" s="7"/>
      <c r="HG278" s="7"/>
      <c r="HH278" s="7"/>
      <c r="HI278" s="7"/>
      <c r="HJ278" s="7"/>
      <c r="HK278" s="7"/>
      <c r="HL278" s="7"/>
      <c r="HM278" s="7"/>
      <c r="HN278" s="7"/>
      <c r="HO278" s="7"/>
    </row>
    <row r="279" customFormat="false" ht="13.5" hidden="false" customHeight="true" outlineLevel="0" collapsed="false">
      <c r="A279" s="38" t="n">
        <v>262</v>
      </c>
      <c r="B279" s="35"/>
      <c r="C279" s="39" t="s">
        <v>281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7" t="n">
        <v>8</v>
      </c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  <c r="HC279" s="7"/>
      <c r="HD279" s="7"/>
      <c r="HE279" s="7"/>
      <c r="HF279" s="7"/>
      <c r="HG279" s="7"/>
      <c r="HH279" s="7"/>
      <c r="HI279" s="7"/>
      <c r="HJ279" s="7"/>
      <c r="HK279" s="7"/>
      <c r="HL279" s="7"/>
      <c r="HM279" s="7"/>
      <c r="HN279" s="7"/>
      <c r="HO279" s="7"/>
    </row>
    <row r="280" customFormat="false" ht="13.5" hidden="false" customHeight="true" outlineLevel="0" collapsed="false">
      <c r="A280" s="40" t="n">
        <v>263</v>
      </c>
      <c r="B280" s="35"/>
      <c r="C280" s="41" t="s">
        <v>282</v>
      </c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37" t="n">
        <v>3</v>
      </c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7"/>
      <c r="HA280" s="7"/>
      <c r="HB280" s="7"/>
      <c r="HC280" s="7"/>
      <c r="HD280" s="7"/>
      <c r="HE280" s="7"/>
      <c r="HF280" s="7"/>
      <c r="HG280" s="7"/>
      <c r="HH280" s="7"/>
      <c r="HI280" s="7"/>
      <c r="HJ280" s="7"/>
      <c r="HK280" s="7"/>
      <c r="HL280" s="7"/>
      <c r="HM280" s="7"/>
      <c r="HN280" s="7"/>
      <c r="HO280" s="7"/>
    </row>
    <row r="281" customFormat="false" ht="13.5" hidden="false" customHeight="true" outlineLevel="0" collapsed="false">
      <c r="A281" s="38" t="n">
        <v>264</v>
      </c>
      <c r="B281" s="35"/>
      <c r="C281" s="39" t="s">
        <v>283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7" t="n">
        <v>5</v>
      </c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7"/>
      <c r="HA281" s="7"/>
      <c r="HB281" s="7"/>
      <c r="HC281" s="7"/>
      <c r="HD281" s="7"/>
      <c r="HE281" s="7"/>
      <c r="HF281" s="7"/>
      <c r="HG281" s="7"/>
      <c r="HH281" s="7"/>
      <c r="HI281" s="7"/>
      <c r="HJ281" s="7"/>
      <c r="HK281" s="7"/>
      <c r="HL281" s="7"/>
      <c r="HM281" s="7"/>
      <c r="HN281" s="7"/>
      <c r="HO281" s="7"/>
    </row>
    <row r="282" customFormat="false" ht="13.5" hidden="false" customHeight="true" outlineLevel="0" collapsed="false">
      <c r="A282" s="40" t="n">
        <v>265</v>
      </c>
      <c r="B282" s="35"/>
      <c r="C282" s="41" t="s">
        <v>284</v>
      </c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37" t="n">
        <v>7</v>
      </c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  <c r="HC282" s="7"/>
      <c r="HD282" s="7"/>
      <c r="HE282" s="7"/>
      <c r="HF282" s="7"/>
      <c r="HG282" s="7"/>
      <c r="HH282" s="7"/>
      <c r="HI282" s="7"/>
      <c r="HJ282" s="7"/>
      <c r="HK282" s="7"/>
      <c r="HL282" s="7"/>
      <c r="HM282" s="7"/>
      <c r="HN282" s="7"/>
      <c r="HO282" s="7"/>
    </row>
    <row r="283" customFormat="false" ht="13.5" hidden="false" customHeight="true" outlineLevel="0" collapsed="false">
      <c r="A283" s="38" t="n">
        <v>266</v>
      </c>
      <c r="B283" s="35"/>
      <c r="C283" s="39" t="s">
        <v>285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7" t="n">
        <v>9</v>
      </c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  <c r="GS283" s="7"/>
      <c r="GT283" s="7"/>
      <c r="GU283" s="7"/>
      <c r="GV283" s="7"/>
      <c r="GW283" s="7"/>
      <c r="GX283" s="7"/>
      <c r="GY283" s="7"/>
      <c r="GZ283" s="7"/>
      <c r="HA283" s="7"/>
      <c r="HB283" s="7"/>
      <c r="HC283" s="7"/>
      <c r="HD283" s="7"/>
      <c r="HE283" s="7"/>
      <c r="HF283" s="7"/>
      <c r="HG283" s="7"/>
      <c r="HH283" s="7"/>
      <c r="HI283" s="7"/>
      <c r="HJ283" s="7"/>
      <c r="HK283" s="7"/>
      <c r="HL283" s="7"/>
      <c r="HM283" s="7"/>
      <c r="HN283" s="7"/>
      <c r="HO283" s="7"/>
    </row>
    <row r="284" customFormat="false" ht="13.5" hidden="false" customHeight="true" outlineLevel="0" collapsed="false">
      <c r="A284" s="40" t="n">
        <v>267</v>
      </c>
      <c r="B284" s="35"/>
      <c r="C284" s="41" t="s">
        <v>286</v>
      </c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37" t="n">
        <v>4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  <c r="GS284" s="7"/>
      <c r="GT284" s="7"/>
      <c r="GU284" s="7"/>
      <c r="GV284" s="7"/>
      <c r="GW284" s="7"/>
      <c r="GX284" s="7"/>
      <c r="GY284" s="7"/>
      <c r="GZ284" s="7"/>
      <c r="HA284" s="7"/>
      <c r="HB284" s="7"/>
      <c r="HC284" s="7"/>
      <c r="HD284" s="7"/>
      <c r="HE284" s="7"/>
      <c r="HF284" s="7"/>
      <c r="HG284" s="7"/>
      <c r="HH284" s="7"/>
      <c r="HI284" s="7"/>
      <c r="HJ284" s="7"/>
      <c r="HK284" s="7"/>
      <c r="HL284" s="7"/>
      <c r="HM284" s="7"/>
      <c r="HN284" s="7"/>
      <c r="HO284" s="7"/>
    </row>
    <row r="285" customFormat="false" ht="13.5" hidden="false" customHeight="true" outlineLevel="0" collapsed="false">
      <c r="A285" s="38" t="n">
        <v>268</v>
      </c>
      <c r="B285" s="35"/>
      <c r="C285" s="39" t="s">
        <v>287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7" t="n">
        <v>1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  <c r="GS285" s="7"/>
      <c r="GT285" s="7"/>
      <c r="GU285" s="7"/>
      <c r="GV285" s="7"/>
      <c r="GW285" s="7"/>
      <c r="GX285" s="7"/>
      <c r="GY285" s="7"/>
      <c r="GZ285" s="7"/>
      <c r="HA285" s="7"/>
      <c r="HB285" s="7"/>
      <c r="HC285" s="7"/>
      <c r="HD285" s="7"/>
      <c r="HE285" s="7"/>
      <c r="HF285" s="7"/>
      <c r="HG285" s="7"/>
      <c r="HH285" s="7"/>
      <c r="HI285" s="7"/>
      <c r="HJ285" s="7"/>
      <c r="HK285" s="7"/>
      <c r="HL285" s="7"/>
      <c r="HM285" s="7"/>
      <c r="HN285" s="7"/>
      <c r="HO285" s="7"/>
    </row>
    <row r="286" customFormat="false" ht="13.5" hidden="false" customHeight="true" outlineLevel="0" collapsed="false">
      <c r="A286" s="40" t="n">
        <v>269</v>
      </c>
      <c r="B286" s="35"/>
      <c r="C286" s="41" t="s">
        <v>288</v>
      </c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37" t="n">
        <v>6</v>
      </c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7"/>
      <c r="HA286" s="7"/>
      <c r="HB286" s="7"/>
      <c r="HC286" s="7"/>
      <c r="HD286" s="7"/>
      <c r="HE286" s="7"/>
      <c r="HF286" s="7"/>
      <c r="HG286" s="7"/>
      <c r="HH286" s="7"/>
      <c r="HI286" s="7"/>
      <c r="HJ286" s="7"/>
      <c r="HK286" s="7"/>
      <c r="HL286" s="7"/>
      <c r="HM286" s="7"/>
      <c r="HN286" s="7"/>
      <c r="HO286" s="7"/>
    </row>
    <row r="287" customFormat="false" ht="13.5" hidden="false" customHeight="true" outlineLevel="0" collapsed="false">
      <c r="A287" s="42" t="n">
        <v>270</v>
      </c>
      <c r="B287" s="35"/>
      <c r="C287" s="39" t="s">
        <v>289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7" t="n">
        <v>2</v>
      </c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  <c r="GS287" s="7"/>
      <c r="GT287" s="7"/>
      <c r="GU287" s="7"/>
      <c r="GV287" s="7"/>
      <c r="GW287" s="7"/>
      <c r="GX287" s="7"/>
      <c r="GY287" s="7"/>
      <c r="GZ287" s="7"/>
      <c r="HA287" s="7"/>
      <c r="HB287" s="7"/>
      <c r="HC287" s="7"/>
      <c r="HD287" s="7"/>
      <c r="HE287" s="7"/>
      <c r="HF287" s="7"/>
      <c r="HG287" s="7"/>
      <c r="HH287" s="7"/>
      <c r="HI287" s="7"/>
      <c r="HJ287" s="7"/>
      <c r="HK287" s="7"/>
      <c r="HL287" s="7"/>
      <c r="HM287" s="7"/>
      <c r="HN287" s="7"/>
      <c r="HO287" s="7"/>
    </row>
    <row r="288" customFormat="false" ht="13.5" hidden="false" customHeight="true" outlineLevel="0" collapsed="false">
      <c r="A288" s="43"/>
      <c r="B288" s="44"/>
      <c r="C288" s="45"/>
      <c r="D288" s="45"/>
      <c r="E288" s="45"/>
      <c r="F288" s="45"/>
      <c r="G288" s="45"/>
      <c r="H288" s="45"/>
      <c r="I288" s="46"/>
      <c r="J288" s="45"/>
      <c r="K288" s="45"/>
      <c r="L288" s="45"/>
      <c r="M288" s="47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</row>
    <row r="289" customFormat="false" ht="15" hidden="false" customHeight="true" outlineLevel="0" collapsed="false">
      <c r="A289" s="48" t="s">
        <v>290</v>
      </c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</row>
    <row r="290" customFormat="false" ht="15" hidden="false" customHeight="true" outlineLevel="0" collapsed="false">
      <c r="A290" s="49" t="s">
        <v>291</v>
      </c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</row>
    <row r="291" customFormat="false" ht="15" hidden="false" customHeight="true" outlineLevel="0" collapsed="false">
      <c r="A291" s="49" t="s">
        <v>292</v>
      </c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</row>
    <row r="292" customFormat="false" ht="15" hidden="false" customHeight="true" outlineLevel="0" collapsed="false">
      <c r="A292" s="50" t="s">
        <v>293</v>
      </c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</row>
    <row r="293" customFormat="false" ht="13.5" hidden="false" customHeight="true" outlineLevel="0" collapsed="false">
      <c r="A293" s="34"/>
      <c r="B293" s="51"/>
      <c r="C293" s="52" t="s">
        <v>294</v>
      </c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37" t="n">
        <v>9</v>
      </c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7"/>
      <c r="HA293" s="7"/>
      <c r="HB293" s="7"/>
      <c r="HC293" s="7"/>
      <c r="HD293" s="7"/>
      <c r="HE293" s="7"/>
      <c r="HF293" s="7"/>
      <c r="HG293" s="7"/>
      <c r="HH293" s="7"/>
      <c r="HI293" s="7"/>
      <c r="HJ293" s="7"/>
      <c r="HK293" s="7"/>
      <c r="HL293" s="7"/>
      <c r="HM293" s="7"/>
      <c r="HN293" s="7"/>
      <c r="HO293" s="7"/>
    </row>
    <row r="294" customFormat="false" ht="13.5" hidden="false" customHeight="true" outlineLevel="0" collapsed="false">
      <c r="A294" s="38"/>
      <c r="B294" s="51" t="n">
        <v>1</v>
      </c>
      <c r="C294" s="39" t="s">
        <v>295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7" t="n">
        <v>1</v>
      </c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7"/>
      <c r="HA294" s="7"/>
      <c r="HB294" s="7"/>
      <c r="HC294" s="7"/>
      <c r="HD294" s="7"/>
      <c r="HE294" s="7"/>
      <c r="HF294" s="7"/>
      <c r="HG294" s="7"/>
      <c r="HH294" s="7"/>
      <c r="HI294" s="7"/>
      <c r="HJ294" s="7"/>
      <c r="HK294" s="7"/>
      <c r="HL294" s="7"/>
      <c r="HM294" s="7"/>
      <c r="HN294" s="7"/>
      <c r="HO294" s="7"/>
    </row>
    <row r="295" customFormat="false" ht="13.5" hidden="false" customHeight="true" outlineLevel="0" collapsed="false">
      <c r="A295" s="40"/>
      <c r="B295" s="51"/>
      <c r="C295" s="41" t="s">
        <v>296</v>
      </c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37" t="n">
        <v>4</v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  <c r="GS295" s="7"/>
      <c r="GT295" s="7"/>
      <c r="GU295" s="7"/>
      <c r="GV295" s="7"/>
      <c r="GW295" s="7"/>
      <c r="GX295" s="7"/>
      <c r="GY295" s="7"/>
      <c r="GZ295" s="7"/>
      <c r="HA295" s="7"/>
      <c r="HB295" s="7"/>
      <c r="HC295" s="7"/>
      <c r="HD295" s="7"/>
      <c r="HE295" s="7"/>
      <c r="HF295" s="7"/>
      <c r="HG295" s="7"/>
      <c r="HH295" s="7"/>
      <c r="HI295" s="7"/>
      <c r="HJ295" s="7"/>
      <c r="HK295" s="7"/>
      <c r="HL295" s="7"/>
      <c r="HM295" s="7"/>
      <c r="HN295" s="7"/>
      <c r="HO295" s="7"/>
    </row>
    <row r="296" customFormat="false" ht="13.5" hidden="false" customHeight="true" outlineLevel="0" collapsed="false">
      <c r="A296" s="38"/>
      <c r="B296" s="51"/>
      <c r="C296" s="39" t="s">
        <v>297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7" t="n">
        <v>2</v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  <c r="GS296" s="7"/>
      <c r="GT296" s="7"/>
      <c r="GU296" s="7"/>
      <c r="GV296" s="7"/>
      <c r="GW296" s="7"/>
      <c r="GX296" s="7"/>
      <c r="GY296" s="7"/>
      <c r="GZ296" s="7"/>
      <c r="HA296" s="7"/>
      <c r="HB296" s="7"/>
      <c r="HC296" s="7"/>
      <c r="HD296" s="7"/>
      <c r="HE296" s="7"/>
      <c r="HF296" s="7"/>
      <c r="HG296" s="7"/>
      <c r="HH296" s="7"/>
      <c r="HI296" s="7"/>
      <c r="HJ296" s="7"/>
      <c r="HK296" s="7"/>
      <c r="HL296" s="7"/>
      <c r="HM296" s="7"/>
      <c r="HN296" s="7"/>
      <c r="HO296" s="7"/>
    </row>
    <row r="297" customFormat="false" ht="13.5" hidden="false" customHeight="true" outlineLevel="0" collapsed="false">
      <c r="A297" s="40"/>
      <c r="B297" s="51" t="n">
        <v>2</v>
      </c>
      <c r="C297" s="41" t="s">
        <v>298</v>
      </c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37" t="n">
        <v>6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  <c r="GS297" s="7"/>
      <c r="GT297" s="7"/>
      <c r="GU297" s="7"/>
      <c r="GV297" s="7"/>
      <c r="GW297" s="7"/>
      <c r="GX297" s="7"/>
      <c r="GY297" s="7"/>
      <c r="GZ297" s="7"/>
      <c r="HA297" s="7"/>
      <c r="HB297" s="7"/>
      <c r="HC297" s="7"/>
      <c r="HD297" s="7"/>
      <c r="HE297" s="7"/>
      <c r="HF297" s="7"/>
      <c r="HG297" s="7"/>
      <c r="HH297" s="7"/>
      <c r="HI297" s="7"/>
      <c r="HJ297" s="7"/>
      <c r="HK297" s="7"/>
      <c r="HL297" s="7"/>
      <c r="HM297" s="7"/>
      <c r="HN297" s="7"/>
      <c r="HO297" s="7"/>
    </row>
    <row r="298" customFormat="false" ht="13.5" hidden="false" customHeight="true" outlineLevel="0" collapsed="false">
      <c r="A298" s="38"/>
      <c r="B298" s="51"/>
      <c r="C298" s="39" t="s">
        <v>299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7" t="n">
        <v>8</v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7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7"/>
      <c r="GO298" s="7"/>
      <c r="GP298" s="7"/>
      <c r="GQ298" s="7"/>
      <c r="GR298" s="7"/>
      <c r="GS298" s="7"/>
      <c r="GT298" s="7"/>
      <c r="GU298" s="7"/>
      <c r="GV298" s="7"/>
      <c r="GW298" s="7"/>
      <c r="GX298" s="7"/>
      <c r="GY298" s="7"/>
      <c r="GZ298" s="7"/>
      <c r="HA298" s="7"/>
      <c r="HB298" s="7"/>
      <c r="HC298" s="7"/>
      <c r="HD298" s="7"/>
      <c r="HE298" s="7"/>
      <c r="HF298" s="7"/>
      <c r="HG298" s="7"/>
      <c r="HH298" s="7"/>
      <c r="HI298" s="7"/>
      <c r="HJ298" s="7"/>
      <c r="HK298" s="7"/>
      <c r="HL298" s="7"/>
      <c r="HM298" s="7"/>
      <c r="HN298" s="7"/>
      <c r="HO298" s="7"/>
    </row>
    <row r="299" customFormat="false" ht="13.5" hidden="false" customHeight="true" outlineLevel="0" collapsed="false">
      <c r="A299" s="40"/>
      <c r="B299" s="51"/>
      <c r="C299" s="41" t="s">
        <v>300</v>
      </c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37" t="n">
        <v>5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7"/>
      <c r="GO299" s="7"/>
      <c r="GP299" s="7"/>
      <c r="GQ299" s="7"/>
      <c r="GR299" s="7"/>
      <c r="GS299" s="7"/>
      <c r="GT299" s="7"/>
      <c r="GU299" s="7"/>
      <c r="GV299" s="7"/>
      <c r="GW299" s="7"/>
      <c r="GX299" s="7"/>
      <c r="GY299" s="7"/>
      <c r="GZ299" s="7"/>
      <c r="HA299" s="7"/>
      <c r="HB299" s="7"/>
      <c r="HC299" s="7"/>
      <c r="HD299" s="7"/>
      <c r="HE299" s="7"/>
      <c r="HF299" s="7"/>
      <c r="HG299" s="7"/>
      <c r="HH299" s="7"/>
      <c r="HI299" s="7"/>
      <c r="HJ299" s="7"/>
      <c r="HK299" s="7"/>
      <c r="HL299" s="7"/>
      <c r="HM299" s="7"/>
      <c r="HN299" s="7"/>
      <c r="HO299" s="7"/>
    </row>
    <row r="300" customFormat="false" ht="13.5" hidden="false" customHeight="true" outlineLevel="0" collapsed="false">
      <c r="A300" s="38"/>
      <c r="B300" s="51"/>
      <c r="C300" s="39" t="s">
        <v>301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7" t="n">
        <v>7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7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7"/>
      <c r="GO300" s="7"/>
      <c r="GP300" s="7"/>
      <c r="GQ300" s="7"/>
      <c r="GR300" s="7"/>
      <c r="GS300" s="7"/>
      <c r="GT300" s="7"/>
      <c r="GU300" s="7"/>
      <c r="GV300" s="7"/>
      <c r="GW300" s="7"/>
      <c r="GX300" s="7"/>
      <c r="GY300" s="7"/>
      <c r="GZ300" s="7"/>
      <c r="HA300" s="7"/>
      <c r="HB300" s="7"/>
      <c r="HC300" s="7"/>
      <c r="HD300" s="7"/>
      <c r="HE300" s="7"/>
      <c r="HF300" s="7"/>
      <c r="HG300" s="7"/>
      <c r="HH300" s="7"/>
      <c r="HI300" s="7"/>
      <c r="HJ300" s="7"/>
      <c r="HK300" s="7"/>
      <c r="HL300" s="7"/>
      <c r="HM300" s="7"/>
      <c r="HN300" s="7"/>
      <c r="HO300" s="7"/>
    </row>
    <row r="301" customFormat="false" ht="13.5" hidden="false" customHeight="true" outlineLevel="0" collapsed="false">
      <c r="A301" s="53"/>
      <c r="B301" s="51" t="n">
        <v>3</v>
      </c>
      <c r="C301" s="54" t="s">
        <v>302</v>
      </c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37" t="n">
        <v>3</v>
      </c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7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7"/>
      <c r="GO301" s="7"/>
      <c r="GP301" s="7"/>
      <c r="GQ301" s="7"/>
      <c r="GR301" s="7"/>
      <c r="GS301" s="7"/>
      <c r="GT301" s="7"/>
      <c r="GU301" s="7"/>
      <c r="GV301" s="7"/>
      <c r="GW301" s="7"/>
      <c r="GX301" s="7"/>
      <c r="GY301" s="7"/>
      <c r="GZ301" s="7"/>
      <c r="HA301" s="7"/>
      <c r="HB301" s="7"/>
      <c r="HC301" s="7"/>
      <c r="HD301" s="7"/>
      <c r="HE301" s="7"/>
      <c r="HF301" s="7"/>
      <c r="HG301" s="7"/>
      <c r="HH301" s="7"/>
      <c r="HI301" s="7"/>
      <c r="HJ301" s="7"/>
      <c r="HK301" s="7"/>
      <c r="HL301" s="7"/>
      <c r="HM301" s="7"/>
      <c r="HN301" s="7"/>
      <c r="HO301" s="7"/>
    </row>
    <row r="302" customFormat="false" ht="13.5" hidden="false" customHeight="true" outlineLevel="0" collapsed="false">
      <c r="A302" s="55"/>
      <c r="B302" s="56"/>
      <c r="C302" s="57"/>
      <c r="D302" s="57"/>
      <c r="E302" s="57"/>
      <c r="F302" s="57"/>
      <c r="G302" s="57"/>
      <c r="H302" s="57"/>
      <c r="I302" s="58"/>
      <c r="J302" s="57"/>
      <c r="K302" s="57"/>
      <c r="L302" s="57"/>
      <c r="M302" s="59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</row>
    <row r="303" customFormat="false" ht="15" hidden="false" customHeight="true" outlineLevel="0" collapsed="false">
      <c r="A303" s="48" t="s">
        <v>303</v>
      </c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</row>
    <row r="304" customFormat="false" ht="15" hidden="false" customHeight="true" outlineLevel="0" collapsed="false">
      <c r="A304" s="49" t="s">
        <v>304</v>
      </c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</row>
    <row r="305" customFormat="false" ht="15" hidden="false" customHeight="true" outlineLevel="0" collapsed="false">
      <c r="A305" s="50" t="s">
        <v>305</v>
      </c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</row>
    <row r="306" customFormat="false" ht="13.5" hidden="false" customHeight="true" outlineLevel="0" collapsed="false">
      <c r="A306" s="60"/>
      <c r="B306" s="51" t="n">
        <v>1</v>
      </c>
      <c r="C306" s="61" t="s">
        <v>306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37" t="n">
        <v>3</v>
      </c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  <c r="FV306" s="7"/>
      <c r="FW306" s="7"/>
      <c r="FX306" s="7"/>
      <c r="FY306" s="7"/>
      <c r="FZ306" s="7"/>
      <c r="GA306" s="7"/>
      <c r="GB306" s="7"/>
      <c r="GC306" s="7"/>
      <c r="GD306" s="7"/>
      <c r="GE306" s="7"/>
      <c r="GF306" s="7"/>
      <c r="GG306" s="7"/>
      <c r="GH306" s="7"/>
      <c r="GI306" s="7"/>
      <c r="GJ306" s="7"/>
      <c r="GK306" s="7"/>
      <c r="GL306" s="7"/>
      <c r="GM306" s="7"/>
      <c r="GN306" s="7"/>
      <c r="GO306" s="7"/>
      <c r="GP306" s="7"/>
      <c r="GQ306" s="7"/>
      <c r="GR306" s="7"/>
      <c r="GS306" s="7"/>
      <c r="GT306" s="7"/>
      <c r="GU306" s="7"/>
      <c r="GV306" s="7"/>
      <c r="GW306" s="7"/>
      <c r="GX306" s="7"/>
      <c r="GY306" s="7"/>
      <c r="GZ306" s="7"/>
      <c r="HA306" s="7"/>
      <c r="HB306" s="7"/>
      <c r="HC306" s="7"/>
      <c r="HD306" s="7"/>
      <c r="HE306" s="7"/>
      <c r="HF306" s="7"/>
      <c r="HG306" s="7"/>
      <c r="HH306" s="7"/>
      <c r="HI306" s="7"/>
      <c r="HJ306" s="7"/>
      <c r="HK306" s="7"/>
      <c r="HL306" s="7"/>
      <c r="HM306" s="7"/>
      <c r="HN306" s="7"/>
      <c r="HO306" s="7"/>
    </row>
    <row r="307" customFormat="false" ht="13.5" hidden="false" customHeight="true" outlineLevel="0" collapsed="false">
      <c r="A307" s="40"/>
      <c r="B307" s="51" t="n">
        <v>1</v>
      </c>
      <c r="C307" s="41" t="s">
        <v>307</v>
      </c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37" t="n">
        <v>7</v>
      </c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  <c r="GS307" s="7"/>
      <c r="GT307" s="7"/>
      <c r="GU307" s="7"/>
      <c r="GV307" s="7"/>
      <c r="GW307" s="7"/>
      <c r="GX307" s="7"/>
      <c r="GY307" s="7"/>
      <c r="GZ307" s="7"/>
      <c r="HA307" s="7"/>
      <c r="HB307" s="7"/>
      <c r="HC307" s="7"/>
      <c r="HD307" s="7"/>
      <c r="HE307" s="7"/>
      <c r="HF307" s="7"/>
      <c r="HG307" s="7"/>
      <c r="HH307" s="7"/>
      <c r="HI307" s="7"/>
      <c r="HJ307" s="7"/>
      <c r="HK307" s="7"/>
      <c r="HL307" s="7"/>
      <c r="HM307" s="7"/>
      <c r="HN307" s="7"/>
      <c r="HO307" s="7"/>
    </row>
    <row r="308" customFormat="false" ht="13.5" hidden="false" customHeight="true" outlineLevel="0" collapsed="false">
      <c r="A308" s="38"/>
      <c r="B308" s="51" t="n">
        <v>2</v>
      </c>
      <c r="C308" s="39" t="s">
        <v>308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7" t="n">
        <v>5</v>
      </c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  <c r="FV308" s="7"/>
      <c r="FW308" s="7"/>
      <c r="FX308" s="7"/>
      <c r="FY308" s="7"/>
      <c r="FZ308" s="7"/>
      <c r="GA308" s="7"/>
      <c r="GB308" s="7"/>
      <c r="GC308" s="7"/>
      <c r="GD308" s="7"/>
      <c r="GE308" s="7"/>
      <c r="GF308" s="7"/>
      <c r="GG308" s="7"/>
      <c r="GH308" s="7"/>
      <c r="GI308" s="7"/>
      <c r="GJ308" s="7"/>
      <c r="GK308" s="7"/>
      <c r="GL308" s="7"/>
      <c r="GM308" s="7"/>
      <c r="GN308" s="7"/>
      <c r="GO308" s="7"/>
      <c r="GP308" s="7"/>
      <c r="GQ308" s="7"/>
      <c r="GR308" s="7"/>
      <c r="GS308" s="7"/>
      <c r="GT308" s="7"/>
      <c r="GU308" s="7"/>
      <c r="GV308" s="7"/>
      <c r="GW308" s="7"/>
      <c r="GX308" s="7"/>
      <c r="GY308" s="7"/>
      <c r="GZ308" s="7"/>
      <c r="HA308" s="7"/>
      <c r="HB308" s="7"/>
      <c r="HC308" s="7"/>
      <c r="HD308" s="7"/>
      <c r="HE308" s="7"/>
      <c r="HF308" s="7"/>
      <c r="HG308" s="7"/>
      <c r="HH308" s="7"/>
      <c r="HI308" s="7"/>
      <c r="HJ308" s="7"/>
      <c r="HK308" s="7"/>
      <c r="HL308" s="7"/>
      <c r="HM308" s="7"/>
      <c r="HN308" s="7"/>
      <c r="HO308" s="7"/>
    </row>
    <row r="309" customFormat="false" ht="13.5" hidden="false" customHeight="true" outlineLevel="0" collapsed="false">
      <c r="A309" s="40"/>
      <c r="B309" s="51" t="n">
        <v>2</v>
      </c>
      <c r="C309" s="41" t="s">
        <v>309</v>
      </c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37" t="n">
        <v>8</v>
      </c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7"/>
      <c r="GC309" s="7"/>
      <c r="GD309" s="7"/>
      <c r="GE309" s="7"/>
      <c r="GF309" s="7"/>
      <c r="GG309" s="7"/>
      <c r="GH309" s="7"/>
      <c r="GI309" s="7"/>
      <c r="GJ309" s="7"/>
      <c r="GK309" s="7"/>
      <c r="GL309" s="7"/>
      <c r="GM309" s="7"/>
      <c r="GN309" s="7"/>
      <c r="GO309" s="7"/>
      <c r="GP309" s="7"/>
      <c r="GQ309" s="7"/>
      <c r="GR309" s="7"/>
      <c r="GS309" s="7"/>
      <c r="GT309" s="7"/>
      <c r="GU309" s="7"/>
      <c r="GV309" s="7"/>
      <c r="GW309" s="7"/>
      <c r="GX309" s="7"/>
      <c r="GY309" s="7"/>
      <c r="GZ309" s="7"/>
      <c r="HA309" s="7"/>
      <c r="HB309" s="7"/>
      <c r="HC309" s="7"/>
      <c r="HD309" s="7"/>
      <c r="HE309" s="7"/>
      <c r="HF309" s="7"/>
      <c r="HG309" s="7"/>
      <c r="HH309" s="7"/>
      <c r="HI309" s="7"/>
      <c r="HJ309" s="7"/>
      <c r="HK309" s="7"/>
      <c r="HL309" s="7"/>
      <c r="HM309" s="7"/>
      <c r="HN309" s="7"/>
      <c r="HO309" s="7"/>
    </row>
    <row r="310" customFormat="false" ht="13.5" hidden="false" customHeight="true" outlineLevel="0" collapsed="false">
      <c r="A310" s="38"/>
      <c r="B310" s="51" t="n">
        <v>2</v>
      </c>
      <c r="C310" s="39" t="s">
        <v>310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7" t="n">
        <v>6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  <c r="FV310" s="7"/>
      <c r="FW310" s="7"/>
      <c r="FX310" s="7"/>
      <c r="FY310" s="7"/>
      <c r="FZ310" s="7"/>
      <c r="GA310" s="7"/>
      <c r="GB310" s="7"/>
      <c r="GC310" s="7"/>
      <c r="GD310" s="7"/>
      <c r="GE310" s="7"/>
      <c r="GF310" s="7"/>
      <c r="GG310" s="7"/>
      <c r="GH310" s="7"/>
      <c r="GI310" s="7"/>
      <c r="GJ310" s="7"/>
      <c r="GK310" s="7"/>
      <c r="GL310" s="7"/>
      <c r="GM310" s="7"/>
      <c r="GN310" s="7"/>
      <c r="GO310" s="7"/>
      <c r="GP310" s="7"/>
      <c r="GQ310" s="7"/>
      <c r="GR310" s="7"/>
      <c r="GS310" s="7"/>
      <c r="GT310" s="7"/>
      <c r="GU310" s="7"/>
      <c r="GV310" s="7"/>
      <c r="GW310" s="7"/>
      <c r="GX310" s="7"/>
      <c r="GY310" s="7"/>
      <c r="GZ310" s="7"/>
      <c r="HA310" s="7"/>
      <c r="HB310" s="7"/>
      <c r="HC310" s="7"/>
      <c r="HD310" s="7"/>
      <c r="HE310" s="7"/>
      <c r="HF310" s="7"/>
      <c r="HG310" s="7"/>
      <c r="HH310" s="7"/>
      <c r="HI310" s="7"/>
      <c r="HJ310" s="7"/>
      <c r="HK310" s="7"/>
      <c r="HL310" s="7"/>
      <c r="HM310" s="7"/>
      <c r="HN310" s="7"/>
      <c r="HO310" s="7"/>
    </row>
    <row r="311" customFormat="false" ht="13.5" hidden="false" customHeight="true" outlineLevel="0" collapsed="false">
      <c r="A311" s="40"/>
      <c r="B311" s="51" t="n">
        <v>1</v>
      </c>
      <c r="C311" s="41" t="s">
        <v>311</v>
      </c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37" t="n">
        <v>2</v>
      </c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7"/>
      <c r="GC311" s="7"/>
      <c r="GD311" s="7"/>
      <c r="GE311" s="7"/>
      <c r="GF311" s="7"/>
      <c r="GG311" s="7"/>
      <c r="GH311" s="7"/>
      <c r="GI311" s="7"/>
      <c r="GJ311" s="7"/>
      <c r="GK311" s="7"/>
      <c r="GL311" s="7"/>
      <c r="GM311" s="7"/>
      <c r="GN311" s="7"/>
      <c r="GO311" s="7"/>
      <c r="GP311" s="7"/>
      <c r="GQ311" s="7"/>
      <c r="GR311" s="7"/>
      <c r="GS311" s="7"/>
      <c r="GT311" s="7"/>
      <c r="GU311" s="7"/>
      <c r="GV311" s="7"/>
      <c r="GW311" s="7"/>
      <c r="GX311" s="7"/>
      <c r="GY311" s="7"/>
      <c r="GZ311" s="7"/>
      <c r="HA311" s="7"/>
      <c r="HB311" s="7"/>
      <c r="HC311" s="7"/>
      <c r="HD311" s="7"/>
      <c r="HE311" s="7"/>
      <c r="HF311" s="7"/>
      <c r="HG311" s="7"/>
      <c r="HH311" s="7"/>
      <c r="HI311" s="7"/>
      <c r="HJ311" s="7"/>
      <c r="HK311" s="7"/>
      <c r="HL311" s="7"/>
      <c r="HM311" s="7"/>
      <c r="HN311" s="7"/>
      <c r="HO311" s="7"/>
    </row>
    <row r="312" customFormat="false" ht="13.5" hidden="false" customHeight="true" outlineLevel="0" collapsed="false">
      <c r="A312" s="38"/>
      <c r="B312" s="51" t="n">
        <v>1</v>
      </c>
      <c r="C312" s="39" t="s">
        <v>312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7" t="n">
        <v>4</v>
      </c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7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7"/>
      <c r="GO312" s="7"/>
      <c r="GP312" s="7"/>
      <c r="GQ312" s="7"/>
      <c r="GR312" s="7"/>
      <c r="GS312" s="7"/>
      <c r="GT312" s="7"/>
      <c r="GU312" s="7"/>
      <c r="GV312" s="7"/>
      <c r="GW312" s="7"/>
      <c r="GX312" s="7"/>
      <c r="GY312" s="7"/>
      <c r="GZ312" s="7"/>
      <c r="HA312" s="7"/>
      <c r="HB312" s="7"/>
      <c r="HC312" s="7"/>
      <c r="HD312" s="7"/>
      <c r="HE312" s="7"/>
      <c r="HF312" s="7"/>
      <c r="HG312" s="7"/>
      <c r="HH312" s="7"/>
      <c r="HI312" s="7"/>
      <c r="HJ312" s="7"/>
      <c r="HK312" s="7"/>
      <c r="HL312" s="7"/>
      <c r="HM312" s="7"/>
      <c r="HN312" s="7"/>
      <c r="HO312" s="7"/>
    </row>
    <row r="313" customFormat="false" ht="13.5" hidden="false" customHeight="true" outlineLevel="0" collapsed="false">
      <c r="A313" s="40"/>
      <c r="B313" s="51" t="n">
        <v>1</v>
      </c>
      <c r="C313" s="41" t="s">
        <v>313</v>
      </c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37" t="n">
        <v>1</v>
      </c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7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7"/>
      <c r="GO313" s="7"/>
      <c r="GP313" s="7"/>
      <c r="GQ313" s="7"/>
      <c r="GR313" s="7"/>
      <c r="GS313" s="7"/>
      <c r="GT313" s="7"/>
      <c r="GU313" s="7"/>
      <c r="GV313" s="7"/>
      <c r="GW313" s="7"/>
      <c r="GX313" s="7"/>
      <c r="GY313" s="7"/>
      <c r="GZ313" s="7"/>
      <c r="HA313" s="7"/>
      <c r="HB313" s="7"/>
      <c r="HC313" s="7"/>
      <c r="HD313" s="7"/>
      <c r="HE313" s="7"/>
      <c r="HF313" s="7"/>
      <c r="HG313" s="7"/>
      <c r="HH313" s="7"/>
      <c r="HI313" s="7"/>
      <c r="HJ313" s="7"/>
      <c r="HK313" s="7"/>
      <c r="HL313" s="7"/>
      <c r="HM313" s="7"/>
      <c r="HN313" s="7"/>
      <c r="HO313" s="7"/>
    </row>
    <row r="314" customFormat="false" ht="13.5" hidden="false" customHeight="true" outlineLevel="0" collapsed="false">
      <c r="A314" s="42"/>
      <c r="B314" s="51" t="n">
        <v>1</v>
      </c>
      <c r="C314" s="62" t="s">
        <v>314</v>
      </c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37" t="n">
        <v>9</v>
      </c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7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7"/>
      <c r="GO314" s="7"/>
      <c r="GP314" s="7"/>
      <c r="GQ314" s="7"/>
      <c r="GR314" s="7"/>
      <c r="GS314" s="7"/>
      <c r="GT314" s="7"/>
      <c r="GU314" s="7"/>
      <c r="GV314" s="7"/>
      <c r="GW314" s="7"/>
      <c r="GX314" s="7"/>
      <c r="GY314" s="7"/>
      <c r="GZ314" s="7"/>
      <c r="HA314" s="7"/>
      <c r="HB314" s="7"/>
      <c r="HC314" s="7"/>
      <c r="HD314" s="7"/>
      <c r="HE314" s="7"/>
      <c r="HF314" s="7"/>
      <c r="HG314" s="7"/>
      <c r="HH314" s="7"/>
      <c r="HI314" s="7"/>
      <c r="HJ314" s="7"/>
      <c r="HK314" s="7"/>
      <c r="HL314" s="7"/>
      <c r="HM314" s="7"/>
      <c r="HN314" s="7"/>
      <c r="HO314" s="7"/>
    </row>
    <row r="315" customFormat="false" ht="13.5" hidden="false" customHeight="true" outlineLevel="0" collapsed="false">
      <c r="A315" s="43"/>
      <c r="B315" s="44"/>
      <c r="C315" s="45"/>
      <c r="D315" s="45"/>
      <c r="E315" s="45"/>
      <c r="F315" s="45"/>
      <c r="G315" s="45"/>
      <c r="H315" s="45"/>
      <c r="I315" s="46"/>
      <c r="J315" s="45"/>
      <c r="K315" s="45"/>
      <c r="L315" s="45"/>
      <c r="M315" s="47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</row>
    <row r="316" customFormat="false" ht="15" hidden="false" customHeight="true" outlineLevel="0" collapsed="false">
      <c r="A316" s="63" t="s">
        <v>315</v>
      </c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  <c r="GS316" s="7"/>
      <c r="GT316" s="7"/>
      <c r="GU316" s="7"/>
      <c r="GV316" s="7"/>
      <c r="GW316" s="7"/>
      <c r="GX316" s="7"/>
      <c r="GY316" s="7"/>
      <c r="GZ316" s="7"/>
      <c r="HA316" s="7"/>
      <c r="HB316" s="7"/>
      <c r="HC316" s="7"/>
      <c r="HD316" s="7"/>
      <c r="HE316" s="7"/>
      <c r="HF316" s="7"/>
      <c r="HG316" s="7"/>
      <c r="HH316" s="7"/>
      <c r="HI316" s="7"/>
      <c r="HJ316" s="7"/>
      <c r="HK316" s="7"/>
      <c r="HL316" s="7"/>
      <c r="HM316" s="7"/>
      <c r="HN316" s="7"/>
      <c r="HO316" s="7"/>
    </row>
    <row r="317" customFormat="false" ht="15" hidden="false" customHeight="true" outlineLevel="0" collapsed="false">
      <c r="A317" s="64" t="s">
        <v>316</v>
      </c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7"/>
      <c r="GC317" s="7"/>
      <c r="GD317" s="7"/>
      <c r="GE317" s="7"/>
      <c r="GF317" s="7"/>
      <c r="GG317" s="7"/>
      <c r="GH317" s="7"/>
      <c r="GI317" s="7"/>
      <c r="GJ317" s="7"/>
      <c r="GK317" s="7"/>
      <c r="GL317" s="7"/>
      <c r="GM317" s="7"/>
      <c r="GN317" s="7"/>
      <c r="GO317" s="7"/>
      <c r="GP317" s="7"/>
      <c r="GQ317" s="7"/>
      <c r="GR317" s="7"/>
      <c r="GS317" s="7"/>
      <c r="GT317" s="7"/>
      <c r="GU317" s="7"/>
      <c r="GV317" s="7"/>
      <c r="GW317" s="7"/>
      <c r="GX317" s="7"/>
      <c r="GY317" s="7"/>
      <c r="GZ317" s="7"/>
      <c r="HA317" s="7"/>
      <c r="HB317" s="7"/>
      <c r="HC317" s="7"/>
      <c r="HD317" s="7"/>
      <c r="HE317" s="7"/>
      <c r="HF317" s="7"/>
      <c r="HG317" s="7"/>
      <c r="HH317" s="7"/>
      <c r="HI317" s="7"/>
      <c r="HJ317" s="7"/>
      <c r="HK317" s="7"/>
      <c r="HL317" s="7"/>
      <c r="HM317" s="7"/>
      <c r="HN317" s="7"/>
      <c r="HO317" s="7"/>
    </row>
    <row r="318" customFormat="false" ht="15" hidden="false" customHeight="true" outlineLevel="0" collapsed="false">
      <c r="A318" s="65" t="s">
        <v>317</v>
      </c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  <c r="FV318" s="7"/>
      <c r="FW318" s="7"/>
      <c r="FX318" s="7"/>
      <c r="FY318" s="7"/>
      <c r="FZ318" s="7"/>
      <c r="GA318" s="7"/>
      <c r="GB318" s="7"/>
      <c r="GC318" s="7"/>
      <c r="GD318" s="7"/>
      <c r="GE318" s="7"/>
      <c r="GF318" s="7"/>
      <c r="GG318" s="7"/>
      <c r="GH318" s="7"/>
      <c r="GI318" s="7"/>
      <c r="GJ318" s="7"/>
      <c r="GK318" s="7"/>
      <c r="GL318" s="7"/>
      <c r="GM318" s="7"/>
      <c r="GN318" s="7"/>
      <c r="GO318" s="7"/>
      <c r="GP318" s="7"/>
      <c r="GQ318" s="7"/>
      <c r="GR318" s="7"/>
      <c r="GS318" s="7"/>
      <c r="GT318" s="7"/>
      <c r="GU318" s="7"/>
      <c r="GV318" s="7"/>
      <c r="GW318" s="7"/>
      <c r="GX318" s="7"/>
      <c r="GY318" s="7"/>
      <c r="GZ318" s="7"/>
      <c r="HA318" s="7"/>
      <c r="HB318" s="7"/>
      <c r="HC318" s="7"/>
      <c r="HD318" s="7"/>
      <c r="HE318" s="7"/>
      <c r="HF318" s="7"/>
      <c r="HG318" s="7"/>
      <c r="HH318" s="7"/>
      <c r="HI318" s="7"/>
      <c r="HJ318" s="7"/>
      <c r="HK318" s="7"/>
      <c r="HL318" s="7"/>
      <c r="HM318" s="7"/>
      <c r="HN318" s="7"/>
      <c r="HO318" s="7"/>
    </row>
    <row r="319" customFormat="false" ht="15" hidden="false" customHeight="true" outlineLevel="0" collapsed="false">
      <c r="A319" s="66" t="s">
        <v>318</v>
      </c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7"/>
      <c r="GC319" s="7"/>
      <c r="GD319" s="7"/>
      <c r="GE319" s="7"/>
      <c r="GF319" s="7"/>
      <c r="GG319" s="7"/>
      <c r="GH319" s="7"/>
      <c r="GI319" s="7"/>
      <c r="GJ319" s="7"/>
      <c r="GK319" s="7"/>
      <c r="GL319" s="7"/>
      <c r="GM319" s="7"/>
      <c r="GN319" s="7"/>
      <c r="GO319" s="7"/>
      <c r="GP319" s="7"/>
      <c r="GQ319" s="7"/>
      <c r="GR319" s="7"/>
      <c r="GS319" s="7"/>
      <c r="GT319" s="7"/>
      <c r="GU319" s="7"/>
      <c r="GV319" s="7"/>
      <c r="GW319" s="7"/>
      <c r="GX319" s="7"/>
      <c r="GY319" s="7"/>
      <c r="GZ319" s="7"/>
      <c r="HA319" s="7"/>
      <c r="HB319" s="7"/>
      <c r="HC319" s="7"/>
      <c r="HD319" s="7"/>
      <c r="HE319" s="7"/>
      <c r="HF319" s="7"/>
      <c r="HG319" s="7"/>
      <c r="HH319" s="7"/>
      <c r="HI319" s="7"/>
      <c r="HJ319" s="7"/>
      <c r="HK319" s="7"/>
      <c r="HL319" s="7"/>
      <c r="HM319" s="7"/>
      <c r="HN319" s="7"/>
      <c r="HO319" s="7"/>
    </row>
  </sheetData>
  <mergeCells count="325">
    <mergeCell ref="A1:M1"/>
    <mergeCell ref="A2:M2"/>
    <mergeCell ref="A3:B3"/>
    <mergeCell ref="C3:E3"/>
    <mergeCell ref="F3:M3"/>
    <mergeCell ref="A4:B4"/>
    <mergeCell ref="C4:M4"/>
    <mergeCell ref="A5:B5"/>
    <mergeCell ref="C5:E5"/>
    <mergeCell ref="F5:M5"/>
    <mergeCell ref="A7:B7"/>
    <mergeCell ref="C7:D7"/>
    <mergeCell ref="E7:M7"/>
    <mergeCell ref="A8:B8"/>
    <mergeCell ref="C8:D8"/>
    <mergeCell ref="E8:M8"/>
    <mergeCell ref="A9:B9"/>
    <mergeCell ref="C9:M9"/>
    <mergeCell ref="A10:M10"/>
    <mergeCell ref="A11:M11"/>
    <mergeCell ref="A12:M12"/>
    <mergeCell ref="A13:M13"/>
    <mergeCell ref="A14:M14"/>
    <mergeCell ref="A15:M15"/>
    <mergeCell ref="A16:M16"/>
    <mergeCell ref="A17:M17"/>
    <mergeCell ref="C18:M18"/>
    <mergeCell ref="C19:M19"/>
    <mergeCell ref="C20:M20"/>
    <mergeCell ref="C21:M21"/>
    <mergeCell ref="C22:M22"/>
    <mergeCell ref="C23:M23"/>
    <mergeCell ref="C24:M24"/>
    <mergeCell ref="C25:M25"/>
    <mergeCell ref="C26:M26"/>
    <mergeCell ref="C27:M27"/>
    <mergeCell ref="C28:M28"/>
    <mergeCell ref="C29:M29"/>
    <mergeCell ref="C30:M30"/>
    <mergeCell ref="C31:M31"/>
    <mergeCell ref="C32:M32"/>
    <mergeCell ref="C33:M33"/>
    <mergeCell ref="C34:M34"/>
    <mergeCell ref="C35:M35"/>
    <mergeCell ref="C36:M36"/>
    <mergeCell ref="C37:M37"/>
    <mergeCell ref="C38:M38"/>
    <mergeCell ref="C39:M39"/>
    <mergeCell ref="C40:M40"/>
    <mergeCell ref="C41:M41"/>
    <mergeCell ref="C42:M42"/>
    <mergeCell ref="C43:M43"/>
    <mergeCell ref="C44:M44"/>
    <mergeCell ref="C45:M45"/>
    <mergeCell ref="C46:M46"/>
    <mergeCell ref="C47:M47"/>
    <mergeCell ref="C48:M48"/>
    <mergeCell ref="C49:M49"/>
    <mergeCell ref="C50:M50"/>
    <mergeCell ref="C51:M51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  <mergeCell ref="C61:M61"/>
    <mergeCell ref="C62:M62"/>
    <mergeCell ref="C63:M63"/>
    <mergeCell ref="C64:M64"/>
    <mergeCell ref="C65:M65"/>
    <mergeCell ref="C66:M66"/>
    <mergeCell ref="C67:M67"/>
    <mergeCell ref="C68:M68"/>
    <mergeCell ref="C69:M69"/>
    <mergeCell ref="C70:M70"/>
    <mergeCell ref="C71:M71"/>
    <mergeCell ref="C72:M72"/>
    <mergeCell ref="C73:M73"/>
    <mergeCell ref="C74:M74"/>
    <mergeCell ref="C75:M75"/>
    <mergeCell ref="C76:M76"/>
    <mergeCell ref="C77:M77"/>
    <mergeCell ref="C78:M78"/>
    <mergeCell ref="C79:M79"/>
    <mergeCell ref="C80:M80"/>
    <mergeCell ref="C81:M81"/>
    <mergeCell ref="C82:M82"/>
    <mergeCell ref="C83:M83"/>
    <mergeCell ref="C84:M84"/>
    <mergeCell ref="C85:M85"/>
    <mergeCell ref="C86:M86"/>
    <mergeCell ref="C87:M87"/>
    <mergeCell ref="C88:M88"/>
    <mergeCell ref="C89:M89"/>
    <mergeCell ref="C90:M90"/>
    <mergeCell ref="C91:M91"/>
    <mergeCell ref="C92:M92"/>
    <mergeCell ref="C93:M93"/>
    <mergeCell ref="C94:M94"/>
    <mergeCell ref="C95:M95"/>
    <mergeCell ref="C96:M96"/>
    <mergeCell ref="C97:M97"/>
    <mergeCell ref="C98:M98"/>
    <mergeCell ref="C99:M99"/>
    <mergeCell ref="C100:M100"/>
    <mergeCell ref="C101:M101"/>
    <mergeCell ref="C102:M102"/>
    <mergeCell ref="C103:M103"/>
    <mergeCell ref="C104:M104"/>
    <mergeCell ref="C105:M105"/>
    <mergeCell ref="C106:M106"/>
    <mergeCell ref="C107:M107"/>
    <mergeCell ref="C108:M108"/>
    <mergeCell ref="C109:M109"/>
    <mergeCell ref="C110:M110"/>
    <mergeCell ref="C111:M111"/>
    <mergeCell ref="C112:M112"/>
    <mergeCell ref="C113:M113"/>
    <mergeCell ref="C114:M114"/>
    <mergeCell ref="C115:M115"/>
    <mergeCell ref="C116:M116"/>
    <mergeCell ref="C117:M117"/>
    <mergeCell ref="C118:M118"/>
    <mergeCell ref="C119:M119"/>
    <mergeCell ref="C120:M120"/>
    <mergeCell ref="C121:M121"/>
    <mergeCell ref="C122:M122"/>
    <mergeCell ref="C123:M123"/>
    <mergeCell ref="C124:M124"/>
    <mergeCell ref="C125:M125"/>
    <mergeCell ref="C126:M126"/>
    <mergeCell ref="C127:M127"/>
    <mergeCell ref="C128:M128"/>
    <mergeCell ref="C129:M129"/>
    <mergeCell ref="C130:M130"/>
    <mergeCell ref="C131:M131"/>
    <mergeCell ref="C132:M132"/>
    <mergeCell ref="C133:M133"/>
    <mergeCell ref="C134:M134"/>
    <mergeCell ref="C135:M135"/>
    <mergeCell ref="C136:M136"/>
    <mergeCell ref="C137:M137"/>
    <mergeCell ref="C138:M138"/>
    <mergeCell ref="C139:M139"/>
    <mergeCell ref="C140:M140"/>
    <mergeCell ref="C141:M141"/>
    <mergeCell ref="C142:M142"/>
    <mergeCell ref="C143:M143"/>
    <mergeCell ref="C144:M144"/>
    <mergeCell ref="C145:M145"/>
    <mergeCell ref="C146:M146"/>
    <mergeCell ref="C147:M147"/>
    <mergeCell ref="C148:M148"/>
    <mergeCell ref="C149:M149"/>
    <mergeCell ref="C150:M150"/>
    <mergeCell ref="C151:M151"/>
    <mergeCell ref="C152:M152"/>
    <mergeCell ref="C153:M153"/>
    <mergeCell ref="C154:M154"/>
    <mergeCell ref="C155:M155"/>
    <mergeCell ref="C156:M156"/>
    <mergeCell ref="C157:M157"/>
    <mergeCell ref="C158:M158"/>
    <mergeCell ref="C159:M159"/>
    <mergeCell ref="C160:M160"/>
    <mergeCell ref="C161:M161"/>
    <mergeCell ref="C162:M162"/>
    <mergeCell ref="C163:M163"/>
    <mergeCell ref="C164:M164"/>
    <mergeCell ref="C165:M165"/>
    <mergeCell ref="C166:M166"/>
    <mergeCell ref="C167:M167"/>
    <mergeCell ref="C168:M168"/>
    <mergeCell ref="C169:M169"/>
    <mergeCell ref="C170:M170"/>
    <mergeCell ref="C171:M171"/>
    <mergeCell ref="C172:M172"/>
    <mergeCell ref="C173:M173"/>
    <mergeCell ref="C174:M174"/>
    <mergeCell ref="C175:M175"/>
    <mergeCell ref="C176:M176"/>
    <mergeCell ref="C177:M177"/>
    <mergeCell ref="C178:M178"/>
    <mergeCell ref="C179:M179"/>
    <mergeCell ref="C180:M180"/>
    <mergeCell ref="C181:M181"/>
    <mergeCell ref="C182:M182"/>
    <mergeCell ref="C183:M183"/>
    <mergeCell ref="C184:M184"/>
    <mergeCell ref="C185:M185"/>
    <mergeCell ref="C186:M186"/>
    <mergeCell ref="C187:M187"/>
    <mergeCell ref="C188:M188"/>
    <mergeCell ref="C189:M189"/>
    <mergeCell ref="C190:M190"/>
    <mergeCell ref="C191:M191"/>
    <mergeCell ref="C192:M192"/>
    <mergeCell ref="C193:M193"/>
    <mergeCell ref="C194:M194"/>
    <mergeCell ref="C195:M195"/>
    <mergeCell ref="C196:M196"/>
    <mergeCell ref="C197:M197"/>
    <mergeCell ref="C198:M198"/>
    <mergeCell ref="C199:M199"/>
    <mergeCell ref="C200:M200"/>
    <mergeCell ref="C201:M201"/>
    <mergeCell ref="C202:M202"/>
    <mergeCell ref="C203:M203"/>
    <mergeCell ref="C204:M204"/>
    <mergeCell ref="C205:M205"/>
    <mergeCell ref="C206:M206"/>
    <mergeCell ref="C207:M207"/>
    <mergeCell ref="C208:M208"/>
    <mergeCell ref="C209:M209"/>
    <mergeCell ref="C210:M210"/>
    <mergeCell ref="C211:M211"/>
    <mergeCell ref="C212:M212"/>
    <mergeCell ref="C213:M213"/>
    <mergeCell ref="C214:M214"/>
    <mergeCell ref="C215:M215"/>
    <mergeCell ref="C216:M216"/>
    <mergeCell ref="C217:M217"/>
    <mergeCell ref="C218:M218"/>
    <mergeCell ref="C219:M219"/>
    <mergeCell ref="C220:M220"/>
    <mergeCell ref="C221:M221"/>
    <mergeCell ref="C222:M222"/>
    <mergeCell ref="C223:M223"/>
    <mergeCell ref="C224:M224"/>
    <mergeCell ref="C225:M225"/>
    <mergeCell ref="C226:M226"/>
    <mergeCell ref="C227:M227"/>
    <mergeCell ref="C228:M228"/>
    <mergeCell ref="C229:M229"/>
    <mergeCell ref="C230:M230"/>
    <mergeCell ref="C231:M231"/>
    <mergeCell ref="C232:M232"/>
    <mergeCell ref="C233:M233"/>
    <mergeCell ref="C234:M234"/>
    <mergeCell ref="C235:M235"/>
    <mergeCell ref="C236:M236"/>
    <mergeCell ref="C237:M237"/>
    <mergeCell ref="C238:M238"/>
    <mergeCell ref="C239:M239"/>
    <mergeCell ref="C240:M240"/>
    <mergeCell ref="C241:M241"/>
    <mergeCell ref="C242:M242"/>
    <mergeCell ref="C243:M243"/>
    <mergeCell ref="C244:M244"/>
    <mergeCell ref="C245:M245"/>
    <mergeCell ref="C246:M246"/>
    <mergeCell ref="C247:M247"/>
    <mergeCell ref="C248:M248"/>
    <mergeCell ref="C249:M249"/>
    <mergeCell ref="C250:M250"/>
    <mergeCell ref="C251:M251"/>
    <mergeCell ref="C252:M252"/>
    <mergeCell ref="C253:M253"/>
    <mergeCell ref="C254:M254"/>
    <mergeCell ref="C255:M255"/>
    <mergeCell ref="C256:M256"/>
    <mergeCell ref="C257:M257"/>
    <mergeCell ref="C258:M258"/>
    <mergeCell ref="C259:M259"/>
    <mergeCell ref="C260:M260"/>
    <mergeCell ref="C261:M261"/>
    <mergeCell ref="C262:M262"/>
    <mergeCell ref="C263:M263"/>
    <mergeCell ref="C264:M264"/>
    <mergeCell ref="C265:M265"/>
    <mergeCell ref="C266:M266"/>
    <mergeCell ref="C267:M267"/>
    <mergeCell ref="C268:M268"/>
    <mergeCell ref="C269:M269"/>
    <mergeCell ref="C270:M270"/>
    <mergeCell ref="C271:M271"/>
    <mergeCell ref="C272:M272"/>
    <mergeCell ref="C273:M273"/>
    <mergeCell ref="C274:M274"/>
    <mergeCell ref="C275:M275"/>
    <mergeCell ref="C276:M276"/>
    <mergeCell ref="C277:M277"/>
    <mergeCell ref="C278:M278"/>
    <mergeCell ref="C279:M279"/>
    <mergeCell ref="C280:M280"/>
    <mergeCell ref="C281:M281"/>
    <mergeCell ref="C282:M282"/>
    <mergeCell ref="C283:M283"/>
    <mergeCell ref="C284:M284"/>
    <mergeCell ref="C285:M285"/>
    <mergeCell ref="C286:M286"/>
    <mergeCell ref="C287:M287"/>
    <mergeCell ref="A289:M289"/>
    <mergeCell ref="A290:M290"/>
    <mergeCell ref="A291:M291"/>
    <mergeCell ref="A292:M292"/>
    <mergeCell ref="C293:M293"/>
    <mergeCell ref="C294:M294"/>
    <mergeCell ref="C295:M295"/>
    <mergeCell ref="C296:M296"/>
    <mergeCell ref="C297:M297"/>
    <mergeCell ref="C298:M298"/>
    <mergeCell ref="C299:M299"/>
    <mergeCell ref="C300:M300"/>
    <mergeCell ref="C301:M301"/>
    <mergeCell ref="A303:M303"/>
    <mergeCell ref="A304:M304"/>
    <mergeCell ref="A305:M305"/>
    <mergeCell ref="C306:M306"/>
    <mergeCell ref="C307:M307"/>
    <mergeCell ref="C308:M308"/>
    <mergeCell ref="C309:M309"/>
    <mergeCell ref="C310:M310"/>
    <mergeCell ref="C311:M311"/>
    <mergeCell ref="C312:M312"/>
    <mergeCell ref="C313:M313"/>
    <mergeCell ref="C314:M314"/>
    <mergeCell ref="A316:M316"/>
    <mergeCell ref="A317:M317"/>
    <mergeCell ref="A318:M318"/>
    <mergeCell ref="A319:M319"/>
  </mergeCells>
  <dataValidations count="7">
    <dataValidation allowBlank="true" errorStyle="stop" operator="equal" prompt="Error de número - Si te identificas con esta afirmación, coloca el N° 1; si no te identificas, deja la celda en blanco" showDropDown="false" showErrorMessage="true" showInputMessage="true" sqref="B18:B287" type="decimal">
      <formula1>1</formula1>
      <formula2>0</formula2>
    </dataValidation>
    <dataValidation allowBlank="true" errorStyle="stop" operator="lessThanOrEqual" showDropDown="false" showErrorMessage="true" showInputMessage="false" sqref="C5" type="date">
      <formula1>47848</formula1>
      <formula2>0</formula2>
    </dataValidation>
    <dataValidation allowBlank="true" errorStyle="stop" operator="between" prompt="Número erróneo - Si esta es la afirmación con la que más te identificas, coloca el N° 1; si es la segunda, coloca el N° 2; si es la tercera, coloca el N° 3; de lo contrario deja la celda en blanco." showDropDown="false" showErrorMessage="true" showInputMessage="true" sqref="B293:B301" type="decimal">
      <formula1>1</formula1>
      <formula2>3</formula2>
    </dataValidation>
    <dataValidation allowBlank="true" errorStyle="stop" operator="between" prompt="El dato que intentas introducir es erróneo" showDropDown="false" showErrorMessage="true" showInputMessage="true" sqref="C3" type="date">
      <formula1>41579</formula1>
      <formula2>47848</formula2>
    </dataValidation>
    <dataValidation allowBlank="true" errorStyle="stop" operator="between" prompt="Incorrecto, por favor escribe &quot;Femenino&quot; o &quot;Masculino&quot;." showDropDown="false" showErrorMessage="true" showInputMessage="true" sqref="C7" type="custom">
      <formula1>AND(gte(LEN(C7),MIN((8),(9))),lte(LEN(C7),MAX((8),(9))))</formula1>
      <formula2>0</formula2>
    </dataValidation>
    <dataValidation allowBlank="true" errorStyle="stop" operator="between" prompt="Error de bnúmero - Escribe el N° 1 si es el verbo con el que más te identificas y N° 2 si es el verbo con el que menos te identificas, de lo contrario deja la celda en blanco." showDropDown="false" showErrorMessage="true" showInputMessage="true" sqref="B306:B314" type="decimal">
      <formula1>1</formula1>
      <formula2>2</formula2>
    </dataValidation>
    <dataValidation allowBlank="true" errorStyle="stop" operator="lessThan" showDropDown="false" showErrorMessage="true" showInputMessage="false" sqref="C6" type="decimal">
      <formula1>100</formula1>
      <formula2>0</formula2>
    </dataValidation>
  </dataValidations>
  <printOptions headings="false" gridLines="false" gridLinesSet="true" horizontalCentered="true" verticalCentered="false"/>
  <pageMargins left="0.170138888888889" right="0.740277777777778" top="0.170138888888889" bottom="0.170138888888889" header="0" footer="0"/>
  <pageSetup paperSize="9" scale="110" fitToWidth="1" fitToHeight="1" pageOrder="downThenOver" orientation="portrait" blackAndWhite="false" draft="false" cellComments="none" horizontalDpi="300" verticalDpi="300" copies="1"/>
  <headerFooter differentFirst="false" differentOddEven="false">
    <oddHeader>&amp;CENEAGRAMA</oddHeader>
    <oddFooter>&amp;CPágina &amp;P de &amp;RIDENTIFICACIÓN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8"/>
    <col collapsed="false" customWidth="true" hidden="false" outlineLevel="0" max="11" min="3" style="0" width="8.14"/>
    <col collapsed="false" customWidth="true" hidden="false" outlineLevel="0" max="20" min="12" style="0" width="8.71"/>
    <col collapsed="false" customWidth="true" hidden="false" outlineLevel="0" max="23" min="21" style="0" width="8.14"/>
    <col collapsed="false" customWidth="true" hidden="false" outlineLevel="0" max="24" min="24" style="0" width="7.71"/>
    <col collapsed="false" customWidth="true" hidden="false" outlineLevel="0" max="25" min="25" style="0" width="8.86"/>
    <col collapsed="false" customWidth="true" hidden="false" outlineLevel="0" max="28" min="26" style="0" width="8.14"/>
    <col collapsed="false" customWidth="true" hidden="false" outlineLevel="0" max="29" min="29" style="0" width="9.43"/>
    <col collapsed="false" customWidth="true" hidden="false" outlineLevel="0" max="32" min="30" style="0" width="8.14"/>
    <col collapsed="false" customWidth="true" hidden="false" outlineLevel="0" max="33" min="33" style="0" width="9.43"/>
    <col collapsed="false" customWidth="true" hidden="false" outlineLevel="0" max="34" min="34" style="0" width="8.14"/>
    <col collapsed="false" customWidth="true" hidden="false" outlineLevel="0" max="35" min="35" style="0" width="11.71"/>
    <col collapsed="false" customWidth="true" hidden="false" outlineLevel="0" max="36" min="36" style="0" width="3.43"/>
    <col collapsed="false" customWidth="true" hidden="false" outlineLevel="0" max="39" min="37" style="0" width="2.99"/>
    <col collapsed="false" customWidth="true" hidden="false" outlineLevel="0" max="40" min="40" style="0" width="13.57"/>
    <col collapsed="false" customWidth="true" hidden="false" outlineLevel="0" max="41" min="41" style="0" width="25.29"/>
    <col collapsed="false" customWidth="true" hidden="false" outlineLevel="0" max="51" min="42" style="0" width="7.42"/>
  </cols>
  <sheetData>
    <row r="1" customFormat="false" ht="12.75" hidden="true" customHeight="true" outlineLevel="0" collapsed="false">
      <c r="A1" s="2"/>
      <c r="B1" s="67" t="s">
        <v>319</v>
      </c>
      <c r="C1" s="67" t="s">
        <v>320</v>
      </c>
      <c r="D1" s="68" t="s">
        <v>321</v>
      </c>
      <c r="E1" s="68"/>
      <c r="F1" s="68"/>
      <c r="G1" s="68"/>
      <c r="H1" s="68"/>
      <c r="I1" s="68"/>
      <c r="J1" s="68"/>
      <c r="K1" s="68"/>
      <c r="L1" s="68"/>
      <c r="M1" s="67" t="s">
        <v>319</v>
      </c>
      <c r="N1" s="67" t="s">
        <v>320</v>
      </c>
      <c r="O1" s="68" t="s">
        <v>321</v>
      </c>
      <c r="P1" s="68"/>
      <c r="Q1" s="68"/>
      <c r="R1" s="68"/>
      <c r="S1" s="68"/>
      <c r="T1" s="68"/>
      <c r="U1" s="68"/>
      <c r="V1" s="68"/>
      <c r="W1" s="68"/>
      <c r="X1" s="67" t="s">
        <v>319</v>
      </c>
      <c r="Y1" s="67" t="s">
        <v>320</v>
      </c>
      <c r="Z1" s="68" t="s">
        <v>321</v>
      </c>
      <c r="AA1" s="68"/>
      <c r="AB1" s="68"/>
      <c r="AC1" s="68"/>
      <c r="AD1" s="68"/>
      <c r="AE1" s="68"/>
      <c r="AF1" s="68"/>
      <c r="AG1" s="68"/>
      <c r="AH1" s="68"/>
      <c r="AI1" s="2"/>
      <c r="AJ1" s="2"/>
      <c r="AK1" s="2"/>
      <c r="AL1" s="2"/>
      <c r="AM1" s="2"/>
      <c r="AN1" s="69" t="s">
        <v>322</v>
      </c>
      <c r="AO1" s="69" t="s">
        <v>323</v>
      </c>
      <c r="AP1" s="70" t="s">
        <v>324</v>
      </c>
      <c r="AQ1" s="70"/>
      <c r="AR1" s="70" t="s">
        <v>325</v>
      </c>
      <c r="AS1" s="70"/>
      <c r="AT1" s="70" t="s">
        <v>326</v>
      </c>
      <c r="AU1" s="70"/>
      <c r="AV1" s="70" t="s">
        <v>327</v>
      </c>
      <c r="AW1" s="70"/>
      <c r="AX1" s="70" t="s">
        <v>328</v>
      </c>
      <c r="AY1" s="70"/>
    </row>
    <row r="2" customFormat="false" ht="12.75" hidden="true" customHeight="true" outlineLevel="0" collapsed="false">
      <c r="A2" s="71"/>
      <c r="B2" s="67"/>
      <c r="C2" s="67"/>
      <c r="D2" s="72" t="n">
        <v>1</v>
      </c>
      <c r="E2" s="72" t="n">
        <v>2</v>
      </c>
      <c r="F2" s="72" t="n">
        <v>3</v>
      </c>
      <c r="G2" s="72" t="n">
        <v>4</v>
      </c>
      <c r="H2" s="72" t="n">
        <v>5</v>
      </c>
      <c r="I2" s="72" t="n">
        <v>6</v>
      </c>
      <c r="J2" s="72" t="n">
        <v>7</v>
      </c>
      <c r="K2" s="72" t="n">
        <v>8</v>
      </c>
      <c r="L2" s="72" t="n">
        <v>9</v>
      </c>
      <c r="M2" s="67"/>
      <c r="N2" s="67"/>
      <c r="O2" s="72" t="n">
        <v>1</v>
      </c>
      <c r="P2" s="72" t="n">
        <v>2</v>
      </c>
      <c r="Q2" s="72" t="n">
        <v>3</v>
      </c>
      <c r="R2" s="72" t="n">
        <v>4</v>
      </c>
      <c r="S2" s="72" t="n">
        <v>5</v>
      </c>
      <c r="T2" s="72" t="n">
        <v>6</v>
      </c>
      <c r="U2" s="72" t="n">
        <v>7</v>
      </c>
      <c r="V2" s="72" t="n">
        <v>8</v>
      </c>
      <c r="W2" s="72" t="n">
        <v>9</v>
      </c>
      <c r="X2" s="67"/>
      <c r="Y2" s="67"/>
      <c r="Z2" s="72" t="n">
        <v>1</v>
      </c>
      <c r="AA2" s="72" t="n">
        <v>2</v>
      </c>
      <c r="AB2" s="72" t="n">
        <v>3</v>
      </c>
      <c r="AC2" s="72" t="n">
        <v>4</v>
      </c>
      <c r="AD2" s="72" t="n">
        <v>5</v>
      </c>
      <c r="AE2" s="72" t="n">
        <v>6</v>
      </c>
      <c r="AF2" s="72" t="n">
        <v>7</v>
      </c>
      <c r="AG2" s="72" t="n">
        <v>8</v>
      </c>
      <c r="AH2" s="72" t="n">
        <v>9</v>
      </c>
      <c r="AI2" s="2"/>
      <c r="AJ2" s="73" t="n">
        <f aca="false">+IF(AND(AFIRMACIONES!$C$6&gt;=AL2,AFIRMACIONES!$C$6&lt;=AM2),1,0)</f>
        <v>0</v>
      </c>
      <c r="AK2" s="73" t="n">
        <v>1</v>
      </c>
      <c r="AL2" s="74" t="n">
        <v>1</v>
      </c>
      <c r="AM2" s="74" t="n">
        <v>6</v>
      </c>
      <c r="AN2" s="75" t="s">
        <v>329</v>
      </c>
      <c r="AO2" s="76" t="s">
        <v>330</v>
      </c>
      <c r="AP2" s="77" t="s">
        <v>331</v>
      </c>
      <c r="AQ2" s="77"/>
      <c r="AR2" s="77" t="s">
        <v>332</v>
      </c>
      <c r="AS2" s="77"/>
      <c r="AT2" s="77" t="s">
        <v>333</v>
      </c>
      <c r="AU2" s="77"/>
      <c r="AV2" s="77" t="s">
        <v>334</v>
      </c>
      <c r="AW2" s="77"/>
      <c r="AX2" s="77" t="s">
        <v>335</v>
      </c>
      <c r="AY2" s="77"/>
    </row>
    <row r="3" customFormat="false" ht="12.75" hidden="true" customHeight="true" outlineLevel="0" collapsed="false">
      <c r="A3" s="2"/>
      <c r="B3" s="78" t="n">
        <v>1</v>
      </c>
      <c r="C3" s="79" t="n">
        <v>8</v>
      </c>
      <c r="D3" s="80"/>
      <c r="E3" s="81"/>
      <c r="F3" s="81"/>
      <c r="G3" s="81"/>
      <c r="H3" s="81"/>
      <c r="I3" s="81"/>
      <c r="J3" s="81"/>
      <c r="K3" s="82" t="n">
        <f aca="false">+AFIRMACIONES!B18</f>
        <v>1</v>
      </c>
      <c r="L3" s="81"/>
      <c r="M3" s="78" t="n">
        <v>100</v>
      </c>
      <c r="N3" s="79" t="n">
        <v>5</v>
      </c>
      <c r="O3" s="81"/>
      <c r="P3" s="81"/>
      <c r="Q3" s="81"/>
      <c r="R3" s="81"/>
      <c r="S3" s="82" t="n">
        <f aca="false">+AFIRMACIONES!B117</f>
        <v>0</v>
      </c>
      <c r="T3" s="81"/>
      <c r="U3" s="81"/>
      <c r="V3" s="81"/>
      <c r="W3" s="80"/>
      <c r="X3" s="78" t="n">
        <v>199</v>
      </c>
      <c r="Y3" s="79" t="n">
        <v>7</v>
      </c>
      <c r="Z3" s="81"/>
      <c r="AA3" s="81"/>
      <c r="AB3" s="83"/>
      <c r="AC3" s="81"/>
      <c r="AD3" s="81"/>
      <c r="AE3" s="80"/>
      <c r="AF3" s="82" t="n">
        <f aca="false">+AFIRMACIONES!B216</f>
        <v>0</v>
      </c>
      <c r="AG3" s="81"/>
      <c r="AH3" s="81"/>
      <c r="AI3" s="2"/>
      <c r="AJ3" s="73" t="n">
        <f aca="false">+IF(AND(AFIRMACIONES!$C$6&gt;=AL3,AFIRMACIONES!$C$6&lt;=AM3),1,0)</f>
        <v>0</v>
      </c>
      <c r="AK3" s="73" t="n">
        <v>2</v>
      </c>
      <c r="AL3" s="74" t="n">
        <v>7</v>
      </c>
      <c r="AM3" s="74" t="n">
        <v>13</v>
      </c>
      <c r="AN3" s="75" t="s">
        <v>329</v>
      </c>
      <c r="AO3" s="76" t="s">
        <v>336</v>
      </c>
      <c r="AP3" s="77" t="s">
        <v>337</v>
      </c>
      <c r="AQ3" s="77"/>
      <c r="AR3" s="77" t="s">
        <v>338</v>
      </c>
      <c r="AS3" s="77"/>
      <c r="AT3" s="77" t="s">
        <v>339</v>
      </c>
      <c r="AU3" s="77"/>
      <c r="AV3" s="77" t="s">
        <v>340</v>
      </c>
      <c r="AW3" s="77"/>
      <c r="AX3" s="77" t="s">
        <v>341</v>
      </c>
      <c r="AY3" s="77"/>
    </row>
    <row r="4" customFormat="false" ht="12.75" hidden="true" customHeight="true" outlineLevel="0" collapsed="false">
      <c r="A4" s="2"/>
      <c r="B4" s="78" t="n">
        <v>2</v>
      </c>
      <c r="C4" s="79" t="n">
        <v>6</v>
      </c>
      <c r="D4" s="81"/>
      <c r="E4" s="80"/>
      <c r="F4" s="81"/>
      <c r="G4" s="81"/>
      <c r="H4" s="81"/>
      <c r="I4" s="82" t="n">
        <f aca="false">+AFIRMACIONES!B19</f>
        <v>0</v>
      </c>
      <c r="J4" s="81"/>
      <c r="K4" s="81"/>
      <c r="L4" s="81"/>
      <c r="M4" s="78" t="n">
        <v>101</v>
      </c>
      <c r="N4" s="79" t="n">
        <v>7</v>
      </c>
      <c r="O4" s="80"/>
      <c r="P4" s="81"/>
      <c r="Q4" s="81"/>
      <c r="R4" s="81"/>
      <c r="S4" s="81"/>
      <c r="T4" s="81"/>
      <c r="U4" s="82" t="n">
        <f aca="false">+AFIRMACIONES!B118</f>
        <v>0</v>
      </c>
      <c r="V4" s="81"/>
      <c r="W4" s="80"/>
      <c r="X4" s="78" t="n">
        <v>200</v>
      </c>
      <c r="Y4" s="79" t="n">
        <v>3</v>
      </c>
      <c r="Z4" s="81"/>
      <c r="AA4" s="80"/>
      <c r="AB4" s="82" t="n">
        <f aca="false">+AFIRMACIONES!B217</f>
        <v>0</v>
      </c>
      <c r="AC4" s="81"/>
      <c r="AD4" s="81"/>
      <c r="AE4" s="81"/>
      <c r="AF4" s="83"/>
      <c r="AG4" s="81"/>
      <c r="AH4" s="81"/>
      <c r="AI4" s="2"/>
      <c r="AJ4" s="73" t="n">
        <f aca="false">+IF(AND(AFIRMACIONES!$C$6&gt;=AL4,AFIRMACIONES!$C$6&lt;=AM4),1,0)</f>
        <v>0</v>
      </c>
      <c r="AK4" s="73" t="n">
        <v>3</v>
      </c>
      <c r="AL4" s="74" t="n">
        <v>14</v>
      </c>
      <c r="AM4" s="74" t="n">
        <v>20</v>
      </c>
      <c r="AN4" s="75" t="s">
        <v>329</v>
      </c>
      <c r="AO4" s="76" t="s">
        <v>342</v>
      </c>
      <c r="AP4" s="77" t="s">
        <v>343</v>
      </c>
      <c r="AQ4" s="77"/>
      <c r="AR4" s="77" t="s">
        <v>344</v>
      </c>
      <c r="AS4" s="77"/>
      <c r="AT4" s="77" t="s">
        <v>345</v>
      </c>
      <c r="AU4" s="77"/>
      <c r="AV4" s="77" t="s">
        <v>346</v>
      </c>
      <c r="AW4" s="77"/>
      <c r="AX4" s="77" t="s">
        <v>347</v>
      </c>
      <c r="AY4" s="77"/>
    </row>
    <row r="5" customFormat="false" ht="12.75" hidden="true" customHeight="true" outlineLevel="0" collapsed="false">
      <c r="A5" s="2"/>
      <c r="B5" s="78" t="n">
        <v>3</v>
      </c>
      <c r="C5" s="79" t="n">
        <v>9</v>
      </c>
      <c r="D5" s="80"/>
      <c r="E5" s="81"/>
      <c r="F5" s="80"/>
      <c r="G5" s="81"/>
      <c r="H5" s="81"/>
      <c r="I5" s="81"/>
      <c r="J5" s="81"/>
      <c r="K5" s="81"/>
      <c r="L5" s="82" t="n">
        <f aca="false">+AFIRMACIONES!B20</f>
        <v>1</v>
      </c>
      <c r="M5" s="78" t="n">
        <v>102</v>
      </c>
      <c r="N5" s="79" t="n">
        <v>6</v>
      </c>
      <c r="O5" s="81"/>
      <c r="P5" s="81"/>
      <c r="Q5" s="81"/>
      <c r="R5" s="81"/>
      <c r="S5" s="80"/>
      <c r="T5" s="82" t="n">
        <f aca="false">+AFIRMACIONES!B119</f>
        <v>1</v>
      </c>
      <c r="U5" s="81"/>
      <c r="V5" s="80"/>
      <c r="W5" s="80"/>
      <c r="X5" s="78" t="n">
        <v>201</v>
      </c>
      <c r="Y5" s="79" t="n">
        <v>4</v>
      </c>
      <c r="Z5" s="81"/>
      <c r="AA5" s="80"/>
      <c r="AB5" s="83"/>
      <c r="AC5" s="82" t="n">
        <f aca="false">+AFIRMACIONES!B218</f>
        <v>1</v>
      </c>
      <c r="AD5" s="81"/>
      <c r="AE5" s="81"/>
      <c r="AF5" s="83"/>
      <c r="AG5" s="81"/>
      <c r="AH5" s="81"/>
      <c r="AI5" s="2"/>
      <c r="AJ5" s="73" t="n">
        <f aca="false">+IF(AND(AFIRMACIONES!$C$6&gt;=AL5,AFIRMACIONES!$C$6&lt;=AM5),1,0)</f>
        <v>0</v>
      </c>
      <c r="AK5" s="73" t="n">
        <v>4</v>
      </c>
      <c r="AL5" s="74" t="n">
        <v>21</v>
      </c>
      <c r="AM5" s="74" t="n">
        <v>27</v>
      </c>
      <c r="AN5" s="75" t="s">
        <v>329</v>
      </c>
      <c r="AO5" s="76" t="s">
        <v>348</v>
      </c>
      <c r="AP5" s="77" t="s">
        <v>349</v>
      </c>
      <c r="AQ5" s="77"/>
      <c r="AR5" s="77" t="s">
        <v>350</v>
      </c>
      <c r="AS5" s="77"/>
      <c r="AT5" s="77" t="s">
        <v>351</v>
      </c>
      <c r="AU5" s="77"/>
      <c r="AV5" s="77" t="s">
        <v>352</v>
      </c>
      <c r="AW5" s="77"/>
      <c r="AX5" s="77" t="s">
        <v>353</v>
      </c>
      <c r="AY5" s="77"/>
    </row>
    <row r="6" customFormat="false" ht="12.75" hidden="true" customHeight="true" outlineLevel="0" collapsed="false">
      <c r="A6" s="2"/>
      <c r="B6" s="78" t="n">
        <v>4</v>
      </c>
      <c r="C6" s="79" t="n">
        <v>3</v>
      </c>
      <c r="D6" s="81"/>
      <c r="E6" s="81"/>
      <c r="F6" s="82" t="n">
        <f aca="false">+AFIRMACIONES!B21</f>
        <v>0</v>
      </c>
      <c r="G6" s="80"/>
      <c r="H6" s="80"/>
      <c r="I6" s="81"/>
      <c r="J6" s="81"/>
      <c r="K6" s="81"/>
      <c r="L6" s="81"/>
      <c r="M6" s="78" t="n">
        <v>103</v>
      </c>
      <c r="N6" s="79" t="n">
        <v>3</v>
      </c>
      <c r="O6" s="81"/>
      <c r="P6" s="81"/>
      <c r="Q6" s="82" t="n">
        <f aca="false">+AFIRMACIONES!B120</f>
        <v>0</v>
      </c>
      <c r="R6" s="81"/>
      <c r="S6" s="81"/>
      <c r="T6" s="81"/>
      <c r="U6" s="81"/>
      <c r="V6" s="81"/>
      <c r="W6" s="80"/>
      <c r="X6" s="78" t="n">
        <v>202</v>
      </c>
      <c r="Y6" s="79" t="n">
        <v>9</v>
      </c>
      <c r="Z6" s="81"/>
      <c r="AA6" s="80"/>
      <c r="AB6" s="83"/>
      <c r="AC6" s="81"/>
      <c r="AD6" s="81"/>
      <c r="AE6" s="81"/>
      <c r="AF6" s="83"/>
      <c r="AG6" s="81"/>
      <c r="AH6" s="82" t="n">
        <f aca="false">+AFIRMACIONES!B219</f>
        <v>1</v>
      </c>
      <c r="AI6" s="2"/>
      <c r="AJ6" s="73" t="n">
        <f aca="false">+IF(AND(AFIRMACIONES!$C$6&gt;=AL6,AFIRMACIONES!$C$6&lt;=AM6),1,0)</f>
        <v>0</v>
      </c>
      <c r="AK6" s="73" t="n">
        <v>5</v>
      </c>
      <c r="AL6" s="74" t="n">
        <v>28</v>
      </c>
      <c r="AM6" s="74" t="n">
        <v>41</v>
      </c>
      <c r="AN6" s="75" t="s">
        <v>329</v>
      </c>
      <c r="AO6" s="76" t="s">
        <v>354</v>
      </c>
      <c r="AP6" s="77" t="s">
        <v>355</v>
      </c>
      <c r="AQ6" s="77"/>
      <c r="AR6" s="77" t="s">
        <v>356</v>
      </c>
      <c r="AS6" s="77"/>
      <c r="AT6" s="77" t="s">
        <v>357</v>
      </c>
      <c r="AU6" s="77"/>
      <c r="AV6" s="77" t="s">
        <v>358</v>
      </c>
      <c r="AW6" s="77"/>
      <c r="AX6" s="77" t="s">
        <v>359</v>
      </c>
      <c r="AY6" s="77"/>
    </row>
    <row r="7" customFormat="false" ht="12.75" hidden="true" customHeight="true" outlineLevel="0" collapsed="false">
      <c r="A7" s="2"/>
      <c r="B7" s="78" t="n">
        <v>5</v>
      </c>
      <c r="C7" s="79" t="n">
        <v>2</v>
      </c>
      <c r="D7" s="80"/>
      <c r="E7" s="82" t="n">
        <f aca="false">+AFIRMACIONES!B22</f>
        <v>0</v>
      </c>
      <c r="F7" s="81"/>
      <c r="G7" s="81"/>
      <c r="H7" s="81"/>
      <c r="I7" s="81"/>
      <c r="J7" s="81"/>
      <c r="K7" s="81"/>
      <c r="L7" s="81"/>
      <c r="M7" s="78" t="n">
        <v>104</v>
      </c>
      <c r="N7" s="79" t="n">
        <v>4</v>
      </c>
      <c r="O7" s="81"/>
      <c r="P7" s="81"/>
      <c r="Q7" s="81"/>
      <c r="R7" s="82" t="n">
        <f aca="false">+AFIRMACIONES!B121</f>
        <v>0</v>
      </c>
      <c r="S7" s="81"/>
      <c r="T7" s="81"/>
      <c r="U7" s="81"/>
      <c r="V7" s="80"/>
      <c r="W7" s="80"/>
      <c r="X7" s="78" t="n">
        <v>203</v>
      </c>
      <c r="Y7" s="79" t="n">
        <v>2</v>
      </c>
      <c r="Z7" s="80"/>
      <c r="AA7" s="82" t="n">
        <f aca="false">+AFIRMACIONES!B220</f>
        <v>0</v>
      </c>
      <c r="AB7" s="83"/>
      <c r="AC7" s="81"/>
      <c r="AD7" s="81"/>
      <c r="AE7" s="81"/>
      <c r="AF7" s="83"/>
      <c r="AG7" s="81"/>
      <c r="AH7" s="81"/>
      <c r="AI7" s="2"/>
      <c r="AJ7" s="73" t="n">
        <f aca="false">+IF(AND(AFIRMACIONES!$C$6&gt;=AL7,AFIRMACIONES!$C$6&lt;=AM7),1,0)</f>
        <v>0</v>
      </c>
      <c r="AK7" s="73" t="n">
        <v>6</v>
      </c>
      <c r="AL7" s="74" t="n">
        <v>42</v>
      </c>
      <c r="AM7" s="74" t="n">
        <v>48</v>
      </c>
      <c r="AN7" s="75" t="s">
        <v>360</v>
      </c>
      <c r="AO7" s="76" t="s">
        <v>361</v>
      </c>
      <c r="AP7" s="77" t="s">
        <v>362</v>
      </c>
      <c r="AQ7" s="77"/>
      <c r="AR7" s="77" t="s">
        <v>363</v>
      </c>
      <c r="AS7" s="77"/>
      <c r="AT7" s="77" t="s">
        <v>364</v>
      </c>
      <c r="AU7" s="77"/>
      <c r="AV7" s="77" t="s">
        <v>365</v>
      </c>
      <c r="AW7" s="77"/>
      <c r="AX7" s="77" t="s">
        <v>366</v>
      </c>
      <c r="AY7" s="77"/>
    </row>
    <row r="8" customFormat="false" ht="12.75" hidden="true" customHeight="true" outlineLevel="0" collapsed="false">
      <c r="A8" s="2"/>
      <c r="B8" s="78" t="n">
        <v>6</v>
      </c>
      <c r="C8" s="79" t="n">
        <v>5</v>
      </c>
      <c r="D8" s="81"/>
      <c r="E8" s="81"/>
      <c r="F8" s="81"/>
      <c r="G8" s="81"/>
      <c r="H8" s="82" t="n">
        <f aca="false">+AFIRMACIONES!B23</f>
        <v>1</v>
      </c>
      <c r="I8" s="81"/>
      <c r="J8" s="81"/>
      <c r="K8" s="81"/>
      <c r="L8" s="81"/>
      <c r="M8" s="78" t="n">
        <v>105</v>
      </c>
      <c r="N8" s="79" t="n">
        <v>2</v>
      </c>
      <c r="O8" s="81"/>
      <c r="P8" s="82" t="n">
        <f aca="false">+AFIRMACIONES!B122</f>
        <v>0</v>
      </c>
      <c r="Q8" s="81"/>
      <c r="R8" s="81"/>
      <c r="S8" s="81"/>
      <c r="T8" s="81"/>
      <c r="U8" s="81"/>
      <c r="V8" s="80"/>
      <c r="W8" s="80"/>
      <c r="X8" s="78" t="n">
        <v>204</v>
      </c>
      <c r="Y8" s="79" t="n">
        <v>1</v>
      </c>
      <c r="Z8" s="82" t="n">
        <f aca="false">+AFIRMACIONES!B221</f>
        <v>0</v>
      </c>
      <c r="AA8" s="81"/>
      <c r="AB8" s="83"/>
      <c r="AC8" s="81"/>
      <c r="AD8" s="80"/>
      <c r="AE8" s="81"/>
      <c r="AF8" s="83"/>
      <c r="AG8" s="81"/>
      <c r="AH8" s="81"/>
      <c r="AI8" s="2"/>
      <c r="AJ8" s="73" t="n">
        <f aca="false">+IF(AND(AFIRMACIONES!$C$6&gt;=AL8,AFIRMACIONES!$C$6&lt;=AM8),1,0)</f>
        <v>0</v>
      </c>
      <c r="AK8" s="73" t="n">
        <v>7</v>
      </c>
      <c r="AL8" s="74" t="n">
        <v>49</v>
      </c>
      <c r="AM8" s="74" t="n">
        <v>55</v>
      </c>
      <c r="AN8" s="75" t="s">
        <v>360</v>
      </c>
      <c r="AO8" s="76" t="s">
        <v>367</v>
      </c>
      <c r="AP8" s="77" t="s">
        <v>368</v>
      </c>
      <c r="AQ8" s="77"/>
      <c r="AR8" s="77" t="s">
        <v>369</v>
      </c>
      <c r="AS8" s="77"/>
      <c r="AT8" s="77" t="s">
        <v>370</v>
      </c>
      <c r="AU8" s="77"/>
      <c r="AV8" s="77" t="s">
        <v>371</v>
      </c>
      <c r="AW8" s="77"/>
      <c r="AX8" s="77" t="s">
        <v>372</v>
      </c>
      <c r="AY8" s="77"/>
    </row>
    <row r="9" customFormat="false" ht="12.75" hidden="true" customHeight="true" outlineLevel="0" collapsed="false">
      <c r="A9" s="2"/>
      <c r="B9" s="78" t="n">
        <v>7</v>
      </c>
      <c r="C9" s="79" t="n">
        <v>7</v>
      </c>
      <c r="D9" s="81"/>
      <c r="E9" s="81"/>
      <c r="F9" s="81"/>
      <c r="G9" s="81"/>
      <c r="H9" s="81"/>
      <c r="I9" s="81"/>
      <c r="J9" s="82" t="n">
        <f aca="false">+AFIRMACIONES!B24</f>
        <v>0</v>
      </c>
      <c r="K9" s="80"/>
      <c r="L9" s="81"/>
      <c r="M9" s="78" t="n">
        <v>106</v>
      </c>
      <c r="N9" s="79" t="n">
        <v>1</v>
      </c>
      <c r="O9" s="82" t="n">
        <f aca="false">+AFIRMACIONES!B123</f>
        <v>1</v>
      </c>
      <c r="P9" s="81"/>
      <c r="Q9" s="81"/>
      <c r="R9" s="80"/>
      <c r="S9" s="81"/>
      <c r="T9" s="81"/>
      <c r="U9" s="81"/>
      <c r="V9" s="81"/>
      <c r="W9" s="80"/>
      <c r="X9" s="78" t="n">
        <v>205</v>
      </c>
      <c r="Y9" s="79" t="n">
        <v>8</v>
      </c>
      <c r="Z9" s="81"/>
      <c r="AA9" s="81"/>
      <c r="AB9" s="83"/>
      <c r="AC9" s="81"/>
      <c r="AD9" s="81"/>
      <c r="AE9" s="81"/>
      <c r="AF9" s="83"/>
      <c r="AG9" s="82" t="n">
        <f aca="false">+AFIRMACIONES!B222</f>
        <v>0</v>
      </c>
      <c r="AH9" s="81"/>
      <c r="AI9" s="2"/>
      <c r="AJ9" s="73" t="n">
        <f aca="false">+IF(AND(AFIRMACIONES!$C$6&gt;=AL9,AFIRMACIONES!$C$6&lt;=AM9),1,0)</f>
        <v>0</v>
      </c>
      <c r="AK9" s="73" t="n">
        <v>8</v>
      </c>
      <c r="AL9" s="74" t="n">
        <v>56</v>
      </c>
      <c r="AM9" s="74" t="n">
        <v>62</v>
      </c>
      <c r="AN9" s="75" t="s">
        <v>360</v>
      </c>
      <c r="AO9" s="76" t="s">
        <v>373</v>
      </c>
      <c r="AP9" s="77" t="s">
        <v>374</v>
      </c>
      <c r="AQ9" s="77"/>
      <c r="AR9" s="77" t="s">
        <v>375</v>
      </c>
      <c r="AS9" s="77"/>
      <c r="AT9" s="77" t="s">
        <v>376</v>
      </c>
      <c r="AU9" s="77"/>
      <c r="AV9" s="77" t="s">
        <v>377</v>
      </c>
      <c r="AW9" s="77"/>
      <c r="AX9" s="77" t="s">
        <v>378</v>
      </c>
      <c r="AY9" s="77"/>
    </row>
    <row r="10" customFormat="false" ht="12.75" hidden="true" customHeight="true" outlineLevel="0" collapsed="false">
      <c r="A10" s="2"/>
      <c r="B10" s="78" t="n">
        <v>8</v>
      </c>
      <c r="C10" s="79" t="n">
        <v>4</v>
      </c>
      <c r="D10" s="81"/>
      <c r="E10" s="80"/>
      <c r="F10" s="81"/>
      <c r="G10" s="82" t="n">
        <f aca="false">+AFIRMACIONES!B25</f>
        <v>1</v>
      </c>
      <c r="H10" s="81"/>
      <c r="I10" s="81"/>
      <c r="J10" s="81"/>
      <c r="K10" s="81"/>
      <c r="L10" s="81"/>
      <c r="M10" s="78" t="n">
        <v>107</v>
      </c>
      <c r="N10" s="79" t="n">
        <v>8</v>
      </c>
      <c r="O10" s="80"/>
      <c r="P10" s="81"/>
      <c r="Q10" s="81"/>
      <c r="R10" s="81"/>
      <c r="S10" s="81"/>
      <c r="T10" s="81"/>
      <c r="U10" s="81"/>
      <c r="V10" s="82" t="n">
        <f aca="false">+AFIRMACIONES!B124</f>
        <v>0</v>
      </c>
      <c r="W10" s="80"/>
      <c r="X10" s="78" t="n">
        <v>206</v>
      </c>
      <c r="Y10" s="79" t="n">
        <v>6</v>
      </c>
      <c r="Z10" s="81"/>
      <c r="AA10" s="80"/>
      <c r="AB10" s="83"/>
      <c r="AC10" s="81"/>
      <c r="AD10" s="81"/>
      <c r="AE10" s="82" t="n">
        <f aca="false">+AFIRMACIONES!B223</f>
        <v>0</v>
      </c>
      <c r="AF10" s="83"/>
      <c r="AG10" s="81"/>
      <c r="AH10" s="81"/>
      <c r="AI10" s="2"/>
      <c r="AJ10" s="73" t="n">
        <f aca="false">+IF(AND(AFIRMACIONES!$C$6&gt;=AL10,AFIRMACIONES!$C$6&lt;=AM10),1,0)</f>
        <v>0</v>
      </c>
      <c r="AK10" s="73" t="n">
        <v>9</v>
      </c>
      <c r="AL10" s="74" t="n">
        <v>63</v>
      </c>
      <c r="AM10" s="74" t="n">
        <v>69</v>
      </c>
      <c r="AN10" s="75" t="s">
        <v>360</v>
      </c>
      <c r="AO10" s="76" t="s">
        <v>379</v>
      </c>
      <c r="AP10" s="77" t="s">
        <v>380</v>
      </c>
      <c r="AQ10" s="77"/>
      <c r="AR10" s="77" t="s">
        <v>381</v>
      </c>
      <c r="AS10" s="77"/>
      <c r="AT10" s="77" t="s">
        <v>382</v>
      </c>
      <c r="AU10" s="77"/>
      <c r="AV10" s="77" t="s">
        <v>383</v>
      </c>
      <c r="AW10" s="77"/>
      <c r="AX10" s="77" t="s">
        <v>384</v>
      </c>
      <c r="AY10" s="77"/>
    </row>
    <row r="11" customFormat="false" ht="12.75" hidden="true" customHeight="true" outlineLevel="0" collapsed="false">
      <c r="A11" s="2"/>
      <c r="B11" s="78" t="n">
        <v>9</v>
      </c>
      <c r="C11" s="79" t="n">
        <v>1</v>
      </c>
      <c r="D11" s="82" t="n">
        <f aca="false">+AFIRMACIONES!B26</f>
        <v>0</v>
      </c>
      <c r="E11" s="81"/>
      <c r="F11" s="81"/>
      <c r="G11" s="81"/>
      <c r="H11" s="81"/>
      <c r="I11" s="81"/>
      <c r="J11" s="81"/>
      <c r="K11" s="81"/>
      <c r="L11" s="81"/>
      <c r="M11" s="78" t="n">
        <v>108</v>
      </c>
      <c r="N11" s="79" t="n">
        <v>9</v>
      </c>
      <c r="O11" s="80"/>
      <c r="P11" s="81"/>
      <c r="Q11" s="81"/>
      <c r="R11" s="81"/>
      <c r="S11" s="81"/>
      <c r="T11" s="81"/>
      <c r="U11" s="81"/>
      <c r="V11" s="81"/>
      <c r="W11" s="82" t="n">
        <f aca="false">+AFIRMACIONES!B125</f>
        <v>0</v>
      </c>
      <c r="X11" s="78" t="n">
        <v>207</v>
      </c>
      <c r="Y11" s="79" t="n">
        <v>5</v>
      </c>
      <c r="Z11" s="80"/>
      <c r="AA11" s="81"/>
      <c r="AB11" s="83"/>
      <c r="AC11" s="81"/>
      <c r="AD11" s="82" t="n">
        <f aca="false">+AFIRMACIONES!B224</f>
        <v>1</v>
      </c>
      <c r="AE11" s="81"/>
      <c r="AF11" s="83"/>
      <c r="AG11" s="81"/>
      <c r="AH11" s="81"/>
      <c r="AI11" s="2"/>
      <c r="AJ11" s="73" t="n">
        <f aca="false">+IF(AND(AFIRMACIONES!$C$6&gt;=AL11,AFIRMACIONES!$C$6&lt;=AM11),1,0)</f>
        <v>0</v>
      </c>
      <c r="AK11" s="73" t="n">
        <v>10</v>
      </c>
      <c r="AL11" s="74" t="n">
        <v>70</v>
      </c>
      <c r="AM11" s="74" t="n">
        <v>90</v>
      </c>
      <c r="AN11" s="75" t="s">
        <v>360</v>
      </c>
      <c r="AO11" s="76" t="s">
        <v>385</v>
      </c>
      <c r="AP11" s="77" t="s">
        <v>386</v>
      </c>
      <c r="AQ11" s="77"/>
      <c r="AR11" s="77" t="s">
        <v>387</v>
      </c>
      <c r="AS11" s="77"/>
      <c r="AT11" s="77" t="s">
        <v>388</v>
      </c>
      <c r="AU11" s="77"/>
      <c r="AV11" s="77" t="s">
        <v>389</v>
      </c>
      <c r="AW11" s="77"/>
      <c r="AX11" s="77" t="s">
        <v>390</v>
      </c>
      <c r="AY11" s="77"/>
    </row>
    <row r="12" customFormat="false" ht="12.75" hidden="true" customHeight="true" outlineLevel="0" collapsed="false">
      <c r="A12" s="2"/>
      <c r="B12" s="78" t="n">
        <v>10</v>
      </c>
      <c r="C12" s="79" t="n">
        <v>9</v>
      </c>
      <c r="D12" s="81"/>
      <c r="E12" s="81"/>
      <c r="F12" s="81"/>
      <c r="G12" s="81"/>
      <c r="H12" s="81"/>
      <c r="I12" s="81"/>
      <c r="J12" s="80"/>
      <c r="K12" s="81"/>
      <c r="L12" s="82" t="n">
        <f aca="false">+AFIRMACIONES!B27</f>
        <v>1</v>
      </c>
      <c r="M12" s="78" t="n">
        <v>109</v>
      </c>
      <c r="N12" s="79" t="n">
        <v>2</v>
      </c>
      <c r="O12" s="81"/>
      <c r="P12" s="82" t="n">
        <f aca="false">+AFIRMACIONES!B126</f>
        <v>0</v>
      </c>
      <c r="Q12" s="81"/>
      <c r="R12" s="81"/>
      <c r="S12" s="81"/>
      <c r="T12" s="80"/>
      <c r="U12" s="81"/>
      <c r="V12" s="81"/>
      <c r="W12" s="80"/>
      <c r="X12" s="78" t="n">
        <v>208</v>
      </c>
      <c r="Y12" s="79" t="n">
        <v>5</v>
      </c>
      <c r="Z12" s="81"/>
      <c r="AA12" s="81"/>
      <c r="AB12" s="83"/>
      <c r="AC12" s="81"/>
      <c r="AD12" s="82" t="n">
        <f aca="false">+AFIRMACIONES!B225</f>
        <v>1</v>
      </c>
      <c r="AE12" s="81"/>
      <c r="AF12" s="83"/>
      <c r="AG12" s="81"/>
      <c r="AH12" s="81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customFormat="false" ht="12.75" hidden="true" customHeight="true" outlineLevel="0" collapsed="false">
      <c r="A13" s="2"/>
      <c r="B13" s="78" t="n">
        <v>11</v>
      </c>
      <c r="C13" s="79" t="n">
        <v>4</v>
      </c>
      <c r="D13" s="81"/>
      <c r="E13" s="81"/>
      <c r="F13" s="81"/>
      <c r="G13" s="82" t="n">
        <f aca="false">+AFIRMACIONES!B28</f>
        <v>0</v>
      </c>
      <c r="H13" s="80"/>
      <c r="I13" s="81"/>
      <c r="J13" s="81"/>
      <c r="K13" s="81"/>
      <c r="L13" s="81"/>
      <c r="M13" s="78" t="n">
        <v>110</v>
      </c>
      <c r="N13" s="79" t="n">
        <v>7</v>
      </c>
      <c r="O13" s="81"/>
      <c r="P13" s="81"/>
      <c r="Q13" s="81"/>
      <c r="R13" s="81"/>
      <c r="S13" s="80"/>
      <c r="T13" s="81"/>
      <c r="U13" s="82" t="n">
        <f aca="false">+AFIRMACIONES!B127</f>
        <v>0</v>
      </c>
      <c r="V13" s="81"/>
      <c r="W13" s="80"/>
      <c r="X13" s="78" t="n">
        <v>209</v>
      </c>
      <c r="Y13" s="79" t="n">
        <v>2</v>
      </c>
      <c r="Z13" s="81"/>
      <c r="AA13" s="82" t="n">
        <f aca="false">+AFIRMACIONES!B226</f>
        <v>0</v>
      </c>
      <c r="AB13" s="83"/>
      <c r="AC13" s="81"/>
      <c r="AD13" s="81"/>
      <c r="AE13" s="81"/>
      <c r="AF13" s="83"/>
      <c r="AG13" s="81"/>
      <c r="AH13" s="81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customFormat="false" ht="12.75" hidden="true" customHeight="true" outlineLevel="0" collapsed="false">
      <c r="A14" s="2"/>
      <c r="B14" s="78" t="n">
        <v>12</v>
      </c>
      <c r="C14" s="79" t="n">
        <v>7</v>
      </c>
      <c r="D14" s="81"/>
      <c r="E14" s="81"/>
      <c r="F14" s="81"/>
      <c r="G14" s="81"/>
      <c r="H14" s="81"/>
      <c r="I14" s="80"/>
      <c r="J14" s="82" t="n">
        <f aca="false">+AFIRMACIONES!B29</f>
        <v>0</v>
      </c>
      <c r="K14" s="81"/>
      <c r="L14" s="81"/>
      <c r="M14" s="78" t="n">
        <v>111</v>
      </c>
      <c r="N14" s="79" t="n">
        <v>8</v>
      </c>
      <c r="O14" s="80"/>
      <c r="P14" s="81"/>
      <c r="Q14" s="81"/>
      <c r="R14" s="81"/>
      <c r="S14" s="81"/>
      <c r="T14" s="81"/>
      <c r="U14" s="81"/>
      <c r="V14" s="82" t="n">
        <f aca="false">+AFIRMACIONES!B128</f>
        <v>0</v>
      </c>
      <c r="W14" s="80"/>
      <c r="X14" s="78" t="n">
        <v>210</v>
      </c>
      <c r="Y14" s="79" t="n">
        <v>3</v>
      </c>
      <c r="Z14" s="81"/>
      <c r="AA14" s="80"/>
      <c r="AB14" s="82" t="n">
        <f aca="false">+AFIRMACIONES!B227</f>
        <v>1</v>
      </c>
      <c r="AC14" s="81"/>
      <c r="AD14" s="81"/>
      <c r="AE14" s="80"/>
      <c r="AF14" s="83"/>
      <c r="AG14" s="81"/>
      <c r="AH14" s="81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customFormat="false" ht="12.75" hidden="true" customHeight="true" outlineLevel="0" collapsed="false">
      <c r="A15" s="2"/>
      <c r="B15" s="78" t="n">
        <v>13</v>
      </c>
      <c r="C15" s="79" t="n">
        <v>8</v>
      </c>
      <c r="D15" s="81"/>
      <c r="E15" s="81"/>
      <c r="F15" s="81"/>
      <c r="G15" s="81"/>
      <c r="H15" s="81"/>
      <c r="I15" s="81"/>
      <c r="J15" s="81"/>
      <c r="K15" s="82" t="n">
        <f aca="false">+AFIRMACIONES!B30</f>
        <v>1</v>
      </c>
      <c r="L15" s="80"/>
      <c r="M15" s="78" t="n">
        <v>112</v>
      </c>
      <c r="N15" s="79" t="n">
        <v>5</v>
      </c>
      <c r="O15" s="81"/>
      <c r="P15" s="81"/>
      <c r="Q15" s="81"/>
      <c r="R15" s="81"/>
      <c r="S15" s="82" t="n">
        <f aca="false">+AFIRMACIONES!B129</f>
        <v>1</v>
      </c>
      <c r="T15" s="81"/>
      <c r="U15" s="81"/>
      <c r="V15" s="81"/>
      <c r="W15" s="80"/>
      <c r="X15" s="78" t="n">
        <v>211</v>
      </c>
      <c r="Y15" s="79" t="n">
        <v>1</v>
      </c>
      <c r="Z15" s="82" t="n">
        <f aca="false">+AFIRMACIONES!B228</f>
        <v>1</v>
      </c>
      <c r="AA15" s="81"/>
      <c r="AB15" s="83"/>
      <c r="AC15" s="81"/>
      <c r="AD15" s="81"/>
      <c r="AE15" s="80"/>
      <c r="AF15" s="83"/>
      <c r="AG15" s="81"/>
      <c r="AH15" s="81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customFormat="false" ht="12.75" hidden="true" customHeight="true" outlineLevel="0" collapsed="false">
      <c r="A16" s="2"/>
      <c r="B16" s="78" t="n">
        <v>14</v>
      </c>
      <c r="C16" s="79" t="n">
        <v>3</v>
      </c>
      <c r="D16" s="81"/>
      <c r="E16" s="81"/>
      <c r="F16" s="82" t="n">
        <f aca="false">+AFIRMACIONES!B31</f>
        <v>1</v>
      </c>
      <c r="G16" s="81"/>
      <c r="H16" s="81"/>
      <c r="I16" s="80"/>
      <c r="J16" s="81"/>
      <c r="K16" s="81"/>
      <c r="L16" s="81"/>
      <c r="M16" s="78" t="n">
        <v>113</v>
      </c>
      <c r="N16" s="79" t="n">
        <v>3</v>
      </c>
      <c r="O16" s="81"/>
      <c r="P16" s="81"/>
      <c r="Q16" s="82" t="n">
        <f aca="false">+AFIRMACIONES!B130</f>
        <v>0</v>
      </c>
      <c r="R16" s="81"/>
      <c r="S16" s="80"/>
      <c r="T16" s="81"/>
      <c r="U16" s="81"/>
      <c r="V16" s="81"/>
      <c r="W16" s="80"/>
      <c r="X16" s="78" t="n">
        <v>212</v>
      </c>
      <c r="Y16" s="79" t="n">
        <v>6</v>
      </c>
      <c r="Z16" s="81"/>
      <c r="AA16" s="81"/>
      <c r="AB16" s="83"/>
      <c r="AC16" s="81"/>
      <c r="AD16" s="80"/>
      <c r="AE16" s="82" t="n">
        <f aca="false">+AFIRMACIONES!B229</f>
        <v>0</v>
      </c>
      <c r="AF16" s="83"/>
      <c r="AG16" s="81"/>
      <c r="AH16" s="81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customFormat="false" ht="12.75" hidden="true" customHeight="true" outlineLevel="0" collapsed="false">
      <c r="B17" s="78" t="n">
        <v>15</v>
      </c>
      <c r="C17" s="79" t="n">
        <v>1</v>
      </c>
      <c r="D17" s="82" t="n">
        <f aca="false">+AFIRMACIONES!B32</f>
        <v>0</v>
      </c>
      <c r="E17" s="81"/>
      <c r="F17" s="81"/>
      <c r="G17" s="81"/>
      <c r="H17" s="81"/>
      <c r="I17" s="81"/>
      <c r="J17" s="81"/>
      <c r="K17" s="81"/>
      <c r="L17" s="81"/>
      <c r="M17" s="78" t="n">
        <v>114</v>
      </c>
      <c r="N17" s="79" t="n">
        <v>4</v>
      </c>
      <c r="O17" s="81"/>
      <c r="P17" s="81"/>
      <c r="Q17" s="81"/>
      <c r="R17" s="82" t="n">
        <f aca="false">+AFIRMACIONES!B131</f>
        <v>0</v>
      </c>
      <c r="S17" s="81"/>
      <c r="T17" s="81"/>
      <c r="U17" s="80"/>
      <c r="V17" s="81"/>
      <c r="W17" s="80"/>
      <c r="X17" s="78" t="n">
        <v>213</v>
      </c>
      <c r="Y17" s="79" t="n">
        <v>9</v>
      </c>
      <c r="Z17" s="80"/>
      <c r="AA17" s="81"/>
      <c r="AB17" s="83"/>
      <c r="AC17" s="81"/>
      <c r="AD17" s="81"/>
      <c r="AE17" s="81"/>
      <c r="AF17" s="83"/>
      <c r="AG17" s="81"/>
      <c r="AH17" s="82" t="n">
        <f aca="false">+AFIRMACIONES!B230</f>
        <v>0</v>
      </c>
    </row>
    <row r="18" customFormat="false" ht="12.75" hidden="true" customHeight="true" outlineLevel="0" collapsed="false">
      <c r="B18" s="78" t="n">
        <v>16</v>
      </c>
      <c r="C18" s="79" t="n">
        <v>6</v>
      </c>
      <c r="D18" s="81"/>
      <c r="E18" s="81"/>
      <c r="F18" s="81"/>
      <c r="G18" s="81"/>
      <c r="H18" s="81"/>
      <c r="I18" s="82" t="n">
        <f aca="false">+AFIRMACIONES!B33</f>
        <v>0</v>
      </c>
      <c r="J18" s="81"/>
      <c r="K18" s="81"/>
      <c r="L18" s="80"/>
      <c r="M18" s="78" t="n">
        <v>115</v>
      </c>
      <c r="N18" s="79" t="n">
        <v>6</v>
      </c>
      <c r="O18" s="81"/>
      <c r="P18" s="81"/>
      <c r="Q18" s="81"/>
      <c r="R18" s="81"/>
      <c r="S18" s="81"/>
      <c r="T18" s="82" t="n">
        <f aca="false">+AFIRMACIONES!B132</f>
        <v>0</v>
      </c>
      <c r="U18" s="80"/>
      <c r="V18" s="81"/>
      <c r="W18" s="80"/>
      <c r="X18" s="78" t="n">
        <v>214</v>
      </c>
      <c r="Y18" s="79" t="n">
        <v>4</v>
      </c>
      <c r="Z18" s="81"/>
      <c r="AA18" s="81"/>
      <c r="AB18" s="84"/>
      <c r="AC18" s="82" t="n">
        <f aca="false">+AFIRMACIONES!B231</f>
        <v>0</v>
      </c>
      <c r="AD18" s="81"/>
      <c r="AE18" s="81"/>
      <c r="AF18" s="83"/>
      <c r="AG18" s="81"/>
      <c r="AH18" s="81"/>
    </row>
    <row r="19" customFormat="false" ht="12.75" hidden="true" customHeight="true" outlineLevel="0" collapsed="false">
      <c r="B19" s="78" t="n">
        <v>17</v>
      </c>
      <c r="C19" s="79" t="n">
        <v>2</v>
      </c>
      <c r="D19" s="80"/>
      <c r="E19" s="82" t="n">
        <f aca="false">+AFIRMACIONES!B34</f>
        <v>1</v>
      </c>
      <c r="F19" s="81"/>
      <c r="G19" s="81"/>
      <c r="H19" s="81"/>
      <c r="I19" s="81"/>
      <c r="J19" s="81"/>
      <c r="K19" s="80"/>
      <c r="L19" s="81"/>
      <c r="M19" s="78" t="n">
        <v>116</v>
      </c>
      <c r="N19" s="79" t="n">
        <v>1</v>
      </c>
      <c r="O19" s="82" t="n">
        <f aca="false">+AFIRMACIONES!B133</f>
        <v>0</v>
      </c>
      <c r="P19" s="81"/>
      <c r="Q19" s="81"/>
      <c r="R19" s="81"/>
      <c r="S19" s="81"/>
      <c r="T19" s="81"/>
      <c r="U19" s="80"/>
      <c r="V19" s="81"/>
      <c r="W19" s="80"/>
      <c r="X19" s="78" t="n">
        <v>215</v>
      </c>
      <c r="Y19" s="79" t="n">
        <v>8</v>
      </c>
      <c r="Z19" s="81"/>
      <c r="AA19" s="81"/>
      <c r="AB19" s="84"/>
      <c r="AC19" s="81"/>
      <c r="AD19" s="81"/>
      <c r="AE19" s="81"/>
      <c r="AF19" s="83"/>
      <c r="AG19" s="82" t="n">
        <f aca="false">+AFIRMACIONES!B232</f>
        <v>0</v>
      </c>
      <c r="AH19" s="81"/>
    </row>
    <row r="20" customFormat="false" ht="12.75" hidden="true" customHeight="true" outlineLevel="0" collapsed="false">
      <c r="B20" s="78" t="n">
        <v>18</v>
      </c>
      <c r="C20" s="79" t="n">
        <v>5</v>
      </c>
      <c r="D20" s="81"/>
      <c r="E20" s="81"/>
      <c r="F20" s="81"/>
      <c r="G20" s="81"/>
      <c r="H20" s="82" t="n">
        <f aca="false">+AFIRMACIONES!B35</f>
        <v>1</v>
      </c>
      <c r="I20" s="80"/>
      <c r="J20" s="81"/>
      <c r="K20" s="81"/>
      <c r="L20" s="81"/>
      <c r="M20" s="78" t="n">
        <v>117</v>
      </c>
      <c r="N20" s="79" t="n">
        <v>9</v>
      </c>
      <c r="O20" s="81"/>
      <c r="P20" s="81"/>
      <c r="Q20" s="81"/>
      <c r="R20" s="81"/>
      <c r="S20" s="81"/>
      <c r="T20" s="81"/>
      <c r="U20" s="80"/>
      <c r="V20" s="81"/>
      <c r="W20" s="82" t="n">
        <f aca="false">+AFIRMACIONES!B134</f>
        <v>0</v>
      </c>
      <c r="X20" s="78" t="n">
        <v>216</v>
      </c>
      <c r="Y20" s="79" t="n">
        <v>7</v>
      </c>
      <c r="Z20" s="80"/>
      <c r="AA20" s="81"/>
      <c r="AB20" s="83"/>
      <c r="AC20" s="81"/>
      <c r="AD20" s="81"/>
      <c r="AE20" s="81"/>
      <c r="AF20" s="82" t="n">
        <f aca="false">+AFIRMACIONES!B233</f>
        <v>0</v>
      </c>
      <c r="AG20" s="81"/>
      <c r="AH20" s="81"/>
    </row>
    <row r="21" customFormat="false" ht="12.75" hidden="true" customHeight="true" outlineLevel="0" collapsed="false">
      <c r="B21" s="78" t="n">
        <v>19</v>
      </c>
      <c r="C21" s="79" t="n">
        <v>8</v>
      </c>
      <c r="D21" s="81"/>
      <c r="E21" s="81"/>
      <c r="F21" s="81"/>
      <c r="G21" s="81"/>
      <c r="H21" s="81"/>
      <c r="I21" s="80"/>
      <c r="J21" s="81"/>
      <c r="K21" s="82" t="n">
        <f aca="false">+AFIRMACIONES!B36</f>
        <v>0</v>
      </c>
      <c r="L21" s="81"/>
      <c r="M21" s="78" t="n">
        <v>118</v>
      </c>
      <c r="N21" s="79" t="n">
        <v>3</v>
      </c>
      <c r="O21" s="81"/>
      <c r="P21" s="80"/>
      <c r="Q21" s="82" t="n">
        <f aca="false">+AFIRMACIONES!B135</f>
        <v>0</v>
      </c>
      <c r="R21" s="81"/>
      <c r="S21" s="81"/>
      <c r="T21" s="81"/>
      <c r="U21" s="81"/>
      <c r="V21" s="81"/>
      <c r="W21" s="80"/>
      <c r="X21" s="78" t="n">
        <v>217</v>
      </c>
      <c r="Y21" s="79" t="n">
        <v>3</v>
      </c>
      <c r="Z21" s="81"/>
      <c r="AA21" s="80"/>
      <c r="AB21" s="82" t="n">
        <f aca="false">+AFIRMACIONES!B234</f>
        <v>0</v>
      </c>
      <c r="AC21" s="81"/>
      <c r="AD21" s="81"/>
      <c r="AE21" s="81"/>
      <c r="AF21" s="83"/>
      <c r="AG21" s="81"/>
      <c r="AH21" s="81"/>
    </row>
    <row r="22" customFormat="false" ht="12.75" hidden="true" customHeight="true" outlineLevel="0" collapsed="false">
      <c r="B22" s="78" t="n">
        <v>20</v>
      </c>
      <c r="C22" s="79" t="n">
        <v>5</v>
      </c>
      <c r="D22" s="81"/>
      <c r="E22" s="80"/>
      <c r="F22" s="81"/>
      <c r="G22" s="81"/>
      <c r="H22" s="82" t="n">
        <f aca="false">+AFIRMACIONES!B37</f>
        <v>0</v>
      </c>
      <c r="I22" s="81"/>
      <c r="J22" s="81"/>
      <c r="K22" s="81"/>
      <c r="L22" s="81"/>
      <c r="M22" s="78" t="n">
        <v>119</v>
      </c>
      <c r="N22" s="79" t="n">
        <v>7</v>
      </c>
      <c r="O22" s="81"/>
      <c r="P22" s="81"/>
      <c r="Q22" s="81"/>
      <c r="R22" s="81"/>
      <c r="S22" s="81"/>
      <c r="T22" s="80"/>
      <c r="U22" s="82" t="n">
        <f aca="false">+AFIRMACIONES!B136</f>
        <v>0</v>
      </c>
      <c r="V22" s="81"/>
      <c r="W22" s="80"/>
      <c r="X22" s="78" t="n">
        <v>218</v>
      </c>
      <c r="Y22" s="79" t="n">
        <v>4</v>
      </c>
      <c r="Z22" s="81"/>
      <c r="AA22" s="81"/>
      <c r="AB22" s="83"/>
      <c r="AC22" s="82" t="n">
        <f aca="false">+AFIRMACIONES!B235</f>
        <v>0</v>
      </c>
      <c r="AD22" s="81"/>
      <c r="AE22" s="80"/>
      <c r="AF22" s="83"/>
      <c r="AG22" s="81"/>
      <c r="AH22" s="81"/>
    </row>
    <row r="23" customFormat="false" ht="12.75" hidden="true" customHeight="true" outlineLevel="0" collapsed="false">
      <c r="B23" s="78" t="n">
        <v>21</v>
      </c>
      <c r="C23" s="79" t="n">
        <v>2</v>
      </c>
      <c r="D23" s="80"/>
      <c r="E23" s="82" t="n">
        <f aca="false">+AFIRMACIONES!B38</f>
        <v>0</v>
      </c>
      <c r="F23" s="81"/>
      <c r="G23" s="81"/>
      <c r="H23" s="81"/>
      <c r="I23" s="80"/>
      <c r="J23" s="81"/>
      <c r="K23" s="81"/>
      <c r="L23" s="81"/>
      <c r="M23" s="78" t="n">
        <v>120</v>
      </c>
      <c r="N23" s="79" t="n">
        <v>1</v>
      </c>
      <c r="O23" s="82" t="n">
        <f aca="false">+AFIRMACIONES!B137</f>
        <v>0</v>
      </c>
      <c r="P23" s="81"/>
      <c r="Q23" s="81"/>
      <c r="R23" s="81"/>
      <c r="S23" s="81"/>
      <c r="T23" s="81"/>
      <c r="U23" s="80"/>
      <c r="V23" s="81"/>
      <c r="W23" s="80"/>
      <c r="X23" s="78" t="n">
        <v>219</v>
      </c>
      <c r="Y23" s="79" t="n">
        <v>7</v>
      </c>
      <c r="Z23" s="81"/>
      <c r="AA23" s="81"/>
      <c r="AB23" s="84"/>
      <c r="AC23" s="81"/>
      <c r="AD23" s="81"/>
      <c r="AE23" s="81"/>
      <c r="AF23" s="82" t="n">
        <f aca="false">+AFIRMACIONES!B236</f>
        <v>0</v>
      </c>
      <c r="AG23" s="81"/>
      <c r="AH23" s="81"/>
    </row>
    <row r="24" customFormat="false" ht="12.75" hidden="true" customHeight="true" outlineLevel="0" collapsed="false">
      <c r="B24" s="78" t="n">
        <v>22</v>
      </c>
      <c r="C24" s="79" t="n">
        <v>4</v>
      </c>
      <c r="D24" s="80"/>
      <c r="E24" s="81"/>
      <c r="F24" s="81"/>
      <c r="G24" s="82" t="n">
        <f aca="false">+AFIRMACIONES!B39</f>
        <v>0</v>
      </c>
      <c r="H24" s="81"/>
      <c r="I24" s="81"/>
      <c r="J24" s="81"/>
      <c r="K24" s="81"/>
      <c r="L24" s="81"/>
      <c r="M24" s="78" t="n">
        <v>121</v>
      </c>
      <c r="N24" s="79" t="n">
        <v>5</v>
      </c>
      <c r="O24" s="81"/>
      <c r="P24" s="81"/>
      <c r="Q24" s="81"/>
      <c r="R24" s="80"/>
      <c r="S24" s="82" t="n">
        <f aca="false">+AFIRMACIONES!B138</f>
        <v>1</v>
      </c>
      <c r="T24" s="81"/>
      <c r="U24" s="81"/>
      <c r="V24" s="81"/>
      <c r="W24" s="80"/>
      <c r="X24" s="78" t="n">
        <v>220</v>
      </c>
      <c r="Y24" s="79" t="n">
        <v>9</v>
      </c>
      <c r="Z24" s="81"/>
      <c r="AA24" s="81"/>
      <c r="AB24" s="83"/>
      <c r="AC24" s="81"/>
      <c r="AD24" s="81"/>
      <c r="AE24" s="81"/>
      <c r="AF24" s="83"/>
      <c r="AG24" s="81"/>
      <c r="AH24" s="82" t="n">
        <f aca="false">+AFIRMACIONES!B237</f>
        <v>0</v>
      </c>
    </row>
    <row r="25" customFormat="false" ht="12.75" hidden="true" customHeight="true" outlineLevel="0" collapsed="false">
      <c r="B25" s="78" t="n">
        <v>23</v>
      </c>
      <c r="C25" s="79" t="n">
        <v>7</v>
      </c>
      <c r="D25" s="80"/>
      <c r="E25" s="81"/>
      <c r="F25" s="81"/>
      <c r="G25" s="81"/>
      <c r="H25" s="81"/>
      <c r="I25" s="81"/>
      <c r="J25" s="82" t="n">
        <f aca="false">+AFIRMACIONES!B40</f>
        <v>0</v>
      </c>
      <c r="K25" s="81"/>
      <c r="L25" s="81"/>
      <c r="M25" s="78" t="n">
        <v>122</v>
      </c>
      <c r="N25" s="79" t="n">
        <v>2</v>
      </c>
      <c r="O25" s="81"/>
      <c r="P25" s="82" t="n">
        <f aca="false">+AFIRMACIONES!B139</f>
        <v>0</v>
      </c>
      <c r="Q25" s="81"/>
      <c r="R25" s="81"/>
      <c r="S25" s="80"/>
      <c r="T25" s="81"/>
      <c r="U25" s="81"/>
      <c r="V25" s="81"/>
      <c r="W25" s="80"/>
      <c r="X25" s="78" t="n">
        <v>221</v>
      </c>
      <c r="Y25" s="79" t="n">
        <v>8</v>
      </c>
      <c r="Z25" s="80"/>
      <c r="AA25" s="81"/>
      <c r="AB25" s="83"/>
      <c r="AC25" s="81"/>
      <c r="AD25" s="81"/>
      <c r="AE25" s="81"/>
      <c r="AF25" s="83"/>
      <c r="AG25" s="82" t="n">
        <f aca="false">+AFIRMACIONES!B238</f>
        <v>0</v>
      </c>
      <c r="AH25" s="81"/>
    </row>
    <row r="26" customFormat="false" ht="12.75" hidden="true" customHeight="true" outlineLevel="0" collapsed="false">
      <c r="B26" s="78" t="n">
        <v>24</v>
      </c>
      <c r="C26" s="79" t="n">
        <v>1</v>
      </c>
      <c r="D26" s="82" t="n">
        <f aca="false">+AFIRMACIONES!B41</f>
        <v>0</v>
      </c>
      <c r="E26" s="81"/>
      <c r="F26" s="81"/>
      <c r="G26" s="81"/>
      <c r="H26" s="81"/>
      <c r="I26" s="81"/>
      <c r="J26" s="81"/>
      <c r="K26" s="81"/>
      <c r="L26" s="81"/>
      <c r="M26" s="78" t="n">
        <v>123</v>
      </c>
      <c r="N26" s="79" t="n">
        <v>4</v>
      </c>
      <c r="O26" s="81"/>
      <c r="P26" s="81"/>
      <c r="Q26" s="81"/>
      <c r="R26" s="82" t="n">
        <f aca="false">+AFIRMACIONES!B140</f>
        <v>0</v>
      </c>
      <c r="S26" s="81"/>
      <c r="T26" s="81"/>
      <c r="U26" s="81"/>
      <c r="V26" s="81"/>
      <c r="W26" s="80"/>
      <c r="X26" s="78" t="n">
        <v>222</v>
      </c>
      <c r="Y26" s="79" t="n">
        <v>5</v>
      </c>
      <c r="Z26" s="81"/>
      <c r="AA26" s="81"/>
      <c r="AB26" s="83"/>
      <c r="AC26" s="81"/>
      <c r="AD26" s="82" t="n">
        <f aca="false">+AFIRMACIONES!B239</f>
        <v>0</v>
      </c>
      <c r="AE26" s="81"/>
      <c r="AF26" s="83"/>
      <c r="AG26" s="81"/>
      <c r="AH26" s="81"/>
    </row>
    <row r="27" customFormat="false" ht="12.75" hidden="true" customHeight="true" outlineLevel="0" collapsed="false">
      <c r="B27" s="78" t="n">
        <v>25</v>
      </c>
      <c r="C27" s="79" t="n">
        <v>9</v>
      </c>
      <c r="D27" s="81"/>
      <c r="E27" s="81"/>
      <c r="F27" s="81"/>
      <c r="G27" s="80"/>
      <c r="H27" s="81"/>
      <c r="I27" s="81"/>
      <c r="J27" s="81"/>
      <c r="K27" s="81"/>
      <c r="L27" s="82" t="n">
        <f aca="false">+AFIRMACIONES!B42</f>
        <v>0</v>
      </c>
      <c r="M27" s="78" t="n">
        <v>124</v>
      </c>
      <c r="N27" s="79" t="n">
        <v>8</v>
      </c>
      <c r="O27" s="81"/>
      <c r="P27" s="81"/>
      <c r="Q27" s="81"/>
      <c r="R27" s="81"/>
      <c r="S27" s="81"/>
      <c r="T27" s="80"/>
      <c r="U27" s="81"/>
      <c r="V27" s="82" t="n">
        <f aca="false">+AFIRMACIONES!B141</f>
        <v>0</v>
      </c>
      <c r="W27" s="80"/>
      <c r="X27" s="78" t="n">
        <v>223</v>
      </c>
      <c r="Y27" s="79" t="n">
        <v>1</v>
      </c>
      <c r="Z27" s="82" t="n">
        <f aca="false">+AFIRMACIONES!B240</f>
        <v>0</v>
      </c>
      <c r="AA27" s="81"/>
      <c r="AB27" s="83"/>
      <c r="AC27" s="81"/>
      <c r="AD27" s="81"/>
      <c r="AE27" s="81"/>
      <c r="AF27" s="83"/>
      <c r="AG27" s="81"/>
      <c r="AH27" s="81"/>
    </row>
    <row r="28" customFormat="false" ht="12.75" hidden="true" customHeight="true" outlineLevel="0" collapsed="false">
      <c r="B28" s="78" t="n">
        <v>26</v>
      </c>
      <c r="C28" s="79" t="n">
        <v>3</v>
      </c>
      <c r="D28" s="81"/>
      <c r="E28" s="81"/>
      <c r="F28" s="82" t="n">
        <f aca="false">+AFIRMACIONES!B43</f>
        <v>0</v>
      </c>
      <c r="G28" s="81"/>
      <c r="H28" s="81"/>
      <c r="I28" s="80"/>
      <c r="J28" s="81"/>
      <c r="K28" s="81"/>
      <c r="L28" s="81"/>
      <c r="M28" s="78" t="n">
        <v>125</v>
      </c>
      <c r="N28" s="79" t="n">
        <v>9</v>
      </c>
      <c r="O28" s="81"/>
      <c r="P28" s="80"/>
      <c r="Q28" s="81"/>
      <c r="R28" s="81"/>
      <c r="S28" s="81"/>
      <c r="T28" s="81"/>
      <c r="U28" s="81"/>
      <c r="V28" s="81"/>
      <c r="W28" s="82" t="n">
        <f aca="false">+AFIRMACIONES!B142</f>
        <v>0</v>
      </c>
      <c r="X28" s="78" t="n">
        <v>224</v>
      </c>
      <c r="Y28" s="79" t="n">
        <v>2</v>
      </c>
      <c r="Z28" s="81"/>
      <c r="AA28" s="82" t="n">
        <f aca="false">+AFIRMACIONES!B241</f>
        <v>0</v>
      </c>
      <c r="AB28" s="83"/>
      <c r="AC28" s="81"/>
      <c r="AD28" s="81"/>
      <c r="AE28" s="80"/>
      <c r="AF28" s="83"/>
      <c r="AG28" s="81"/>
      <c r="AH28" s="81"/>
    </row>
    <row r="29" customFormat="false" ht="12.75" hidden="true" customHeight="true" outlineLevel="0" collapsed="false">
      <c r="B29" s="78" t="n">
        <v>27</v>
      </c>
      <c r="C29" s="79" t="n">
        <v>6</v>
      </c>
      <c r="D29" s="81"/>
      <c r="E29" s="81"/>
      <c r="F29" s="81"/>
      <c r="G29" s="81"/>
      <c r="H29" s="81"/>
      <c r="I29" s="82" t="n">
        <f aca="false">+AFIRMACIONES!B44</f>
        <v>1</v>
      </c>
      <c r="J29" s="81"/>
      <c r="K29" s="80"/>
      <c r="L29" s="81"/>
      <c r="M29" s="78" t="n">
        <v>126</v>
      </c>
      <c r="N29" s="79" t="n">
        <v>6</v>
      </c>
      <c r="O29" s="81"/>
      <c r="P29" s="81"/>
      <c r="Q29" s="81"/>
      <c r="R29" s="81"/>
      <c r="S29" s="81"/>
      <c r="T29" s="82" t="n">
        <f aca="false">+AFIRMACIONES!B143</f>
        <v>1</v>
      </c>
      <c r="U29" s="80"/>
      <c r="V29" s="81"/>
      <c r="W29" s="80"/>
      <c r="X29" s="78" t="n">
        <v>225</v>
      </c>
      <c r="Y29" s="79" t="n">
        <v>6</v>
      </c>
      <c r="Z29" s="81"/>
      <c r="AA29" s="80"/>
      <c r="AB29" s="83"/>
      <c r="AC29" s="81"/>
      <c r="AD29" s="81"/>
      <c r="AE29" s="82" t="n">
        <f aca="false">+AFIRMACIONES!B242</f>
        <v>0</v>
      </c>
      <c r="AF29" s="83"/>
      <c r="AG29" s="81"/>
      <c r="AH29" s="81"/>
    </row>
    <row r="30" customFormat="false" ht="12.75" hidden="true" customHeight="true" outlineLevel="0" collapsed="false">
      <c r="B30" s="78" t="n">
        <v>28</v>
      </c>
      <c r="C30" s="79" t="n">
        <v>2</v>
      </c>
      <c r="D30" s="80"/>
      <c r="E30" s="82" t="n">
        <f aca="false">+AFIRMACIONES!B45</f>
        <v>0</v>
      </c>
      <c r="F30" s="80"/>
      <c r="G30" s="81"/>
      <c r="H30" s="81"/>
      <c r="I30" s="81"/>
      <c r="J30" s="81"/>
      <c r="K30" s="81"/>
      <c r="L30" s="81"/>
      <c r="M30" s="78" t="n">
        <v>127</v>
      </c>
      <c r="N30" s="79" t="n">
        <v>6</v>
      </c>
      <c r="O30" s="81"/>
      <c r="P30" s="80"/>
      <c r="Q30" s="81"/>
      <c r="R30" s="81"/>
      <c r="S30" s="81"/>
      <c r="T30" s="82" t="n">
        <f aca="false">+AFIRMACIONES!B144</f>
        <v>0</v>
      </c>
      <c r="U30" s="81"/>
      <c r="V30" s="81"/>
      <c r="W30" s="80"/>
      <c r="X30" s="78" t="n">
        <v>226</v>
      </c>
      <c r="Y30" s="79" t="n">
        <v>1</v>
      </c>
      <c r="Z30" s="82" t="n">
        <f aca="false">+AFIRMACIONES!B243</f>
        <v>0</v>
      </c>
      <c r="AA30" s="81"/>
      <c r="AB30" s="83"/>
      <c r="AC30" s="81"/>
      <c r="AD30" s="80"/>
      <c r="AE30" s="81"/>
      <c r="AF30" s="83"/>
      <c r="AG30" s="81"/>
      <c r="AH30" s="81"/>
    </row>
    <row r="31" customFormat="false" ht="12.75" hidden="true" customHeight="true" outlineLevel="0" collapsed="false">
      <c r="B31" s="78" t="n">
        <v>29</v>
      </c>
      <c r="C31" s="79" t="n">
        <v>3</v>
      </c>
      <c r="D31" s="81"/>
      <c r="E31" s="81"/>
      <c r="F31" s="82" t="n">
        <f aca="false">+AFIRMACIONES!B46</f>
        <v>1</v>
      </c>
      <c r="G31" s="81"/>
      <c r="H31" s="81"/>
      <c r="I31" s="81"/>
      <c r="J31" s="81"/>
      <c r="K31" s="80"/>
      <c r="L31" s="81"/>
      <c r="M31" s="78" t="n">
        <v>128</v>
      </c>
      <c r="N31" s="79" t="n">
        <v>1</v>
      </c>
      <c r="O31" s="82" t="n">
        <f aca="false">+AFIRMACIONES!B145</f>
        <v>0</v>
      </c>
      <c r="P31" s="81"/>
      <c r="Q31" s="81"/>
      <c r="R31" s="81"/>
      <c r="S31" s="81"/>
      <c r="T31" s="81"/>
      <c r="U31" s="80"/>
      <c r="V31" s="81"/>
      <c r="W31" s="80"/>
      <c r="X31" s="78" t="n">
        <v>227</v>
      </c>
      <c r="Y31" s="79" t="n">
        <v>2</v>
      </c>
      <c r="Z31" s="81"/>
      <c r="AA31" s="82" t="n">
        <f aca="false">+AFIRMACIONES!B244</f>
        <v>0</v>
      </c>
      <c r="AB31" s="83"/>
      <c r="AC31" s="81"/>
      <c r="AD31" s="81"/>
      <c r="AE31" s="80"/>
      <c r="AF31" s="83"/>
      <c r="AG31" s="81"/>
      <c r="AH31" s="81"/>
    </row>
    <row r="32" customFormat="false" ht="12.75" hidden="true" customHeight="true" outlineLevel="0" collapsed="false">
      <c r="B32" s="78" t="n">
        <v>30</v>
      </c>
      <c r="C32" s="79" t="n">
        <v>8</v>
      </c>
      <c r="D32" s="81"/>
      <c r="E32" s="80"/>
      <c r="F32" s="81"/>
      <c r="G32" s="81"/>
      <c r="H32" s="81"/>
      <c r="I32" s="81"/>
      <c r="J32" s="81"/>
      <c r="K32" s="82" t="n">
        <f aca="false">+AFIRMACIONES!B47</f>
        <v>0</v>
      </c>
      <c r="L32" s="81"/>
      <c r="M32" s="78" t="n">
        <v>129</v>
      </c>
      <c r="N32" s="79" t="n">
        <v>2</v>
      </c>
      <c r="O32" s="81"/>
      <c r="P32" s="82" t="n">
        <f aca="false">+AFIRMACIONES!B146</f>
        <v>0</v>
      </c>
      <c r="Q32" s="81"/>
      <c r="R32" s="81"/>
      <c r="S32" s="81"/>
      <c r="T32" s="81"/>
      <c r="U32" s="81"/>
      <c r="V32" s="81"/>
      <c r="W32" s="80"/>
      <c r="X32" s="78" t="n">
        <v>228</v>
      </c>
      <c r="Y32" s="79" t="n">
        <v>5</v>
      </c>
      <c r="Z32" s="81"/>
      <c r="AA32" s="81"/>
      <c r="AB32" s="83"/>
      <c r="AC32" s="81"/>
      <c r="AD32" s="82" t="n">
        <f aca="false">+AFIRMACIONES!B245</f>
        <v>1</v>
      </c>
      <c r="AE32" s="81"/>
      <c r="AF32" s="83"/>
      <c r="AG32" s="81"/>
      <c r="AH32" s="81"/>
    </row>
    <row r="33" customFormat="false" ht="12.75" hidden="true" customHeight="true" outlineLevel="0" collapsed="false">
      <c r="B33" s="78" t="n">
        <v>31</v>
      </c>
      <c r="C33" s="79" t="n">
        <v>5</v>
      </c>
      <c r="D33" s="81"/>
      <c r="E33" s="81"/>
      <c r="F33" s="80"/>
      <c r="G33" s="81"/>
      <c r="H33" s="82" t="n">
        <f aca="false">+AFIRMACIONES!B48</f>
        <v>0</v>
      </c>
      <c r="I33" s="81"/>
      <c r="J33" s="81"/>
      <c r="K33" s="81"/>
      <c r="L33" s="81"/>
      <c r="M33" s="78" t="n">
        <v>130</v>
      </c>
      <c r="N33" s="79" t="n">
        <v>8</v>
      </c>
      <c r="O33" s="81"/>
      <c r="P33" s="81"/>
      <c r="Q33" s="81"/>
      <c r="R33" s="81"/>
      <c r="S33" s="81"/>
      <c r="T33" s="81"/>
      <c r="U33" s="80"/>
      <c r="V33" s="82" t="n">
        <f aca="false">+AFIRMACIONES!B147</f>
        <v>0</v>
      </c>
      <c r="W33" s="80"/>
      <c r="X33" s="78" t="n">
        <v>229</v>
      </c>
      <c r="Y33" s="79" t="n">
        <v>6</v>
      </c>
      <c r="Z33" s="81"/>
      <c r="AA33" s="81"/>
      <c r="AB33" s="83"/>
      <c r="AC33" s="81"/>
      <c r="AD33" s="81"/>
      <c r="AE33" s="82" t="n">
        <f aca="false">+AFIRMACIONES!B246</f>
        <v>1</v>
      </c>
      <c r="AF33" s="83"/>
      <c r="AG33" s="81"/>
      <c r="AH33" s="81"/>
    </row>
    <row r="34" customFormat="false" ht="12.75" hidden="true" customHeight="true" outlineLevel="0" collapsed="false">
      <c r="B34" s="78" t="n">
        <v>32</v>
      </c>
      <c r="C34" s="79" t="n">
        <v>1</v>
      </c>
      <c r="D34" s="82" t="n">
        <f aca="false">+AFIRMACIONES!B49</f>
        <v>1</v>
      </c>
      <c r="E34" s="81"/>
      <c r="F34" s="81"/>
      <c r="G34" s="81"/>
      <c r="H34" s="81"/>
      <c r="I34" s="81"/>
      <c r="J34" s="81"/>
      <c r="K34" s="80"/>
      <c r="L34" s="81"/>
      <c r="M34" s="78" t="n">
        <v>131</v>
      </c>
      <c r="N34" s="79" t="n">
        <v>3</v>
      </c>
      <c r="O34" s="81"/>
      <c r="P34" s="81"/>
      <c r="Q34" s="82" t="n">
        <f aca="false">+AFIRMACIONES!B148</f>
        <v>0</v>
      </c>
      <c r="R34" s="81"/>
      <c r="S34" s="81"/>
      <c r="T34" s="81"/>
      <c r="U34" s="81"/>
      <c r="V34" s="81"/>
      <c r="W34" s="80"/>
      <c r="X34" s="78" t="n">
        <v>230</v>
      </c>
      <c r="Y34" s="79" t="n">
        <v>8</v>
      </c>
      <c r="Z34" s="80"/>
      <c r="AA34" s="81"/>
      <c r="AB34" s="83"/>
      <c r="AC34" s="80"/>
      <c r="AD34" s="81"/>
      <c r="AE34" s="81"/>
      <c r="AF34" s="83"/>
      <c r="AG34" s="82" t="n">
        <f aca="false">+AFIRMACIONES!B247</f>
        <v>0</v>
      </c>
      <c r="AH34" s="81"/>
    </row>
    <row r="35" customFormat="false" ht="12.75" hidden="true" customHeight="true" outlineLevel="0" collapsed="false">
      <c r="B35" s="78" t="n">
        <v>33</v>
      </c>
      <c r="C35" s="79" t="n">
        <v>6</v>
      </c>
      <c r="D35" s="81"/>
      <c r="E35" s="80"/>
      <c r="F35" s="81"/>
      <c r="G35" s="81"/>
      <c r="H35" s="81"/>
      <c r="I35" s="82" t="n">
        <f aca="false">+AFIRMACIONES!B50</f>
        <v>0</v>
      </c>
      <c r="J35" s="81"/>
      <c r="K35" s="81"/>
      <c r="L35" s="81"/>
      <c r="M35" s="78" t="n">
        <v>132</v>
      </c>
      <c r="N35" s="79" t="n">
        <v>7</v>
      </c>
      <c r="O35" s="81"/>
      <c r="P35" s="81"/>
      <c r="Q35" s="80"/>
      <c r="R35" s="81"/>
      <c r="S35" s="81"/>
      <c r="T35" s="81"/>
      <c r="U35" s="82" t="n">
        <f aca="false">+AFIRMACIONES!B149</f>
        <v>0</v>
      </c>
      <c r="V35" s="81"/>
      <c r="W35" s="80"/>
      <c r="X35" s="78" t="n">
        <v>231</v>
      </c>
      <c r="Y35" s="79" t="n">
        <v>9</v>
      </c>
      <c r="Z35" s="81"/>
      <c r="AA35" s="81"/>
      <c r="AB35" s="83"/>
      <c r="AC35" s="81"/>
      <c r="AD35" s="81"/>
      <c r="AE35" s="81"/>
      <c r="AF35" s="83"/>
      <c r="AG35" s="81"/>
      <c r="AH35" s="82" t="n">
        <f aca="false">+AFIRMACIONES!B248</f>
        <v>0</v>
      </c>
    </row>
    <row r="36" customFormat="false" ht="12.75" hidden="true" customHeight="true" outlineLevel="0" collapsed="false">
      <c r="B36" s="78" t="n">
        <v>34</v>
      </c>
      <c r="C36" s="79" t="n">
        <v>9</v>
      </c>
      <c r="D36" s="81"/>
      <c r="E36" s="81"/>
      <c r="F36" s="80"/>
      <c r="G36" s="81"/>
      <c r="H36" s="81"/>
      <c r="I36" s="81"/>
      <c r="J36" s="81"/>
      <c r="K36" s="81"/>
      <c r="L36" s="82" t="n">
        <f aca="false">+AFIRMACIONES!B51</f>
        <v>1</v>
      </c>
      <c r="M36" s="78" t="n">
        <v>133</v>
      </c>
      <c r="N36" s="79" t="n">
        <v>5</v>
      </c>
      <c r="O36" s="81"/>
      <c r="P36" s="81"/>
      <c r="Q36" s="81"/>
      <c r="R36" s="81"/>
      <c r="S36" s="82" t="n">
        <f aca="false">+AFIRMACIONES!B150</f>
        <v>0</v>
      </c>
      <c r="T36" s="81"/>
      <c r="U36" s="81"/>
      <c r="V36" s="81"/>
      <c r="W36" s="80"/>
      <c r="X36" s="78" t="n">
        <v>232</v>
      </c>
      <c r="Y36" s="79" t="n">
        <v>4</v>
      </c>
      <c r="Z36" s="81"/>
      <c r="AA36" s="81"/>
      <c r="AB36" s="83"/>
      <c r="AC36" s="82" t="n">
        <f aca="false">+AFIRMACIONES!B249</f>
        <v>0</v>
      </c>
      <c r="AD36" s="80"/>
      <c r="AE36" s="81"/>
      <c r="AF36" s="83"/>
      <c r="AG36" s="81"/>
      <c r="AH36" s="81"/>
    </row>
    <row r="37" customFormat="false" ht="12.75" hidden="true" customHeight="true" outlineLevel="0" collapsed="false">
      <c r="B37" s="78" t="n">
        <v>35</v>
      </c>
      <c r="C37" s="79" t="n">
        <v>4</v>
      </c>
      <c r="D37" s="81"/>
      <c r="E37" s="81"/>
      <c r="F37" s="81"/>
      <c r="G37" s="82" t="n">
        <f aca="false">+AFIRMACIONES!B52</f>
        <v>0</v>
      </c>
      <c r="H37" s="80"/>
      <c r="I37" s="81"/>
      <c r="J37" s="81"/>
      <c r="K37" s="81"/>
      <c r="L37" s="81"/>
      <c r="M37" s="78" t="n">
        <v>134</v>
      </c>
      <c r="N37" s="79" t="n">
        <v>4</v>
      </c>
      <c r="O37" s="81"/>
      <c r="P37" s="81"/>
      <c r="Q37" s="80"/>
      <c r="R37" s="82" t="n">
        <f aca="false">+AFIRMACIONES!B151</f>
        <v>0</v>
      </c>
      <c r="S37" s="81"/>
      <c r="T37" s="81"/>
      <c r="U37" s="81"/>
      <c r="V37" s="81"/>
      <c r="W37" s="80"/>
      <c r="X37" s="78" t="n">
        <v>233</v>
      </c>
      <c r="Y37" s="79" t="n">
        <v>7</v>
      </c>
      <c r="Z37" s="81"/>
      <c r="AA37" s="81"/>
      <c r="AB37" s="83"/>
      <c r="AC37" s="81"/>
      <c r="AD37" s="81"/>
      <c r="AE37" s="81"/>
      <c r="AF37" s="82" t="n">
        <f aca="false">+AFIRMACIONES!B250</f>
        <v>0</v>
      </c>
      <c r="AG37" s="81"/>
      <c r="AH37" s="81"/>
    </row>
    <row r="38" customFormat="false" ht="12.75" hidden="true" customHeight="true" outlineLevel="0" collapsed="false">
      <c r="B38" s="78" t="n">
        <v>36</v>
      </c>
      <c r="C38" s="79" t="n">
        <v>7</v>
      </c>
      <c r="D38" s="81"/>
      <c r="E38" s="81"/>
      <c r="F38" s="80"/>
      <c r="G38" s="81"/>
      <c r="H38" s="81"/>
      <c r="I38" s="81"/>
      <c r="J38" s="82" t="n">
        <f aca="false">+AFIRMACIONES!B53</f>
        <v>0</v>
      </c>
      <c r="K38" s="81"/>
      <c r="L38" s="81"/>
      <c r="M38" s="78" t="n">
        <v>135</v>
      </c>
      <c r="N38" s="79" t="n">
        <v>9</v>
      </c>
      <c r="O38" s="81"/>
      <c r="P38" s="81"/>
      <c r="Q38" s="81"/>
      <c r="R38" s="81"/>
      <c r="S38" s="80"/>
      <c r="T38" s="81"/>
      <c r="U38" s="81"/>
      <c r="V38" s="81"/>
      <c r="W38" s="82" t="n">
        <f aca="false">+AFIRMACIONES!B152</f>
        <v>0</v>
      </c>
      <c r="X38" s="78" t="n">
        <v>234</v>
      </c>
      <c r="Y38" s="79" t="n">
        <v>3</v>
      </c>
      <c r="Z38" s="81"/>
      <c r="AA38" s="81"/>
      <c r="AB38" s="82" t="n">
        <f aca="false">+AFIRMACIONES!B251</f>
        <v>1</v>
      </c>
      <c r="AC38" s="81"/>
      <c r="AD38" s="81"/>
      <c r="AE38" s="81"/>
      <c r="AF38" s="83"/>
      <c r="AG38" s="81"/>
      <c r="AH38" s="81"/>
    </row>
    <row r="39" customFormat="false" ht="12.75" hidden="true" customHeight="true" outlineLevel="0" collapsed="false">
      <c r="B39" s="78" t="n">
        <v>37</v>
      </c>
      <c r="C39" s="79" t="n">
        <v>4</v>
      </c>
      <c r="D39" s="81"/>
      <c r="E39" s="81"/>
      <c r="F39" s="81"/>
      <c r="G39" s="82" t="n">
        <f aca="false">+AFIRMACIONES!B54</f>
        <v>1</v>
      </c>
      <c r="H39" s="81"/>
      <c r="I39" s="81"/>
      <c r="J39" s="80"/>
      <c r="K39" s="81"/>
      <c r="L39" s="81"/>
      <c r="M39" s="78" t="n">
        <v>136</v>
      </c>
      <c r="N39" s="79" t="n">
        <v>9</v>
      </c>
      <c r="O39" s="81"/>
      <c r="P39" s="81"/>
      <c r="Q39" s="81"/>
      <c r="R39" s="80"/>
      <c r="S39" s="80"/>
      <c r="T39" s="81"/>
      <c r="U39" s="81"/>
      <c r="V39" s="81"/>
      <c r="W39" s="82" t="n">
        <f aca="false">+AFIRMACIONES!B153</f>
        <v>0</v>
      </c>
      <c r="X39" s="78" t="n">
        <v>235</v>
      </c>
      <c r="Y39" s="79" t="n">
        <v>8</v>
      </c>
      <c r="Z39" s="80"/>
      <c r="AA39" s="81"/>
      <c r="AB39" s="83"/>
      <c r="AC39" s="81"/>
      <c r="AD39" s="81"/>
      <c r="AE39" s="81"/>
      <c r="AF39" s="83"/>
      <c r="AG39" s="82" t="n">
        <f aca="false">+AFIRMACIONES!B252</f>
        <v>0</v>
      </c>
      <c r="AH39" s="81"/>
    </row>
    <row r="40" customFormat="false" ht="12.75" hidden="true" customHeight="true" outlineLevel="0" collapsed="false">
      <c r="B40" s="78" t="n">
        <v>38</v>
      </c>
      <c r="C40" s="79" t="n">
        <v>5</v>
      </c>
      <c r="D40" s="81"/>
      <c r="E40" s="81"/>
      <c r="F40" s="81"/>
      <c r="G40" s="81"/>
      <c r="H40" s="82" t="n">
        <f aca="false">+AFIRMACIONES!B55</f>
        <v>1</v>
      </c>
      <c r="I40" s="80"/>
      <c r="J40" s="81"/>
      <c r="K40" s="81"/>
      <c r="L40" s="81"/>
      <c r="M40" s="78" t="n">
        <v>137</v>
      </c>
      <c r="N40" s="79" t="n">
        <v>6</v>
      </c>
      <c r="O40" s="81"/>
      <c r="P40" s="81"/>
      <c r="Q40" s="80"/>
      <c r="R40" s="81"/>
      <c r="S40" s="81"/>
      <c r="T40" s="82" t="n">
        <f aca="false">+AFIRMACIONES!B154</f>
        <v>0</v>
      </c>
      <c r="U40" s="81"/>
      <c r="V40" s="81"/>
      <c r="W40" s="80"/>
      <c r="X40" s="78" t="n">
        <v>236</v>
      </c>
      <c r="Y40" s="79" t="n">
        <v>9</v>
      </c>
      <c r="Z40" s="81"/>
      <c r="AA40" s="81"/>
      <c r="AB40" s="83"/>
      <c r="AC40" s="81"/>
      <c r="AD40" s="81"/>
      <c r="AE40" s="81"/>
      <c r="AF40" s="83"/>
      <c r="AG40" s="81"/>
      <c r="AH40" s="82" t="n">
        <f aca="false">+AFIRMACIONES!B253</f>
        <v>0</v>
      </c>
    </row>
    <row r="41" customFormat="false" ht="12.75" hidden="true" customHeight="true" outlineLevel="0" collapsed="false">
      <c r="B41" s="78" t="n">
        <v>39</v>
      </c>
      <c r="C41" s="79" t="n">
        <v>1</v>
      </c>
      <c r="D41" s="82" t="n">
        <f aca="false">+AFIRMACIONES!B56</f>
        <v>0</v>
      </c>
      <c r="E41" s="81"/>
      <c r="F41" s="81"/>
      <c r="G41" s="81"/>
      <c r="H41" s="81"/>
      <c r="I41" s="80"/>
      <c r="J41" s="81"/>
      <c r="K41" s="81"/>
      <c r="L41" s="81"/>
      <c r="M41" s="78" t="n">
        <v>138</v>
      </c>
      <c r="N41" s="79" t="n">
        <v>7</v>
      </c>
      <c r="O41" s="81"/>
      <c r="P41" s="81"/>
      <c r="Q41" s="81"/>
      <c r="R41" s="81"/>
      <c r="S41" s="81"/>
      <c r="T41" s="81"/>
      <c r="U41" s="82" t="n">
        <f aca="false">+AFIRMACIONES!B155</f>
        <v>0</v>
      </c>
      <c r="V41" s="81"/>
      <c r="W41" s="80"/>
      <c r="X41" s="78" t="n">
        <v>237</v>
      </c>
      <c r="Y41" s="79" t="n">
        <v>4</v>
      </c>
      <c r="Z41" s="81"/>
      <c r="AA41" s="81"/>
      <c r="AB41" s="83"/>
      <c r="AC41" s="82" t="n">
        <f aca="false">+AFIRMACIONES!B254</f>
        <v>0</v>
      </c>
      <c r="AD41" s="80"/>
      <c r="AE41" s="81"/>
      <c r="AF41" s="83"/>
      <c r="AG41" s="81"/>
      <c r="AH41" s="81"/>
    </row>
    <row r="42" customFormat="false" ht="12.75" hidden="true" customHeight="true" outlineLevel="0" collapsed="false">
      <c r="B42" s="78" t="n">
        <v>40</v>
      </c>
      <c r="C42" s="79" t="n">
        <v>2</v>
      </c>
      <c r="D42" s="80"/>
      <c r="E42" s="82" t="n">
        <f aca="false">+AFIRMACIONES!B57</f>
        <v>0</v>
      </c>
      <c r="F42" s="80"/>
      <c r="G42" s="81"/>
      <c r="H42" s="81"/>
      <c r="I42" s="81"/>
      <c r="J42" s="81"/>
      <c r="K42" s="81"/>
      <c r="L42" s="81"/>
      <c r="M42" s="78" t="n">
        <v>139</v>
      </c>
      <c r="N42" s="79" t="n">
        <v>5</v>
      </c>
      <c r="O42" s="81"/>
      <c r="P42" s="81"/>
      <c r="Q42" s="81"/>
      <c r="R42" s="81"/>
      <c r="S42" s="82" t="n">
        <f aca="false">+AFIRMACIONES!B156</f>
        <v>1</v>
      </c>
      <c r="T42" s="81"/>
      <c r="U42" s="80"/>
      <c r="V42" s="81"/>
      <c r="W42" s="80"/>
      <c r="X42" s="78" t="n">
        <v>238</v>
      </c>
      <c r="Y42" s="79" t="n">
        <v>5</v>
      </c>
      <c r="Z42" s="81"/>
      <c r="AA42" s="81"/>
      <c r="AB42" s="83"/>
      <c r="AC42" s="81"/>
      <c r="AD42" s="82" t="n">
        <f aca="false">+AFIRMACIONES!B255</f>
        <v>0</v>
      </c>
      <c r="AE42" s="81"/>
      <c r="AF42" s="83"/>
      <c r="AG42" s="81"/>
      <c r="AH42" s="81"/>
    </row>
    <row r="43" customFormat="false" ht="12.75" hidden="true" customHeight="true" outlineLevel="0" collapsed="false">
      <c r="B43" s="78" t="n">
        <v>41</v>
      </c>
      <c r="C43" s="79" t="n">
        <v>8</v>
      </c>
      <c r="D43" s="81"/>
      <c r="E43" s="81"/>
      <c r="F43" s="81"/>
      <c r="G43" s="81"/>
      <c r="H43" s="81"/>
      <c r="I43" s="81"/>
      <c r="J43" s="81"/>
      <c r="K43" s="82" t="n">
        <f aca="false">+AFIRMACIONES!B58</f>
        <v>1</v>
      </c>
      <c r="L43" s="81"/>
      <c r="M43" s="78" t="n">
        <v>140</v>
      </c>
      <c r="N43" s="79" t="n">
        <v>4</v>
      </c>
      <c r="O43" s="81"/>
      <c r="P43" s="81"/>
      <c r="Q43" s="80"/>
      <c r="R43" s="82" t="n">
        <f aca="false">+AFIRMACIONES!B157</f>
        <v>0</v>
      </c>
      <c r="S43" s="80"/>
      <c r="T43" s="81"/>
      <c r="U43" s="81"/>
      <c r="V43" s="81"/>
      <c r="W43" s="80"/>
      <c r="X43" s="78" t="n">
        <v>239</v>
      </c>
      <c r="Y43" s="79" t="n">
        <v>6</v>
      </c>
      <c r="Z43" s="81"/>
      <c r="AA43" s="81"/>
      <c r="AB43" s="83"/>
      <c r="AC43" s="80"/>
      <c r="AD43" s="81"/>
      <c r="AE43" s="82" t="n">
        <f aca="false">+AFIRMACIONES!B256</f>
        <v>0</v>
      </c>
      <c r="AF43" s="83"/>
      <c r="AG43" s="81"/>
      <c r="AH43" s="81"/>
    </row>
    <row r="44" customFormat="false" ht="12.75" hidden="true" customHeight="true" outlineLevel="0" collapsed="false">
      <c r="B44" s="78" t="n">
        <v>42</v>
      </c>
      <c r="C44" s="79" t="n">
        <v>7</v>
      </c>
      <c r="D44" s="81"/>
      <c r="E44" s="80"/>
      <c r="F44" s="81"/>
      <c r="G44" s="81"/>
      <c r="H44" s="81"/>
      <c r="I44" s="81"/>
      <c r="J44" s="82" t="n">
        <f aca="false">+AFIRMACIONES!B59</f>
        <v>0</v>
      </c>
      <c r="K44" s="81"/>
      <c r="L44" s="81"/>
      <c r="M44" s="78" t="n">
        <v>141</v>
      </c>
      <c r="N44" s="79" t="n">
        <v>3</v>
      </c>
      <c r="O44" s="81"/>
      <c r="P44" s="81"/>
      <c r="Q44" s="82" t="n">
        <f aca="false">+AFIRMACIONES!B158</f>
        <v>0</v>
      </c>
      <c r="R44" s="81"/>
      <c r="S44" s="81"/>
      <c r="T44" s="81"/>
      <c r="U44" s="81"/>
      <c r="V44" s="81"/>
      <c r="W44" s="80"/>
      <c r="X44" s="78" t="n">
        <v>240</v>
      </c>
      <c r="Y44" s="79" t="n">
        <v>1</v>
      </c>
      <c r="Z44" s="82" t="n">
        <f aca="false">+AFIRMACIONES!B257</f>
        <v>1</v>
      </c>
      <c r="AA44" s="81"/>
      <c r="AB44" s="83"/>
      <c r="AC44" s="81"/>
      <c r="AD44" s="81"/>
      <c r="AE44" s="81"/>
      <c r="AF44" s="83"/>
      <c r="AG44" s="81"/>
      <c r="AH44" s="81"/>
    </row>
    <row r="45" customFormat="false" ht="12.75" hidden="true" customHeight="true" outlineLevel="0" collapsed="false">
      <c r="B45" s="78" t="n">
        <v>43</v>
      </c>
      <c r="C45" s="79" t="n">
        <v>9</v>
      </c>
      <c r="D45" s="81"/>
      <c r="E45" s="80"/>
      <c r="F45" s="81"/>
      <c r="G45" s="81"/>
      <c r="H45" s="81"/>
      <c r="I45" s="81"/>
      <c r="J45" s="81"/>
      <c r="K45" s="81"/>
      <c r="L45" s="82" t="n">
        <f aca="false">+AFIRMACIONES!B60</f>
        <v>1</v>
      </c>
      <c r="M45" s="78" t="n">
        <v>142</v>
      </c>
      <c r="N45" s="79" t="n">
        <v>2</v>
      </c>
      <c r="O45" s="81"/>
      <c r="P45" s="82" t="n">
        <f aca="false">+AFIRMACIONES!B159</f>
        <v>1</v>
      </c>
      <c r="Q45" s="81"/>
      <c r="R45" s="81"/>
      <c r="S45" s="81"/>
      <c r="T45" s="81"/>
      <c r="U45" s="81"/>
      <c r="V45" s="81"/>
      <c r="W45" s="80"/>
      <c r="X45" s="78" t="n">
        <v>241</v>
      </c>
      <c r="Y45" s="79" t="n">
        <v>7</v>
      </c>
      <c r="Z45" s="81"/>
      <c r="AA45" s="81"/>
      <c r="AB45" s="83"/>
      <c r="AC45" s="81"/>
      <c r="AD45" s="81"/>
      <c r="AE45" s="80"/>
      <c r="AF45" s="82" t="n">
        <f aca="false">+AFIRMACIONES!B258</f>
        <v>1</v>
      </c>
      <c r="AG45" s="81"/>
      <c r="AH45" s="81"/>
    </row>
    <row r="46" customFormat="false" ht="12.75" hidden="true" customHeight="true" outlineLevel="0" collapsed="false">
      <c r="B46" s="78" t="n">
        <v>44</v>
      </c>
      <c r="C46" s="79" t="n">
        <v>3</v>
      </c>
      <c r="D46" s="81"/>
      <c r="E46" s="81"/>
      <c r="F46" s="82" t="n">
        <f aca="false">+AFIRMACIONES!B61</f>
        <v>1</v>
      </c>
      <c r="G46" s="81"/>
      <c r="H46" s="80"/>
      <c r="I46" s="81"/>
      <c r="J46" s="81"/>
      <c r="K46" s="81"/>
      <c r="L46" s="81"/>
      <c r="M46" s="78" t="n">
        <v>143</v>
      </c>
      <c r="N46" s="79" t="n">
        <v>8</v>
      </c>
      <c r="O46" s="81"/>
      <c r="P46" s="81"/>
      <c r="Q46" s="81"/>
      <c r="R46" s="81"/>
      <c r="S46" s="81"/>
      <c r="T46" s="81"/>
      <c r="U46" s="81"/>
      <c r="V46" s="82" t="n">
        <f aca="false">+AFIRMACIONES!B160</f>
        <v>0</v>
      </c>
      <c r="W46" s="80"/>
      <c r="X46" s="78" t="n">
        <v>242</v>
      </c>
      <c r="Y46" s="79" t="n">
        <v>2</v>
      </c>
      <c r="Z46" s="81"/>
      <c r="AA46" s="82" t="n">
        <f aca="false">+AFIRMACIONES!B259</f>
        <v>0</v>
      </c>
      <c r="AB46" s="83"/>
      <c r="AC46" s="81"/>
      <c r="AD46" s="81"/>
      <c r="AE46" s="80"/>
      <c r="AF46" s="83"/>
      <c r="AG46" s="81"/>
      <c r="AH46" s="81"/>
    </row>
    <row r="47" customFormat="false" ht="12.75" hidden="true" customHeight="true" outlineLevel="0" collapsed="false">
      <c r="B47" s="78" t="n">
        <v>45</v>
      </c>
      <c r="C47" s="79" t="n">
        <v>6</v>
      </c>
      <c r="D47" s="81"/>
      <c r="E47" s="81"/>
      <c r="F47" s="81"/>
      <c r="G47" s="81"/>
      <c r="H47" s="81"/>
      <c r="I47" s="82" t="n">
        <f aca="false">+AFIRMACIONES!B62</f>
        <v>1</v>
      </c>
      <c r="J47" s="81"/>
      <c r="K47" s="80"/>
      <c r="L47" s="81"/>
      <c r="M47" s="78" t="n">
        <v>144</v>
      </c>
      <c r="N47" s="79" t="n">
        <v>1</v>
      </c>
      <c r="O47" s="82" t="n">
        <f aca="false">+AFIRMACIONES!B161</f>
        <v>0</v>
      </c>
      <c r="P47" s="81"/>
      <c r="Q47" s="81"/>
      <c r="R47" s="80"/>
      <c r="S47" s="81"/>
      <c r="T47" s="81"/>
      <c r="U47" s="81"/>
      <c r="V47" s="81"/>
      <c r="W47" s="80"/>
      <c r="X47" s="78" t="n">
        <v>243</v>
      </c>
      <c r="Y47" s="79" t="n">
        <v>3</v>
      </c>
      <c r="Z47" s="81"/>
      <c r="AA47" s="81"/>
      <c r="AB47" s="82" t="n">
        <f aca="false">+AFIRMACIONES!B260</f>
        <v>0</v>
      </c>
      <c r="AC47" s="80"/>
      <c r="AD47" s="81"/>
      <c r="AE47" s="81"/>
      <c r="AF47" s="83"/>
      <c r="AG47" s="81"/>
      <c r="AH47" s="81"/>
    </row>
    <row r="48" customFormat="false" ht="12.75" hidden="true" customHeight="true" outlineLevel="0" collapsed="false">
      <c r="B48" s="78" t="n">
        <v>46</v>
      </c>
      <c r="C48" s="79" t="n">
        <v>2</v>
      </c>
      <c r="D48" s="80"/>
      <c r="E48" s="82" t="n">
        <f aca="false">+AFIRMACIONES!B63</f>
        <v>0</v>
      </c>
      <c r="F48" s="81"/>
      <c r="G48" s="81"/>
      <c r="H48" s="81"/>
      <c r="I48" s="81"/>
      <c r="J48" s="81"/>
      <c r="K48" s="81"/>
      <c r="L48" s="81"/>
      <c r="M48" s="78" t="n">
        <v>145</v>
      </c>
      <c r="N48" s="79" t="n">
        <v>6</v>
      </c>
      <c r="O48" s="80"/>
      <c r="P48" s="81"/>
      <c r="Q48" s="81"/>
      <c r="R48" s="81"/>
      <c r="S48" s="81"/>
      <c r="T48" s="82" t="n">
        <f aca="false">+AFIRMACIONES!B162</f>
        <v>1</v>
      </c>
      <c r="U48" s="81"/>
      <c r="V48" s="81"/>
      <c r="W48" s="80"/>
      <c r="X48" s="78" t="n">
        <v>244</v>
      </c>
      <c r="Y48" s="79" t="n">
        <v>3</v>
      </c>
      <c r="Z48" s="81"/>
      <c r="AA48" s="81"/>
      <c r="AB48" s="82" t="n">
        <f aca="false">+AFIRMACIONES!B261</f>
        <v>0</v>
      </c>
      <c r="AC48" s="81"/>
      <c r="AD48" s="81"/>
      <c r="AE48" s="81"/>
      <c r="AF48" s="83"/>
      <c r="AG48" s="81"/>
      <c r="AH48" s="81"/>
    </row>
    <row r="49" customFormat="false" ht="12.75" hidden="true" customHeight="true" outlineLevel="0" collapsed="false">
      <c r="B49" s="78" t="n">
        <v>47</v>
      </c>
      <c r="C49" s="79" t="n">
        <v>5</v>
      </c>
      <c r="D49" s="81"/>
      <c r="E49" s="81"/>
      <c r="F49" s="81"/>
      <c r="G49" s="81"/>
      <c r="H49" s="82" t="n">
        <f aca="false">+AFIRMACIONES!B64</f>
        <v>0</v>
      </c>
      <c r="I49" s="81"/>
      <c r="J49" s="81"/>
      <c r="K49" s="81"/>
      <c r="L49" s="80"/>
      <c r="M49" s="78" t="n">
        <v>146</v>
      </c>
      <c r="N49" s="79" t="n">
        <v>4</v>
      </c>
      <c r="O49" s="81"/>
      <c r="P49" s="81"/>
      <c r="Q49" s="80"/>
      <c r="R49" s="82" t="n">
        <f aca="false">+AFIRMACIONES!B163</f>
        <v>0</v>
      </c>
      <c r="S49" s="81"/>
      <c r="T49" s="81"/>
      <c r="U49" s="81"/>
      <c r="V49" s="81"/>
      <c r="W49" s="80"/>
      <c r="X49" s="78" t="n">
        <v>245</v>
      </c>
      <c r="Y49" s="79" t="n">
        <v>1</v>
      </c>
      <c r="Z49" s="82" t="n">
        <f aca="false">+AFIRMACIONES!B262</f>
        <v>0</v>
      </c>
      <c r="AA49" s="81"/>
      <c r="AB49" s="83"/>
      <c r="AC49" s="81"/>
      <c r="AD49" s="81"/>
      <c r="AE49" s="81"/>
      <c r="AF49" s="83"/>
      <c r="AG49" s="81"/>
      <c r="AH49" s="81"/>
      <c r="AI49" s="2"/>
    </row>
    <row r="50" customFormat="false" ht="12.75" hidden="true" customHeight="true" outlineLevel="0" collapsed="false">
      <c r="B50" s="78" t="n">
        <v>48</v>
      </c>
      <c r="C50" s="79" t="n">
        <v>9</v>
      </c>
      <c r="D50" s="81"/>
      <c r="E50" s="81"/>
      <c r="F50" s="81"/>
      <c r="G50" s="81"/>
      <c r="H50" s="81"/>
      <c r="I50" s="81"/>
      <c r="J50" s="81"/>
      <c r="K50" s="80"/>
      <c r="L50" s="82" t="n">
        <f aca="false">+AFIRMACIONES!B65</f>
        <v>0</v>
      </c>
      <c r="M50" s="78" t="n">
        <v>147</v>
      </c>
      <c r="N50" s="79" t="n">
        <v>9</v>
      </c>
      <c r="O50" s="81"/>
      <c r="P50" s="81"/>
      <c r="Q50" s="81"/>
      <c r="R50" s="81"/>
      <c r="S50" s="80"/>
      <c r="T50" s="81"/>
      <c r="U50" s="81"/>
      <c r="V50" s="81"/>
      <c r="W50" s="82" t="n">
        <f aca="false">+AFIRMACIONES!B164</f>
        <v>0</v>
      </c>
      <c r="X50" s="78" t="n">
        <v>246</v>
      </c>
      <c r="Y50" s="79" t="n">
        <v>8</v>
      </c>
      <c r="Z50" s="81"/>
      <c r="AA50" s="81"/>
      <c r="AB50" s="83"/>
      <c r="AC50" s="81"/>
      <c r="AD50" s="81"/>
      <c r="AE50" s="81"/>
      <c r="AF50" s="83"/>
      <c r="AG50" s="82" t="n">
        <f aca="false">+AFIRMACIONES!B263</f>
        <v>0</v>
      </c>
      <c r="AH50" s="81"/>
      <c r="AI50" s="2"/>
    </row>
    <row r="51" customFormat="false" ht="12.75" hidden="true" customHeight="true" outlineLevel="0" collapsed="false">
      <c r="B51" s="78" t="n">
        <v>49</v>
      </c>
      <c r="C51" s="79" t="n">
        <v>8</v>
      </c>
      <c r="D51" s="81"/>
      <c r="E51" s="81"/>
      <c r="F51" s="81"/>
      <c r="G51" s="81"/>
      <c r="H51" s="81"/>
      <c r="I51" s="81"/>
      <c r="J51" s="81"/>
      <c r="K51" s="82" t="n">
        <f aca="false">+AFIRMACIONES!B66</f>
        <v>1</v>
      </c>
      <c r="L51" s="80"/>
      <c r="M51" s="78" t="n">
        <v>148</v>
      </c>
      <c r="N51" s="79" t="n">
        <v>7</v>
      </c>
      <c r="O51" s="81"/>
      <c r="P51" s="81"/>
      <c r="Q51" s="81"/>
      <c r="R51" s="81"/>
      <c r="S51" s="81"/>
      <c r="T51" s="81"/>
      <c r="U51" s="82" t="n">
        <f aca="false">+AFIRMACIONES!B165</f>
        <v>1</v>
      </c>
      <c r="V51" s="81"/>
      <c r="W51" s="80"/>
      <c r="X51" s="78" t="n">
        <v>247</v>
      </c>
      <c r="Y51" s="79" t="n">
        <v>5</v>
      </c>
      <c r="Z51" s="81"/>
      <c r="AA51" s="81"/>
      <c r="AB51" s="83"/>
      <c r="AC51" s="81"/>
      <c r="AD51" s="82" t="n">
        <f aca="false">+AFIRMACIONES!B264</f>
        <v>0</v>
      </c>
      <c r="AE51" s="81"/>
      <c r="AF51" s="83"/>
      <c r="AG51" s="81"/>
      <c r="AH51" s="81"/>
      <c r="AI51" s="2"/>
    </row>
    <row r="52" customFormat="false" ht="12.75" hidden="true" customHeight="true" outlineLevel="0" collapsed="false">
      <c r="B52" s="78" t="n">
        <v>50</v>
      </c>
      <c r="C52" s="79" t="n">
        <v>3</v>
      </c>
      <c r="D52" s="81"/>
      <c r="E52" s="81"/>
      <c r="F52" s="82" t="n">
        <f aca="false">+AFIRMACIONES!B67</f>
        <v>0</v>
      </c>
      <c r="G52" s="81"/>
      <c r="H52" s="81"/>
      <c r="I52" s="81"/>
      <c r="J52" s="81"/>
      <c r="K52" s="81"/>
      <c r="L52" s="81"/>
      <c r="M52" s="78" t="n">
        <v>149</v>
      </c>
      <c r="N52" s="79" t="n">
        <v>2</v>
      </c>
      <c r="O52" s="81"/>
      <c r="P52" s="82" t="n">
        <f aca="false">+AFIRMACIONES!B166</f>
        <v>0</v>
      </c>
      <c r="Q52" s="80"/>
      <c r="R52" s="81"/>
      <c r="S52" s="81"/>
      <c r="T52" s="81"/>
      <c r="U52" s="81"/>
      <c r="V52" s="81"/>
      <c r="W52" s="80"/>
      <c r="X52" s="78" t="n">
        <v>248</v>
      </c>
      <c r="Y52" s="79" t="n">
        <v>9</v>
      </c>
      <c r="Z52" s="81"/>
      <c r="AA52" s="81"/>
      <c r="AB52" s="83"/>
      <c r="AC52" s="81"/>
      <c r="AD52" s="81"/>
      <c r="AE52" s="81"/>
      <c r="AF52" s="83"/>
      <c r="AG52" s="81"/>
      <c r="AH52" s="82" t="n">
        <f aca="false">+AFIRMACIONES!B265</f>
        <v>0</v>
      </c>
      <c r="AI52" s="2"/>
    </row>
    <row r="53" customFormat="false" ht="12.75" hidden="true" customHeight="true" outlineLevel="0" collapsed="false">
      <c r="B53" s="78" t="n">
        <v>51</v>
      </c>
      <c r="C53" s="79" t="n">
        <v>4</v>
      </c>
      <c r="D53" s="81"/>
      <c r="E53" s="81"/>
      <c r="F53" s="81"/>
      <c r="G53" s="82" t="n">
        <f aca="false">+AFIRMACIONES!B68</f>
        <v>0</v>
      </c>
      <c r="H53" s="81"/>
      <c r="I53" s="81"/>
      <c r="J53" s="80"/>
      <c r="K53" s="81"/>
      <c r="L53" s="81"/>
      <c r="M53" s="78" t="n">
        <v>150</v>
      </c>
      <c r="N53" s="79" t="n">
        <v>5</v>
      </c>
      <c r="O53" s="81"/>
      <c r="P53" s="81"/>
      <c r="Q53" s="80"/>
      <c r="R53" s="81"/>
      <c r="S53" s="82" t="n">
        <f aca="false">+AFIRMACIONES!B167</f>
        <v>0</v>
      </c>
      <c r="T53" s="81"/>
      <c r="U53" s="80"/>
      <c r="V53" s="81"/>
      <c r="W53" s="80"/>
      <c r="X53" s="78" t="n">
        <v>249</v>
      </c>
      <c r="Y53" s="79" t="n">
        <v>6</v>
      </c>
      <c r="Z53" s="81"/>
      <c r="AA53" s="81"/>
      <c r="AB53" s="83"/>
      <c r="AC53" s="81"/>
      <c r="AD53" s="81"/>
      <c r="AE53" s="82" t="n">
        <f aca="false">+AFIRMACIONES!B266</f>
        <v>0</v>
      </c>
      <c r="AF53" s="83"/>
      <c r="AG53" s="81"/>
      <c r="AH53" s="81"/>
      <c r="AI53" s="2"/>
    </row>
    <row r="54" customFormat="false" ht="12.75" hidden="true" customHeight="true" outlineLevel="0" collapsed="false">
      <c r="B54" s="78" t="n">
        <v>52</v>
      </c>
      <c r="C54" s="79" t="n">
        <v>7</v>
      </c>
      <c r="D54" s="80"/>
      <c r="E54" s="81"/>
      <c r="F54" s="81"/>
      <c r="G54" s="81"/>
      <c r="H54" s="81"/>
      <c r="I54" s="81"/>
      <c r="J54" s="82" t="n">
        <f aca="false">+AFIRMACIONES!B69</f>
        <v>0</v>
      </c>
      <c r="K54" s="81"/>
      <c r="L54" s="81"/>
      <c r="M54" s="78" t="n">
        <v>151</v>
      </c>
      <c r="N54" s="79" t="n">
        <v>3</v>
      </c>
      <c r="O54" s="81"/>
      <c r="P54" s="80"/>
      <c r="Q54" s="82" t="n">
        <f aca="false">+AFIRMACIONES!B168</f>
        <v>0</v>
      </c>
      <c r="R54" s="81"/>
      <c r="S54" s="81"/>
      <c r="T54" s="81"/>
      <c r="U54" s="81"/>
      <c r="V54" s="81"/>
      <c r="W54" s="80"/>
      <c r="X54" s="78" t="n">
        <v>250</v>
      </c>
      <c r="Y54" s="79" t="n">
        <v>4</v>
      </c>
      <c r="Z54" s="80"/>
      <c r="AA54" s="81"/>
      <c r="AB54" s="83"/>
      <c r="AC54" s="82" t="n">
        <f aca="false">+AFIRMACIONES!B267</f>
        <v>0</v>
      </c>
      <c r="AD54" s="81"/>
      <c r="AE54" s="81"/>
      <c r="AF54" s="83"/>
      <c r="AG54" s="81"/>
      <c r="AH54" s="81"/>
      <c r="AI54" s="2"/>
    </row>
    <row r="55" customFormat="false" ht="12.75" hidden="true" customHeight="true" outlineLevel="0" collapsed="false">
      <c r="B55" s="78" t="n">
        <v>53</v>
      </c>
      <c r="C55" s="79" t="n">
        <v>1</v>
      </c>
      <c r="D55" s="82" t="n">
        <f aca="false">+AFIRMACIONES!B70</f>
        <v>1</v>
      </c>
      <c r="E55" s="81"/>
      <c r="F55" s="81"/>
      <c r="G55" s="80"/>
      <c r="H55" s="81"/>
      <c r="I55" s="81"/>
      <c r="J55" s="81"/>
      <c r="K55" s="81"/>
      <c r="L55" s="81"/>
      <c r="M55" s="78" t="n">
        <v>152</v>
      </c>
      <c r="N55" s="79" t="n">
        <v>1</v>
      </c>
      <c r="O55" s="82" t="n">
        <f aca="false">+AFIRMACIONES!B169</f>
        <v>1</v>
      </c>
      <c r="P55" s="81"/>
      <c r="Q55" s="81"/>
      <c r="R55" s="80"/>
      <c r="S55" s="80"/>
      <c r="T55" s="81"/>
      <c r="U55" s="81"/>
      <c r="V55" s="81"/>
      <c r="W55" s="80"/>
      <c r="X55" s="78" t="n">
        <v>251</v>
      </c>
      <c r="Y55" s="79" t="n">
        <v>7</v>
      </c>
      <c r="Z55" s="81"/>
      <c r="AA55" s="81"/>
      <c r="AB55" s="83"/>
      <c r="AC55" s="80"/>
      <c r="AD55" s="81"/>
      <c r="AE55" s="80"/>
      <c r="AF55" s="82" t="n">
        <f aca="false">+AFIRMACIONES!B268</f>
        <v>0</v>
      </c>
      <c r="AG55" s="81"/>
      <c r="AH55" s="81"/>
      <c r="AI55" s="2"/>
    </row>
    <row r="56" customFormat="false" ht="12.75" hidden="true" customHeight="true" outlineLevel="0" collapsed="false">
      <c r="B56" s="78" t="n">
        <v>54</v>
      </c>
      <c r="C56" s="79" t="n">
        <v>6</v>
      </c>
      <c r="D56" s="81"/>
      <c r="E56" s="81"/>
      <c r="F56" s="81"/>
      <c r="G56" s="81"/>
      <c r="H56" s="81"/>
      <c r="I56" s="82" t="n">
        <f aca="false">+AFIRMACIONES!B71</f>
        <v>0</v>
      </c>
      <c r="J56" s="81"/>
      <c r="K56" s="81"/>
      <c r="L56" s="81"/>
      <c r="M56" s="78" t="n">
        <v>153</v>
      </c>
      <c r="N56" s="79" t="n">
        <v>8</v>
      </c>
      <c r="O56" s="81"/>
      <c r="P56" s="81"/>
      <c r="Q56" s="81"/>
      <c r="R56" s="81"/>
      <c r="S56" s="81"/>
      <c r="T56" s="81"/>
      <c r="U56" s="81"/>
      <c r="V56" s="82" t="n">
        <f aca="false">+AFIRMACIONES!B170</f>
        <v>0</v>
      </c>
      <c r="W56" s="80"/>
      <c r="X56" s="78" t="n">
        <v>252</v>
      </c>
      <c r="Y56" s="79" t="n">
        <v>2</v>
      </c>
      <c r="Z56" s="81"/>
      <c r="AA56" s="82" t="n">
        <f aca="false">+AFIRMACIONES!B269</f>
        <v>0</v>
      </c>
      <c r="AB56" s="84"/>
      <c r="AC56" s="81"/>
      <c r="AD56" s="81"/>
      <c r="AE56" s="81"/>
      <c r="AF56" s="83"/>
      <c r="AG56" s="81"/>
      <c r="AH56" s="81"/>
      <c r="AI56" s="2"/>
    </row>
    <row r="57" customFormat="false" ht="12.75" hidden="true" customHeight="true" outlineLevel="0" collapsed="false">
      <c r="B57" s="78" t="n">
        <v>55</v>
      </c>
      <c r="C57" s="79" t="n">
        <v>2</v>
      </c>
      <c r="D57" s="80"/>
      <c r="E57" s="82" t="n">
        <f aca="false">+AFIRMACIONES!B72</f>
        <v>0</v>
      </c>
      <c r="F57" s="81"/>
      <c r="G57" s="81"/>
      <c r="H57" s="80"/>
      <c r="I57" s="81"/>
      <c r="J57" s="81"/>
      <c r="K57" s="81"/>
      <c r="L57" s="81"/>
      <c r="M57" s="78" t="n">
        <v>154</v>
      </c>
      <c r="N57" s="79" t="n">
        <v>3</v>
      </c>
      <c r="O57" s="80"/>
      <c r="P57" s="81"/>
      <c r="Q57" s="82" t="n">
        <f aca="false">+AFIRMACIONES!B171</f>
        <v>1</v>
      </c>
      <c r="R57" s="81"/>
      <c r="S57" s="81"/>
      <c r="T57" s="81"/>
      <c r="U57" s="81"/>
      <c r="V57" s="81"/>
      <c r="W57" s="80"/>
      <c r="X57" s="78" t="n">
        <v>253</v>
      </c>
      <c r="Y57" s="79" t="n">
        <v>8</v>
      </c>
      <c r="Z57" s="81"/>
      <c r="AA57" s="81"/>
      <c r="AB57" s="83"/>
      <c r="AC57" s="81"/>
      <c r="AD57" s="81"/>
      <c r="AE57" s="80"/>
      <c r="AF57" s="83"/>
      <c r="AG57" s="82" t="n">
        <f aca="false">+AFIRMACIONES!B270</f>
        <v>0</v>
      </c>
      <c r="AH57" s="81"/>
      <c r="AI57" s="2"/>
    </row>
    <row r="58" customFormat="false" ht="12.75" hidden="true" customHeight="true" outlineLevel="0" collapsed="false">
      <c r="B58" s="78" t="n">
        <v>56</v>
      </c>
      <c r="C58" s="79" t="n">
        <v>7</v>
      </c>
      <c r="D58" s="81"/>
      <c r="E58" s="81"/>
      <c r="F58" s="81"/>
      <c r="G58" s="81"/>
      <c r="H58" s="81"/>
      <c r="I58" s="81"/>
      <c r="J58" s="82" t="n">
        <f aca="false">+AFIRMACIONES!B73</f>
        <v>0</v>
      </c>
      <c r="K58" s="81"/>
      <c r="L58" s="80"/>
      <c r="M58" s="78" t="n">
        <v>155</v>
      </c>
      <c r="N58" s="79" t="n">
        <v>6</v>
      </c>
      <c r="O58" s="81"/>
      <c r="P58" s="81"/>
      <c r="Q58" s="81"/>
      <c r="R58" s="81"/>
      <c r="S58" s="81"/>
      <c r="T58" s="82" t="n">
        <f aca="false">+AFIRMACIONES!B172</f>
        <v>0</v>
      </c>
      <c r="U58" s="81"/>
      <c r="V58" s="80"/>
      <c r="W58" s="80"/>
      <c r="X58" s="78" t="n">
        <v>254</v>
      </c>
      <c r="Y58" s="79" t="n">
        <v>5</v>
      </c>
      <c r="Z58" s="81"/>
      <c r="AA58" s="81"/>
      <c r="AB58" s="83"/>
      <c r="AC58" s="81"/>
      <c r="AD58" s="82" t="n">
        <f aca="false">+AFIRMACIONES!B271</f>
        <v>0</v>
      </c>
      <c r="AE58" s="81"/>
      <c r="AF58" s="83"/>
      <c r="AG58" s="81"/>
      <c r="AH58" s="81"/>
      <c r="AI58" s="2"/>
    </row>
    <row r="59" customFormat="false" ht="12.75" hidden="true" customHeight="true" outlineLevel="0" collapsed="false">
      <c r="B59" s="78" t="n">
        <v>57</v>
      </c>
      <c r="C59" s="79" t="n">
        <v>3</v>
      </c>
      <c r="D59" s="81"/>
      <c r="E59" s="81"/>
      <c r="F59" s="82" t="n">
        <f aca="false">+AFIRMACIONES!B74</f>
        <v>0</v>
      </c>
      <c r="G59" s="81"/>
      <c r="H59" s="81"/>
      <c r="I59" s="81"/>
      <c r="J59" s="81"/>
      <c r="K59" s="81"/>
      <c r="L59" s="81"/>
      <c r="M59" s="78" t="n">
        <v>156</v>
      </c>
      <c r="N59" s="79" t="n">
        <v>2</v>
      </c>
      <c r="O59" s="81"/>
      <c r="P59" s="82" t="n">
        <f aca="false">+AFIRMACIONES!B173</f>
        <v>0</v>
      </c>
      <c r="Q59" s="81"/>
      <c r="R59" s="81"/>
      <c r="S59" s="81"/>
      <c r="T59" s="81"/>
      <c r="U59" s="81"/>
      <c r="V59" s="81"/>
      <c r="W59" s="80"/>
      <c r="X59" s="78" t="n">
        <v>255</v>
      </c>
      <c r="Y59" s="79" t="n">
        <v>1</v>
      </c>
      <c r="Z59" s="82" t="n">
        <f aca="false">+AFIRMACIONES!B272</f>
        <v>0</v>
      </c>
      <c r="AA59" s="81"/>
      <c r="AB59" s="83"/>
      <c r="AC59" s="81"/>
      <c r="AD59" s="81"/>
      <c r="AE59" s="81"/>
      <c r="AF59" s="83"/>
      <c r="AG59" s="81"/>
      <c r="AH59" s="81"/>
      <c r="AI59" s="2"/>
    </row>
    <row r="60" customFormat="false" ht="12.75" hidden="true" customHeight="true" outlineLevel="0" collapsed="false">
      <c r="B60" s="78" t="n">
        <v>58</v>
      </c>
      <c r="C60" s="79" t="n">
        <v>5</v>
      </c>
      <c r="D60" s="81"/>
      <c r="E60" s="81"/>
      <c r="F60" s="81"/>
      <c r="G60" s="80"/>
      <c r="H60" s="82" t="n">
        <f aca="false">+AFIRMACIONES!B75</f>
        <v>1</v>
      </c>
      <c r="I60" s="81"/>
      <c r="J60" s="81"/>
      <c r="K60" s="81"/>
      <c r="L60" s="81"/>
      <c r="M60" s="78" t="n">
        <v>157</v>
      </c>
      <c r="N60" s="79" t="n">
        <v>5</v>
      </c>
      <c r="O60" s="81"/>
      <c r="P60" s="81"/>
      <c r="Q60" s="81"/>
      <c r="R60" s="81"/>
      <c r="S60" s="82" t="n">
        <f aca="false">+AFIRMACIONES!B174</f>
        <v>0</v>
      </c>
      <c r="T60" s="81"/>
      <c r="U60" s="80"/>
      <c r="V60" s="81"/>
      <c r="W60" s="80"/>
      <c r="X60" s="78" t="n">
        <v>256</v>
      </c>
      <c r="Y60" s="79" t="n">
        <v>3</v>
      </c>
      <c r="Z60" s="81"/>
      <c r="AA60" s="81"/>
      <c r="AB60" s="82" t="n">
        <f aca="false">+AFIRMACIONES!B273</f>
        <v>0</v>
      </c>
      <c r="AC60" s="81"/>
      <c r="AD60" s="80"/>
      <c r="AE60" s="81"/>
      <c r="AF60" s="83"/>
      <c r="AG60" s="81"/>
      <c r="AH60" s="81"/>
      <c r="AI60" s="2"/>
    </row>
    <row r="61" customFormat="false" ht="12.75" hidden="true" customHeight="true" outlineLevel="0" collapsed="false">
      <c r="B61" s="78" t="n">
        <v>59</v>
      </c>
      <c r="C61" s="79" t="n">
        <v>4</v>
      </c>
      <c r="D61" s="81"/>
      <c r="E61" s="81"/>
      <c r="F61" s="81"/>
      <c r="G61" s="82" t="n">
        <f aca="false">+AFIRMACIONES!B76</f>
        <v>1</v>
      </c>
      <c r="H61" s="81"/>
      <c r="I61" s="81"/>
      <c r="J61" s="80"/>
      <c r="K61" s="81"/>
      <c r="L61" s="81"/>
      <c r="M61" s="78" t="n">
        <v>158</v>
      </c>
      <c r="N61" s="79" t="n">
        <v>4</v>
      </c>
      <c r="O61" s="81"/>
      <c r="P61" s="81"/>
      <c r="Q61" s="80"/>
      <c r="R61" s="82" t="n">
        <f aca="false">+AFIRMACIONES!B175</f>
        <v>0</v>
      </c>
      <c r="S61" s="81"/>
      <c r="T61" s="81"/>
      <c r="U61" s="81"/>
      <c r="V61" s="81"/>
      <c r="W61" s="80"/>
      <c r="X61" s="78" t="n">
        <v>257</v>
      </c>
      <c r="Y61" s="79" t="n">
        <v>9</v>
      </c>
      <c r="Z61" s="81"/>
      <c r="AA61" s="81"/>
      <c r="AB61" s="83"/>
      <c r="AC61" s="81"/>
      <c r="AD61" s="81"/>
      <c r="AE61" s="81"/>
      <c r="AF61" s="83"/>
      <c r="AG61" s="81"/>
      <c r="AH61" s="82" t="n">
        <f aca="false">+AFIRMACIONES!B274</f>
        <v>0</v>
      </c>
      <c r="AI61" s="2"/>
    </row>
    <row r="62" customFormat="false" ht="12.75" hidden="true" customHeight="true" outlineLevel="0" collapsed="false">
      <c r="B62" s="78" t="n">
        <v>60</v>
      </c>
      <c r="C62" s="79" t="n">
        <v>6</v>
      </c>
      <c r="D62" s="81"/>
      <c r="E62" s="80"/>
      <c r="F62" s="81"/>
      <c r="G62" s="81"/>
      <c r="H62" s="81"/>
      <c r="I62" s="82" t="n">
        <f aca="false">+AFIRMACIONES!B77</f>
        <v>1</v>
      </c>
      <c r="J62" s="81"/>
      <c r="K62" s="81"/>
      <c r="L62" s="81"/>
      <c r="M62" s="78" t="n">
        <v>159</v>
      </c>
      <c r="N62" s="79" t="n">
        <v>1</v>
      </c>
      <c r="O62" s="82" t="n">
        <f aca="false">+AFIRMACIONES!B176</f>
        <v>0</v>
      </c>
      <c r="P62" s="81"/>
      <c r="Q62" s="81"/>
      <c r="R62" s="80"/>
      <c r="S62" s="81"/>
      <c r="T62" s="81"/>
      <c r="U62" s="81"/>
      <c r="V62" s="81"/>
      <c r="W62" s="80"/>
      <c r="X62" s="78" t="n">
        <v>258</v>
      </c>
      <c r="Y62" s="79" t="n">
        <v>2</v>
      </c>
      <c r="Z62" s="81"/>
      <c r="AA62" s="82" t="n">
        <f aca="false">+AFIRMACIONES!B275</f>
        <v>0</v>
      </c>
      <c r="AB62" s="83"/>
      <c r="AC62" s="81"/>
      <c r="AD62" s="81"/>
      <c r="AE62" s="80"/>
      <c r="AF62" s="83"/>
      <c r="AG62" s="81"/>
      <c r="AH62" s="81"/>
      <c r="AI62" s="85"/>
    </row>
    <row r="63" customFormat="false" ht="12.75" hidden="true" customHeight="true" outlineLevel="0" collapsed="false">
      <c r="B63" s="78" t="n">
        <v>61</v>
      </c>
      <c r="C63" s="79" t="n">
        <v>8</v>
      </c>
      <c r="D63" s="81"/>
      <c r="E63" s="80"/>
      <c r="F63" s="81"/>
      <c r="G63" s="81"/>
      <c r="H63" s="81"/>
      <c r="I63" s="81"/>
      <c r="J63" s="81"/>
      <c r="K63" s="82" t="n">
        <f aca="false">+AFIRMACIONES!B78</f>
        <v>0</v>
      </c>
      <c r="L63" s="81"/>
      <c r="M63" s="78" t="n">
        <v>160</v>
      </c>
      <c r="N63" s="79" t="n">
        <v>7</v>
      </c>
      <c r="O63" s="81"/>
      <c r="P63" s="81"/>
      <c r="Q63" s="81"/>
      <c r="R63" s="81"/>
      <c r="S63" s="81"/>
      <c r="T63" s="80"/>
      <c r="U63" s="82" t="n">
        <f aca="false">+AFIRMACIONES!B177</f>
        <v>1</v>
      </c>
      <c r="V63" s="81"/>
      <c r="W63" s="80"/>
      <c r="X63" s="78" t="n">
        <v>259</v>
      </c>
      <c r="Y63" s="79" t="n">
        <v>6</v>
      </c>
      <c r="Z63" s="81"/>
      <c r="AA63" s="81"/>
      <c r="AB63" s="83"/>
      <c r="AC63" s="81"/>
      <c r="AD63" s="81"/>
      <c r="AE63" s="82" t="n">
        <f aca="false">+AFIRMACIONES!B276</f>
        <v>0</v>
      </c>
      <c r="AF63" s="83"/>
      <c r="AG63" s="81"/>
      <c r="AH63" s="81"/>
      <c r="AI63" s="85"/>
    </row>
    <row r="64" customFormat="false" ht="12.75" hidden="true" customHeight="true" outlineLevel="0" collapsed="false">
      <c r="B64" s="78" t="n">
        <v>62</v>
      </c>
      <c r="C64" s="79" t="n">
        <v>1</v>
      </c>
      <c r="D64" s="82" t="n">
        <f aca="false">+AFIRMACIONES!B79</f>
        <v>1</v>
      </c>
      <c r="E64" s="81"/>
      <c r="F64" s="80"/>
      <c r="G64" s="81"/>
      <c r="H64" s="81"/>
      <c r="I64" s="81"/>
      <c r="J64" s="81"/>
      <c r="K64" s="81"/>
      <c r="L64" s="81"/>
      <c r="M64" s="78" t="n">
        <v>161</v>
      </c>
      <c r="N64" s="79" t="n">
        <v>9</v>
      </c>
      <c r="O64" s="81"/>
      <c r="P64" s="81"/>
      <c r="Q64" s="81"/>
      <c r="R64" s="81"/>
      <c r="S64" s="81"/>
      <c r="T64" s="81"/>
      <c r="U64" s="81"/>
      <c r="V64" s="81"/>
      <c r="W64" s="82" t="n">
        <f aca="false">+AFIRMACIONES!B178</f>
        <v>1</v>
      </c>
      <c r="X64" s="78" t="n">
        <v>260</v>
      </c>
      <c r="Y64" s="79" t="n">
        <v>7</v>
      </c>
      <c r="Z64" s="81"/>
      <c r="AA64" s="81"/>
      <c r="AB64" s="83"/>
      <c r="AC64" s="81"/>
      <c r="AD64" s="81"/>
      <c r="AE64" s="81"/>
      <c r="AF64" s="82" t="n">
        <f aca="false">+AFIRMACIONES!B277</f>
        <v>0</v>
      </c>
      <c r="AG64" s="81"/>
      <c r="AH64" s="81"/>
      <c r="AI64" s="86"/>
    </row>
    <row r="65" customFormat="false" ht="12.75" hidden="true" customHeight="true" outlineLevel="0" collapsed="false">
      <c r="B65" s="78" t="n">
        <v>63</v>
      </c>
      <c r="C65" s="79" t="n">
        <v>9</v>
      </c>
      <c r="D65" s="81"/>
      <c r="E65" s="81"/>
      <c r="F65" s="81"/>
      <c r="G65" s="81"/>
      <c r="H65" s="81"/>
      <c r="I65" s="81"/>
      <c r="J65" s="80"/>
      <c r="K65" s="81"/>
      <c r="L65" s="82" t="n">
        <f aca="false">+AFIRMACIONES!B80</f>
        <v>1</v>
      </c>
      <c r="M65" s="78" t="n">
        <v>162</v>
      </c>
      <c r="N65" s="79" t="n">
        <v>8</v>
      </c>
      <c r="O65" s="81"/>
      <c r="P65" s="81"/>
      <c r="Q65" s="81"/>
      <c r="R65" s="81"/>
      <c r="S65" s="81"/>
      <c r="T65" s="80"/>
      <c r="U65" s="81"/>
      <c r="V65" s="82" t="n">
        <f aca="false">+AFIRMACIONES!B179</f>
        <v>0</v>
      </c>
      <c r="W65" s="80"/>
      <c r="X65" s="78" t="n">
        <v>261</v>
      </c>
      <c r="Y65" s="79" t="n">
        <v>4</v>
      </c>
      <c r="Z65" s="81"/>
      <c r="AA65" s="81"/>
      <c r="AB65" s="83"/>
      <c r="AC65" s="82" t="n">
        <f aca="false">+AFIRMACIONES!B278</f>
        <v>0</v>
      </c>
      <c r="AD65" s="80"/>
      <c r="AE65" s="80"/>
      <c r="AF65" s="83"/>
      <c r="AG65" s="81"/>
      <c r="AH65" s="81"/>
      <c r="AI65" s="85"/>
    </row>
    <row r="66" customFormat="false" ht="12.75" hidden="true" customHeight="true" outlineLevel="0" collapsed="false">
      <c r="B66" s="78" t="n">
        <v>64</v>
      </c>
      <c r="C66" s="79" t="n">
        <v>2</v>
      </c>
      <c r="D66" s="80"/>
      <c r="E66" s="82" t="n">
        <f aca="false">+AFIRMACIONES!B81</f>
        <v>0</v>
      </c>
      <c r="F66" s="81"/>
      <c r="G66" s="81"/>
      <c r="H66" s="81"/>
      <c r="I66" s="81"/>
      <c r="J66" s="81"/>
      <c r="K66" s="80"/>
      <c r="L66" s="81"/>
      <c r="M66" s="78" t="n">
        <v>163</v>
      </c>
      <c r="N66" s="79" t="n">
        <v>6</v>
      </c>
      <c r="O66" s="81"/>
      <c r="P66" s="81"/>
      <c r="Q66" s="81"/>
      <c r="R66" s="81"/>
      <c r="S66" s="80"/>
      <c r="T66" s="82" t="n">
        <f aca="false">+AFIRMACIONES!B180</f>
        <v>0</v>
      </c>
      <c r="U66" s="81"/>
      <c r="V66" s="81"/>
      <c r="W66" s="80"/>
      <c r="X66" s="78" t="n">
        <v>262</v>
      </c>
      <c r="Y66" s="79" t="n">
        <v>8</v>
      </c>
      <c r="Z66" s="81"/>
      <c r="AA66" s="81"/>
      <c r="AB66" s="83"/>
      <c r="AC66" s="81"/>
      <c r="AD66" s="81"/>
      <c r="AE66" s="80"/>
      <c r="AF66" s="83"/>
      <c r="AG66" s="82" t="n">
        <f aca="false">+AFIRMACIONES!B279</f>
        <v>0</v>
      </c>
      <c r="AH66" s="81"/>
      <c r="AI66" s="85"/>
    </row>
    <row r="67" customFormat="false" ht="12.75" hidden="true" customHeight="true" outlineLevel="0" collapsed="false">
      <c r="B67" s="78" t="n">
        <v>65</v>
      </c>
      <c r="C67" s="79" t="n">
        <v>4</v>
      </c>
      <c r="D67" s="81"/>
      <c r="E67" s="81"/>
      <c r="F67" s="80"/>
      <c r="G67" s="82" t="n">
        <f aca="false">+AFIRMACIONES!B82</f>
        <v>0</v>
      </c>
      <c r="H67" s="81"/>
      <c r="I67" s="81"/>
      <c r="J67" s="81"/>
      <c r="K67" s="81"/>
      <c r="L67" s="81"/>
      <c r="M67" s="78" t="n">
        <v>164</v>
      </c>
      <c r="N67" s="79" t="n">
        <v>5</v>
      </c>
      <c r="O67" s="81"/>
      <c r="P67" s="81"/>
      <c r="Q67" s="81"/>
      <c r="R67" s="81"/>
      <c r="S67" s="82" t="n">
        <f aca="false">+AFIRMACIONES!B181</f>
        <v>0</v>
      </c>
      <c r="T67" s="81"/>
      <c r="U67" s="80"/>
      <c r="V67" s="81"/>
      <c r="W67" s="80"/>
      <c r="X67" s="78" t="n">
        <v>263</v>
      </c>
      <c r="Y67" s="79" t="n">
        <v>3</v>
      </c>
      <c r="Z67" s="81"/>
      <c r="AA67" s="81"/>
      <c r="AB67" s="82" t="n">
        <f aca="false">+AFIRMACIONES!B280</f>
        <v>0</v>
      </c>
      <c r="AC67" s="81"/>
      <c r="AD67" s="81"/>
      <c r="AE67" s="81"/>
      <c r="AF67" s="83"/>
      <c r="AG67" s="81"/>
      <c r="AH67" s="81"/>
      <c r="AI67" s="85"/>
    </row>
    <row r="68" customFormat="false" ht="12.75" hidden="true" customHeight="true" outlineLevel="0" collapsed="false">
      <c r="B68" s="78" t="n">
        <v>66</v>
      </c>
      <c r="C68" s="79" t="n">
        <v>6</v>
      </c>
      <c r="D68" s="81"/>
      <c r="E68" s="81"/>
      <c r="F68" s="81"/>
      <c r="G68" s="81"/>
      <c r="H68" s="81"/>
      <c r="I68" s="82" t="n">
        <f aca="false">+AFIRMACIONES!B83</f>
        <v>1</v>
      </c>
      <c r="J68" s="81"/>
      <c r="K68" s="81"/>
      <c r="L68" s="80"/>
      <c r="M68" s="78" t="n">
        <v>165</v>
      </c>
      <c r="N68" s="79" t="n">
        <v>9</v>
      </c>
      <c r="O68" s="81"/>
      <c r="P68" s="81"/>
      <c r="Q68" s="81"/>
      <c r="R68" s="81"/>
      <c r="S68" s="81"/>
      <c r="T68" s="81"/>
      <c r="U68" s="81"/>
      <c r="V68" s="81"/>
      <c r="W68" s="82" t="n">
        <f aca="false">+AFIRMACIONES!B182</f>
        <v>1</v>
      </c>
      <c r="X68" s="78" t="n">
        <v>264</v>
      </c>
      <c r="Y68" s="79" t="n">
        <v>5</v>
      </c>
      <c r="Z68" s="81"/>
      <c r="AA68" s="81"/>
      <c r="AB68" s="83"/>
      <c r="AC68" s="80"/>
      <c r="AD68" s="82" t="n">
        <f aca="false">+AFIRMACIONES!$B281</f>
        <v>0</v>
      </c>
      <c r="AE68" s="81"/>
      <c r="AF68" s="83"/>
      <c r="AG68" s="81"/>
      <c r="AH68" s="81"/>
      <c r="AI68" s="85"/>
    </row>
    <row r="69" customFormat="false" ht="12.75" hidden="true" customHeight="true" outlineLevel="0" collapsed="false">
      <c r="B69" s="78" t="n">
        <v>67</v>
      </c>
      <c r="C69" s="79" t="n">
        <v>5</v>
      </c>
      <c r="D69" s="81"/>
      <c r="E69" s="81"/>
      <c r="F69" s="81"/>
      <c r="G69" s="81"/>
      <c r="H69" s="82" t="n">
        <f aca="false">+AFIRMACIONES!B84</f>
        <v>1</v>
      </c>
      <c r="I69" s="81"/>
      <c r="J69" s="81"/>
      <c r="K69" s="81"/>
      <c r="L69" s="80"/>
      <c r="M69" s="78" t="n">
        <v>166</v>
      </c>
      <c r="N69" s="79" t="n">
        <v>7</v>
      </c>
      <c r="O69" s="81"/>
      <c r="P69" s="81"/>
      <c r="Q69" s="81"/>
      <c r="R69" s="81"/>
      <c r="S69" s="81"/>
      <c r="T69" s="81"/>
      <c r="U69" s="82" t="n">
        <f aca="false">+AFIRMACIONES!B183</f>
        <v>0</v>
      </c>
      <c r="V69" s="80"/>
      <c r="W69" s="80"/>
      <c r="X69" s="78" t="n">
        <v>265</v>
      </c>
      <c r="Y69" s="79" t="n">
        <v>7</v>
      </c>
      <c r="Z69" s="80"/>
      <c r="AA69" s="81"/>
      <c r="AB69" s="83"/>
      <c r="AC69" s="81"/>
      <c r="AD69" s="81"/>
      <c r="AE69" s="81"/>
      <c r="AF69" s="82" t="n">
        <f aca="false">+AFIRMACIONES!B282</f>
        <v>0</v>
      </c>
      <c r="AG69" s="81"/>
      <c r="AH69" s="81"/>
      <c r="AI69" s="71"/>
    </row>
    <row r="70" customFormat="false" ht="12.75" hidden="true" customHeight="true" outlineLevel="0" collapsed="false">
      <c r="B70" s="78" t="n">
        <v>68</v>
      </c>
      <c r="C70" s="79" t="n">
        <v>9</v>
      </c>
      <c r="D70" s="80"/>
      <c r="E70" s="81"/>
      <c r="F70" s="81"/>
      <c r="G70" s="81"/>
      <c r="H70" s="81"/>
      <c r="I70" s="81"/>
      <c r="J70" s="81"/>
      <c r="K70" s="81"/>
      <c r="L70" s="82" t="n">
        <f aca="false">+AFIRMACIONES!B85</f>
        <v>1</v>
      </c>
      <c r="M70" s="78" t="n">
        <v>167</v>
      </c>
      <c r="N70" s="79" t="n">
        <v>4</v>
      </c>
      <c r="O70" s="80"/>
      <c r="P70" s="81"/>
      <c r="Q70" s="81"/>
      <c r="R70" s="82" t="n">
        <f aca="false">+AFIRMACIONES!B184</f>
        <v>0</v>
      </c>
      <c r="S70" s="81"/>
      <c r="T70" s="81"/>
      <c r="U70" s="81"/>
      <c r="V70" s="81"/>
      <c r="W70" s="80"/>
      <c r="X70" s="78" t="n">
        <v>266</v>
      </c>
      <c r="Y70" s="79" t="n">
        <v>9</v>
      </c>
      <c r="Z70" s="81"/>
      <c r="AA70" s="81"/>
      <c r="AB70" s="83"/>
      <c r="AC70" s="81"/>
      <c r="AD70" s="81"/>
      <c r="AE70" s="80"/>
      <c r="AF70" s="83"/>
      <c r="AG70" s="81"/>
      <c r="AH70" s="82" t="n">
        <f aca="false">+AFIRMACIONES!B283</f>
        <v>0</v>
      </c>
      <c r="AI70" s="86"/>
    </row>
    <row r="71" customFormat="false" ht="12.75" hidden="true" customHeight="true" outlineLevel="0" collapsed="false">
      <c r="B71" s="78" t="n">
        <v>69</v>
      </c>
      <c r="C71" s="79" t="n">
        <v>3</v>
      </c>
      <c r="D71" s="81"/>
      <c r="E71" s="81"/>
      <c r="F71" s="82" t="n">
        <f aca="false">+AFIRMACIONES!B86</f>
        <v>0</v>
      </c>
      <c r="G71" s="81"/>
      <c r="H71" s="81"/>
      <c r="I71" s="81"/>
      <c r="J71" s="80"/>
      <c r="K71" s="81"/>
      <c r="L71" s="81"/>
      <c r="M71" s="78" t="n">
        <v>168</v>
      </c>
      <c r="N71" s="79" t="n">
        <v>1</v>
      </c>
      <c r="O71" s="82" t="n">
        <f aca="false">+AFIRMACIONES!B185</f>
        <v>1</v>
      </c>
      <c r="P71" s="80"/>
      <c r="Q71" s="81"/>
      <c r="R71" s="81"/>
      <c r="S71" s="81"/>
      <c r="T71" s="81"/>
      <c r="U71" s="81"/>
      <c r="V71" s="81"/>
      <c r="W71" s="80"/>
      <c r="X71" s="78" t="n">
        <v>267</v>
      </c>
      <c r="Y71" s="79" t="n">
        <v>4</v>
      </c>
      <c r="Z71" s="81"/>
      <c r="AA71" s="81"/>
      <c r="AB71" s="83"/>
      <c r="AC71" s="82" t="n">
        <f aca="false">+AFIRMACIONES!B284</f>
        <v>0</v>
      </c>
      <c r="AD71" s="80"/>
      <c r="AE71" s="81"/>
      <c r="AF71" s="83"/>
      <c r="AG71" s="81"/>
      <c r="AH71" s="81"/>
      <c r="AI71" s="87"/>
    </row>
    <row r="72" customFormat="false" ht="12.75" hidden="true" customHeight="true" outlineLevel="0" collapsed="false">
      <c r="B72" s="78" t="n">
        <v>70</v>
      </c>
      <c r="C72" s="79" t="n">
        <v>1</v>
      </c>
      <c r="D72" s="82" t="n">
        <f aca="false">+AFIRMACIONES!B87</f>
        <v>0</v>
      </c>
      <c r="E72" s="81"/>
      <c r="F72" s="81"/>
      <c r="G72" s="81"/>
      <c r="H72" s="81"/>
      <c r="I72" s="81"/>
      <c r="J72" s="80"/>
      <c r="K72" s="81"/>
      <c r="L72" s="81"/>
      <c r="M72" s="78" t="n">
        <v>169</v>
      </c>
      <c r="N72" s="79" t="n">
        <v>3</v>
      </c>
      <c r="O72" s="81"/>
      <c r="P72" s="80"/>
      <c r="Q72" s="82" t="n">
        <f aca="false">+AFIRMACIONES!B186</f>
        <v>0</v>
      </c>
      <c r="R72" s="81"/>
      <c r="S72" s="81"/>
      <c r="T72" s="81"/>
      <c r="U72" s="81"/>
      <c r="V72" s="81"/>
      <c r="W72" s="80"/>
      <c r="X72" s="78" t="n">
        <v>268</v>
      </c>
      <c r="Y72" s="79" t="n">
        <v>1</v>
      </c>
      <c r="Z72" s="82" t="n">
        <f aca="false">+AFIRMACIONES!B285</f>
        <v>0</v>
      </c>
      <c r="AA72" s="81"/>
      <c r="AB72" s="83"/>
      <c r="AC72" s="81"/>
      <c r="AD72" s="81"/>
      <c r="AE72" s="81"/>
      <c r="AF72" s="83"/>
      <c r="AG72" s="81"/>
      <c r="AH72" s="81"/>
      <c r="AI72" s="87"/>
    </row>
    <row r="73" customFormat="false" ht="12.75" hidden="true" customHeight="true" outlineLevel="0" collapsed="false">
      <c r="B73" s="78" t="n">
        <v>71</v>
      </c>
      <c r="C73" s="79" t="n">
        <v>7</v>
      </c>
      <c r="D73" s="81"/>
      <c r="E73" s="81"/>
      <c r="F73" s="81"/>
      <c r="G73" s="80"/>
      <c r="H73" s="81"/>
      <c r="I73" s="81"/>
      <c r="J73" s="82" t="n">
        <f aca="false">+AFIRMACIONES!B88</f>
        <v>1</v>
      </c>
      <c r="K73" s="81"/>
      <c r="L73" s="81"/>
      <c r="M73" s="78" t="n">
        <v>170</v>
      </c>
      <c r="N73" s="79" t="n">
        <v>2</v>
      </c>
      <c r="O73" s="81"/>
      <c r="P73" s="82" t="n">
        <f aca="false">+AFIRMACIONES!B187</f>
        <v>0</v>
      </c>
      <c r="Q73" s="81"/>
      <c r="R73" s="81"/>
      <c r="S73" s="81"/>
      <c r="T73" s="81"/>
      <c r="U73" s="81"/>
      <c r="V73" s="81"/>
      <c r="W73" s="80"/>
      <c r="X73" s="78" t="n">
        <v>269</v>
      </c>
      <c r="Y73" s="79" t="n">
        <v>6</v>
      </c>
      <c r="Z73" s="81"/>
      <c r="AA73" s="81"/>
      <c r="AB73" s="83"/>
      <c r="AC73" s="81"/>
      <c r="AD73" s="80"/>
      <c r="AE73" s="82" t="n">
        <f aca="false">+AFIRMACIONES!B286</f>
        <v>0</v>
      </c>
      <c r="AF73" s="83"/>
      <c r="AG73" s="81"/>
      <c r="AH73" s="81"/>
      <c r="AI73" s="87"/>
    </row>
    <row r="74" customFormat="false" ht="12.75" hidden="true" customHeight="true" outlineLevel="0" collapsed="false">
      <c r="B74" s="78" t="n">
        <v>72</v>
      </c>
      <c r="C74" s="79" t="n">
        <v>8</v>
      </c>
      <c r="D74" s="81"/>
      <c r="E74" s="81"/>
      <c r="F74" s="81"/>
      <c r="G74" s="80"/>
      <c r="H74" s="81"/>
      <c r="I74" s="81"/>
      <c r="J74" s="81"/>
      <c r="K74" s="82" t="n">
        <f aca="false">+AFIRMACIONES!B89</f>
        <v>1</v>
      </c>
      <c r="L74" s="81"/>
      <c r="M74" s="78" t="n">
        <v>171</v>
      </c>
      <c r="N74" s="79" t="n">
        <v>8</v>
      </c>
      <c r="O74" s="81"/>
      <c r="P74" s="81"/>
      <c r="Q74" s="81"/>
      <c r="R74" s="80"/>
      <c r="S74" s="81"/>
      <c r="T74" s="81"/>
      <c r="U74" s="81"/>
      <c r="V74" s="82" t="n">
        <f aca="false">+AFIRMACIONES!B188</f>
        <v>0</v>
      </c>
      <c r="W74" s="80"/>
      <c r="X74" s="78" t="n">
        <v>270</v>
      </c>
      <c r="Y74" s="79" t="n">
        <v>2</v>
      </c>
      <c r="Z74" s="81"/>
      <c r="AA74" s="82" t="n">
        <f aca="false">+AFIRMACIONES!B287</f>
        <v>0</v>
      </c>
      <c r="AB74" s="84"/>
      <c r="AC74" s="81"/>
      <c r="AD74" s="81"/>
      <c r="AE74" s="81"/>
      <c r="AF74" s="83"/>
      <c r="AG74" s="81"/>
      <c r="AH74" s="81"/>
      <c r="AI74" s="2"/>
    </row>
    <row r="75" customFormat="false" ht="12.75" hidden="true" customHeight="true" outlineLevel="0" collapsed="false">
      <c r="B75" s="78" t="n">
        <v>73</v>
      </c>
      <c r="C75" s="79" t="n">
        <v>1</v>
      </c>
      <c r="D75" s="82" t="n">
        <f aca="false">+AFIRMACIONES!B90</f>
        <v>1</v>
      </c>
      <c r="E75" s="81"/>
      <c r="F75" s="81"/>
      <c r="G75" s="81"/>
      <c r="H75" s="81"/>
      <c r="I75" s="81"/>
      <c r="J75" s="81"/>
      <c r="K75" s="81"/>
      <c r="L75" s="80"/>
      <c r="M75" s="78" t="n">
        <v>172</v>
      </c>
      <c r="N75" s="79" t="n">
        <v>7</v>
      </c>
      <c r="O75" s="81"/>
      <c r="P75" s="80"/>
      <c r="Q75" s="81"/>
      <c r="R75" s="81"/>
      <c r="S75" s="81"/>
      <c r="T75" s="81"/>
      <c r="U75" s="82" t="n">
        <f aca="false">+AFIRMACIONES!B189</f>
        <v>0</v>
      </c>
      <c r="V75" s="80"/>
      <c r="W75" s="80"/>
      <c r="X75" s="88" t="s">
        <v>391</v>
      </c>
      <c r="Y75" s="88"/>
      <c r="Z75" s="89" t="n">
        <f aca="false">SUM(Z3:Z74)</f>
        <v>2</v>
      </c>
      <c r="AA75" s="89" t="n">
        <f aca="false">SUM(AA3:AA74)</f>
        <v>0</v>
      </c>
      <c r="AB75" s="89" t="n">
        <f aca="false">SUM(AB3:AB74)</f>
        <v>2</v>
      </c>
      <c r="AC75" s="89" t="n">
        <f aca="false">SUM(AC3:AC74)</f>
        <v>1</v>
      </c>
      <c r="AD75" s="89" t="n">
        <f aca="false">SUM(AD3:AD74)</f>
        <v>3</v>
      </c>
      <c r="AE75" s="89" t="n">
        <f aca="false">SUM(AE3:AE74)</f>
        <v>1</v>
      </c>
      <c r="AF75" s="89" t="n">
        <f aca="false">SUM(AF3:AF74)</f>
        <v>1</v>
      </c>
      <c r="AG75" s="89" t="n">
        <f aca="false">SUM(AG3:AG74)</f>
        <v>0</v>
      </c>
      <c r="AH75" s="89" t="n">
        <f aca="false">SUM(AH3:AH74)</f>
        <v>1</v>
      </c>
      <c r="AI75" s="85"/>
    </row>
    <row r="76" customFormat="false" ht="12.75" hidden="true" customHeight="true" outlineLevel="0" collapsed="false">
      <c r="B76" s="78" t="n">
        <v>74</v>
      </c>
      <c r="C76" s="79" t="n">
        <v>3</v>
      </c>
      <c r="D76" s="81"/>
      <c r="E76" s="81"/>
      <c r="F76" s="82" t="n">
        <f aca="false">+AFIRMACIONES!B91</f>
        <v>1</v>
      </c>
      <c r="G76" s="81"/>
      <c r="H76" s="81"/>
      <c r="I76" s="80"/>
      <c r="J76" s="81"/>
      <c r="K76" s="81"/>
      <c r="L76" s="81"/>
      <c r="M76" s="78" t="n">
        <v>173</v>
      </c>
      <c r="N76" s="79" t="n">
        <v>6</v>
      </c>
      <c r="O76" s="81"/>
      <c r="P76" s="81"/>
      <c r="Q76" s="81"/>
      <c r="R76" s="80"/>
      <c r="S76" s="81"/>
      <c r="T76" s="82" t="n">
        <f aca="false">+AFIRMACIONES!B190</f>
        <v>0</v>
      </c>
      <c r="U76" s="81"/>
      <c r="V76" s="81"/>
      <c r="W76" s="80"/>
      <c r="X76" s="90"/>
      <c r="Y76" s="2"/>
      <c r="Z76" s="85"/>
      <c r="AA76" s="85"/>
      <c r="AB76" s="71"/>
      <c r="AC76" s="85"/>
      <c r="AD76" s="85"/>
      <c r="AE76" s="2"/>
      <c r="AF76" s="85"/>
      <c r="AG76" s="71"/>
      <c r="AH76" s="85"/>
      <c r="AI76" s="85"/>
    </row>
    <row r="77" customFormat="false" ht="12.75" hidden="true" customHeight="true" outlineLevel="0" collapsed="false">
      <c r="B77" s="78" t="n">
        <v>75</v>
      </c>
      <c r="C77" s="79" t="n">
        <v>6</v>
      </c>
      <c r="D77" s="81"/>
      <c r="E77" s="81"/>
      <c r="F77" s="81"/>
      <c r="G77" s="80"/>
      <c r="H77" s="81"/>
      <c r="I77" s="82" t="n">
        <f aca="false">+AFIRMACIONES!B92</f>
        <v>0</v>
      </c>
      <c r="J77" s="81"/>
      <c r="K77" s="81"/>
      <c r="L77" s="81"/>
      <c r="M77" s="78" t="n">
        <v>174</v>
      </c>
      <c r="N77" s="79" t="n">
        <v>4</v>
      </c>
      <c r="O77" s="80"/>
      <c r="P77" s="81"/>
      <c r="Q77" s="81"/>
      <c r="R77" s="82" t="n">
        <f aca="false">+AFIRMACIONES!B191</f>
        <v>0</v>
      </c>
      <c r="S77" s="81"/>
      <c r="T77" s="81"/>
      <c r="U77" s="81"/>
      <c r="V77" s="81"/>
      <c r="W77" s="80"/>
      <c r="X77" s="90"/>
      <c r="Y77" s="2"/>
      <c r="Z77" s="68" t="s">
        <v>321</v>
      </c>
      <c r="AA77" s="68"/>
      <c r="AB77" s="68"/>
      <c r="AC77" s="68"/>
      <c r="AD77" s="68"/>
      <c r="AE77" s="68"/>
      <c r="AF77" s="68"/>
      <c r="AG77" s="68"/>
      <c r="AH77" s="68"/>
      <c r="AI77" s="85"/>
    </row>
    <row r="78" customFormat="false" ht="12.75" hidden="true" customHeight="true" outlineLevel="0" collapsed="false">
      <c r="B78" s="78" t="n">
        <v>76</v>
      </c>
      <c r="C78" s="79" t="n">
        <v>9</v>
      </c>
      <c r="D78" s="80"/>
      <c r="E78" s="81"/>
      <c r="F78" s="81"/>
      <c r="G78" s="81"/>
      <c r="H78" s="81"/>
      <c r="I78" s="81"/>
      <c r="J78" s="80"/>
      <c r="K78" s="81"/>
      <c r="L78" s="82" t="n">
        <f aca="false">+AFIRMACIONES!B93</f>
        <v>0</v>
      </c>
      <c r="M78" s="78" t="n">
        <v>175</v>
      </c>
      <c r="N78" s="79" t="n">
        <v>9</v>
      </c>
      <c r="O78" s="81"/>
      <c r="P78" s="81"/>
      <c r="Q78" s="81"/>
      <c r="R78" s="81"/>
      <c r="S78" s="81"/>
      <c r="T78" s="81"/>
      <c r="U78" s="80"/>
      <c r="V78" s="81"/>
      <c r="W78" s="82" t="n">
        <f aca="false">+AFIRMACIONES!B192</f>
        <v>0</v>
      </c>
      <c r="X78" s="90"/>
      <c r="Y78" s="2"/>
      <c r="Z78" s="72" t="n">
        <v>1</v>
      </c>
      <c r="AA78" s="72" t="n">
        <v>2</v>
      </c>
      <c r="AB78" s="72" t="n">
        <v>3</v>
      </c>
      <c r="AC78" s="91" t="n">
        <v>4</v>
      </c>
      <c r="AD78" s="92" t="n">
        <v>5</v>
      </c>
      <c r="AE78" s="72" t="n">
        <v>6</v>
      </c>
      <c r="AF78" s="72" t="n">
        <v>7</v>
      </c>
      <c r="AG78" s="72" t="n">
        <v>8</v>
      </c>
      <c r="AH78" s="72" t="n">
        <v>9</v>
      </c>
      <c r="AI78" s="85"/>
    </row>
    <row r="79" customFormat="false" ht="12.75" hidden="true" customHeight="true" outlineLevel="0" collapsed="false">
      <c r="B79" s="78" t="n">
        <v>77</v>
      </c>
      <c r="C79" s="79" t="n">
        <v>4</v>
      </c>
      <c r="D79" s="81"/>
      <c r="E79" s="81"/>
      <c r="F79" s="80"/>
      <c r="G79" s="82" t="n">
        <f aca="false">+AFIRMACIONES!B94</f>
        <v>1</v>
      </c>
      <c r="H79" s="81"/>
      <c r="I79" s="81"/>
      <c r="J79" s="81"/>
      <c r="K79" s="81"/>
      <c r="L79" s="81"/>
      <c r="M79" s="78" t="n">
        <v>176</v>
      </c>
      <c r="N79" s="79" t="n">
        <v>8</v>
      </c>
      <c r="O79" s="81"/>
      <c r="P79" s="81"/>
      <c r="Q79" s="81"/>
      <c r="R79" s="81"/>
      <c r="S79" s="80"/>
      <c r="T79" s="81"/>
      <c r="U79" s="81"/>
      <c r="V79" s="82" t="n">
        <f aca="false">+AFIRMACIONES!B193</f>
        <v>0</v>
      </c>
      <c r="W79" s="80"/>
      <c r="X79" s="93" t="str">
        <f aca="false">+B102</f>
        <v>Sub Total A</v>
      </c>
      <c r="Y79" s="93"/>
      <c r="Z79" s="81" t="n">
        <f aca="false">+D102</f>
        <v>5</v>
      </c>
      <c r="AA79" s="81" t="n">
        <f aca="false">+E102</f>
        <v>2</v>
      </c>
      <c r="AB79" s="81" t="n">
        <f aca="false">+F102</f>
        <v>4</v>
      </c>
      <c r="AC79" s="81" t="n">
        <f aca="false">+G102</f>
        <v>4</v>
      </c>
      <c r="AD79" s="81" t="n">
        <f aca="false">+H102</f>
        <v>6</v>
      </c>
      <c r="AE79" s="81" t="n">
        <f aca="false">+I102</f>
        <v>4</v>
      </c>
      <c r="AF79" s="81" t="n">
        <f aca="false">+J102</f>
        <v>2</v>
      </c>
      <c r="AG79" s="81" t="n">
        <f aca="false">+K102</f>
        <v>6</v>
      </c>
      <c r="AH79" s="81" t="n">
        <f aca="false">+L102</f>
        <v>8</v>
      </c>
      <c r="AI79" s="94" t="s">
        <v>392</v>
      </c>
    </row>
    <row r="80" customFormat="false" ht="12.75" hidden="true" customHeight="true" outlineLevel="0" collapsed="false">
      <c r="B80" s="78" t="n">
        <v>78</v>
      </c>
      <c r="C80" s="79" t="n">
        <v>7</v>
      </c>
      <c r="D80" s="81"/>
      <c r="E80" s="81"/>
      <c r="F80" s="81"/>
      <c r="G80" s="80"/>
      <c r="H80" s="80"/>
      <c r="I80" s="81"/>
      <c r="J80" s="82" t="n">
        <f aca="false">+AFIRMACIONES!B95</f>
        <v>0</v>
      </c>
      <c r="K80" s="81"/>
      <c r="L80" s="81"/>
      <c r="M80" s="78" t="n">
        <v>177</v>
      </c>
      <c r="N80" s="79" t="n">
        <v>5</v>
      </c>
      <c r="O80" s="81"/>
      <c r="P80" s="81"/>
      <c r="Q80" s="80"/>
      <c r="R80" s="81"/>
      <c r="S80" s="82" t="n">
        <f aca="false">+AFIRMACIONES!B194</f>
        <v>0</v>
      </c>
      <c r="T80" s="81"/>
      <c r="U80" s="81"/>
      <c r="V80" s="81"/>
      <c r="W80" s="80"/>
      <c r="X80" s="93" t="str">
        <f aca="false">+M102</f>
        <v>Sub Total B</v>
      </c>
      <c r="Y80" s="93"/>
      <c r="Z80" s="81" t="n">
        <f aca="false">+O102</f>
        <v>4</v>
      </c>
      <c r="AA80" s="81" t="n">
        <f aca="false">+P102</f>
        <v>1</v>
      </c>
      <c r="AB80" s="81" t="n">
        <f aca="false">+Q102</f>
        <v>1</v>
      </c>
      <c r="AC80" s="81" t="n">
        <f aca="false">+R102</f>
        <v>0</v>
      </c>
      <c r="AD80" s="81" t="n">
        <f aca="false">+S102</f>
        <v>4</v>
      </c>
      <c r="AE80" s="81" t="n">
        <f aca="false">+T102</f>
        <v>4</v>
      </c>
      <c r="AF80" s="81" t="n">
        <f aca="false">+U102</f>
        <v>2</v>
      </c>
      <c r="AG80" s="81" t="n">
        <f aca="false">+V102</f>
        <v>0</v>
      </c>
      <c r="AH80" s="81" t="n">
        <f aca="false">+W102</f>
        <v>4</v>
      </c>
      <c r="AI80" s="95" t="s">
        <v>393</v>
      </c>
    </row>
    <row r="81" customFormat="false" ht="12.75" hidden="true" customHeight="true" outlineLevel="0" collapsed="false">
      <c r="B81" s="78" t="n">
        <v>79</v>
      </c>
      <c r="C81" s="79" t="n">
        <v>5</v>
      </c>
      <c r="D81" s="81"/>
      <c r="E81" s="81"/>
      <c r="F81" s="81"/>
      <c r="G81" s="80"/>
      <c r="H81" s="82" t="n">
        <f aca="false">+AFIRMACIONES!B96</f>
        <v>0</v>
      </c>
      <c r="I81" s="81"/>
      <c r="J81" s="81"/>
      <c r="K81" s="81"/>
      <c r="L81" s="81"/>
      <c r="M81" s="78" t="n">
        <v>178</v>
      </c>
      <c r="N81" s="79" t="n">
        <v>3</v>
      </c>
      <c r="O81" s="81"/>
      <c r="P81" s="80"/>
      <c r="Q81" s="82" t="n">
        <f aca="false">+AFIRMACIONES!B195</f>
        <v>0</v>
      </c>
      <c r="R81" s="81"/>
      <c r="S81" s="81"/>
      <c r="T81" s="81"/>
      <c r="U81" s="81"/>
      <c r="V81" s="81"/>
      <c r="W81" s="80"/>
      <c r="X81" s="93" t="s">
        <v>391</v>
      </c>
      <c r="Y81" s="93"/>
      <c r="Z81" s="81" t="n">
        <f aca="false">+Z75</f>
        <v>2</v>
      </c>
      <c r="AA81" s="81" t="n">
        <f aca="false">+AA75</f>
        <v>0</v>
      </c>
      <c r="AB81" s="81" t="n">
        <f aca="false">+AB75</f>
        <v>2</v>
      </c>
      <c r="AC81" s="81" t="n">
        <f aca="false">+AC75</f>
        <v>1</v>
      </c>
      <c r="AD81" s="81" t="n">
        <f aca="false">+AD75</f>
        <v>3</v>
      </c>
      <c r="AE81" s="81" t="n">
        <f aca="false">+AE75</f>
        <v>1</v>
      </c>
      <c r="AF81" s="81" t="n">
        <f aca="false">+AF75</f>
        <v>1</v>
      </c>
      <c r="AG81" s="81" t="n">
        <f aca="false">+AG75</f>
        <v>0</v>
      </c>
      <c r="AH81" s="81" t="n">
        <f aca="false">+AH75</f>
        <v>1</v>
      </c>
      <c r="AI81" s="95" t="s">
        <v>394</v>
      </c>
      <c r="AJ81" s="2"/>
      <c r="AK81" s="2"/>
      <c r="AL81" s="2"/>
    </row>
    <row r="82" customFormat="false" ht="12.75" hidden="true" customHeight="true" outlineLevel="0" collapsed="false">
      <c r="B82" s="78" t="n">
        <v>80</v>
      </c>
      <c r="C82" s="79" t="n">
        <v>8</v>
      </c>
      <c r="D82" s="81"/>
      <c r="E82" s="80"/>
      <c r="F82" s="81"/>
      <c r="G82" s="81"/>
      <c r="H82" s="81"/>
      <c r="I82" s="81"/>
      <c r="J82" s="81"/>
      <c r="K82" s="82" t="n">
        <f aca="false">+AFIRMACIONES!B97</f>
        <v>0</v>
      </c>
      <c r="L82" s="81"/>
      <c r="M82" s="78" t="n">
        <v>179</v>
      </c>
      <c r="N82" s="79" t="n">
        <v>2</v>
      </c>
      <c r="O82" s="81"/>
      <c r="P82" s="82" t="n">
        <f aca="false">+AFIRMACIONES!B196</f>
        <v>0</v>
      </c>
      <c r="Q82" s="81"/>
      <c r="R82" s="81"/>
      <c r="S82" s="81"/>
      <c r="T82" s="81"/>
      <c r="U82" s="81"/>
      <c r="V82" s="81"/>
      <c r="W82" s="80"/>
      <c r="X82" s="93" t="s">
        <v>395</v>
      </c>
      <c r="Y82" s="93"/>
      <c r="Z82" s="96" t="n">
        <f aca="false">+B170</f>
        <v>11</v>
      </c>
      <c r="AA82" s="96" t="n">
        <f aca="false">+C170</f>
        <v>3</v>
      </c>
      <c r="AB82" s="96" t="n">
        <f aca="false">+D170</f>
        <v>7</v>
      </c>
      <c r="AC82" s="96" t="n">
        <f aca="false">+E170</f>
        <v>5</v>
      </c>
      <c r="AD82" s="96" t="n">
        <f aca="false">+F170</f>
        <v>13</v>
      </c>
      <c r="AE82" s="96" t="n">
        <f aca="false">+G170</f>
        <v>9</v>
      </c>
      <c r="AF82" s="96" t="n">
        <f aca="false">+H170</f>
        <v>5</v>
      </c>
      <c r="AG82" s="96" t="n">
        <f aca="false">+I170</f>
        <v>6</v>
      </c>
      <c r="AH82" s="96" t="n">
        <f aca="false">+J170</f>
        <v>13</v>
      </c>
      <c r="AI82" s="97" t="n">
        <f aca="false">SUM(Z82:AH82)</f>
        <v>72</v>
      </c>
      <c r="AJ82" s="2"/>
      <c r="AK82" s="2"/>
      <c r="AL82" s="2"/>
    </row>
    <row r="83" customFormat="false" ht="12.75" hidden="true" customHeight="true" outlineLevel="0" collapsed="false">
      <c r="B83" s="78" t="n">
        <v>81</v>
      </c>
      <c r="C83" s="79" t="n">
        <v>2</v>
      </c>
      <c r="D83" s="80"/>
      <c r="E83" s="82" t="n">
        <f aca="false">+AFIRMACIONES!B98</f>
        <v>0</v>
      </c>
      <c r="F83" s="81"/>
      <c r="G83" s="80"/>
      <c r="H83" s="81"/>
      <c r="I83" s="81"/>
      <c r="J83" s="81"/>
      <c r="K83" s="81"/>
      <c r="L83" s="81"/>
      <c r="M83" s="78" t="n">
        <v>180</v>
      </c>
      <c r="N83" s="79" t="n">
        <v>1</v>
      </c>
      <c r="O83" s="82" t="n">
        <f aca="false">+AFIRMACIONES!B197</f>
        <v>0</v>
      </c>
      <c r="P83" s="80"/>
      <c r="Q83" s="81"/>
      <c r="R83" s="81"/>
      <c r="S83" s="81"/>
      <c r="T83" s="81"/>
      <c r="U83" s="81"/>
      <c r="V83" s="81"/>
      <c r="W83" s="80"/>
      <c r="X83" s="90"/>
      <c r="Y83" s="2"/>
      <c r="Z83" s="85"/>
      <c r="AA83" s="85"/>
      <c r="AB83" s="98"/>
      <c r="AC83" s="85"/>
      <c r="AD83" s="85"/>
      <c r="AE83" s="85"/>
      <c r="AF83" s="85"/>
      <c r="AG83" s="71"/>
      <c r="AH83" s="85"/>
      <c r="AI83" s="85"/>
      <c r="AJ83" s="2"/>
      <c r="AK83" s="2"/>
      <c r="AL83" s="2"/>
    </row>
    <row r="84" customFormat="false" ht="12.75" hidden="true" customHeight="true" outlineLevel="0" collapsed="false">
      <c r="B84" s="78" t="n">
        <v>82</v>
      </c>
      <c r="C84" s="79" t="n">
        <v>5</v>
      </c>
      <c r="D84" s="81"/>
      <c r="E84" s="81"/>
      <c r="F84" s="81"/>
      <c r="G84" s="81"/>
      <c r="H84" s="82" t="n">
        <f aca="false">+AFIRMACIONES!B99</f>
        <v>1</v>
      </c>
      <c r="I84" s="81"/>
      <c r="J84" s="81"/>
      <c r="K84" s="80"/>
      <c r="L84" s="81"/>
      <c r="M84" s="78" t="n">
        <v>181</v>
      </c>
      <c r="N84" s="79" t="n">
        <v>8</v>
      </c>
      <c r="O84" s="81"/>
      <c r="P84" s="81"/>
      <c r="Q84" s="81"/>
      <c r="R84" s="81"/>
      <c r="S84" s="80"/>
      <c r="T84" s="81"/>
      <c r="U84" s="81"/>
      <c r="V84" s="82" t="n">
        <f aca="false">+AFIRMACIONES!B198</f>
        <v>0</v>
      </c>
      <c r="W84" s="80"/>
      <c r="X84" s="99"/>
      <c r="Y84" s="99"/>
      <c r="Z84" s="100" t="s">
        <v>396</v>
      </c>
      <c r="AA84" s="100"/>
      <c r="AB84" s="100"/>
      <c r="AC84" s="100"/>
      <c r="AD84" s="100"/>
      <c r="AE84" s="100"/>
      <c r="AF84" s="100"/>
      <c r="AG84" s="101" t="n">
        <f aca="false">IF(H172&lt;=13,2,3)</f>
        <v>2</v>
      </c>
      <c r="AH84" s="86"/>
      <c r="AI84" s="85"/>
      <c r="AJ84" s="2"/>
      <c r="AK84" s="2"/>
      <c r="AL84" s="2"/>
    </row>
    <row r="85" customFormat="false" ht="12.75" hidden="true" customHeight="true" outlineLevel="0" collapsed="false">
      <c r="B85" s="78" t="n">
        <v>83</v>
      </c>
      <c r="C85" s="79" t="n">
        <v>6</v>
      </c>
      <c r="D85" s="81"/>
      <c r="E85" s="81"/>
      <c r="F85" s="81"/>
      <c r="G85" s="80"/>
      <c r="H85" s="81"/>
      <c r="I85" s="82" t="n">
        <f aca="false">+AFIRMACIONES!B100</f>
        <v>0</v>
      </c>
      <c r="J85" s="81"/>
      <c r="K85" s="81"/>
      <c r="L85" s="81"/>
      <c r="M85" s="78" t="n">
        <v>182</v>
      </c>
      <c r="N85" s="79" t="n">
        <v>9</v>
      </c>
      <c r="O85" s="81"/>
      <c r="P85" s="80"/>
      <c r="Q85" s="81"/>
      <c r="R85" s="81"/>
      <c r="S85" s="81"/>
      <c r="T85" s="81"/>
      <c r="U85" s="81"/>
      <c r="V85" s="81"/>
      <c r="W85" s="82" t="n">
        <f aca="false">+AFIRMACIONES!B199</f>
        <v>1</v>
      </c>
      <c r="X85" s="102"/>
      <c r="Y85" s="103"/>
      <c r="Z85" s="100"/>
      <c r="AA85" s="100"/>
      <c r="AB85" s="100"/>
      <c r="AC85" s="100"/>
      <c r="AD85" s="100"/>
      <c r="AE85" s="100"/>
      <c r="AF85" s="100"/>
      <c r="AG85" s="101"/>
      <c r="AH85" s="87"/>
      <c r="AI85" s="85"/>
      <c r="AJ85" s="2"/>
      <c r="AK85" s="2"/>
      <c r="AL85" s="2"/>
    </row>
    <row r="86" customFormat="false" ht="12.75" hidden="true" customHeight="true" outlineLevel="0" collapsed="false">
      <c r="B86" s="78" t="n">
        <v>84</v>
      </c>
      <c r="C86" s="79" t="n">
        <v>3</v>
      </c>
      <c r="D86" s="81"/>
      <c r="E86" s="81"/>
      <c r="F86" s="82" t="n">
        <f aca="false">+AFIRMACIONES!B101</f>
        <v>0</v>
      </c>
      <c r="G86" s="80"/>
      <c r="H86" s="81"/>
      <c r="I86" s="81"/>
      <c r="J86" s="81"/>
      <c r="K86" s="81"/>
      <c r="L86" s="81"/>
      <c r="M86" s="78" t="n">
        <v>183</v>
      </c>
      <c r="N86" s="79" t="n">
        <v>2</v>
      </c>
      <c r="O86" s="81"/>
      <c r="P86" s="82" t="n">
        <f aca="false">+AFIRMACIONES!B200</f>
        <v>0</v>
      </c>
      <c r="Q86" s="81"/>
      <c r="R86" s="81"/>
      <c r="S86" s="81"/>
      <c r="T86" s="81"/>
      <c r="U86" s="80"/>
      <c r="V86" s="81"/>
      <c r="W86" s="80"/>
      <c r="X86" s="102"/>
      <c r="Y86" s="103"/>
      <c r="Z86" s="100"/>
      <c r="AA86" s="100"/>
      <c r="AB86" s="100"/>
      <c r="AC86" s="100"/>
      <c r="AD86" s="100"/>
      <c r="AE86" s="100"/>
      <c r="AF86" s="100"/>
      <c r="AG86" s="101"/>
      <c r="AH86" s="87"/>
      <c r="AI86" s="85"/>
      <c r="AJ86" s="2"/>
      <c r="AK86" s="2"/>
      <c r="AL86" s="2"/>
    </row>
    <row r="87" customFormat="false" ht="12.75" hidden="true" customHeight="true" outlineLevel="0" collapsed="false">
      <c r="B87" s="78" t="n">
        <v>85</v>
      </c>
      <c r="C87" s="79" t="n">
        <v>1</v>
      </c>
      <c r="D87" s="82" t="n">
        <f aca="false">+AFIRMACIONES!B102</f>
        <v>0</v>
      </c>
      <c r="E87" s="80"/>
      <c r="F87" s="81"/>
      <c r="G87" s="81"/>
      <c r="H87" s="81"/>
      <c r="I87" s="81"/>
      <c r="J87" s="81"/>
      <c r="K87" s="81"/>
      <c r="L87" s="81"/>
      <c r="M87" s="78" t="n">
        <v>184</v>
      </c>
      <c r="N87" s="79" t="n">
        <v>3</v>
      </c>
      <c r="O87" s="81"/>
      <c r="P87" s="81"/>
      <c r="Q87" s="82" t="n">
        <f aca="false">+AFIRMACIONES!B201</f>
        <v>0</v>
      </c>
      <c r="R87" s="81"/>
      <c r="S87" s="81"/>
      <c r="T87" s="81"/>
      <c r="U87" s="81"/>
      <c r="V87" s="81"/>
      <c r="W87" s="80"/>
      <c r="X87" s="102"/>
      <c r="Y87" s="103"/>
      <c r="Z87" s="100"/>
      <c r="AA87" s="100"/>
      <c r="AB87" s="100"/>
      <c r="AC87" s="100"/>
      <c r="AD87" s="100"/>
      <c r="AE87" s="100"/>
      <c r="AF87" s="100"/>
      <c r="AG87" s="101"/>
      <c r="AH87" s="87"/>
      <c r="AI87" s="85"/>
      <c r="AJ87" s="2"/>
      <c r="AK87" s="2"/>
      <c r="AL87" s="2"/>
    </row>
    <row r="88" customFormat="false" ht="12.75" hidden="true" customHeight="true" outlineLevel="0" collapsed="false">
      <c r="B88" s="78" t="n">
        <v>86</v>
      </c>
      <c r="C88" s="79" t="n">
        <v>4</v>
      </c>
      <c r="D88" s="81"/>
      <c r="E88" s="81"/>
      <c r="F88" s="81"/>
      <c r="G88" s="82" t="n">
        <f aca="false">+AFIRMACIONES!B103</f>
        <v>0</v>
      </c>
      <c r="H88" s="81"/>
      <c r="I88" s="81"/>
      <c r="J88" s="81"/>
      <c r="K88" s="81"/>
      <c r="L88" s="81"/>
      <c r="M88" s="78" t="n">
        <v>185</v>
      </c>
      <c r="N88" s="79" t="n">
        <v>1</v>
      </c>
      <c r="O88" s="82" t="n">
        <f aca="false">+AFIRMACIONES!B202</f>
        <v>1</v>
      </c>
      <c r="P88" s="80"/>
      <c r="Q88" s="81"/>
      <c r="R88" s="81"/>
      <c r="S88" s="81"/>
      <c r="T88" s="81"/>
      <c r="U88" s="81"/>
      <c r="V88" s="81"/>
      <c r="W88" s="80"/>
      <c r="X88" s="103"/>
      <c r="Y88" s="103"/>
      <c r="Z88" s="2"/>
      <c r="AA88" s="2"/>
      <c r="AB88" s="98"/>
      <c r="AC88" s="2"/>
      <c r="AD88" s="2"/>
      <c r="AE88" s="2"/>
      <c r="AF88" s="2"/>
      <c r="AG88" s="71"/>
      <c r="AH88" s="85"/>
      <c r="AI88" s="85"/>
      <c r="AJ88" s="2"/>
      <c r="AK88" s="2"/>
      <c r="AL88" s="2"/>
    </row>
    <row r="89" customFormat="false" ht="12.75" hidden="true" customHeight="true" outlineLevel="0" collapsed="false">
      <c r="B89" s="78" t="n">
        <v>87</v>
      </c>
      <c r="C89" s="79" t="n">
        <v>2</v>
      </c>
      <c r="D89" s="80"/>
      <c r="E89" s="82" t="n">
        <f aca="false">+AFIRMACIONES!B104</f>
        <v>1</v>
      </c>
      <c r="F89" s="81"/>
      <c r="G89" s="81"/>
      <c r="H89" s="81"/>
      <c r="I89" s="81"/>
      <c r="J89" s="81"/>
      <c r="K89" s="80"/>
      <c r="L89" s="81"/>
      <c r="M89" s="78" t="n">
        <v>186</v>
      </c>
      <c r="N89" s="79" t="n">
        <v>5</v>
      </c>
      <c r="O89" s="81"/>
      <c r="P89" s="81"/>
      <c r="Q89" s="81"/>
      <c r="R89" s="81"/>
      <c r="S89" s="82" t="n">
        <f aca="false">+AFIRMACIONES!B203</f>
        <v>0</v>
      </c>
      <c r="T89" s="81"/>
      <c r="U89" s="81"/>
      <c r="V89" s="81"/>
      <c r="W89" s="80"/>
      <c r="X89" s="103"/>
      <c r="Y89" s="2"/>
      <c r="Z89" s="2"/>
      <c r="AA89" s="2"/>
      <c r="AB89" s="98"/>
      <c r="AC89" s="2"/>
      <c r="AD89" s="2"/>
      <c r="AE89" s="2"/>
      <c r="AF89" s="2"/>
      <c r="AG89" s="71"/>
      <c r="AH89" s="85"/>
      <c r="AI89" s="104"/>
      <c r="AJ89" s="104"/>
      <c r="AK89" s="2"/>
      <c r="AL89" s="2"/>
    </row>
    <row r="90" customFormat="false" ht="12.75" hidden="true" customHeight="true" outlineLevel="0" collapsed="false">
      <c r="B90" s="78" t="n">
        <v>88</v>
      </c>
      <c r="C90" s="79" t="n">
        <v>9</v>
      </c>
      <c r="D90" s="80"/>
      <c r="E90" s="81"/>
      <c r="F90" s="81"/>
      <c r="G90" s="81"/>
      <c r="H90" s="81"/>
      <c r="I90" s="81"/>
      <c r="J90" s="81"/>
      <c r="K90" s="81"/>
      <c r="L90" s="82" t="n">
        <f aca="false">+AFIRMACIONES!B105</f>
        <v>1</v>
      </c>
      <c r="M90" s="78" t="n">
        <v>187</v>
      </c>
      <c r="N90" s="79" t="n">
        <v>4</v>
      </c>
      <c r="O90" s="81"/>
      <c r="P90" s="81"/>
      <c r="Q90" s="81"/>
      <c r="R90" s="82" t="n">
        <f aca="false">+AFIRMACIONES!B204</f>
        <v>0</v>
      </c>
      <c r="S90" s="81"/>
      <c r="T90" s="81"/>
      <c r="U90" s="81"/>
      <c r="V90" s="80"/>
      <c r="W90" s="80"/>
      <c r="X90" s="105" t="n">
        <f aca="false">+B179</f>
        <v>3</v>
      </c>
      <c r="Y90" s="73" t="n">
        <f aca="false">+IF(X90&lt;0, 1,)</f>
        <v>0</v>
      </c>
      <c r="Z90" s="85" t="n">
        <v>1</v>
      </c>
      <c r="AA90" s="2" t="s">
        <v>397</v>
      </c>
      <c r="AB90" s="98"/>
      <c r="AC90" s="2"/>
      <c r="AD90" s="2"/>
      <c r="AE90" s="2"/>
      <c r="AF90" s="2"/>
      <c r="AG90" s="71"/>
      <c r="AH90" s="85"/>
      <c r="AI90" s="85"/>
      <c r="AJ90" s="103"/>
      <c r="AK90" s="2"/>
      <c r="AL90" s="2"/>
    </row>
    <row r="91" customFormat="false" ht="12.75" hidden="true" customHeight="true" outlineLevel="0" collapsed="false">
      <c r="B91" s="78" t="n">
        <v>89</v>
      </c>
      <c r="C91" s="79" t="n">
        <v>7</v>
      </c>
      <c r="D91" s="81"/>
      <c r="E91" s="81"/>
      <c r="F91" s="81"/>
      <c r="G91" s="80"/>
      <c r="H91" s="81"/>
      <c r="I91" s="81"/>
      <c r="J91" s="82" t="n">
        <f aca="false">+AFIRMACIONES!B106</f>
        <v>1</v>
      </c>
      <c r="K91" s="81"/>
      <c r="L91" s="81"/>
      <c r="M91" s="78" t="n">
        <v>188</v>
      </c>
      <c r="N91" s="79" t="n">
        <v>7</v>
      </c>
      <c r="O91" s="81"/>
      <c r="P91" s="81"/>
      <c r="Q91" s="81"/>
      <c r="R91" s="81"/>
      <c r="S91" s="81"/>
      <c r="T91" s="81"/>
      <c r="U91" s="82" t="n">
        <f aca="false">+AFIRMACIONES!B205</f>
        <v>0</v>
      </c>
      <c r="V91" s="80"/>
      <c r="W91" s="80"/>
      <c r="X91" s="105" t="n">
        <f aca="false">+C179</f>
        <v>-5</v>
      </c>
      <c r="Y91" s="73" t="n">
        <f aca="false">+IF(X91&lt;0, 1,)</f>
        <v>1</v>
      </c>
      <c r="Z91" s="85" t="n">
        <v>2</v>
      </c>
      <c r="AA91" s="2" t="s">
        <v>398</v>
      </c>
      <c r="AB91" s="98"/>
      <c r="AC91" s="2"/>
      <c r="AD91" s="2"/>
      <c r="AE91" s="2"/>
      <c r="AF91" s="2"/>
      <c r="AG91" s="71"/>
      <c r="AH91" s="85"/>
      <c r="AI91" s="85"/>
      <c r="AJ91" s="103"/>
      <c r="AK91" s="102"/>
      <c r="AL91" s="103"/>
    </row>
    <row r="92" customFormat="false" ht="12.75" hidden="true" customHeight="true" outlineLevel="0" collapsed="false">
      <c r="B92" s="78" t="n">
        <v>90</v>
      </c>
      <c r="C92" s="79" t="n">
        <v>8</v>
      </c>
      <c r="D92" s="81"/>
      <c r="E92" s="81"/>
      <c r="F92" s="81"/>
      <c r="G92" s="81"/>
      <c r="H92" s="81"/>
      <c r="I92" s="80"/>
      <c r="J92" s="81"/>
      <c r="K92" s="82" t="n">
        <f aca="false">+AFIRMACIONES!B107</f>
        <v>1</v>
      </c>
      <c r="L92" s="81"/>
      <c r="M92" s="78" t="n">
        <v>189</v>
      </c>
      <c r="N92" s="79" t="n">
        <v>6</v>
      </c>
      <c r="O92" s="81"/>
      <c r="P92" s="81"/>
      <c r="Q92" s="81"/>
      <c r="R92" s="80"/>
      <c r="S92" s="81"/>
      <c r="T92" s="82" t="n">
        <f aca="false">+AFIRMACIONES!B206</f>
        <v>1</v>
      </c>
      <c r="U92" s="81"/>
      <c r="V92" s="81"/>
      <c r="W92" s="81"/>
      <c r="X92" s="105" t="n">
        <f aca="false">+D179</f>
        <v>-1</v>
      </c>
      <c r="Y92" s="73" t="n">
        <f aca="false">+IF(X92&lt;0, 1,)</f>
        <v>1</v>
      </c>
      <c r="Z92" s="85" t="n">
        <v>3</v>
      </c>
      <c r="AA92" s="2" t="s">
        <v>399</v>
      </c>
      <c r="AB92" s="98"/>
      <c r="AC92" s="2"/>
      <c r="AD92" s="2"/>
      <c r="AE92" s="2"/>
      <c r="AF92" s="2"/>
      <c r="AG92" s="71"/>
      <c r="AH92" s="85"/>
      <c r="AI92" s="85"/>
      <c r="AJ92" s="103"/>
      <c r="AK92" s="102"/>
      <c r="AL92" s="103"/>
    </row>
    <row r="93" customFormat="false" ht="12.75" hidden="true" customHeight="true" outlineLevel="0" collapsed="false">
      <c r="B93" s="78" t="n">
        <v>91</v>
      </c>
      <c r="C93" s="79" t="n">
        <v>5</v>
      </c>
      <c r="D93" s="81"/>
      <c r="E93" s="81"/>
      <c r="F93" s="81"/>
      <c r="G93" s="81"/>
      <c r="H93" s="82" t="n">
        <f aca="false">+AFIRMACIONES!B108</f>
        <v>0</v>
      </c>
      <c r="I93" s="80"/>
      <c r="J93" s="81"/>
      <c r="K93" s="81"/>
      <c r="L93" s="81"/>
      <c r="M93" s="78" t="n">
        <v>190</v>
      </c>
      <c r="N93" s="79" t="n">
        <v>5</v>
      </c>
      <c r="O93" s="81"/>
      <c r="P93" s="81"/>
      <c r="Q93" s="81"/>
      <c r="R93" s="80"/>
      <c r="S93" s="82" t="n">
        <f aca="false">+AFIRMACIONES!B207</f>
        <v>1</v>
      </c>
      <c r="T93" s="81"/>
      <c r="U93" s="81"/>
      <c r="V93" s="81"/>
      <c r="W93" s="81"/>
      <c r="X93" s="105" t="n">
        <f aca="false">+E179</f>
        <v>-3</v>
      </c>
      <c r="Y93" s="73" t="n">
        <f aca="false">+IF(X93&lt;0, 1,)</f>
        <v>1</v>
      </c>
      <c r="Z93" s="85" t="n">
        <v>4</v>
      </c>
      <c r="AA93" s="2" t="s">
        <v>400</v>
      </c>
      <c r="AB93" s="98"/>
      <c r="AC93" s="2"/>
      <c r="AD93" s="2"/>
      <c r="AE93" s="2"/>
      <c r="AF93" s="2"/>
      <c r="AG93" s="2"/>
      <c r="AH93" s="2"/>
      <c r="AI93" s="85"/>
      <c r="AJ93" s="98"/>
      <c r="AK93" s="102"/>
      <c r="AL93" s="103"/>
    </row>
    <row r="94" customFormat="false" ht="12.75" hidden="true" customHeight="true" outlineLevel="0" collapsed="false">
      <c r="B94" s="78" t="n">
        <v>92</v>
      </c>
      <c r="C94" s="79" t="n">
        <v>7</v>
      </c>
      <c r="D94" s="81"/>
      <c r="E94" s="81"/>
      <c r="F94" s="81"/>
      <c r="G94" s="81"/>
      <c r="H94" s="81"/>
      <c r="I94" s="80"/>
      <c r="J94" s="82" t="n">
        <f aca="false">+AFIRMACIONES!B109</f>
        <v>0</v>
      </c>
      <c r="K94" s="81"/>
      <c r="L94" s="81"/>
      <c r="M94" s="78" t="n">
        <v>191</v>
      </c>
      <c r="N94" s="79" t="n">
        <v>6</v>
      </c>
      <c r="O94" s="81"/>
      <c r="P94" s="81"/>
      <c r="Q94" s="81"/>
      <c r="R94" s="80"/>
      <c r="S94" s="81"/>
      <c r="T94" s="82" t="n">
        <f aca="false">+AFIRMACIONES!B208</f>
        <v>0</v>
      </c>
      <c r="U94" s="81"/>
      <c r="V94" s="81"/>
      <c r="W94" s="81"/>
      <c r="X94" s="105" t="n">
        <f aca="false">+F179</f>
        <v>5</v>
      </c>
      <c r="Y94" s="73" t="n">
        <f aca="false">+IF(X94&lt;0, 1,)</f>
        <v>0</v>
      </c>
      <c r="Z94" s="85" t="n">
        <v>5</v>
      </c>
      <c r="AA94" s="2" t="s">
        <v>401</v>
      </c>
      <c r="AB94" s="2"/>
      <c r="AC94" s="2"/>
      <c r="AD94" s="85"/>
      <c r="AE94" s="85"/>
      <c r="AF94" s="71"/>
      <c r="AG94" s="85"/>
      <c r="AH94" s="85"/>
      <c r="AI94" s="85"/>
      <c r="AJ94" s="98"/>
      <c r="AK94" s="102"/>
      <c r="AL94" s="103"/>
    </row>
    <row r="95" customFormat="false" ht="12.75" hidden="true" customHeight="true" outlineLevel="0" collapsed="false">
      <c r="B95" s="78" t="n">
        <v>93</v>
      </c>
      <c r="C95" s="79" t="n">
        <v>9</v>
      </c>
      <c r="D95" s="81"/>
      <c r="E95" s="81"/>
      <c r="F95" s="81"/>
      <c r="G95" s="81"/>
      <c r="H95" s="81"/>
      <c r="I95" s="80"/>
      <c r="J95" s="81"/>
      <c r="K95" s="81"/>
      <c r="L95" s="82" t="n">
        <f aca="false">+AFIRMACIONES!B110</f>
        <v>1</v>
      </c>
      <c r="M95" s="78" t="n">
        <v>192</v>
      </c>
      <c r="N95" s="79" t="n">
        <v>2</v>
      </c>
      <c r="O95" s="81"/>
      <c r="P95" s="82" t="n">
        <f aca="false">+AFIRMACIONES!B209</f>
        <v>0</v>
      </c>
      <c r="Q95" s="81"/>
      <c r="R95" s="80"/>
      <c r="S95" s="81"/>
      <c r="T95" s="81"/>
      <c r="U95" s="81"/>
      <c r="V95" s="81"/>
      <c r="W95" s="81"/>
      <c r="X95" s="105" t="n">
        <f aca="false">+G179</f>
        <v>1</v>
      </c>
      <c r="Y95" s="73" t="n">
        <f aca="false">+IF(X95&lt;0, 1,)</f>
        <v>0</v>
      </c>
      <c r="Z95" s="85" t="n">
        <v>6</v>
      </c>
      <c r="AA95" s="106" t="s">
        <v>402</v>
      </c>
      <c r="AB95" s="2"/>
      <c r="AC95" s="2"/>
      <c r="AD95" s="85"/>
      <c r="AE95" s="85"/>
      <c r="AF95" s="71"/>
      <c r="AG95" s="85"/>
      <c r="AH95" s="85"/>
      <c r="AI95" s="85"/>
      <c r="AJ95" s="98"/>
      <c r="AK95" s="102"/>
      <c r="AL95" s="103"/>
    </row>
    <row r="96" customFormat="false" ht="12.75" hidden="true" customHeight="true" outlineLevel="0" collapsed="false">
      <c r="B96" s="78" t="n">
        <v>94</v>
      </c>
      <c r="C96" s="79" t="n">
        <v>6</v>
      </c>
      <c r="D96" s="81"/>
      <c r="E96" s="81"/>
      <c r="F96" s="81"/>
      <c r="G96" s="81"/>
      <c r="H96" s="81"/>
      <c r="I96" s="82" t="n">
        <f aca="false">+AFIRMACIONES!B111</f>
        <v>0</v>
      </c>
      <c r="J96" s="81"/>
      <c r="K96" s="81"/>
      <c r="L96" s="81"/>
      <c r="M96" s="78" t="n">
        <v>193</v>
      </c>
      <c r="N96" s="79" t="n">
        <v>7</v>
      </c>
      <c r="O96" s="81"/>
      <c r="P96" s="81"/>
      <c r="Q96" s="81"/>
      <c r="R96" s="80"/>
      <c r="S96" s="81"/>
      <c r="T96" s="81"/>
      <c r="U96" s="82" t="n">
        <f aca="false">+AFIRMACIONES!B210</f>
        <v>0</v>
      </c>
      <c r="V96" s="81"/>
      <c r="W96" s="81"/>
      <c r="X96" s="105" t="n">
        <f aca="false">+H179</f>
        <v>-3</v>
      </c>
      <c r="Y96" s="73" t="n">
        <f aca="false">+IF(X96&lt;0, 1,)</f>
        <v>1</v>
      </c>
      <c r="Z96" s="85" t="n">
        <v>7</v>
      </c>
      <c r="AA96" s="106" t="s">
        <v>403</v>
      </c>
      <c r="AB96" s="2"/>
      <c r="AC96" s="2"/>
      <c r="AD96" s="85"/>
      <c r="AE96" s="85"/>
      <c r="AF96" s="71"/>
      <c r="AG96" s="85"/>
      <c r="AH96" s="85"/>
      <c r="AI96" s="85"/>
      <c r="AJ96" s="98"/>
      <c r="AK96" s="107"/>
      <c r="AL96" s="103"/>
    </row>
    <row r="97" customFormat="false" ht="12.75" hidden="true" customHeight="true" outlineLevel="0" collapsed="false">
      <c r="B97" s="78" t="n">
        <v>95</v>
      </c>
      <c r="C97" s="79" t="n">
        <v>8</v>
      </c>
      <c r="D97" s="81"/>
      <c r="E97" s="81"/>
      <c r="F97" s="81"/>
      <c r="G97" s="81"/>
      <c r="H97" s="81"/>
      <c r="I97" s="80"/>
      <c r="J97" s="81"/>
      <c r="K97" s="82" t="n">
        <f aca="false">+AFIRMACIONES!B112</f>
        <v>0</v>
      </c>
      <c r="L97" s="81"/>
      <c r="M97" s="78" t="n">
        <v>194</v>
      </c>
      <c r="N97" s="79" t="n">
        <v>3</v>
      </c>
      <c r="O97" s="81"/>
      <c r="P97" s="81"/>
      <c r="Q97" s="82" t="n">
        <f aca="false">+AFIRMACIONES!B211</f>
        <v>0</v>
      </c>
      <c r="R97" s="80"/>
      <c r="S97" s="81"/>
      <c r="T97" s="81"/>
      <c r="U97" s="81"/>
      <c r="V97" s="81"/>
      <c r="W97" s="81"/>
      <c r="X97" s="105" t="n">
        <f aca="false">+I179</f>
        <v>-2</v>
      </c>
      <c r="Y97" s="73" t="n">
        <f aca="false">+IF(X97&lt;0, 1,)</f>
        <v>1</v>
      </c>
      <c r="Z97" s="85" t="n">
        <v>8</v>
      </c>
      <c r="AA97" s="106" t="s">
        <v>404</v>
      </c>
      <c r="AB97" s="2"/>
      <c r="AC97" s="2"/>
      <c r="AD97" s="85"/>
      <c r="AE97" s="85"/>
      <c r="AF97" s="71"/>
      <c r="AG97" s="85"/>
      <c r="AH97" s="85"/>
      <c r="AI97" s="85"/>
      <c r="AJ97" s="98"/>
      <c r="AK97" s="107"/>
      <c r="AL97" s="103"/>
    </row>
    <row r="98" customFormat="false" ht="12.75" hidden="true" customHeight="true" outlineLevel="0" collapsed="false">
      <c r="B98" s="78" t="n">
        <v>96</v>
      </c>
      <c r="C98" s="79" t="n">
        <v>3</v>
      </c>
      <c r="D98" s="81"/>
      <c r="E98" s="81"/>
      <c r="F98" s="82" t="n">
        <f aca="false">+AFIRMACIONES!B113</f>
        <v>0</v>
      </c>
      <c r="G98" s="81"/>
      <c r="H98" s="81"/>
      <c r="I98" s="80"/>
      <c r="J98" s="81"/>
      <c r="K98" s="81"/>
      <c r="L98" s="81"/>
      <c r="M98" s="78" t="n">
        <v>195</v>
      </c>
      <c r="N98" s="79" t="n">
        <v>9</v>
      </c>
      <c r="O98" s="81"/>
      <c r="P98" s="81"/>
      <c r="Q98" s="81"/>
      <c r="R98" s="80"/>
      <c r="S98" s="81"/>
      <c r="T98" s="81"/>
      <c r="U98" s="81"/>
      <c r="V98" s="81"/>
      <c r="W98" s="82" t="n">
        <f aca="false">+AFIRMACIONES!B212</f>
        <v>1</v>
      </c>
      <c r="X98" s="105" t="n">
        <f aca="false">+J179</f>
        <v>5</v>
      </c>
      <c r="Y98" s="73" t="n">
        <f aca="false">+IF(X98&lt;0, 1,)</f>
        <v>0</v>
      </c>
      <c r="Z98" s="85" t="n">
        <v>9</v>
      </c>
      <c r="AA98" s="106" t="s">
        <v>405</v>
      </c>
      <c r="AB98" s="2"/>
      <c r="AC98" s="85"/>
      <c r="AD98" s="85"/>
      <c r="AE98" s="85"/>
      <c r="AF98" s="71"/>
      <c r="AG98" s="85"/>
      <c r="AH98" s="85"/>
      <c r="AI98" s="85"/>
      <c r="AJ98" s="2"/>
      <c r="AK98" s="2"/>
      <c r="AL98" s="2"/>
    </row>
    <row r="99" customFormat="false" ht="12.75" hidden="true" customHeight="true" outlineLevel="0" collapsed="false">
      <c r="B99" s="78" t="n">
        <v>97</v>
      </c>
      <c r="C99" s="79" t="n">
        <v>1</v>
      </c>
      <c r="D99" s="82" t="n">
        <f aca="false">+AFIRMACIONES!B114</f>
        <v>1</v>
      </c>
      <c r="E99" s="81"/>
      <c r="F99" s="81"/>
      <c r="G99" s="81"/>
      <c r="H99" s="81"/>
      <c r="I99" s="80"/>
      <c r="J99" s="81"/>
      <c r="K99" s="81"/>
      <c r="L99" s="81"/>
      <c r="M99" s="78" t="n">
        <v>196</v>
      </c>
      <c r="N99" s="79" t="n">
        <v>4</v>
      </c>
      <c r="O99" s="81"/>
      <c r="P99" s="81"/>
      <c r="Q99" s="81"/>
      <c r="R99" s="82" t="n">
        <f aca="false">+AFIRMACIONES!B213</f>
        <v>0</v>
      </c>
      <c r="S99" s="81"/>
      <c r="T99" s="81"/>
      <c r="U99" s="81"/>
      <c r="V99" s="81"/>
      <c r="W99" s="81"/>
      <c r="X99" s="108"/>
      <c r="Y99" s="108"/>
      <c r="Z99" s="85"/>
      <c r="AA99" s="85"/>
      <c r="AB99" s="71"/>
      <c r="AC99" s="85"/>
      <c r="AD99" s="85"/>
      <c r="AE99" s="85"/>
      <c r="AF99" s="71"/>
      <c r="AG99" s="85"/>
      <c r="AH99" s="85"/>
      <c r="AI99" s="85"/>
      <c r="AJ99" s="2"/>
      <c r="AK99" s="2"/>
      <c r="AL99" s="2"/>
    </row>
    <row r="100" customFormat="false" ht="12.75" hidden="true" customHeight="true" outlineLevel="0" collapsed="false">
      <c r="B100" s="78" t="n">
        <v>98</v>
      </c>
      <c r="C100" s="79" t="n">
        <v>2</v>
      </c>
      <c r="D100" s="80"/>
      <c r="E100" s="82" t="n">
        <f aca="false">+AFIRMACIONES!B115</f>
        <v>0</v>
      </c>
      <c r="F100" s="81"/>
      <c r="G100" s="81"/>
      <c r="H100" s="81"/>
      <c r="I100" s="80"/>
      <c r="J100" s="81"/>
      <c r="K100" s="81"/>
      <c r="L100" s="81"/>
      <c r="M100" s="78" t="n">
        <v>197</v>
      </c>
      <c r="N100" s="79" t="n">
        <v>1</v>
      </c>
      <c r="O100" s="82" t="n">
        <f aca="false">+AFIRMACIONES!B214</f>
        <v>0</v>
      </c>
      <c r="P100" s="81"/>
      <c r="Q100" s="81"/>
      <c r="R100" s="80"/>
      <c r="S100" s="81"/>
      <c r="T100" s="81"/>
      <c r="U100" s="81"/>
      <c r="V100" s="81"/>
      <c r="W100" s="81"/>
      <c r="X100" s="108"/>
      <c r="Y100" s="108"/>
      <c r="Z100" s="85"/>
      <c r="AA100" s="85"/>
      <c r="AB100" s="71"/>
      <c r="AC100" s="85"/>
      <c r="AD100" s="85"/>
      <c r="AE100" s="85"/>
      <c r="AF100" s="71"/>
      <c r="AG100" s="85"/>
      <c r="AH100" s="85"/>
      <c r="AI100" s="85"/>
      <c r="AJ100" s="2"/>
      <c r="AK100" s="2"/>
      <c r="AL100" s="2"/>
    </row>
    <row r="101" customFormat="false" ht="12.75" hidden="true" customHeight="true" outlineLevel="0" collapsed="false">
      <c r="B101" s="78" t="n">
        <v>99</v>
      </c>
      <c r="C101" s="79" t="n">
        <v>4</v>
      </c>
      <c r="D101" s="81"/>
      <c r="E101" s="81"/>
      <c r="F101" s="81"/>
      <c r="G101" s="82" t="n">
        <f aca="false">+AFIRMACIONES!B116</f>
        <v>0</v>
      </c>
      <c r="H101" s="81"/>
      <c r="I101" s="80"/>
      <c r="J101" s="81"/>
      <c r="K101" s="81"/>
      <c r="L101" s="81"/>
      <c r="M101" s="78" t="n">
        <v>198</v>
      </c>
      <c r="N101" s="79" t="n">
        <v>8</v>
      </c>
      <c r="O101" s="81"/>
      <c r="P101" s="81"/>
      <c r="Q101" s="81"/>
      <c r="R101" s="80"/>
      <c r="S101" s="81"/>
      <c r="T101" s="81"/>
      <c r="U101" s="81"/>
      <c r="V101" s="82" t="n">
        <f aca="false">+AFIRMACIONES!B215</f>
        <v>0</v>
      </c>
      <c r="W101" s="81"/>
      <c r="X101" s="108"/>
      <c r="Y101" s="108"/>
      <c r="Z101" s="85"/>
      <c r="AA101" s="85"/>
      <c r="AB101" s="71"/>
      <c r="AC101" s="85"/>
      <c r="AD101" s="85"/>
      <c r="AE101" s="85"/>
      <c r="AF101" s="71"/>
      <c r="AG101" s="85"/>
      <c r="AH101" s="85"/>
      <c r="AI101" s="85"/>
      <c r="AJ101" s="2"/>
      <c r="AK101" s="2"/>
      <c r="AL101" s="2"/>
    </row>
    <row r="102" customFormat="false" ht="12.75" hidden="true" customHeight="true" outlineLevel="0" collapsed="false">
      <c r="B102" s="88" t="s">
        <v>406</v>
      </c>
      <c r="C102" s="88"/>
      <c r="D102" s="89" t="n">
        <f aca="false">SUM(D3:D101)</f>
        <v>5</v>
      </c>
      <c r="E102" s="89" t="n">
        <f aca="false">SUM(E3:E101)</f>
        <v>2</v>
      </c>
      <c r="F102" s="89" t="n">
        <f aca="false">SUM(F3:F101)</f>
        <v>4</v>
      </c>
      <c r="G102" s="89" t="n">
        <f aca="false">SUM(G3:G101)</f>
        <v>4</v>
      </c>
      <c r="H102" s="89" t="n">
        <f aca="false">SUM(H3:H101)</f>
        <v>6</v>
      </c>
      <c r="I102" s="89" t="n">
        <f aca="false">SUM(I3:I101)</f>
        <v>4</v>
      </c>
      <c r="J102" s="89" t="n">
        <f aca="false">SUM(J3:J101)</f>
        <v>2</v>
      </c>
      <c r="K102" s="89" t="n">
        <f aca="false">SUM(K3:K101)</f>
        <v>6</v>
      </c>
      <c r="L102" s="89" t="n">
        <f aca="false">SUM(L3:L101)</f>
        <v>8</v>
      </c>
      <c r="M102" s="88" t="s">
        <v>407</v>
      </c>
      <c r="N102" s="88"/>
      <c r="O102" s="89" t="n">
        <f aca="false">SUM(O3:O101)</f>
        <v>4</v>
      </c>
      <c r="P102" s="89" t="n">
        <f aca="false">SUM(P3:P101)</f>
        <v>1</v>
      </c>
      <c r="Q102" s="89" t="n">
        <f aca="false">SUM(Q3:Q101)</f>
        <v>1</v>
      </c>
      <c r="R102" s="89" t="n">
        <f aca="false">SUM(R3:R101)</f>
        <v>0</v>
      </c>
      <c r="S102" s="89" t="n">
        <f aca="false">SUM(S3:S101)</f>
        <v>4</v>
      </c>
      <c r="T102" s="89" t="n">
        <f aca="false">SUM(T3:T101)</f>
        <v>4</v>
      </c>
      <c r="U102" s="89" t="n">
        <f aca="false">SUM(U3:U101)</f>
        <v>2</v>
      </c>
      <c r="V102" s="89" t="n">
        <f aca="false">SUM(V3:V101)</f>
        <v>0</v>
      </c>
      <c r="W102" s="89" t="n">
        <f aca="false">SUM(W3:W101)</f>
        <v>4</v>
      </c>
      <c r="X102" s="90"/>
      <c r="Y102" s="2"/>
      <c r="Z102" s="2"/>
      <c r="AA102" s="2"/>
      <c r="AB102" s="98"/>
      <c r="AC102" s="2"/>
      <c r="AD102" s="2"/>
      <c r="AE102" s="2"/>
      <c r="AF102" s="2"/>
      <c r="AG102" s="71"/>
      <c r="AH102" s="85"/>
      <c r="AI102" s="85"/>
      <c r="AJ102" s="2"/>
      <c r="AK102" s="2"/>
      <c r="AL102" s="2"/>
    </row>
    <row r="103" customFormat="false" ht="12.75" hidden="true" customHeight="true" outlineLevel="0" collapsed="false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90"/>
      <c r="N103" s="2"/>
      <c r="O103" s="103"/>
      <c r="P103" s="103"/>
      <c r="Q103" s="103"/>
      <c r="R103" s="103"/>
      <c r="S103" s="103"/>
      <c r="T103" s="103"/>
      <c r="U103" s="103"/>
      <c r="V103" s="2"/>
      <c r="W103" s="2"/>
      <c r="X103" s="2"/>
      <c r="Y103" s="2"/>
      <c r="Z103" s="2"/>
      <c r="AA103" s="2"/>
      <c r="AB103" s="98"/>
      <c r="AC103" s="2"/>
      <c r="AD103" s="103"/>
      <c r="AE103" s="103"/>
      <c r="AF103" s="103"/>
      <c r="AG103" s="109"/>
      <c r="AH103" s="87"/>
      <c r="AI103" s="85"/>
      <c r="AJ103" s="2"/>
      <c r="AK103" s="2"/>
      <c r="AL103" s="2"/>
    </row>
    <row r="104" customFormat="false" ht="37.5" hidden="false" customHeight="true" outlineLevel="0" collapsed="false">
      <c r="B104" s="110" t="s">
        <v>408</v>
      </c>
      <c r="C104" s="110"/>
      <c r="D104" s="110"/>
      <c r="E104" s="110"/>
      <c r="F104" s="111" t="n">
        <f aca="false">+F167</f>
        <v>0</v>
      </c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2"/>
      <c r="T104" s="112"/>
      <c r="U104" s="112"/>
      <c r="V104" s="112"/>
      <c r="W104" s="2"/>
      <c r="X104" s="2"/>
      <c r="Y104" s="2"/>
      <c r="Z104" s="2"/>
      <c r="AA104" s="2"/>
      <c r="AB104" s="98"/>
      <c r="AC104" s="2"/>
      <c r="AD104" s="103"/>
      <c r="AE104" s="103"/>
      <c r="AF104" s="103"/>
      <c r="AG104" s="109"/>
      <c r="AH104" s="87"/>
      <c r="AI104" s="85"/>
      <c r="AJ104" s="2"/>
      <c r="AK104" s="2"/>
      <c r="AL104" s="2"/>
    </row>
    <row r="105" customFormat="false" ht="12.75" hidden="false" customHeight="true" outlineLevel="0" collapsed="false">
      <c r="B105" s="90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90"/>
      <c r="N105" s="2"/>
      <c r="O105" s="103"/>
      <c r="P105" s="103"/>
      <c r="Q105" s="113" t="s">
        <v>409</v>
      </c>
      <c r="R105" s="114" t="n">
        <f aca="false">+M168</f>
        <v>0</v>
      </c>
      <c r="S105" s="114"/>
      <c r="T105" s="103"/>
      <c r="U105" s="2"/>
      <c r="V105" s="2"/>
      <c r="W105" s="2"/>
      <c r="X105" s="2"/>
      <c r="Y105" s="2"/>
      <c r="Z105" s="2"/>
      <c r="AA105" s="2"/>
      <c r="AB105" s="98"/>
      <c r="AC105" s="2"/>
      <c r="AD105" s="103"/>
      <c r="AE105" s="103"/>
      <c r="AF105" s="103"/>
      <c r="AG105" s="109"/>
      <c r="AH105" s="87"/>
      <c r="AI105" s="85"/>
      <c r="AJ105" s="2"/>
      <c r="AK105" s="2"/>
      <c r="AL105" s="2"/>
    </row>
    <row r="106" customFormat="false" ht="12.75" hidden="false" customHeight="true" outlineLevel="0" collapsed="false">
      <c r="B106" s="90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90"/>
      <c r="N106" s="2"/>
      <c r="O106" s="103"/>
      <c r="P106" s="103"/>
      <c r="Q106" s="103"/>
      <c r="R106" s="103"/>
      <c r="S106" s="103"/>
      <c r="T106" s="103"/>
      <c r="U106" s="2"/>
      <c r="V106" s="2"/>
      <c r="W106" s="2"/>
      <c r="X106" s="2"/>
      <c r="Y106" s="2"/>
      <c r="Z106" s="2"/>
      <c r="AA106" s="2"/>
      <c r="AB106" s="98"/>
      <c r="AC106" s="2"/>
      <c r="AD106" s="103"/>
      <c r="AE106" s="103"/>
      <c r="AF106" s="103"/>
      <c r="AG106" s="109"/>
      <c r="AH106" s="87"/>
      <c r="AI106" s="85"/>
      <c r="AJ106" s="2"/>
      <c r="AK106" s="2"/>
      <c r="AL106" s="2"/>
    </row>
    <row r="107" customFormat="false" ht="12.75" hidden="false" customHeight="true" outlineLevel="0" collapsed="false">
      <c r="B107" s="115" t="s">
        <v>410</v>
      </c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2"/>
      <c r="V107" s="2"/>
      <c r="W107" s="2"/>
      <c r="X107" s="90"/>
      <c r="Y107" s="2"/>
      <c r="Z107" s="2"/>
      <c r="AA107" s="2"/>
      <c r="AB107" s="98"/>
      <c r="AC107" s="2"/>
      <c r="AD107" s="2"/>
      <c r="AE107" s="2"/>
      <c r="AF107" s="2"/>
      <c r="AG107" s="71"/>
      <c r="AH107" s="85"/>
      <c r="AI107" s="85"/>
      <c r="AJ107" s="2"/>
      <c r="AK107" s="2"/>
      <c r="AL107" s="2"/>
    </row>
    <row r="108" customFormat="false" ht="12.75" hidden="false" customHeight="true" outlineLevel="0" collapsed="false">
      <c r="B108" s="90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90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90"/>
      <c r="Y108" s="2"/>
      <c r="Z108" s="2"/>
      <c r="AA108" s="2"/>
      <c r="AB108" s="98"/>
      <c r="AC108" s="2"/>
      <c r="AD108" s="2"/>
      <c r="AE108" s="2"/>
      <c r="AF108" s="2"/>
      <c r="AG108" s="71"/>
      <c r="AH108" s="85"/>
      <c r="AI108" s="85"/>
      <c r="AJ108" s="2"/>
      <c r="AK108" s="2"/>
      <c r="AL108" s="2"/>
    </row>
    <row r="109" customFormat="false" ht="12.75" hidden="false" customHeight="true" outlineLevel="0" collapsed="false">
      <c r="B109" s="116" t="s">
        <v>411</v>
      </c>
      <c r="C109" s="116"/>
      <c r="D109" s="117" t="n">
        <f aca="false">(MAX($B$170:$J$170)+MIN($B$170:$J$170))/2</f>
        <v>8</v>
      </c>
      <c r="E109" s="2"/>
      <c r="F109" s="2"/>
      <c r="G109" s="2"/>
      <c r="H109" s="2"/>
      <c r="I109" s="2"/>
      <c r="J109" s="2"/>
      <c r="K109" s="2"/>
      <c r="L109" s="2"/>
      <c r="M109" s="90"/>
      <c r="N109" s="2"/>
      <c r="O109" s="2"/>
      <c r="P109" s="118"/>
      <c r="Q109" s="118"/>
      <c r="R109" s="118"/>
      <c r="S109" s="118"/>
      <c r="T109" s="2"/>
      <c r="U109" s="2"/>
      <c r="V109" s="2"/>
      <c r="W109" s="2"/>
      <c r="X109" s="90"/>
      <c r="Y109" s="2"/>
      <c r="Z109" s="2"/>
      <c r="AA109" s="2"/>
      <c r="AB109" s="98"/>
      <c r="AC109" s="2"/>
      <c r="AD109" s="2"/>
      <c r="AE109" s="2"/>
      <c r="AF109" s="2"/>
      <c r="AG109" s="71"/>
      <c r="AH109" s="85"/>
      <c r="AI109" s="85"/>
      <c r="AJ109" s="2"/>
      <c r="AK109" s="2"/>
      <c r="AL109" s="2"/>
    </row>
    <row r="110" customFormat="false" ht="12.75" hidden="false" customHeight="true" outlineLevel="0" collapsed="false">
      <c r="B110" s="90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90"/>
      <c r="N110" s="2"/>
      <c r="O110" s="2"/>
      <c r="P110" s="119"/>
      <c r="Q110" s="119"/>
      <c r="R110" s="119"/>
      <c r="S110" s="119"/>
      <c r="T110" s="2"/>
      <c r="U110" s="2"/>
      <c r="V110" s="2"/>
      <c r="W110" s="2"/>
      <c r="X110" s="2"/>
      <c r="Y110" s="2"/>
      <c r="Z110" s="2"/>
      <c r="AA110" s="2"/>
      <c r="AB110" s="98"/>
      <c r="AC110" s="2"/>
      <c r="AD110" s="103"/>
      <c r="AE110" s="103"/>
      <c r="AF110" s="103"/>
      <c r="AG110" s="109"/>
      <c r="AH110" s="87"/>
      <c r="AI110" s="85"/>
      <c r="AJ110" s="2"/>
      <c r="AK110" s="2"/>
      <c r="AL110" s="2"/>
    </row>
    <row r="111" customFormat="false" ht="12.75" hidden="false" customHeight="true" outlineLevel="0" collapsed="false">
      <c r="B111" s="90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90"/>
      <c r="N111" s="2"/>
      <c r="O111" s="120"/>
      <c r="P111" s="120"/>
      <c r="Q111" s="120"/>
      <c r="R111" s="121"/>
      <c r="S111" s="121"/>
      <c r="T111" s="121"/>
      <c r="U111" s="2"/>
      <c r="V111" s="2"/>
      <c r="W111" s="2"/>
      <c r="X111" s="2"/>
      <c r="Y111" s="2"/>
      <c r="Z111" s="2"/>
      <c r="AA111" s="2"/>
      <c r="AB111" s="98"/>
      <c r="AC111" s="2"/>
      <c r="AD111" s="103"/>
      <c r="AE111" s="103"/>
      <c r="AF111" s="103"/>
      <c r="AG111" s="109"/>
      <c r="AH111" s="87"/>
      <c r="AI111" s="85"/>
      <c r="AJ111" s="2"/>
      <c r="AK111" s="2"/>
      <c r="AL111" s="2"/>
    </row>
    <row r="112" customFormat="false" ht="12.75" hidden="false" customHeight="true" outlineLevel="0" collapsed="false">
      <c r="B112" s="90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90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98"/>
      <c r="AC112" s="2"/>
      <c r="AD112" s="103"/>
      <c r="AE112" s="103"/>
      <c r="AF112" s="103"/>
      <c r="AG112" s="109"/>
      <c r="AH112" s="87"/>
      <c r="AI112" s="85"/>
      <c r="AJ112" s="2"/>
      <c r="AK112" s="2"/>
      <c r="AL112" s="2"/>
    </row>
    <row r="113" customFormat="false" ht="12.75" hidden="false" customHeight="true" outlineLevel="0" collapsed="false">
      <c r="B113" s="90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90"/>
      <c r="N113" s="122" t="s">
        <v>412</v>
      </c>
      <c r="O113" s="2"/>
      <c r="P113" s="123"/>
      <c r="Q113" s="123"/>
      <c r="R113" s="122" t="s">
        <v>413</v>
      </c>
      <c r="S113" s="123"/>
      <c r="T113" s="123"/>
      <c r="U113" s="2"/>
      <c r="V113" s="2"/>
      <c r="W113" s="2"/>
      <c r="X113" s="2"/>
      <c r="Y113" s="2"/>
      <c r="Z113" s="2"/>
      <c r="AA113" s="2"/>
      <c r="AB113" s="98"/>
      <c r="AC113" s="2"/>
      <c r="AD113" s="103"/>
      <c r="AE113" s="103"/>
      <c r="AF113" s="103"/>
      <c r="AG113" s="109"/>
      <c r="AH113" s="87"/>
      <c r="AI113" s="85"/>
    </row>
    <row r="114" customFormat="false" ht="12.75" hidden="false" customHeight="true" outlineLevel="0" collapsed="false">
      <c r="B114" s="90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90"/>
      <c r="N114" s="122" t="s">
        <v>414</v>
      </c>
      <c r="O114" s="2"/>
      <c r="P114" s="123"/>
      <c r="Q114" s="123"/>
      <c r="R114" s="122" t="s">
        <v>415</v>
      </c>
      <c r="S114" s="123"/>
      <c r="T114" s="123"/>
      <c r="U114" s="2"/>
      <c r="V114" s="2"/>
      <c r="W114" s="2"/>
      <c r="X114" s="2"/>
      <c r="Y114" s="2"/>
      <c r="Z114" s="2"/>
      <c r="AA114" s="2"/>
      <c r="AB114" s="98"/>
      <c r="AC114" s="2"/>
      <c r="AD114" s="103"/>
      <c r="AE114" s="103"/>
      <c r="AF114" s="103"/>
      <c r="AG114" s="109"/>
      <c r="AH114" s="87"/>
      <c r="AI114" s="85"/>
    </row>
    <row r="115" customFormat="false" ht="12.75" hidden="false" customHeight="true" outlineLevel="0" collapsed="false">
      <c r="B115" s="90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90"/>
      <c r="N115" s="124" t="s">
        <v>416</v>
      </c>
      <c r="O115" s="2"/>
      <c r="P115" s="125"/>
      <c r="Q115" s="125"/>
      <c r="R115" s="126" t="s">
        <v>417</v>
      </c>
      <c r="S115" s="125"/>
      <c r="T115" s="125"/>
      <c r="U115" s="2"/>
      <c r="V115" s="2"/>
      <c r="W115" s="2"/>
      <c r="X115" s="2"/>
      <c r="Y115" s="2"/>
      <c r="Z115" s="2"/>
      <c r="AA115" s="2"/>
      <c r="AB115" s="98"/>
      <c r="AC115" s="2"/>
      <c r="AD115" s="103"/>
      <c r="AE115" s="103"/>
      <c r="AF115" s="103"/>
      <c r="AG115" s="109"/>
      <c r="AH115" s="87"/>
      <c r="AI115" s="85"/>
    </row>
    <row r="116" customFormat="false" ht="12.75" hidden="false" customHeight="true" outlineLevel="0" collapsed="false">
      <c r="B116" s="90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90"/>
      <c r="N116" s="124" t="s">
        <v>418</v>
      </c>
      <c r="O116" s="2"/>
      <c r="P116" s="125"/>
      <c r="Q116" s="125"/>
      <c r="R116" s="127" t="s">
        <v>419</v>
      </c>
      <c r="S116" s="125"/>
      <c r="T116" s="125"/>
      <c r="U116" s="2"/>
      <c r="V116" s="2"/>
      <c r="W116" s="2"/>
      <c r="X116" s="2"/>
      <c r="Y116" s="2"/>
      <c r="Z116" s="2"/>
      <c r="AA116" s="2"/>
      <c r="AB116" s="98"/>
      <c r="AC116" s="2"/>
      <c r="AD116" s="103"/>
      <c r="AE116" s="103"/>
      <c r="AF116" s="103"/>
      <c r="AG116" s="109"/>
      <c r="AH116" s="87"/>
      <c r="AI116" s="85"/>
    </row>
    <row r="117" customFormat="false" ht="12.75" hidden="false" customHeight="true" outlineLevel="0" collapsed="false">
      <c r="B117" s="90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90"/>
      <c r="N117" s="2"/>
      <c r="O117" s="103"/>
      <c r="P117" s="103"/>
      <c r="Q117" s="103"/>
      <c r="R117" s="2"/>
      <c r="S117" s="103"/>
      <c r="T117" s="103"/>
      <c r="U117" s="2"/>
      <c r="V117" s="2"/>
      <c r="W117" s="2"/>
      <c r="X117" s="2"/>
      <c r="Y117" s="2"/>
      <c r="Z117" s="2"/>
      <c r="AA117" s="2"/>
      <c r="AB117" s="98"/>
      <c r="AC117" s="2"/>
      <c r="AD117" s="103"/>
      <c r="AE117" s="103"/>
      <c r="AF117" s="103"/>
      <c r="AG117" s="109"/>
      <c r="AH117" s="87"/>
      <c r="AI117" s="85"/>
    </row>
    <row r="118" customFormat="false" ht="12.75" hidden="false" customHeight="true" outlineLevel="0" collapsed="false">
      <c r="B118" s="90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90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90"/>
      <c r="Y118" s="2"/>
      <c r="Z118" s="2"/>
      <c r="AA118" s="2"/>
      <c r="AB118" s="98"/>
      <c r="AC118" s="2"/>
      <c r="AD118" s="2"/>
      <c r="AE118" s="2"/>
      <c r="AF118" s="2"/>
      <c r="AG118" s="71"/>
      <c r="AH118" s="85"/>
      <c r="AI118" s="85"/>
    </row>
    <row r="119" customFormat="false" ht="12.75" hidden="false" customHeight="true" outlineLevel="0" collapsed="false">
      <c r="B119" s="9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90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90"/>
      <c r="Y119" s="2"/>
      <c r="Z119" s="2"/>
      <c r="AA119" s="2"/>
      <c r="AB119" s="98"/>
      <c r="AC119" s="2"/>
      <c r="AD119" s="2"/>
      <c r="AE119" s="2"/>
      <c r="AF119" s="2"/>
      <c r="AG119" s="71"/>
      <c r="AH119" s="85"/>
      <c r="AI119" s="85"/>
    </row>
    <row r="120" customFormat="false" ht="12.75" hidden="false" customHeight="true" outlineLevel="0" collapsed="false">
      <c r="B120" s="90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90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90"/>
      <c r="Y120" s="2"/>
      <c r="Z120" s="2"/>
      <c r="AA120" s="2"/>
      <c r="AB120" s="98"/>
      <c r="AC120" s="2"/>
      <c r="AD120" s="2"/>
      <c r="AE120" s="2"/>
      <c r="AF120" s="2"/>
      <c r="AG120" s="71"/>
      <c r="AH120" s="85"/>
      <c r="AI120" s="85"/>
    </row>
    <row r="121" customFormat="false" ht="12.75" hidden="false" customHeight="true" outlineLevel="0" collapsed="false">
      <c r="B121" s="90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90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90"/>
      <c r="Y121" s="2"/>
      <c r="Z121" s="2"/>
      <c r="AA121" s="2"/>
      <c r="AB121" s="98"/>
      <c r="AC121" s="2"/>
      <c r="AD121" s="2"/>
      <c r="AE121" s="2"/>
      <c r="AF121" s="2"/>
      <c r="AG121" s="71"/>
      <c r="AH121" s="85"/>
      <c r="AI121" s="85"/>
    </row>
    <row r="122" customFormat="false" ht="12.75" hidden="false" customHeight="true" outlineLevel="0" collapsed="false">
      <c r="B122" s="90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90"/>
      <c r="N122" s="2"/>
      <c r="O122" s="2"/>
      <c r="P122" s="123"/>
      <c r="Q122" s="123"/>
      <c r="R122" s="123"/>
      <c r="S122" s="123"/>
      <c r="T122" s="123"/>
      <c r="U122" s="2"/>
      <c r="V122" s="2"/>
      <c r="W122" s="2"/>
      <c r="X122" s="90"/>
      <c r="Y122" s="2"/>
      <c r="Z122" s="2"/>
      <c r="AA122" s="2"/>
      <c r="AB122" s="98"/>
      <c r="AC122" s="2"/>
      <c r="AD122" s="2"/>
      <c r="AE122" s="2"/>
      <c r="AF122" s="2"/>
      <c r="AG122" s="71"/>
      <c r="AH122" s="85"/>
      <c r="AI122" s="85"/>
    </row>
    <row r="123" customFormat="false" ht="12.75" hidden="false" customHeight="true" outlineLevel="0" collapsed="false">
      <c r="B123" s="90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90"/>
      <c r="N123" s="2"/>
      <c r="O123" s="2"/>
      <c r="P123" s="123"/>
      <c r="Q123" s="123"/>
      <c r="R123" s="2"/>
      <c r="S123" s="123"/>
      <c r="T123" s="123"/>
      <c r="U123" s="2"/>
      <c r="V123" s="2"/>
      <c r="W123" s="2"/>
      <c r="X123" s="2"/>
      <c r="Y123" s="2"/>
      <c r="Z123" s="2"/>
      <c r="AA123" s="2"/>
      <c r="AB123" s="98"/>
      <c r="AC123" s="2"/>
      <c r="AD123" s="103"/>
      <c r="AE123" s="103"/>
      <c r="AF123" s="103"/>
      <c r="AG123" s="109"/>
      <c r="AH123" s="87"/>
      <c r="AI123" s="85"/>
    </row>
    <row r="124" customFormat="false" ht="12.75" hidden="false" customHeight="true" outlineLevel="0" collapsed="false">
      <c r="B124" s="90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90"/>
      <c r="N124" s="2"/>
      <c r="O124" s="103"/>
      <c r="P124" s="103"/>
      <c r="Q124" s="103"/>
      <c r="R124" s="2"/>
      <c r="S124" s="103"/>
      <c r="T124" s="103"/>
      <c r="U124" s="2"/>
      <c r="V124" s="2"/>
      <c r="W124" s="2"/>
      <c r="X124" s="2"/>
      <c r="Y124" s="2"/>
      <c r="Z124" s="2"/>
      <c r="AA124" s="2"/>
      <c r="AB124" s="98"/>
      <c r="AC124" s="2"/>
      <c r="AD124" s="103"/>
      <c r="AE124" s="103"/>
      <c r="AF124" s="103"/>
      <c r="AG124" s="109"/>
      <c r="AH124" s="87"/>
      <c r="AI124" s="85"/>
    </row>
    <row r="125" customFormat="false" ht="12.75" hidden="false" customHeight="true" outlineLevel="0" collapsed="false">
      <c r="B125" s="90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90"/>
      <c r="N125" s="2"/>
      <c r="O125" s="103"/>
      <c r="P125" s="103"/>
      <c r="Q125" s="103"/>
      <c r="R125" s="2"/>
      <c r="S125" s="103"/>
      <c r="T125" s="103"/>
      <c r="U125" s="2"/>
      <c r="V125" s="2"/>
      <c r="W125" s="2"/>
      <c r="X125" s="2"/>
      <c r="Y125" s="2"/>
      <c r="Z125" s="2"/>
      <c r="AA125" s="2"/>
      <c r="AB125" s="98"/>
      <c r="AC125" s="2"/>
      <c r="AD125" s="103"/>
      <c r="AE125" s="103"/>
      <c r="AF125" s="103"/>
      <c r="AG125" s="109"/>
      <c r="AH125" s="87"/>
      <c r="AI125" s="85"/>
    </row>
    <row r="126" customFormat="false" ht="12.75" hidden="false" customHeight="true" outlineLevel="0" collapsed="false">
      <c r="B126" s="90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90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98"/>
      <c r="AC126" s="2"/>
      <c r="AD126" s="2"/>
      <c r="AE126" s="2"/>
      <c r="AF126" s="2"/>
      <c r="AG126" s="71"/>
      <c r="AH126" s="85"/>
      <c r="AI126" s="85"/>
    </row>
    <row r="127" customFormat="false" ht="12.75" hidden="false" customHeight="true" outlineLevel="0" collapsed="false">
      <c r="B127" s="90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90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98"/>
      <c r="AC127" s="2"/>
      <c r="AD127" s="2"/>
      <c r="AE127" s="2"/>
      <c r="AF127" s="2"/>
      <c r="AG127" s="71"/>
      <c r="AH127" s="85"/>
      <c r="AI127" s="85"/>
    </row>
    <row r="128" customFormat="false" ht="12.75" hidden="false" customHeight="true" outlineLevel="0" collapsed="false">
      <c r="B128" s="90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90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90"/>
      <c r="Y128" s="2"/>
      <c r="Z128" s="2"/>
      <c r="AA128" s="2"/>
      <c r="AB128" s="98"/>
      <c r="AC128" s="2"/>
      <c r="AD128" s="2"/>
      <c r="AE128" s="2"/>
      <c r="AF128" s="2"/>
      <c r="AG128" s="71"/>
      <c r="AH128" s="85"/>
      <c r="AI128" s="85"/>
    </row>
    <row r="129" customFormat="false" ht="12.75" hidden="false" customHeight="true" outlineLevel="0" collapsed="false">
      <c r="B129" s="90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90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90"/>
      <c r="Y129" s="2"/>
      <c r="Z129" s="2"/>
      <c r="AA129" s="2"/>
      <c r="AB129" s="98"/>
      <c r="AC129" s="2"/>
      <c r="AD129" s="2"/>
      <c r="AE129" s="2"/>
      <c r="AF129" s="2"/>
      <c r="AG129" s="71"/>
      <c r="AH129" s="85"/>
      <c r="AI129" s="85"/>
    </row>
    <row r="130" customFormat="false" ht="12.75" hidden="false" customHeight="true" outlineLevel="0" collapsed="false">
      <c r="B130" s="90"/>
      <c r="C130" s="2"/>
      <c r="D130" s="2"/>
      <c r="E130" s="2"/>
      <c r="F130" s="2"/>
      <c r="G130" s="2"/>
      <c r="H130" s="2"/>
      <c r="I130" s="2"/>
      <c r="J130" s="2"/>
      <c r="K130" s="128" t="n">
        <f aca="false">+J170</f>
        <v>13</v>
      </c>
      <c r="L130" s="2"/>
      <c r="M130" s="90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90"/>
      <c r="Y130" s="2"/>
      <c r="Z130" s="2"/>
      <c r="AA130" s="2"/>
      <c r="AB130" s="98"/>
      <c r="AC130" s="2"/>
      <c r="AD130" s="2"/>
      <c r="AE130" s="2"/>
      <c r="AF130" s="2"/>
      <c r="AG130" s="71"/>
      <c r="AH130" s="85"/>
      <c r="AI130" s="85"/>
    </row>
    <row r="131" customFormat="false" ht="12.75" hidden="false" customHeight="true" outlineLevel="0" collapsed="false">
      <c r="B131" s="90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90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90"/>
      <c r="Y131" s="2"/>
      <c r="Z131" s="2"/>
      <c r="AA131" s="2"/>
      <c r="AB131" s="98"/>
      <c r="AC131" s="2"/>
      <c r="AD131" s="2"/>
      <c r="AE131" s="2"/>
      <c r="AF131" s="2"/>
      <c r="AG131" s="71"/>
      <c r="AH131" s="85"/>
      <c r="AI131" s="85"/>
    </row>
    <row r="132" customFormat="false" ht="12.75" hidden="false" customHeight="true" outlineLevel="0" collapsed="false">
      <c r="B132" s="90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90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90"/>
      <c r="Y132" s="2"/>
      <c r="Z132" s="2"/>
      <c r="AA132" s="2"/>
      <c r="AB132" s="98"/>
      <c r="AC132" s="2"/>
      <c r="AD132" s="2"/>
      <c r="AE132" s="2"/>
      <c r="AF132" s="2"/>
      <c r="AG132" s="71"/>
      <c r="AH132" s="85"/>
      <c r="AI132" s="85"/>
    </row>
    <row r="133" customFormat="false" ht="12.75" hidden="false" customHeight="true" outlineLevel="0" collapsed="false">
      <c r="B133" s="90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90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90"/>
      <c r="Y133" s="2"/>
      <c r="Z133" s="2"/>
      <c r="AA133" s="2"/>
      <c r="AB133" s="98"/>
      <c r="AC133" s="2"/>
      <c r="AD133" s="2"/>
      <c r="AE133" s="2"/>
      <c r="AF133" s="2"/>
      <c r="AG133" s="71"/>
      <c r="AH133" s="85"/>
      <c r="AI133" s="85"/>
    </row>
    <row r="134" customFormat="false" ht="12.75" hidden="false" customHeight="true" outlineLevel="0" collapsed="false">
      <c r="B134" s="90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90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90"/>
      <c r="Y134" s="2"/>
      <c r="Z134" s="2"/>
      <c r="AA134" s="2"/>
      <c r="AB134" s="98"/>
      <c r="AC134" s="2"/>
      <c r="AD134" s="2"/>
      <c r="AE134" s="2"/>
      <c r="AF134" s="2"/>
      <c r="AG134" s="71"/>
      <c r="AH134" s="85"/>
      <c r="AI134" s="85"/>
    </row>
    <row r="135" customFormat="false" ht="12.75" hidden="false" customHeight="true" outlineLevel="0" collapsed="false">
      <c r="B135" s="90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90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90"/>
      <c r="Y135" s="2"/>
      <c r="Z135" s="2"/>
      <c r="AA135" s="2"/>
      <c r="AB135" s="98"/>
      <c r="AC135" s="2"/>
      <c r="AD135" s="2"/>
      <c r="AE135" s="2"/>
      <c r="AF135" s="2"/>
      <c r="AG135" s="71"/>
      <c r="AH135" s="85"/>
      <c r="AI135" s="85"/>
    </row>
    <row r="136" customFormat="false" ht="12.75" hidden="false" customHeight="true" outlineLevel="0" collapsed="false">
      <c r="B136" s="90"/>
      <c r="C136" s="2"/>
      <c r="D136" s="2"/>
      <c r="E136" s="128" t="n">
        <f aca="false">+I170</f>
        <v>6</v>
      </c>
      <c r="F136" s="2"/>
      <c r="G136" s="2"/>
      <c r="H136" s="2"/>
      <c r="I136" s="2"/>
      <c r="J136" s="2"/>
      <c r="K136" s="2"/>
      <c r="L136" s="2"/>
      <c r="M136" s="90"/>
      <c r="N136" s="2"/>
      <c r="O136" s="2"/>
      <c r="P136" s="2"/>
      <c r="Q136" s="128" t="n">
        <f aca="false">+B170</f>
        <v>11</v>
      </c>
      <c r="R136" s="2"/>
      <c r="S136" s="2"/>
      <c r="T136" s="2"/>
      <c r="U136" s="2"/>
      <c r="V136" s="2"/>
      <c r="W136" s="2"/>
      <c r="X136" s="90"/>
      <c r="Y136" s="2"/>
      <c r="Z136" s="2"/>
      <c r="AA136" s="2"/>
      <c r="AB136" s="98"/>
      <c r="AC136" s="2"/>
      <c r="AD136" s="2"/>
      <c r="AE136" s="2"/>
      <c r="AF136" s="2"/>
      <c r="AG136" s="71"/>
      <c r="AH136" s="85"/>
      <c r="AI136" s="85"/>
    </row>
    <row r="137" customFormat="false" ht="12.75" hidden="false" customHeight="true" outlineLevel="0" collapsed="false">
      <c r="B137" s="90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90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90"/>
      <c r="Y137" s="2"/>
      <c r="Z137" s="2"/>
      <c r="AA137" s="2"/>
      <c r="AB137" s="98"/>
      <c r="AC137" s="2"/>
      <c r="AD137" s="2"/>
      <c r="AE137" s="2"/>
      <c r="AF137" s="2"/>
      <c r="AG137" s="71"/>
      <c r="AH137" s="85"/>
      <c r="AI137" s="85"/>
    </row>
    <row r="138" customFormat="false" ht="12.75" hidden="false" customHeight="true" outlineLevel="0" collapsed="false">
      <c r="B138" s="90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90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90"/>
      <c r="Y138" s="2"/>
      <c r="Z138" s="2"/>
      <c r="AA138" s="2"/>
      <c r="AB138" s="98"/>
      <c r="AC138" s="2"/>
      <c r="AD138" s="2"/>
      <c r="AE138" s="2"/>
      <c r="AF138" s="2"/>
      <c r="AG138" s="71"/>
      <c r="AH138" s="85"/>
      <c r="AI138" s="85"/>
    </row>
    <row r="139" customFormat="false" ht="12.75" hidden="false" customHeight="true" outlineLevel="0" collapsed="false">
      <c r="B139" s="90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90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90"/>
      <c r="Y139" s="2"/>
      <c r="Z139" s="2"/>
      <c r="AA139" s="2"/>
      <c r="AB139" s="98"/>
      <c r="AC139" s="2"/>
      <c r="AD139" s="2"/>
      <c r="AE139" s="2"/>
      <c r="AF139" s="2"/>
      <c r="AG139" s="71"/>
      <c r="AH139" s="85"/>
      <c r="AI139" s="85"/>
    </row>
    <row r="140" customFormat="false" ht="12.75" hidden="false" customHeight="true" outlineLevel="0" collapsed="false">
      <c r="B140" s="90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90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90"/>
      <c r="Y140" s="2"/>
      <c r="Z140" s="2"/>
      <c r="AA140" s="2"/>
      <c r="AB140" s="98"/>
      <c r="AC140" s="2"/>
      <c r="AD140" s="2"/>
      <c r="AE140" s="2"/>
      <c r="AF140" s="2"/>
      <c r="AG140" s="71"/>
      <c r="AH140" s="85"/>
      <c r="AI140" s="85"/>
    </row>
    <row r="141" customFormat="false" ht="12.75" hidden="false" customHeight="true" outlineLevel="0" collapsed="false">
      <c r="B141" s="90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90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90"/>
      <c r="Y141" s="2"/>
      <c r="Z141" s="2"/>
      <c r="AA141" s="2"/>
      <c r="AB141" s="98"/>
      <c r="AC141" s="2"/>
      <c r="AD141" s="2"/>
      <c r="AE141" s="2"/>
      <c r="AF141" s="2"/>
      <c r="AG141" s="71"/>
      <c r="AH141" s="85"/>
      <c r="AI141" s="85"/>
    </row>
    <row r="142" customFormat="false" ht="12.75" hidden="false" customHeight="true" outlineLevel="0" collapsed="false">
      <c r="B142" s="90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90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90"/>
      <c r="Y142" s="2"/>
      <c r="Z142" s="2"/>
      <c r="AA142" s="2"/>
      <c r="AB142" s="98"/>
      <c r="AC142" s="2"/>
      <c r="AD142" s="2"/>
      <c r="AE142" s="2"/>
      <c r="AF142" s="2"/>
      <c r="AG142" s="71"/>
      <c r="AH142" s="85"/>
      <c r="AI142" s="85"/>
    </row>
    <row r="143" customFormat="false" ht="12.75" hidden="false" customHeight="true" outlineLevel="0" collapsed="false">
      <c r="B143" s="90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90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90"/>
      <c r="Y143" s="2"/>
      <c r="Z143" s="2"/>
      <c r="AA143" s="2"/>
      <c r="AB143" s="98"/>
      <c r="AC143" s="2"/>
      <c r="AD143" s="2"/>
      <c r="AE143" s="2"/>
      <c r="AF143" s="2"/>
      <c r="AG143" s="71"/>
      <c r="AH143" s="85"/>
      <c r="AI143" s="85"/>
    </row>
    <row r="144" customFormat="false" ht="12.75" hidden="false" customHeight="true" outlineLevel="0" collapsed="false">
      <c r="B144" s="90"/>
      <c r="C144" s="2"/>
      <c r="D144" s="2"/>
      <c r="E144" s="128" t="n">
        <f aca="false">+H170</f>
        <v>5</v>
      </c>
      <c r="F144" s="2"/>
      <c r="G144" s="2"/>
      <c r="H144" s="2"/>
      <c r="I144" s="2"/>
      <c r="J144" s="2"/>
      <c r="K144" s="2"/>
      <c r="L144" s="2"/>
      <c r="M144" s="90"/>
      <c r="N144" s="2"/>
      <c r="O144" s="2"/>
      <c r="P144" s="2"/>
      <c r="Q144" s="128" t="n">
        <f aca="false">+C170</f>
        <v>3</v>
      </c>
      <c r="R144" s="2"/>
      <c r="S144" s="2"/>
      <c r="T144" s="2"/>
      <c r="U144" s="2"/>
      <c r="V144" s="2"/>
      <c r="W144" s="2"/>
      <c r="X144" s="90"/>
      <c r="Y144" s="2"/>
      <c r="Z144" s="2"/>
      <c r="AA144" s="2"/>
      <c r="AB144" s="98"/>
      <c r="AC144" s="2"/>
      <c r="AD144" s="2"/>
      <c r="AE144" s="2"/>
      <c r="AF144" s="2"/>
      <c r="AG144" s="71"/>
      <c r="AH144" s="85"/>
      <c r="AI144" s="85"/>
    </row>
    <row r="145" customFormat="false" ht="12.75" hidden="false" customHeight="true" outlineLevel="0" collapsed="false">
      <c r="B145" s="90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90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90"/>
      <c r="Y145" s="2"/>
      <c r="Z145" s="2"/>
      <c r="AA145" s="2"/>
      <c r="AB145" s="98"/>
      <c r="AC145" s="2"/>
      <c r="AD145" s="2"/>
      <c r="AE145" s="2"/>
      <c r="AF145" s="2"/>
      <c r="AG145" s="71"/>
      <c r="AH145" s="85"/>
      <c r="AI145" s="85"/>
    </row>
    <row r="146" customFormat="false" ht="12.75" hidden="false" customHeight="true" outlineLevel="0" collapsed="false">
      <c r="B146" s="90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90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90"/>
      <c r="Y146" s="2"/>
      <c r="Z146" s="2"/>
      <c r="AA146" s="2"/>
      <c r="AB146" s="98"/>
      <c r="AC146" s="2"/>
      <c r="AD146" s="2"/>
      <c r="AE146" s="2"/>
      <c r="AF146" s="2"/>
      <c r="AG146" s="71"/>
      <c r="AH146" s="85"/>
      <c r="AI146" s="85"/>
    </row>
    <row r="147" customFormat="false" ht="12.75" hidden="false" customHeight="true" outlineLevel="0" collapsed="false">
      <c r="B147" s="90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90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90"/>
      <c r="Y147" s="2"/>
      <c r="Z147" s="2"/>
      <c r="AA147" s="2"/>
      <c r="AB147" s="98"/>
      <c r="AC147" s="2"/>
      <c r="AD147" s="2"/>
      <c r="AE147" s="2"/>
      <c r="AF147" s="2"/>
      <c r="AG147" s="71"/>
      <c r="AH147" s="85"/>
      <c r="AI147" s="85"/>
    </row>
    <row r="148" customFormat="false" ht="12.75" hidden="false" customHeight="true" outlineLevel="0" collapsed="false">
      <c r="B148" s="90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90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90"/>
      <c r="Y148" s="2"/>
      <c r="Z148" s="2"/>
      <c r="AA148" s="2"/>
      <c r="AB148" s="98"/>
      <c r="AC148" s="2"/>
      <c r="AD148" s="2"/>
      <c r="AE148" s="2"/>
      <c r="AF148" s="2"/>
      <c r="AG148" s="71"/>
      <c r="AH148" s="85"/>
      <c r="AI148" s="85"/>
    </row>
    <row r="149" customFormat="false" ht="12.75" hidden="false" customHeight="true" outlineLevel="0" collapsed="false">
      <c r="B149" s="90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90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90"/>
      <c r="Y149" s="2"/>
      <c r="Z149" s="2"/>
      <c r="AA149" s="2"/>
      <c r="AB149" s="98"/>
      <c r="AC149" s="2"/>
      <c r="AD149" s="2"/>
      <c r="AE149" s="2"/>
      <c r="AF149" s="2"/>
      <c r="AG149" s="71"/>
      <c r="AH149" s="85"/>
      <c r="AI149" s="85"/>
    </row>
    <row r="150" customFormat="false" ht="12.75" hidden="false" customHeight="true" outlineLevel="0" collapsed="false">
      <c r="B150" s="90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90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90"/>
      <c r="Y150" s="2"/>
      <c r="Z150" s="2"/>
      <c r="AA150" s="2"/>
      <c r="AB150" s="98"/>
      <c r="AC150" s="2"/>
      <c r="AD150" s="2"/>
      <c r="AE150" s="2"/>
      <c r="AF150" s="2"/>
      <c r="AG150" s="71"/>
      <c r="AH150" s="85"/>
      <c r="AI150" s="85"/>
    </row>
    <row r="151" customFormat="false" ht="12.75" hidden="false" customHeight="true" outlineLevel="0" collapsed="false">
      <c r="B151" s="90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90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90"/>
      <c r="Y151" s="2"/>
      <c r="Z151" s="2"/>
      <c r="AA151" s="2"/>
      <c r="AB151" s="98"/>
      <c r="AC151" s="2"/>
      <c r="AD151" s="2"/>
      <c r="AE151" s="2"/>
      <c r="AF151" s="2"/>
      <c r="AG151" s="71"/>
      <c r="AH151" s="85"/>
      <c r="AI151" s="85"/>
    </row>
    <row r="152" customFormat="false" ht="12.75" hidden="false" customHeight="true" outlineLevel="0" collapsed="false">
      <c r="B152" s="90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90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90"/>
      <c r="Y152" s="2"/>
      <c r="Z152" s="2"/>
      <c r="AA152" s="2"/>
      <c r="AB152" s="98"/>
      <c r="AC152" s="2"/>
      <c r="AD152" s="2"/>
      <c r="AE152" s="2"/>
      <c r="AF152" s="2"/>
      <c r="AG152" s="71"/>
      <c r="AH152" s="85"/>
      <c r="AI152" s="85"/>
    </row>
    <row r="153" customFormat="false" ht="12.75" hidden="false" customHeight="true" outlineLevel="0" collapsed="false">
      <c r="B153" s="90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90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90"/>
      <c r="Y153" s="2"/>
      <c r="Z153" s="2"/>
      <c r="AA153" s="2"/>
      <c r="AB153" s="98"/>
      <c r="AC153" s="2"/>
      <c r="AD153" s="2"/>
      <c r="AE153" s="2"/>
      <c r="AF153" s="2"/>
      <c r="AG153" s="71"/>
      <c r="AH153" s="85"/>
      <c r="AI153" s="85"/>
    </row>
    <row r="154" customFormat="false" ht="12.75" hidden="false" customHeight="true" outlineLevel="0" collapsed="false">
      <c r="B154" s="90"/>
      <c r="C154" s="2"/>
      <c r="D154" s="2"/>
      <c r="E154" s="128" t="n">
        <f aca="false">+G170</f>
        <v>9</v>
      </c>
      <c r="F154" s="2"/>
      <c r="G154" s="2"/>
      <c r="H154" s="2"/>
      <c r="I154" s="2"/>
      <c r="J154" s="2"/>
      <c r="K154" s="2"/>
      <c r="L154" s="2"/>
      <c r="M154" s="90"/>
      <c r="N154" s="2"/>
      <c r="O154" s="2"/>
      <c r="P154" s="2"/>
      <c r="Q154" s="128" t="n">
        <f aca="false">+D170</f>
        <v>7</v>
      </c>
      <c r="R154" s="2"/>
      <c r="S154" s="2"/>
      <c r="T154" s="2"/>
      <c r="U154" s="2"/>
      <c r="V154" s="2"/>
      <c r="W154" s="2"/>
      <c r="X154" s="90"/>
      <c r="Y154" s="2"/>
      <c r="Z154" s="2"/>
      <c r="AA154" s="2"/>
      <c r="AB154" s="98"/>
      <c r="AC154" s="2"/>
      <c r="AD154" s="2"/>
      <c r="AE154" s="2"/>
      <c r="AF154" s="2"/>
      <c r="AG154" s="71"/>
      <c r="AH154" s="85"/>
      <c r="AI154" s="85"/>
    </row>
    <row r="155" customFormat="false" ht="12.75" hidden="false" customHeight="true" outlineLevel="0" collapsed="false">
      <c r="B155" s="90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90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90"/>
      <c r="Y155" s="2"/>
      <c r="Z155" s="2"/>
      <c r="AA155" s="2"/>
      <c r="AB155" s="98"/>
      <c r="AC155" s="2"/>
      <c r="AD155" s="2"/>
      <c r="AE155" s="2"/>
      <c r="AF155" s="2"/>
      <c r="AG155" s="71"/>
      <c r="AH155" s="85"/>
      <c r="AI155" s="85"/>
    </row>
    <row r="156" customFormat="false" ht="12.75" hidden="false" customHeight="true" outlineLevel="0" collapsed="false">
      <c r="B156" s="90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90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90"/>
      <c r="Y156" s="2"/>
      <c r="Z156" s="2"/>
      <c r="AA156" s="2"/>
      <c r="AB156" s="98"/>
      <c r="AC156" s="2"/>
      <c r="AD156" s="2"/>
      <c r="AE156" s="2"/>
      <c r="AF156" s="2"/>
      <c r="AG156" s="71"/>
      <c r="AH156" s="85"/>
      <c r="AI156" s="85"/>
    </row>
    <row r="157" customFormat="false" ht="12.75" hidden="false" customHeight="true" outlineLevel="0" collapsed="false">
      <c r="B157" s="90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90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90"/>
      <c r="Y157" s="2"/>
      <c r="Z157" s="2"/>
      <c r="AA157" s="2"/>
      <c r="AB157" s="98"/>
      <c r="AC157" s="2"/>
      <c r="AD157" s="2"/>
      <c r="AE157" s="2"/>
      <c r="AF157" s="2"/>
      <c r="AG157" s="71"/>
      <c r="AH157" s="85"/>
      <c r="AI157" s="85"/>
    </row>
    <row r="158" customFormat="false" ht="12.75" hidden="false" customHeight="true" outlineLevel="0" collapsed="false">
      <c r="B158" s="90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90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90"/>
      <c r="Y158" s="2"/>
      <c r="Z158" s="2"/>
      <c r="AA158" s="2"/>
      <c r="AB158" s="98"/>
      <c r="AC158" s="2"/>
      <c r="AD158" s="2"/>
      <c r="AE158" s="2"/>
      <c r="AF158" s="2"/>
      <c r="AG158" s="71"/>
      <c r="AH158" s="85"/>
      <c r="AI158" s="85"/>
    </row>
    <row r="159" customFormat="false" ht="12.75" hidden="false" customHeight="true" outlineLevel="0" collapsed="false">
      <c r="B159" s="90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90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90"/>
      <c r="Y159" s="2"/>
      <c r="Z159" s="2"/>
      <c r="AA159" s="2"/>
      <c r="AB159" s="98"/>
      <c r="AC159" s="2"/>
      <c r="AD159" s="2"/>
      <c r="AE159" s="2"/>
      <c r="AF159" s="2"/>
      <c r="AG159" s="71"/>
      <c r="AH159" s="85"/>
      <c r="AI159" s="85"/>
    </row>
    <row r="160" customFormat="false" ht="12.75" hidden="false" customHeight="true" outlineLevel="0" collapsed="false">
      <c r="B160" s="90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90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90"/>
      <c r="Y160" s="2"/>
      <c r="Z160" s="2"/>
      <c r="AA160" s="2"/>
      <c r="AB160" s="98"/>
      <c r="AC160" s="2"/>
      <c r="AD160" s="2"/>
      <c r="AE160" s="2"/>
      <c r="AF160" s="2"/>
      <c r="AG160" s="71"/>
      <c r="AH160" s="85"/>
      <c r="AI160" s="85"/>
    </row>
    <row r="161" customFormat="false" ht="12.75" hidden="false" customHeight="true" outlineLevel="0" collapsed="false">
      <c r="B161" s="90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90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90"/>
      <c r="Y161" s="2"/>
      <c r="Z161" s="2"/>
      <c r="AA161" s="2"/>
      <c r="AB161" s="98"/>
      <c r="AC161" s="2"/>
      <c r="AD161" s="2"/>
      <c r="AE161" s="2"/>
      <c r="AF161" s="2"/>
      <c r="AG161" s="71"/>
      <c r="AH161" s="85"/>
      <c r="AI161" s="85"/>
      <c r="AJ161" s="2"/>
      <c r="AK161" s="2"/>
      <c r="AL161" s="2"/>
    </row>
    <row r="162" customFormat="false" ht="12.75" hidden="false" customHeight="true" outlineLevel="0" collapsed="false">
      <c r="B162" s="90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90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90"/>
      <c r="Y162" s="2"/>
      <c r="Z162" s="2"/>
      <c r="AA162" s="2"/>
      <c r="AB162" s="98"/>
      <c r="AC162" s="2"/>
      <c r="AD162" s="2"/>
      <c r="AE162" s="2"/>
      <c r="AF162" s="2"/>
      <c r="AG162" s="71"/>
      <c r="AH162" s="85"/>
      <c r="AI162" s="85"/>
      <c r="AJ162" s="2"/>
      <c r="AK162" s="2"/>
      <c r="AL162" s="2"/>
    </row>
    <row r="163" customFormat="false" ht="12.75" hidden="false" customHeight="true" outlineLevel="0" collapsed="false">
      <c r="B163" s="90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90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90"/>
      <c r="Y163" s="2"/>
      <c r="Z163" s="2"/>
      <c r="AA163" s="2"/>
      <c r="AB163" s="98"/>
      <c r="AC163" s="2"/>
      <c r="AD163" s="2"/>
      <c r="AE163" s="2"/>
      <c r="AF163" s="2"/>
      <c r="AG163" s="71"/>
      <c r="AH163" s="85"/>
      <c r="AI163" s="85"/>
      <c r="AJ163" s="2"/>
      <c r="AK163" s="2"/>
      <c r="AL163" s="2"/>
    </row>
    <row r="164" customFormat="false" ht="12.75" hidden="false" customHeight="true" outlineLevel="0" collapsed="false">
      <c r="B164" s="90"/>
      <c r="C164" s="2"/>
      <c r="D164" s="2"/>
      <c r="E164" s="2"/>
      <c r="F164" s="2"/>
      <c r="G164" s="2"/>
      <c r="H164" s="2"/>
      <c r="I164" s="128" t="n">
        <f aca="false">+F170</f>
        <v>13</v>
      </c>
      <c r="J164" s="2"/>
      <c r="K164" s="2"/>
      <c r="L164" s="2"/>
      <c r="M164" s="128" t="n">
        <f aca="false">+E170</f>
        <v>5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90"/>
      <c r="Y164" s="2"/>
      <c r="Z164" s="2"/>
      <c r="AA164" s="2"/>
      <c r="AB164" s="98"/>
      <c r="AC164" s="2"/>
      <c r="AD164" s="2"/>
      <c r="AE164" s="2"/>
      <c r="AF164" s="2"/>
      <c r="AG164" s="71"/>
      <c r="AH164" s="85"/>
      <c r="AI164" s="85"/>
      <c r="AJ164" s="2"/>
      <c r="AK164" s="2"/>
      <c r="AL164" s="2"/>
    </row>
    <row r="165" customFormat="false" ht="12.75" hidden="false" customHeight="true" outlineLevel="0" collapsed="false">
      <c r="B165" s="90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90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90"/>
      <c r="Y165" s="2"/>
      <c r="Z165" s="2"/>
      <c r="AA165" s="2"/>
      <c r="AB165" s="98"/>
      <c r="AC165" s="2"/>
      <c r="AD165" s="2"/>
      <c r="AE165" s="2"/>
      <c r="AF165" s="2"/>
      <c r="AG165" s="71"/>
      <c r="AH165" s="85"/>
      <c r="AI165" s="85"/>
      <c r="AJ165" s="2"/>
      <c r="AK165" s="2"/>
      <c r="AL165" s="2"/>
    </row>
    <row r="166" customFormat="false" ht="12.75" hidden="false" customHeight="true" outlineLevel="0" collapsed="false">
      <c r="B166" s="90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90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90"/>
      <c r="Y166" s="2"/>
      <c r="Z166" s="2"/>
      <c r="AA166" s="2"/>
      <c r="AB166" s="98"/>
      <c r="AC166" s="2"/>
      <c r="AD166" s="2"/>
      <c r="AE166" s="2"/>
      <c r="AF166" s="2"/>
      <c r="AG166" s="71"/>
      <c r="AH166" s="85"/>
      <c r="AI166" s="85"/>
      <c r="AJ166" s="2"/>
      <c r="AK166" s="2"/>
      <c r="AL166" s="2"/>
    </row>
    <row r="167" customFormat="false" ht="30.75" hidden="true" customHeight="true" outlineLevel="0" collapsed="false">
      <c r="B167" s="110" t="s">
        <v>408</v>
      </c>
      <c r="C167" s="110"/>
      <c r="D167" s="110"/>
      <c r="E167" s="110"/>
      <c r="F167" s="111" t="n">
        <f aca="false">+AFIRMACIONES!C4</f>
        <v>0</v>
      </c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2"/>
      <c r="S167" s="2"/>
      <c r="T167" s="2"/>
      <c r="U167" s="2"/>
      <c r="V167" s="2"/>
      <c r="W167" s="2"/>
      <c r="X167" s="90"/>
      <c r="Y167" s="2"/>
      <c r="Z167" s="2"/>
      <c r="AA167" s="2"/>
      <c r="AB167" s="98"/>
      <c r="AC167" s="2"/>
      <c r="AD167" s="2"/>
      <c r="AE167" s="2"/>
      <c r="AF167" s="2"/>
      <c r="AG167" s="129"/>
      <c r="AH167" s="104"/>
      <c r="AI167" s="85"/>
      <c r="AJ167" s="2"/>
      <c r="AK167" s="2"/>
      <c r="AL167" s="2"/>
    </row>
    <row r="168" customFormat="false" ht="12.75" hidden="true" customHeight="true" outlineLevel="0" collapsed="false">
      <c r="B168" s="130" t="s">
        <v>420</v>
      </c>
      <c r="C168" s="130"/>
      <c r="D168" s="130"/>
      <c r="E168" s="130"/>
      <c r="F168" s="130"/>
      <c r="G168" s="130"/>
      <c r="H168" s="130"/>
      <c r="I168" s="130"/>
      <c r="J168" s="130"/>
      <c r="K168" s="2"/>
      <c r="L168" s="131" t="s">
        <v>421</v>
      </c>
      <c r="M168" s="132" t="n">
        <f aca="false">+AFIRMACIONES!C3</f>
        <v>0</v>
      </c>
      <c r="N168" s="132"/>
      <c r="O168" s="131" t="s">
        <v>422</v>
      </c>
      <c r="P168" s="133" t="n">
        <f aca="false">+AFIRMACIONES!HO1</f>
        <v>0</v>
      </c>
      <c r="Q168" s="134" t="s">
        <v>423</v>
      </c>
      <c r="R168" s="134"/>
      <c r="S168" s="132" t="n">
        <f aca="false">+AFIRMACIONES!C5</f>
        <v>0</v>
      </c>
      <c r="T168" s="132"/>
      <c r="U168" s="2"/>
      <c r="V168" s="2"/>
      <c r="W168" s="2"/>
      <c r="X168" s="90"/>
      <c r="Y168" s="2"/>
      <c r="Z168" s="2"/>
      <c r="AA168" s="2"/>
      <c r="AB168" s="98"/>
      <c r="AC168" s="2"/>
      <c r="AD168" s="2"/>
      <c r="AE168" s="2"/>
      <c r="AF168" s="2"/>
      <c r="AG168" s="71"/>
      <c r="AH168" s="85"/>
      <c r="AI168" s="85"/>
      <c r="AJ168" s="2"/>
      <c r="AK168" s="2"/>
      <c r="AL168" s="2"/>
    </row>
    <row r="169" customFormat="false" ht="12.75" hidden="true" customHeight="true" outlineLevel="0" collapsed="false">
      <c r="B169" s="135" t="n">
        <v>1</v>
      </c>
      <c r="C169" s="136" t="n">
        <v>2</v>
      </c>
      <c r="D169" s="136" t="n">
        <v>3</v>
      </c>
      <c r="E169" s="136" t="n">
        <v>4</v>
      </c>
      <c r="F169" s="136" t="n">
        <v>5</v>
      </c>
      <c r="G169" s="136" t="n">
        <v>6</v>
      </c>
      <c r="H169" s="136" t="n">
        <v>7</v>
      </c>
      <c r="I169" s="136" t="n">
        <v>8</v>
      </c>
      <c r="J169" s="137" t="n">
        <v>9</v>
      </c>
      <c r="K169" s="2"/>
      <c r="L169" s="2"/>
      <c r="M169" s="90"/>
      <c r="N169" s="2"/>
      <c r="O169" s="131" t="s">
        <v>424</v>
      </c>
      <c r="P169" s="132" t="n">
        <f aca="false">+AFIRMACIONES!C7</f>
        <v>0</v>
      </c>
      <c r="Q169" s="132"/>
      <c r="R169" s="132"/>
      <c r="S169" s="132"/>
      <c r="T169" s="132"/>
      <c r="U169" s="2"/>
      <c r="V169" s="2"/>
      <c r="W169" s="2"/>
      <c r="X169" s="90"/>
      <c r="Y169" s="2"/>
      <c r="Z169" s="2"/>
      <c r="AA169" s="2"/>
      <c r="AB169" s="98"/>
      <c r="AC169" s="2"/>
      <c r="AD169" s="2"/>
      <c r="AE169" s="2"/>
      <c r="AF169" s="2"/>
      <c r="AG169" s="71"/>
      <c r="AH169" s="85"/>
      <c r="AI169" s="85"/>
      <c r="AJ169" s="2"/>
      <c r="AK169" s="2"/>
      <c r="AL169" s="2"/>
    </row>
    <row r="170" customFormat="false" ht="12.75" hidden="true" customHeight="true" outlineLevel="0" collapsed="false">
      <c r="B170" s="138" t="n">
        <f aca="false">SUM(Z79:Z81)</f>
        <v>11</v>
      </c>
      <c r="C170" s="138" t="n">
        <f aca="false">SUM(AA79:AA81)</f>
        <v>3</v>
      </c>
      <c r="D170" s="138" t="n">
        <f aca="false">SUM(AB79:AB81)</f>
        <v>7</v>
      </c>
      <c r="E170" s="138" t="n">
        <f aca="false">SUM(AC79:AC81)</f>
        <v>5</v>
      </c>
      <c r="F170" s="138" t="n">
        <f aca="false">SUM(AD79:AD81)</f>
        <v>13</v>
      </c>
      <c r="G170" s="138" t="n">
        <f aca="false">SUM(AE79:AE81)</f>
        <v>9</v>
      </c>
      <c r="H170" s="138" t="n">
        <f aca="false">SUM(AF79:AF81)</f>
        <v>5</v>
      </c>
      <c r="I170" s="138" t="n">
        <f aca="false">SUM(AG79:AG81)</f>
        <v>6</v>
      </c>
      <c r="J170" s="138" t="n">
        <f aca="false">SUM(AH79:AH81)</f>
        <v>13</v>
      </c>
      <c r="K170" s="2"/>
      <c r="L170" s="2"/>
      <c r="M170" s="90"/>
      <c r="N170" s="2"/>
      <c r="O170" s="131" t="s">
        <v>425</v>
      </c>
      <c r="P170" s="132" t="n">
        <f aca="false">+AFIRMACIONES!C8</f>
        <v>0</v>
      </c>
      <c r="Q170" s="132"/>
      <c r="R170" s="132"/>
      <c r="S170" s="132"/>
      <c r="T170" s="132"/>
      <c r="U170" s="2"/>
      <c r="V170" s="2"/>
      <c r="W170" s="2"/>
      <c r="X170" s="90"/>
      <c r="Y170" s="2"/>
      <c r="Z170" s="2"/>
      <c r="AA170" s="2"/>
      <c r="AB170" s="98"/>
      <c r="AC170" s="2"/>
      <c r="AD170" s="2"/>
      <c r="AE170" s="2"/>
      <c r="AF170" s="2"/>
      <c r="AG170" s="71"/>
      <c r="AH170" s="85"/>
      <c r="AI170" s="85"/>
      <c r="AJ170" s="2"/>
      <c r="AK170" s="2"/>
      <c r="AL170" s="2"/>
    </row>
    <row r="171" customFormat="false" ht="12.75" hidden="true" customHeight="true" outlineLevel="0" collapsed="false">
      <c r="B171" s="139" t="s">
        <v>426</v>
      </c>
      <c r="C171" s="139"/>
      <c r="D171" s="140" t="n">
        <f aca="false">SUM(B170:J170)/261</f>
        <v>0.275862068965517</v>
      </c>
      <c r="E171" s="141" t="str">
        <f aca="false">IF(D171&lt;0.2,"NO SE PUEDE HACER EL ANÁLISIS",IF(D171&gt;0.3,"NO TIENES PROBLEMAS EN MOSTRARTE","TE CUESTA MOSTRARTE"))</f>
        <v>TE CUESTA MOSTRARTE</v>
      </c>
      <c r="F171" s="141"/>
      <c r="G171" s="141"/>
      <c r="H171" s="141"/>
      <c r="I171" s="141"/>
      <c r="J171" s="141"/>
      <c r="K171" s="2"/>
      <c r="L171" s="2"/>
      <c r="M171" s="90"/>
      <c r="N171" s="2"/>
      <c r="O171" s="131" t="s">
        <v>427</v>
      </c>
      <c r="P171" s="132" t="n">
        <f aca="false">+AFIRMACIONES!C9</f>
        <v>0</v>
      </c>
      <c r="Q171" s="132"/>
      <c r="R171" s="132"/>
      <c r="S171" s="132"/>
      <c r="T171" s="132"/>
      <c r="U171" s="2"/>
      <c r="V171" s="2"/>
      <c r="W171" s="2"/>
      <c r="X171" s="90"/>
      <c r="Y171" s="2"/>
      <c r="Z171" s="2"/>
      <c r="AA171" s="2"/>
      <c r="AB171" s="98"/>
      <c r="AC171" s="2"/>
      <c r="AD171" s="2"/>
      <c r="AE171" s="2"/>
      <c r="AF171" s="2"/>
      <c r="AG171" s="71"/>
      <c r="AH171" s="85"/>
      <c r="AI171" s="85"/>
      <c r="AJ171" s="2"/>
      <c r="AK171" s="2"/>
      <c r="AL171" s="2"/>
    </row>
    <row r="172" customFormat="false" ht="12.75" hidden="true" customHeight="true" outlineLevel="0" collapsed="false">
      <c r="B172" s="90"/>
      <c r="C172" s="2"/>
      <c r="D172" s="2"/>
      <c r="E172" s="2"/>
      <c r="F172" s="142" t="s">
        <v>411</v>
      </c>
      <c r="G172" s="142"/>
      <c r="H172" s="143" t="n">
        <f aca="false">(MAX($B$170:$J$170)+MIN($B$170:$J$170))/2</f>
        <v>8</v>
      </c>
      <c r="I172" s="2"/>
      <c r="J172" s="2"/>
      <c r="K172" s="2"/>
      <c r="L172" s="2"/>
      <c r="M172" s="90"/>
      <c r="N172" s="2"/>
      <c r="O172" s="131" t="s">
        <v>428</v>
      </c>
      <c r="P172" s="144" t="e">
        <f aca="false">+VLOOKUP(1,#REF!,2,FALSE())</f>
        <v>#VALUE!</v>
      </c>
      <c r="Q172" s="144"/>
      <c r="R172" s="85"/>
      <c r="S172" s="145" t="e">
        <f aca="false">+VLOOKUP(1,#REF!,2,FALSE())</f>
        <v>#VALUE!</v>
      </c>
      <c r="T172" s="145"/>
      <c r="U172" s="2"/>
      <c r="V172" s="2"/>
      <c r="W172" s="2"/>
      <c r="X172" s="90"/>
      <c r="Y172" s="2"/>
      <c r="Z172" s="2"/>
      <c r="AA172" s="2"/>
      <c r="AB172" s="98"/>
      <c r="AC172" s="2"/>
      <c r="AD172" s="2"/>
      <c r="AE172" s="2"/>
      <c r="AF172" s="2"/>
      <c r="AG172" s="71"/>
      <c r="AH172" s="85"/>
      <c r="AI172" s="85"/>
      <c r="AJ172" s="2"/>
      <c r="AK172" s="2"/>
      <c r="AL172" s="2"/>
    </row>
    <row r="173" customFormat="false" ht="12.75" hidden="true" customHeight="true" outlineLevel="0" collapsed="false">
      <c r="B173" s="146" t="s">
        <v>429</v>
      </c>
      <c r="C173" s="146"/>
      <c r="D173" s="146"/>
      <c r="E173" s="146"/>
      <c r="F173" s="146"/>
      <c r="G173" s="146"/>
      <c r="H173" s="147" t="n">
        <f aca="false">COUNTIF(B170:J170,"&gt;"&amp;H172)</f>
        <v>4</v>
      </c>
      <c r="I173" s="2"/>
      <c r="J173" s="103"/>
      <c r="K173" s="2"/>
      <c r="L173" s="2"/>
      <c r="M173" s="90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90"/>
      <c r="Y173" s="2"/>
      <c r="Z173" s="2"/>
      <c r="AA173" s="2"/>
      <c r="AB173" s="98"/>
      <c r="AC173" s="2"/>
      <c r="AD173" s="2"/>
      <c r="AE173" s="2"/>
      <c r="AF173" s="2"/>
      <c r="AG173" s="71"/>
      <c r="AH173" s="85"/>
      <c r="AI173" s="85"/>
      <c r="AJ173" s="2"/>
      <c r="AK173" s="102"/>
      <c r="AL173" s="103"/>
    </row>
    <row r="174" customFormat="false" ht="12.75" hidden="true" customHeight="true" outlineLevel="0" collapsed="false">
      <c r="B174" s="148" t="s">
        <v>430</v>
      </c>
      <c r="C174" s="148"/>
      <c r="D174" s="148"/>
      <c r="E174" s="148"/>
      <c r="F174" s="148"/>
      <c r="G174" s="148"/>
      <c r="H174" s="149" t="n">
        <f aca="false">COUNTIF(B170:J170,"="&amp;H172)</f>
        <v>0</v>
      </c>
      <c r="I174" s="2"/>
      <c r="J174" s="2"/>
      <c r="K174" s="2"/>
      <c r="L174" s="150" t="s">
        <v>431</v>
      </c>
      <c r="M174" s="151" t="s">
        <v>432</v>
      </c>
      <c r="N174" s="151"/>
      <c r="O174" s="151"/>
      <c r="P174" s="151"/>
      <c r="Q174" s="151"/>
      <c r="R174" s="151"/>
      <c r="S174" s="151"/>
      <c r="T174" s="152" t="s">
        <v>433</v>
      </c>
      <c r="U174" s="2"/>
      <c r="V174" s="2"/>
      <c r="W174" s="2"/>
      <c r="X174" s="90"/>
      <c r="Y174" s="2"/>
      <c r="Z174" s="2"/>
      <c r="AA174" s="2"/>
      <c r="AB174" s="98"/>
      <c r="AC174" s="2"/>
      <c r="AD174" s="2"/>
      <c r="AE174" s="2"/>
      <c r="AF174" s="2"/>
      <c r="AG174" s="71"/>
      <c r="AH174" s="85"/>
      <c r="AI174" s="85"/>
      <c r="AJ174" s="2"/>
      <c r="AK174" s="102"/>
      <c r="AL174" s="103"/>
    </row>
    <row r="175" customFormat="false" ht="12.75" hidden="true" customHeight="true" outlineLevel="0" collapsed="false">
      <c r="B175" s="153" t="s">
        <v>434</v>
      </c>
      <c r="C175" s="153"/>
      <c r="D175" s="153"/>
      <c r="E175" s="153"/>
      <c r="F175" s="153"/>
      <c r="G175" s="153"/>
      <c r="H175" s="147" t="n">
        <f aca="false">COUNTIF(B170:J170,"&lt;"&amp;H172)</f>
        <v>5</v>
      </c>
      <c r="I175" s="2"/>
      <c r="J175" s="2"/>
      <c r="K175" s="103"/>
      <c r="L175" s="154" t="n">
        <v>1</v>
      </c>
      <c r="M175" s="155" t="str">
        <f aca="false">+VLOOKUP(L175,AFIRMACIONES!$B$293:$H$301,2,0)</f>
        <v>Evito la cólera y el enojo, porque no es correcto irritarse.</v>
      </c>
      <c r="N175" s="155"/>
      <c r="O175" s="155"/>
      <c r="P175" s="155"/>
      <c r="Q175" s="155"/>
      <c r="R175" s="155"/>
      <c r="S175" s="155"/>
      <c r="T175" s="156" t="n">
        <f aca="false">+VLOOKUP(L175,AFIRMACIONES!$B$293:$N$301,13,0)</f>
        <v>1</v>
      </c>
      <c r="U175" s="103"/>
      <c r="V175" s="2"/>
      <c r="W175" s="2"/>
      <c r="X175" s="90"/>
      <c r="Y175" s="2"/>
      <c r="Z175" s="2"/>
      <c r="AA175" s="2"/>
      <c r="AB175" s="98"/>
      <c r="AC175" s="2"/>
      <c r="AD175" s="2"/>
      <c r="AE175" s="2"/>
      <c r="AF175" s="2"/>
      <c r="AG175" s="71"/>
      <c r="AH175" s="85"/>
      <c r="AI175" s="85"/>
      <c r="AJ175" s="2"/>
      <c r="AK175" s="102"/>
      <c r="AL175" s="103"/>
    </row>
    <row r="176" customFormat="false" ht="12.75" hidden="true" customHeight="true" outlineLevel="0" collapsed="false">
      <c r="B176" s="157" t="s">
        <v>435</v>
      </c>
      <c r="C176" s="157"/>
      <c r="D176" s="157"/>
      <c r="E176" s="157"/>
      <c r="F176" s="157"/>
      <c r="G176" s="157"/>
      <c r="H176" s="157"/>
      <c r="I176" s="157"/>
      <c r="J176" s="157"/>
      <c r="K176" s="103"/>
      <c r="L176" s="154"/>
      <c r="M176" s="155"/>
      <c r="N176" s="155"/>
      <c r="O176" s="155"/>
      <c r="P176" s="155"/>
      <c r="Q176" s="155"/>
      <c r="R176" s="155"/>
      <c r="S176" s="155"/>
      <c r="T176" s="156"/>
      <c r="U176" s="103"/>
      <c r="V176" s="2"/>
      <c r="W176" s="2"/>
      <c r="X176" s="90"/>
      <c r="Y176" s="2"/>
      <c r="Z176" s="2"/>
      <c r="AA176" s="2"/>
      <c r="AB176" s="98"/>
      <c r="AC176" s="2"/>
      <c r="AD176" s="2"/>
      <c r="AE176" s="2"/>
      <c r="AF176" s="2"/>
      <c r="AG176" s="71"/>
      <c r="AH176" s="85"/>
      <c r="AI176" s="85"/>
      <c r="AJ176" s="2"/>
      <c r="AK176" s="102"/>
      <c r="AL176" s="103"/>
    </row>
    <row r="177" customFormat="false" ht="12.75" hidden="true" customHeight="true" outlineLevel="0" collapsed="false">
      <c r="B177" s="158" t="n">
        <v>1</v>
      </c>
      <c r="C177" s="159" t="n">
        <v>2</v>
      </c>
      <c r="D177" s="159" t="n">
        <v>3</v>
      </c>
      <c r="E177" s="159" t="n">
        <v>4</v>
      </c>
      <c r="F177" s="159" t="n">
        <v>5</v>
      </c>
      <c r="G177" s="159" t="n">
        <v>6</v>
      </c>
      <c r="H177" s="159" t="n">
        <v>7</v>
      </c>
      <c r="I177" s="159" t="n">
        <v>8</v>
      </c>
      <c r="J177" s="160" t="n">
        <v>9</v>
      </c>
      <c r="K177" s="103"/>
      <c r="L177" s="154" t="n">
        <v>2</v>
      </c>
      <c r="M177" s="155" t="str">
        <f aca="false">+VLOOKUP(L177,AFIRMACIONES!$B$293:$H$301,2,0)</f>
        <v>Evito cualquier tipo de irresponsabilidad.</v>
      </c>
      <c r="N177" s="155"/>
      <c r="O177" s="155"/>
      <c r="P177" s="155"/>
      <c r="Q177" s="155"/>
      <c r="R177" s="155"/>
      <c r="S177" s="155"/>
      <c r="T177" s="156" t="n">
        <f aca="false">+VLOOKUP(L177,AFIRMACIONES!$B$293:$N$301,13,0)</f>
        <v>6</v>
      </c>
      <c r="U177" s="103"/>
      <c r="V177" s="2"/>
      <c r="W177" s="2"/>
      <c r="X177" s="90"/>
      <c r="Y177" s="2"/>
      <c r="Z177" s="2"/>
      <c r="AA177" s="2"/>
      <c r="AB177" s="98"/>
      <c r="AC177" s="2"/>
      <c r="AD177" s="2"/>
      <c r="AE177" s="2"/>
      <c r="AF177" s="2"/>
      <c r="AG177" s="71"/>
      <c r="AH177" s="85"/>
      <c r="AI177" s="85"/>
      <c r="AJ177" s="2"/>
      <c r="AK177" s="102"/>
      <c r="AL177" s="103"/>
    </row>
    <row r="178" customFormat="false" ht="12.75" hidden="true" customHeight="true" outlineLevel="0" collapsed="false">
      <c r="B178" s="161" t="str">
        <f aca="false">+IF(B170=$H$172,"Igual",IF(B170&lt;$H$172,"Bajo","Sobre"))</f>
        <v>Sobre</v>
      </c>
      <c r="C178" s="162" t="str">
        <f aca="false">+IF(C170=$H$172,"Igual",IF(C170&lt;$H$172,"Bajo","Sobre"))</f>
        <v>Bajo</v>
      </c>
      <c r="D178" s="162" t="str">
        <f aca="false">+IF(D170=$H$172,"Igual",IF(D170&lt;$H$172,"Bajo","Sobre"))</f>
        <v>Bajo</v>
      </c>
      <c r="E178" s="162" t="str">
        <f aca="false">+IF(E170=$H$172,"Igual",IF(E170&lt;$H$172,"Bajo","Sobre"))</f>
        <v>Bajo</v>
      </c>
      <c r="F178" s="162" t="str">
        <f aca="false">+IF(F170=$H$172,"Igual",IF(F170&lt;$H$172,"Bajo","Sobre"))</f>
        <v>Sobre</v>
      </c>
      <c r="G178" s="162" t="str">
        <f aca="false">+IF(G170=$H$172,"Igual",IF(G170&lt;$H$172,"Bajo","Sobre"))</f>
        <v>Sobre</v>
      </c>
      <c r="H178" s="162" t="str">
        <f aca="false">+IF(H170=$H$172,"Igual",IF(H170&lt;$H$172,"Bajo","Sobre"))</f>
        <v>Bajo</v>
      </c>
      <c r="I178" s="162" t="str">
        <f aca="false">+IF(I170=$H$172,"Igual",IF(I170&lt;$H$172,"Bajo","Sobre"))</f>
        <v>Bajo</v>
      </c>
      <c r="J178" s="163" t="str">
        <f aca="false">+IF(J170=$H$172,"Igual",IF(J170&lt;$H$172,"Bajo","Sobre"))</f>
        <v>Sobre</v>
      </c>
      <c r="K178" s="103"/>
      <c r="L178" s="154"/>
      <c r="M178" s="155"/>
      <c r="N178" s="155"/>
      <c r="O178" s="155"/>
      <c r="P178" s="155"/>
      <c r="Q178" s="155"/>
      <c r="R178" s="155"/>
      <c r="S178" s="155"/>
      <c r="T178" s="156"/>
      <c r="U178" s="164"/>
      <c r="V178" s="2"/>
      <c r="W178" s="2"/>
      <c r="X178" s="90"/>
      <c r="Y178" s="2"/>
      <c r="Z178" s="2"/>
      <c r="AA178" s="2"/>
      <c r="AB178" s="98"/>
      <c r="AC178" s="2"/>
      <c r="AD178" s="2"/>
      <c r="AE178" s="2"/>
      <c r="AF178" s="2"/>
      <c r="AG178" s="71"/>
      <c r="AH178" s="85"/>
      <c r="AI178" s="85"/>
      <c r="AJ178" s="2"/>
      <c r="AK178" s="102"/>
      <c r="AL178" s="103"/>
    </row>
    <row r="179" customFormat="false" ht="12.75" hidden="true" customHeight="true" outlineLevel="0" collapsed="false">
      <c r="B179" s="165" t="n">
        <f aca="false">+B170-$H$172</f>
        <v>3</v>
      </c>
      <c r="C179" s="166" t="n">
        <f aca="false">+C170-$H$172</f>
        <v>-5</v>
      </c>
      <c r="D179" s="166" t="n">
        <f aca="false">+D170-$H$172</f>
        <v>-1</v>
      </c>
      <c r="E179" s="166" t="n">
        <f aca="false">+E170-$H$172</f>
        <v>-3</v>
      </c>
      <c r="F179" s="166" t="n">
        <f aca="false">+F170-$H$172</f>
        <v>5</v>
      </c>
      <c r="G179" s="166" t="n">
        <f aca="false">+G170-$H$172</f>
        <v>1</v>
      </c>
      <c r="H179" s="166" t="n">
        <f aca="false">+H170-$H$172</f>
        <v>-3</v>
      </c>
      <c r="I179" s="166" t="n">
        <f aca="false">+I170-$H$172</f>
        <v>-2</v>
      </c>
      <c r="J179" s="167" t="n">
        <f aca="false">+J170-$H$172</f>
        <v>5</v>
      </c>
      <c r="K179" s="103"/>
      <c r="L179" s="168" t="n">
        <v>3</v>
      </c>
      <c r="M179" s="169" t="str">
        <f aca="false">+VLOOKUP(L179,AFIRMACIONES!$B$293:$H$301,2,0)</f>
        <v>Evito el fracaso a toda costa, porque creo que siempre se puede hacer algo más.</v>
      </c>
      <c r="N179" s="169"/>
      <c r="O179" s="169"/>
      <c r="P179" s="169"/>
      <c r="Q179" s="169"/>
      <c r="R179" s="169"/>
      <c r="S179" s="169"/>
      <c r="T179" s="170" t="n">
        <f aca="false">+VLOOKUP(L179,AFIRMACIONES!$B$293:$N$301,13,0)</f>
        <v>3</v>
      </c>
      <c r="U179" s="164"/>
      <c r="V179" s="2"/>
      <c r="W179" s="2"/>
      <c r="X179" s="90"/>
      <c r="Y179" s="2"/>
      <c r="Z179" s="2"/>
      <c r="AA179" s="2"/>
      <c r="AB179" s="98"/>
      <c r="AC179" s="2"/>
      <c r="AD179" s="2"/>
      <c r="AE179" s="2"/>
      <c r="AF179" s="2"/>
      <c r="AG179" s="71"/>
      <c r="AH179" s="85"/>
      <c r="AI179" s="85"/>
      <c r="AJ179" s="2"/>
      <c r="AK179" s="102"/>
      <c r="AL179" s="103"/>
    </row>
    <row r="180" customFormat="false" ht="12.75" hidden="true" customHeight="true" outlineLevel="0" collapsed="false">
      <c r="B180" s="171" t="s">
        <v>436</v>
      </c>
      <c r="C180" s="171"/>
      <c r="D180" s="171"/>
      <c r="E180" s="172" t="n">
        <f aca="false">MAX(B170:J170)-MIN(B170:J170)</f>
        <v>10</v>
      </c>
      <c r="F180" s="2"/>
      <c r="G180" s="2"/>
      <c r="H180" s="2"/>
      <c r="I180" s="2"/>
      <c r="J180" s="2"/>
      <c r="K180" s="103"/>
      <c r="L180" s="168"/>
      <c r="M180" s="169"/>
      <c r="N180" s="169"/>
      <c r="O180" s="169"/>
      <c r="P180" s="169"/>
      <c r="Q180" s="169"/>
      <c r="R180" s="169"/>
      <c r="S180" s="169"/>
      <c r="T180" s="170"/>
      <c r="U180" s="103"/>
      <c r="V180" s="2"/>
      <c r="W180" s="2"/>
      <c r="X180" s="90"/>
      <c r="Y180" s="2"/>
      <c r="Z180" s="2"/>
      <c r="AA180" s="2"/>
      <c r="AB180" s="98"/>
      <c r="AC180" s="2"/>
      <c r="AD180" s="2"/>
      <c r="AE180" s="2"/>
      <c r="AF180" s="2"/>
      <c r="AG180" s="71"/>
      <c r="AH180" s="85"/>
      <c r="AI180" s="87"/>
      <c r="AJ180" s="103"/>
      <c r="AK180" s="107"/>
      <c r="AL180" s="103"/>
    </row>
    <row r="181" customFormat="false" ht="12.75" hidden="true" customHeight="true" outlineLevel="0" collapsed="false">
      <c r="B181" s="90"/>
      <c r="C181" s="2"/>
      <c r="D181" s="2"/>
      <c r="E181" s="2"/>
      <c r="F181" s="2"/>
      <c r="G181" s="2"/>
      <c r="H181" s="2"/>
      <c r="I181" s="2"/>
      <c r="J181" s="2"/>
      <c r="K181" s="103"/>
      <c r="L181" s="173" t="s">
        <v>437</v>
      </c>
      <c r="M181" s="173"/>
      <c r="N181" s="173"/>
      <c r="O181" s="173"/>
      <c r="P181" s="173"/>
      <c r="Q181" s="173"/>
      <c r="R181" s="173"/>
      <c r="S181" s="173"/>
      <c r="T181" s="152" t="s">
        <v>433</v>
      </c>
      <c r="U181" s="164"/>
      <c r="V181" s="2"/>
      <c r="W181" s="2"/>
      <c r="X181" s="90"/>
      <c r="Y181" s="2"/>
      <c r="Z181" s="2"/>
      <c r="AA181" s="2"/>
      <c r="AB181" s="98"/>
      <c r="AC181" s="2"/>
      <c r="AD181" s="2"/>
      <c r="AE181" s="2"/>
      <c r="AF181" s="2"/>
      <c r="AG181" s="71"/>
      <c r="AH181" s="85"/>
      <c r="AI181" s="87"/>
      <c r="AJ181" s="103"/>
      <c r="AK181" s="2"/>
      <c r="AL181" s="2"/>
    </row>
    <row r="182" customFormat="false" ht="12.75" hidden="true" customHeight="true" outlineLevel="0" collapsed="false">
      <c r="B182" s="90"/>
      <c r="C182" s="2"/>
      <c r="D182" s="2"/>
      <c r="E182" s="2"/>
      <c r="F182" s="2"/>
      <c r="G182" s="2"/>
      <c r="H182" s="2"/>
      <c r="I182" s="2"/>
      <c r="J182" s="2"/>
      <c r="K182" s="103"/>
      <c r="L182" s="174" t="n">
        <v>1</v>
      </c>
      <c r="M182" s="175" t="s">
        <v>438</v>
      </c>
      <c r="N182" s="175"/>
      <c r="O182" s="175"/>
      <c r="P182" s="176" t="str">
        <f aca="false">+VLOOKUP(L182,AFIRMACIONES!$B$306:$N$314,2,0)</f>
        <v>Realizar</v>
      </c>
      <c r="Q182" s="176"/>
      <c r="R182" s="176"/>
      <c r="S182" s="176"/>
      <c r="T182" s="177" t="n">
        <f aca="false">+VLOOKUP(L182,AFIRMACIONES!$B$306:$N$314,13,0)</f>
        <v>3</v>
      </c>
      <c r="U182" s="164"/>
      <c r="V182" s="2"/>
      <c r="W182" s="2"/>
      <c r="X182" s="90"/>
      <c r="Y182" s="2"/>
      <c r="Z182" s="2"/>
      <c r="AA182" s="2"/>
      <c r="AB182" s="98"/>
      <c r="AC182" s="2"/>
      <c r="AD182" s="2"/>
      <c r="AE182" s="2"/>
      <c r="AF182" s="2"/>
      <c r="AG182" s="71"/>
      <c r="AH182" s="85"/>
      <c r="AI182" s="85"/>
      <c r="AJ182" s="2"/>
      <c r="AK182" s="2"/>
      <c r="AL182" s="2"/>
    </row>
    <row r="183" customFormat="false" ht="12.75" hidden="true" customHeight="true" outlineLevel="0" collapsed="false">
      <c r="B183" s="90"/>
      <c r="C183" s="2"/>
      <c r="D183" s="2"/>
      <c r="E183" s="2"/>
      <c r="F183" s="2"/>
      <c r="G183" s="2"/>
      <c r="H183" s="2"/>
      <c r="I183" s="2"/>
      <c r="J183" s="2"/>
      <c r="K183" s="103"/>
      <c r="L183" s="178" t="n">
        <v>2</v>
      </c>
      <c r="M183" s="179" t="s">
        <v>439</v>
      </c>
      <c r="N183" s="179"/>
      <c r="O183" s="179"/>
      <c r="P183" s="180" t="str">
        <f aca="false">+VLOOKUP(L183,AFIRMACIONES!$B$306:$N$314,2,0)</f>
        <v>Observar</v>
      </c>
      <c r="Q183" s="180"/>
      <c r="R183" s="180"/>
      <c r="S183" s="180"/>
      <c r="T183" s="181" t="n">
        <f aca="false">+VLOOKUP(L183,AFIRMACIONES!$B$306:$N$314,13,0)</f>
        <v>5</v>
      </c>
      <c r="U183" s="164"/>
      <c r="V183" s="2"/>
      <c r="W183" s="2"/>
      <c r="X183" s="90"/>
      <c r="Y183" s="2"/>
      <c r="Z183" s="2"/>
      <c r="AA183" s="2"/>
      <c r="AB183" s="98"/>
      <c r="AC183" s="2"/>
      <c r="AD183" s="2"/>
      <c r="AE183" s="2"/>
      <c r="AF183" s="2"/>
      <c r="AG183" s="71"/>
      <c r="AH183" s="85"/>
      <c r="AI183" s="85"/>
      <c r="AJ183" s="2"/>
      <c r="AK183" s="2"/>
      <c r="AL183" s="2"/>
    </row>
    <row r="184" customFormat="false" ht="12.75" hidden="true" customHeight="true" outlineLevel="0" collapsed="false">
      <c r="B184" s="90"/>
      <c r="C184" s="2"/>
      <c r="D184" s="2"/>
      <c r="E184" s="2"/>
      <c r="F184" s="2"/>
      <c r="G184" s="2"/>
      <c r="H184" s="2"/>
      <c r="I184" s="2"/>
      <c r="J184" s="2"/>
      <c r="K184" s="103"/>
      <c r="L184" s="2"/>
      <c r="M184" s="90"/>
      <c r="N184" s="2"/>
      <c r="O184" s="2"/>
      <c r="P184" s="2"/>
      <c r="Q184" s="2"/>
      <c r="R184" s="2"/>
      <c r="S184" s="2"/>
      <c r="T184" s="2"/>
      <c r="U184" s="103"/>
      <c r="V184" s="2"/>
      <c r="W184" s="2"/>
      <c r="X184" s="90"/>
      <c r="Y184" s="2"/>
      <c r="Z184" s="2"/>
      <c r="AA184" s="2"/>
      <c r="AB184" s="98"/>
      <c r="AC184" s="2"/>
      <c r="AD184" s="2"/>
      <c r="AE184" s="2"/>
      <c r="AF184" s="2"/>
      <c r="AG184" s="71"/>
      <c r="AH184" s="85"/>
      <c r="AI184" s="85"/>
      <c r="AJ184" s="2"/>
      <c r="AK184" s="2"/>
      <c r="AL184" s="2"/>
    </row>
    <row r="185" customFormat="false" ht="12.75" hidden="true" customHeight="true" outlineLevel="0" collapsed="false">
      <c r="B185" s="90"/>
      <c r="C185" s="2"/>
      <c r="D185" s="2"/>
      <c r="E185" s="2"/>
      <c r="F185" s="2"/>
      <c r="G185" s="2"/>
      <c r="H185" s="2"/>
      <c r="I185" s="2"/>
      <c r="J185" s="2"/>
      <c r="K185" s="103"/>
      <c r="L185" s="2"/>
      <c r="M185" s="90"/>
      <c r="N185" s="2"/>
      <c r="O185" s="2"/>
      <c r="P185" s="2"/>
      <c r="Q185" s="2"/>
      <c r="R185" s="2"/>
      <c r="S185" s="2"/>
      <c r="T185" s="2"/>
      <c r="U185" s="164"/>
      <c r="V185" s="2"/>
      <c r="W185" s="2"/>
      <c r="X185" s="90"/>
      <c r="Y185" s="2"/>
      <c r="Z185" s="2"/>
      <c r="AA185" s="2"/>
      <c r="AB185" s="98"/>
      <c r="AC185" s="2"/>
      <c r="AD185" s="2"/>
      <c r="AE185" s="2"/>
      <c r="AF185" s="2"/>
      <c r="AG185" s="71"/>
      <c r="AH185" s="85"/>
      <c r="AI185" s="87"/>
      <c r="AJ185" s="103"/>
      <c r="AK185" s="2"/>
      <c r="AL185" s="2"/>
    </row>
    <row r="186" customFormat="false" ht="12.75" hidden="true" customHeight="true" outlineLevel="0" collapsed="false">
      <c r="B186" s="90"/>
      <c r="C186" s="2"/>
      <c r="D186" s="2"/>
      <c r="E186" s="2"/>
      <c r="F186" s="2"/>
      <c r="G186" s="2"/>
      <c r="H186" s="2"/>
      <c r="I186" s="2"/>
      <c r="J186" s="2"/>
      <c r="K186" s="102"/>
      <c r="L186" s="130" t="s">
        <v>440</v>
      </c>
      <c r="M186" s="130"/>
      <c r="N186" s="130"/>
      <c r="O186" s="130"/>
      <c r="P186" s="130"/>
      <c r="Q186" s="130"/>
      <c r="R186" s="130"/>
      <c r="S186" s="130"/>
      <c r="T186" s="130"/>
      <c r="U186" s="103"/>
      <c r="V186" s="2"/>
      <c r="W186" s="2"/>
      <c r="X186" s="90"/>
      <c r="Y186" s="2"/>
      <c r="Z186" s="2"/>
      <c r="AA186" s="2"/>
      <c r="AB186" s="98"/>
      <c r="AC186" s="2"/>
      <c r="AD186" s="2"/>
      <c r="AE186" s="2"/>
      <c r="AF186" s="2"/>
      <c r="AG186" s="71"/>
      <c r="AH186" s="85"/>
      <c r="AI186" s="87"/>
      <c r="AJ186" s="103"/>
      <c r="AK186" s="2"/>
      <c r="AL186" s="2"/>
    </row>
    <row r="187" customFormat="false" ht="12.75" hidden="true" customHeight="true" outlineLevel="0" collapsed="false">
      <c r="B187" s="182"/>
      <c r="C187" s="182"/>
      <c r="D187" s="182"/>
      <c r="E187" s="182"/>
      <c r="F187" s="182"/>
      <c r="G187" s="182"/>
      <c r="H187" s="182"/>
      <c r="I187" s="182"/>
      <c r="J187" s="182"/>
      <c r="K187" s="183"/>
      <c r="L187" s="184" t="n">
        <v>4</v>
      </c>
      <c r="M187" s="175" t="n">
        <v>5</v>
      </c>
      <c r="N187" s="175" t="n">
        <v>3</v>
      </c>
      <c r="O187" s="175" t="n">
        <v>6</v>
      </c>
      <c r="P187" s="175" t="n">
        <v>2</v>
      </c>
      <c r="Q187" s="175" t="n">
        <v>7</v>
      </c>
      <c r="R187" s="175" t="n">
        <v>1</v>
      </c>
      <c r="S187" s="175" t="n">
        <v>8</v>
      </c>
      <c r="T187" s="185" t="n">
        <v>9</v>
      </c>
      <c r="U187" s="186"/>
      <c r="V187" s="2"/>
      <c r="W187" s="2"/>
      <c r="X187" s="90"/>
      <c r="Y187" s="2"/>
      <c r="Z187" s="2"/>
      <c r="AA187" s="2"/>
      <c r="AB187" s="98"/>
      <c r="AC187" s="2"/>
      <c r="AD187" s="2"/>
      <c r="AE187" s="2"/>
      <c r="AF187" s="2"/>
      <c r="AG187" s="71"/>
      <c r="AH187" s="85"/>
      <c r="AI187" s="87"/>
      <c r="AJ187" s="103"/>
      <c r="AK187" s="2"/>
      <c r="AL187" s="2"/>
    </row>
    <row r="188" customFormat="false" ht="12.75" hidden="true" customHeight="true" outlineLevel="0" collapsed="false">
      <c r="B188" s="182"/>
      <c r="C188" s="182"/>
      <c r="D188" s="182"/>
      <c r="E188" s="182"/>
      <c r="F188" s="182"/>
      <c r="G188" s="182"/>
      <c r="H188" s="182"/>
      <c r="I188" s="182"/>
      <c r="J188" s="182"/>
      <c r="K188" s="183"/>
      <c r="L188" s="187" t="n">
        <f aca="false">+E170</f>
        <v>5</v>
      </c>
      <c r="M188" s="188" t="n">
        <f aca="false">+F170</f>
        <v>13</v>
      </c>
      <c r="N188" s="188" t="n">
        <f aca="false">+D170</f>
        <v>7</v>
      </c>
      <c r="O188" s="188" t="n">
        <f aca="false">+G170</f>
        <v>9</v>
      </c>
      <c r="P188" s="188" t="n">
        <f aca="false">+C170</f>
        <v>3</v>
      </c>
      <c r="Q188" s="188" t="n">
        <f aca="false">+H170</f>
        <v>5</v>
      </c>
      <c r="R188" s="188" t="n">
        <f aca="false">+B170</f>
        <v>11</v>
      </c>
      <c r="S188" s="188" t="n">
        <f aca="false">+I170</f>
        <v>6</v>
      </c>
      <c r="T188" s="189" t="n">
        <f aca="false">+J170</f>
        <v>13</v>
      </c>
      <c r="U188" s="103"/>
      <c r="V188" s="2"/>
      <c r="W188" s="2"/>
      <c r="X188" s="90"/>
      <c r="Y188" s="2"/>
      <c r="Z188" s="2"/>
      <c r="AA188" s="2"/>
      <c r="AB188" s="98"/>
      <c r="AC188" s="2"/>
      <c r="AD188" s="2"/>
      <c r="AE188" s="2"/>
      <c r="AF188" s="2"/>
      <c r="AG188" s="71"/>
      <c r="AH188" s="85"/>
      <c r="AI188" s="87"/>
      <c r="AJ188" s="103"/>
      <c r="AK188" s="2"/>
      <c r="AL188" s="2"/>
    </row>
    <row r="189" customFormat="false" ht="12.75" hidden="true" customHeight="true" outlineLevel="0" collapsed="false">
      <c r="B189" s="182"/>
      <c r="C189" s="182"/>
      <c r="D189" s="182"/>
      <c r="E189" s="182"/>
      <c r="F189" s="182"/>
      <c r="G189" s="182"/>
      <c r="H189" s="182"/>
      <c r="I189" s="182"/>
      <c r="J189" s="182"/>
      <c r="K189" s="182"/>
      <c r="L189" s="190" t="s">
        <v>441</v>
      </c>
      <c r="M189" s="190"/>
      <c r="N189" s="191" t="s">
        <v>442</v>
      </c>
      <c r="O189" s="191"/>
      <c r="P189" s="191" t="s">
        <v>443</v>
      </c>
      <c r="Q189" s="191"/>
      <c r="R189" s="191" t="s">
        <v>444</v>
      </c>
      <c r="S189" s="191"/>
      <c r="T189" s="192" t="s">
        <v>445</v>
      </c>
      <c r="U189" s="103"/>
      <c r="V189" s="2"/>
      <c r="W189" s="2"/>
      <c r="X189" s="90"/>
      <c r="Y189" s="2"/>
      <c r="Z189" s="2"/>
      <c r="AA189" s="2"/>
      <c r="AB189" s="98"/>
      <c r="AC189" s="2"/>
      <c r="AD189" s="2"/>
      <c r="AE189" s="2"/>
      <c r="AF189" s="2"/>
      <c r="AG189" s="71"/>
      <c r="AH189" s="85"/>
      <c r="AI189" s="87"/>
      <c r="AJ189" s="103"/>
      <c r="AK189" s="2"/>
      <c r="AL189" s="2"/>
    </row>
    <row r="190" customFormat="false" ht="17.25" hidden="true" customHeight="true" outlineLevel="0" collapsed="false">
      <c r="B190" s="182"/>
      <c r="C190" s="182"/>
      <c r="D190" s="182"/>
      <c r="E190" s="182"/>
      <c r="F190" s="182"/>
      <c r="G190" s="182"/>
      <c r="H190" s="182"/>
      <c r="I190" s="182"/>
      <c r="J190" s="182"/>
      <c r="K190" s="182"/>
      <c r="L190" s="193" t="str">
        <f aca="false">+IF(AND((L188-M188)&lt;=$AG$84,(L188-M188)&gt;=-$AG$84),"EJE","NO")</f>
        <v>NO</v>
      </c>
      <c r="M190" s="193"/>
      <c r="N190" s="194" t="str">
        <f aca="false">+IF(AND((N188-O188)&lt;=$AG$84,(N188-O188)&gt;=-$AG$84),"EJE","NO")</f>
        <v>EJE</v>
      </c>
      <c r="O190" s="194"/>
      <c r="P190" s="194" t="str">
        <f aca="false">+IF(AND((P188-Q188)&lt;=$AG$84,(P188-Q188)&gt;=-$AG$84),"EJE","NO")</f>
        <v>EJE</v>
      </c>
      <c r="Q190" s="194"/>
      <c r="R190" s="194" t="str">
        <f aca="false">+IF(AND((R188-S188)&lt;=$AG$84,(R188-S188)&gt;=-$AG$84),"EJE","NO")</f>
        <v>NO</v>
      </c>
      <c r="S190" s="194"/>
      <c r="T190" s="195" t="s">
        <v>446</v>
      </c>
      <c r="U190" s="103"/>
      <c r="V190" s="2"/>
      <c r="W190" s="2"/>
      <c r="X190" s="90"/>
      <c r="Y190" s="2"/>
      <c r="Z190" s="2"/>
      <c r="AA190" s="2"/>
      <c r="AB190" s="98"/>
      <c r="AC190" s="2"/>
      <c r="AD190" s="2"/>
      <c r="AE190" s="2"/>
      <c r="AF190" s="2"/>
      <c r="AG190" s="71"/>
      <c r="AH190" s="85"/>
      <c r="AI190" s="87"/>
      <c r="AJ190" s="103"/>
      <c r="AK190" s="2"/>
      <c r="AL190" s="2"/>
    </row>
    <row r="191" customFormat="false" ht="17.25" hidden="true" customHeight="true" outlineLevel="0" collapsed="false">
      <c r="B191" s="196" t="s">
        <v>447</v>
      </c>
      <c r="C191" s="196"/>
      <c r="D191" s="196"/>
      <c r="E191" s="196"/>
      <c r="F191" s="196"/>
      <c r="G191" s="196"/>
      <c r="H191" s="196"/>
      <c r="I191" s="196"/>
      <c r="J191" s="196"/>
      <c r="K191" s="182"/>
      <c r="L191" s="197" t="str">
        <f aca="false">IF(L190="EJE",(+IF(AND((L188-$H$172)&gt;=0,(M188-$H$172)&gt;=0,((L188-$H$172)+(M188-$H$172))&gt;0),"SOBRE LA MEDIA",(IF(AND((L188-$H$172)&lt;=0,(M188-$H$172)&lt;=0,((L188-$H$172)+(M188-$H$172))&lt;0),"BAJO LA MEDIA","EN LA MEDIA")))),"HAY EJE")</f>
        <v>HAY EJE</v>
      </c>
      <c r="M191" s="197"/>
      <c r="N191" s="198" t="str">
        <f aca="false">IF(N190="EJE",(+IF(AND((N188-$H$172)&gt;=0,(O188-$H$172)&gt;=0,((N188-$H$172)+(O188-$H$172))&gt;0),"SOBRE LA MEDIA",(IF(AND((N188-$H$172)&lt;=0,(O188-$H$172)&lt;=0,((N188-$H$172)+(O188-$H$172))&lt;0),"BAJO LA MEDIA","EN LA MEDIA")))),"HAY EJE")</f>
        <v>EN LA MEDIA</v>
      </c>
      <c r="O191" s="198"/>
      <c r="P191" s="198" t="str">
        <f aca="false">IF(P190="EJE",(+IF(AND((P188-$H$172)&gt;=0,(Q188-$H$172)&gt;=0,((P188-$H$172)+(Q188-$H$172))&gt;0),"SOBRE LA MEDIA",(IF(AND((P188-$H$172)&lt;=0,(Q188-$H$172)&lt;=0,((P188-$H$172)+(Q188-$H$172))&lt;0),"BAJO LA MEDIA","EN LA MEDIA")))),"HAY EJE")</f>
        <v>BAJO LA MEDIA</v>
      </c>
      <c r="Q191" s="198"/>
      <c r="R191" s="198" t="str">
        <f aca="false">IF(R190="EJE",(+IF(AND((R188-$H$172)&gt;=0,(S188-$H$172)&gt;=0,((R188-$H$172)+(S188-$H$172))&gt;0),"SOBRE LA MEDIA",(IF(AND((R188-$H$172)&lt;=0,(S188-$H$172)&lt;=0,((R188-$H$172)+(S188-$H$172))&lt;0),"BAJO LA MEDIA","EN LA MEDIA")))),"HAY EJE")</f>
        <v>HAY EJE</v>
      </c>
      <c r="S191" s="198"/>
      <c r="T191" s="199" t="str">
        <f aca="false">IF(T188&lt;$H$172,"BAJO","ALTO")</f>
        <v>ALTO</v>
      </c>
      <c r="U191" s="103"/>
      <c r="V191" s="2"/>
      <c r="W191" s="2"/>
      <c r="X191" s="90"/>
      <c r="Y191" s="2"/>
      <c r="Z191" s="2"/>
      <c r="AA191" s="2"/>
      <c r="AB191" s="98"/>
      <c r="AC191" s="2"/>
      <c r="AD191" s="2"/>
      <c r="AE191" s="2"/>
      <c r="AF191" s="2"/>
      <c r="AG191" s="71"/>
      <c r="AH191" s="85"/>
      <c r="AI191" s="87"/>
      <c r="AJ191" s="103"/>
      <c r="AK191" s="2"/>
      <c r="AL191" s="2"/>
    </row>
    <row r="192" customFormat="false" ht="17.25" hidden="true" customHeight="true" outlineLevel="0" collapsed="false">
      <c r="B192" s="200" t="n">
        <v>1</v>
      </c>
      <c r="C192" s="152" t="n">
        <v>5</v>
      </c>
      <c r="D192" s="200" t="n">
        <v>2</v>
      </c>
      <c r="E192" s="152" t="n">
        <v>6</v>
      </c>
      <c r="F192" s="200" t="n">
        <v>3</v>
      </c>
      <c r="G192" s="152" t="n">
        <v>7</v>
      </c>
      <c r="H192" s="200" t="n">
        <v>4</v>
      </c>
      <c r="I192" s="201" t="n">
        <v>8</v>
      </c>
      <c r="J192" s="202" t="n">
        <v>9</v>
      </c>
      <c r="K192" s="182"/>
      <c r="L192" s="203" t="s">
        <v>448</v>
      </c>
      <c r="M192" s="203"/>
      <c r="N192" s="203"/>
      <c r="O192" s="203"/>
      <c r="P192" s="203"/>
      <c r="Q192" s="203"/>
      <c r="R192" s="203"/>
      <c r="S192" s="203"/>
      <c r="T192" s="203"/>
      <c r="U192" s="204"/>
      <c r="V192" s="2"/>
      <c r="W192" s="2"/>
      <c r="X192" s="182"/>
      <c r="Y192" s="2"/>
      <c r="Z192" s="2"/>
      <c r="AA192" s="2"/>
      <c r="AB192" s="98"/>
      <c r="AC192" s="2"/>
      <c r="AD192" s="2"/>
      <c r="AE192" s="2"/>
      <c r="AF192" s="2"/>
      <c r="AG192" s="71"/>
      <c r="AH192" s="85"/>
      <c r="AI192" s="7"/>
      <c r="AJ192" s="103"/>
      <c r="AK192" s="2"/>
      <c r="AL192" s="2"/>
    </row>
    <row r="193" customFormat="false" ht="17.25" hidden="true" customHeight="true" outlineLevel="0" collapsed="false">
      <c r="B193" s="205" t="n">
        <f aca="false">+B170</f>
        <v>11</v>
      </c>
      <c r="C193" s="206" t="n">
        <f aca="false">+F170</f>
        <v>13</v>
      </c>
      <c r="D193" s="205" t="n">
        <f aca="false">+C170</f>
        <v>3</v>
      </c>
      <c r="E193" s="206" t="n">
        <f aca="false">+G170</f>
        <v>9</v>
      </c>
      <c r="F193" s="205" t="n">
        <f aca="false">+D170</f>
        <v>7</v>
      </c>
      <c r="G193" s="206" t="n">
        <f aca="false">+H170</f>
        <v>5</v>
      </c>
      <c r="H193" s="205" t="n">
        <f aca="false">+E170</f>
        <v>5</v>
      </c>
      <c r="I193" s="207" t="n">
        <f aca="false">+I170</f>
        <v>6</v>
      </c>
      <c r="J193" s="208" t="n">
        <f aca="false">+J170</f>
        <v>13</v>
      </c>
      <c r="K193" s="182"/>
      <c r="L193" s="203"/>
      <c r="M193" s="203"/>
      <c r="N193" s="203"/>
      <c r="O193" s="203"/>
      <c r="P193" s="203"/>
      <c r="Q193" s="203"/>
      <c r="R193" s="203"/>
      <c r="S193" s="203"/>
      <c r="T193" s="203"/>
      <c r="U193" s="103"/>
      <c r="V193" s="2"/>
      <c r="W193" s="2"/>
      <c r="X193" s="182"/>
      <c r="Y193" s="2"/>
      <c r="Z193" s="2"/>
      <c r="AA193" s="2"/>
      <c r="AB193" s="98"/>
      <c r="AC193" s="2"/>
      <c r="AD193" s="2"/>
      <c r="AE193" s="2"/>
      <c r="AF193" s="2"/>
      <c r="AG193" s="71"/>
      <c r="AH193" s="85"/>
      <c r="AI193" s="85"/>
      <c r="AJ193" s="103"/>
      <c r="AK193" s="2"/>
      <c r="AL193" s="2"/>
    </row>
    <row r="194" customFormat="false" ht="17.25" hidden="true" customHeight="true" outlineLevel="0" collapsed="false">
      <c r="B194" s="208" t="n">
        <f aca="false">(+B170+F170)/2</f>
        <v>12</v>
      </c>
      <c r="C194" s="208"/>
      <c r="D194" s="208" t="n">
        <f aca="false">(+C170+G170)/2</f>
        <v>6</v>
      </c>
      <c r="E194" s="208"/>
      <c r="F194" s="208" t="n">
        <f aca="false">(+D170+H170)/2</f>
        <v>6</v>
      </c>
      <c r="G194" s="208"/>
      <c r="H194" s="208" t="n">
        <f aca="false">(+E170+I170)/2</f>
        <v>5.5</v>
      </c>
      <c r="I194" s="208"/>
      <c r="J194" s="208"/>
      <c r="K194" s="182"/>
      <c r="L194" s="203"/>
      <c r="M194" s="203"/>
      <c r="N194" s="203"/>
      <c r="O194" s="203"/>
      <c r="P194" s="203"/>
      <c r="Q194" s="203"/>
      <c r="R194" s="203"/>
      <c r="S194" s="203"/>
      <c r="T194" s="203"/>
      <c r="U194" s="103"/>
      <c r="V194" s="2"/>
      <c r="W194" s="2"/>
      <c r="X194" s="209"/>
      <c r="Y194" s="2"/>
      <c r="Z194" s="2"/>
      <c r="AA194" s="2"/>
      <c r="AB194" s="98"/>
      <c r="AC194" s="2"/>
      <c r="AD194" s="2"/>
      <c r="AE194" s="2"/>
      <c r="AF194" s="2"/>
      <c r="AG194" s="71"/>
      <c r="AH194" s="85"/>
      <c r="AI194" s="85"/>
      <c r="AJ194" s="103"/>
      <c r="AK194" s="2"/>
      <c r="AL194" s="2"/>
    </row>
    <row r="195" customFormat="false" ht="17.25" hidden="true" customHeight="true" outlineLevel="0" collapsed="false">
      <c r="B195" s="210" t="s">
        <v>449</v>
      </c>
      <c r="C195" s="210"/>
      <c r="D195" s="211" t="s">
        <v>450</v>
      </c>
      <c r="E195" s="211"/>
      <c r="F195" s="212" t="s">
        <v>451</v>
      </c>
      <c r="G195" s="212"/>
      <c r="H195" s="213" t="s">
        <v>452</v>
      </c>
      <c r="I195" s="213"/>
      <c r="J195" s="214" t="s">
        <v>453</v>
      </c>
      <c r="K195" s="215" t="s">
        <v>417</v>
      </c>
      <c r="L195" s="118"/>
      <c r="M195" s="118"/>
      <c r="N195" s="118"/>
      <c r="O195" s="118"/>
      <c r="P195" s="118"/>
      <c r="Q195" s="2"/>
      <c r="R195" s="2"/>
      <c r="S195" s="2"/>
      <c r="T195" s="2"/>
      <c r="U195" s="103"/>
      <c r="V195" s="2"/>
      <c r="W195" s="2"/>
      <c r="X195" s="90"/>
      <c r="Y195" s="2"/>
      <c r="Z195" s="2"/>
      <c r="AA195" s="2"/>
      <c r="AB195" s="98"/>
      <c r="AC195" s="2"/>
      <c r="AD195" s="2"/>
      <c r="AE195" s="2"/>
      <c r="AF195" s="2"/>
      <c r="AG195" s="71"/>
      <c r="AH195" s="85"/>
      <c r="AI195" s="85"/>
      <c r="AJ195" s="2"/>
      <c r="AK195" s="2"/>
      <c r="AL195" s="2"/>
    </row>
    <row r="196" customFormat="false" ht="17.25" hidden="true" customHeight="true" outlineLevel="0" collapsed="false">
      <c r="B196" s="216" t="str">
        <f aca="false">IF(B194=MIN($B$194:$I$194),"Eje más bajo",IF(B194=MAX($B194:$I194),"Eje más alto","Eje"))</f>
        <v>Eje más alto</v>
      </c>
      <c r="C196" s="216"/>
      <c r="D196" s="216" t="str">
        <f aca="false">IF(D194=MIN($B$194:$I$194),"Eje más bajo",IF(D194=MAX($B194:$I194),"Eje más alto","Eje"))</f>
        <v>Eje</v>
      </c>
      <c r="E196" s="216"/>
      <c r="F196" s="216" t="str">
        <f aca="false">IF(F194=MIN($B$194:$I$194),"Eje más bajo",IF(F194=MAX($B194:$I194),"Eje más alto","Eje"))</f>
        <v>Eje</v>
      </c>
      <c r="G196" s="216"/>
      <c r="H196" s="217" t="str">
        <f aca="false">IF(H194=MIN($B$194:$I$194),"Eje más bajo",IF(H194=MAX($B194:$I194),"Eje más alto","Eje"))</f>
        <v>Eje más bajo</v>
      </c>
      <c r="I196" s="217"/>
      <c r="J196" s="218" t="str">
        <f aca="false">IF(J170&gt;H172,"Sobre Media","Bajo Media")</f>
        <v>Sobre Media</v>
      </c>
      <c r="K196" s="219" t="n">
        <v>9.16</v>
      </c>
      <c r="L196" s="118"/>
      <c r="M196" s="118"/>
      <c r="N196" s="118"/>
      <c r="O196" s="118"/>
      <c r="P196" s="118"/>
      <c r="Q196" s="220" t="s">
        <v>454</v>
      </c>
      <c r="R196" s="220"/>
      <c r="S196" s="220"/>
      <c r="T196" s="220"/>
      <c r="U196" s="103"/>
      <c r="V196" s="2"/>
      <c r="W196" s="2"/>
      <c r="X196" s="90"/>
      <c r="Y196" s="2"/>
      <c r="Z196" s="2"/>
      <c r="AA196" s="2"/>
      <c r="AB196" s="98"/>
      <c r="AC196" s="2"/>
      <c r="AD196" s="2"/>
      <c r="AE196" s="2"/>
      <c r="AF196" s="2"/>
      <c r="AG196" s="71"/>
      <c r="AH196" s="85"/>
      <c r="AI196" s="2"/>
      <c r="AJ196" s="2"/>
      <c r="AK196" s="2"/>
      <c r="AL196" s="2"/>
    </row>
    <row r="197" customFormat="false" ht="17.25" hidden="true" customHeight="true" outlineLevel="0" collapsed="false">
      <c r="B197" s="221" t="str">
        <f aca="false">IF(B194&gt;$H$172,"Sobre Media","Bajo Media")</f>
        <v>Sobre Media</v>
      </c>
      <c r="C197" s="221"/>
      <c r="D197" s="221" t="str">
        <f aca="false">IF(D194&gt;$H$172,"Sobre Media","Bajo Media")</f>
        <v>Bajo Media</v>
      </c>
      <c r="E197" s="221"/>
      <c r="F197" s="221" t="str">
        <f aca="false">IF(F194&gt;$H$172,"Sobre Media","Bajo Media")</f>
        <v>Bajo Media</v>
      </c>
      <c r="G197" s="221"/>
      <c r="H197" s="222" t="str">
        <f aca="false">IF(H194&gt;$H$172,"Sobre Media","Bajo Media")</f>
        <v>Bajo Media</v>
      </c>
      <c r="I197" s="222"/>
      <c r="J197" s="218"/>
      <c r="K197" s="223" t="s">
        <v>455</v>
      </c>
      <c r="L197" s="223"/>
      <c r="M197" s="223"/>
      <c r="N197" s="223" t="s">
        <v>456</v>
      </c>
      <c r="O197" s="223"/>
      <c r="P197" s="223"/>
      <c r="Q197" s="224" t="s">
        <v>457</v>
      </c>
      <c r="R197" s="224"/>
      <c r="S197" s="224"/>
      <c r="T197" s="224"/>
      <c r="U197" s="103"/>
      <c r="V197" s="2"/>
      <c r="W197" s="2"/>
      <c r="X197" s="90"/>
      <c r="Y197" s="2"/>
      <c r="Z197" s="2"/>
      <c r="AA197" s="2"/>
      <c r="AB197" s="98"/>
      <c r="AC197" s="2"/>
      <c r="AD197" s="2"/>
      <c r="AE197" s="2"/>
      <c r="AF197" s="2"/>
      <c r="AG197" s="71"/>
      <c r="AH197" s="85"/>
      <c r="AI197" s="2"/>
      <c r="AJ197" s="2"/>
      <c r="AK197" s="2"/>
      <c r="AL197" s="2"/>
    </row>
    <row r="198" customFormat="false" ht="17.25" hidden="true" customHeight="true" outlineLevel="0" collapsed="false">
      <c r="B198" s="225" t="s">
        <v>458</v>
      </c>
      <c r="C198" s="225"/>
      <c r="D198" s="225"/>
      <c r="E198" s="226" t="n">
        <f aca="false">MAX(B194:I194)</f>
        <v>12</v>
      </c>
      <c r="F198" s="182"/>
      <c r="G198" s="182"/>
      <c r="H198" s="182"/>
      <c r="I198" s="227"/>
      <c r="J198" s="182"/>
      <c r="K198" s="228" t="s">
        <v>416</v>
      </c>
      <c r="L198" s="228"/>
      <c r="M198" s="228"/>
      <c r="N198" s="228"/>
      <c r="O198" s="228"/>
      <c r="P198" s="228"/>
      <c r="Q198" s="229" t="s">
        <v>433</v>
      </c>
      <c r="R198" s="230" t="s">
        <v>459</v>
      </c>
      <c r="S198" s="230"/>
      <c r="T198" s="230"/>
      <c r="U198" s="103"/>
      <c r="V198" s="2"/>
      <c r="W198" s="2"/>
      <c r="X198" s="90"/>
      <c r="Y198" s="2"/>
      <c r="Z198" s="2"/>
      <c r="AA198" s="2"/>
      <c r="AB198" s="98"/>
      <c r="AC198" s="2"/>
      <c r="AD198" s="2"/>
      <c r="AE198" s="2"/>
      <c r="AF198" s="2"/>
      <c r="AG198" s="71"/>
      <c r="AH198" s="85"/>
      <c r="AI198" s="2"/>
      <c r="AJ198" s="2"/>
      <c r="AK198" s="2"/>
      <c r="AL198" s="2"/>
    </row>
    <row r="199" customFormat="false" ht="17.25" hidden="true" customHeight="true" outlineLevel="0" collapsed="false">
      <c r="B199" s="231" t="s">
        <v>460</v>
      </c>
      <c r="C199" s="231"/>
      <c r="D199" s="231"/>
      <c r="E199" s="206" t="n">
        <f aca="false">MIN(B194:I194)</f>
        <v>5.5</v>
      </c>
      <c r="F199" s="182"/>
      <c r="G199" s="182"/>
      <c r="H199" s="182"/>
      <c r="I199" s="182"/>
      <c r="J199" s="182"/>
      <c r="K199" s="232" t="s">
        <v>418</v>
      </c>
      <c r="L199" s="232"/>
      <c r="M199" s="232"/>
      <c r="N199" s="232"/>
      <c r="O199" s="232"/>
      <c r="P199" s="232"/>
      <c r="Q199" s="233" t="n">
        <v>2</v>
      </c>
      <c r="R199" s="234" t="n">
        <f aca="false">+C170</f>
        <v>3</v>
      </c>
      <c r="S199" s="235" t="s">
        <v>392</v>
      </c>
      <c r="T199" s="236" t="n">
        <f aca="false">SUM(R199:R201)</f>
        <v>15</v>
      </c>
      <c r="U199" s="2"/>
      <c r="V199" s="2"/>
      <c r="W199" s="2"/>
      <c r="X199" s="90"/>
      <c r="Y199" s="2"/>
      <c r="Z199" s="2"/>
      <c r="AA199" s="2"/>
      <c r="AB199" s="98"/>
      <c r="AC199" s="2"/>
      <c r="AD199" s="2"/>
      <c r="AE199" s="2"/>
      <c r="AF199" s="2"/>
      <c r="AG199" s="71"/>
      <c r="AH199" s="85"/>
      <c r="AI199" s="2"/>
      <c r="AJ199" s="2"/>
      <c r="AK199" s="2"/>
      <c r="AL199" s="2"/>
    </row>
    <row r="200" customFormat="false" ht="17.25" hidden="true" customHeight="true" outlineLevel="0" collapsed="false">
      <c r="B200" s="231" t="s">
        <v>461</v>
      </c>
      <c r="C200" s="231"/>
      <c r="D200" s="231"/>
      <c r="E200" s="237" t="n">
        <f aca="false">+E198-E199</f>
        <v>6.5</v>
      </c>
      <c r="F200" s="238" t="str">
        <f aca="false">+IF(E200&lt;=3.5,"Trabajar un poco",IF(E200&gt;7,"Trabajar mucho","Trabajo moderado"))</f>
        <v>Trabajo moderado</v>
      </c>
      <c r="G200" s="238"/>
      <c r="H200" s="238"/>
      <c r="I200" s="239"/>
      <c r="J200" s="239"/>
      <c r="K200" s="2"/>
      <c r="L200" s="2"/>
      <c r="M200" s="90"/>
      <c r="N200" s="2"/>
      <c r="O200" s="2"/>
      <c r="P200" s="2"/>
      <c r="Q200" s="233" t="n">
        <v>3</v>
      </c>
      <c r="R200" s="234" t="n">
        <f aca="false">+D170</f>
        <v>7</v>
      </c>
      <c r="S200" s="240" t="s">
        <v>462</v>
      </c>
      <c r="T200" s="241" t="n">
        <f aca="false">+T199/$AI$82</f>
        <v>0.208333333333333</v>
      </c>
      <c r="U200" s="103"/>
      <c r="V200" s="2"/>
      <c r="W200" s="2"/>
      <c r="X200" s="90"/>
      <c r="Y200" s="2"/>
      <c r="Z200" s="2"/>
      <c r="AA200" s="2"/>
      <c r="AB200" s="98"/>
      <c r="AC200" s="2"/>
      <c r="AD200" s="2"/>
      <c r="AE200" s="2"/>
      <c r="AF200" s="2"/>
      <c r="AG200" s="71"/>
      <c r="AH200" s="85"/>
      <c r="AI200" s="2"/>
      <c r="AJ200" s="2"/>
      <c r="AK200" s="2"/>
      <c r="AL200" s="2"/>
    </row>
    <row r="201" customFormat="false" ht="17.25" hidden="true" customHeight="true" outlineLevel="0" collapsed="false">
      <c r="B201" s="196" t="s">
        <v>463</v>
      </c>
      <c r="C201" s="196"/>
      <c r="D201" s="196"/>
      <c r="E201" s="196"/>
      <c r="F201" s="196"/>
      <c r="G201" s="196"/>
      <c r="H201" s="196"/>
      <c r="I201" s="196"/>
      <c r="J201" s="196"/>
      <c r="K201" s="196"/>
      <c r="L201" s="196"/>
      <c r="M201" s="90"/>
      <c r="N201" s="2"/>
      <c r="O201" s="2"/>
      <c r="P201" s="2"/>
      <c r="Q201" s="242" t="n">
        <v>4</v>
      </c>
      <c r="R201" s="243" t="n">
        <f aca="false">+E170</f>
        <v>5</v>
      </c>
      <c r="S201" s="244" t="s">
        <v>464</v>
      </c>
      <c r="T201" s="245" t="str">
        <f aca="false">IF(T200=MIN($T$200,$T$204,$T$208),"MENOR",IF(T200=MAX($T$200,$T$204,$T$208),"MAYOR","MEDIO"))</f>
        <v>MENOR</v>
      </c>
      <c r="U201" s="2"/>
      <c r="V201" s="2"/>
      <c r="W201" s="2"/>
      <c r="X201" s="90"/>
      <c r="Y201" s="2"/>
      <c r="Z201" s="2"/>
      <c r="AA201" s="2"/>
      <c r="AB201" s="98"/>
      <c r="AC201" s="182"/>
      <c r="AD201" s="2"/>
      <c r="AE201" s="2"/>
      <c r="AF201" s="2"/>
      <c r="AG201" s="71"/>
      <c r="AH201" s="85"/>
      <c r="AI201" s="85"/>
      <c r="AJ201" s="2"/>
      <c r="AK201" s="2"/>
      <c r="AL201" s="2"/>
    </row>
    <row r="202" customFormat="false" ht="17.25" hidden="true" customHeight="true" outlineLevel="0" collapsed="false">
      <c r="B202" s="246" t="s">
        <v>433</v>
      </c>
      <c r="C202" s="247" t="s">
        <v>465</v>
      </c>
      <c r="D202" s="247"/>
      <c r="E202" s="247"/>
      <c r="F202" s="248" t="s">
        <v>433</v>
      </c>
      <c r="G202" s="249" t="s">
        <v>466</v>
      </c>
      <c r="H202" s="249"/>
      <c r="I202" s="249"/>
      <c r="J202" s="250" t="s">
        <v>433</v>
      </c>
      <c r="K202" s="251" t="s">
        <v>467</v>
      </c>
      <c r="L202" s="251"/>
      <c r="M202" s="90"/>
      <c r="N202" s="2"/>
      <c r="O202" s="2"/>
      <c r="P202" s="2"/>
      <c r="Q202" s="252" t="s">
        <v>433</v>
      </c>
      <c r="R202" s="253" t="s">
        <v>468</v>
      </c>
      <c r="S202" s="253"/>
      <c r="T202" s="253"/>
      <c r="U202" s="2"/>
      <c r="V202" s="2"/>
      <c r="W202" s="2"/>
      <c r="X202" s="90"/>
      <c r="Y202" s="2"/>
      <c r="Z202" s="2"/>
      <c r="AA202" s="2"/>
      <c r="AB202" s="98"/>
      <c r="AC202" s="182"/>
      <c r="AD202" s="2"/>
      <c r="AE202" s="2"/>
      <c r="AF202" s="2"/>
      <c r="AG202" s="71"/>
      <c r="AH202" s="85"/>
      <c r="AI202" s="85"/>
      <c r="AJ202" s="2"/>
      <c r="AK202" s="2"/>
      <c r="AL202" s="2"/>
    </row>
    <row r="203" customFormat="false" ht="17.25" hidden="true" customHeight="true" outlineLevel="0" collapsed="false">
      <c r="B203" s="254" t="n">
        <v>1</v>
      </c>
      <c r="C203" s="255" t="n">
        <f aca="false">+B170</f>
        <v>11</v>
      </c>
      <c r="D203" s="256" t="s">
        <v>392</v>
      </c>
      <c r="E203" s="257" t="n">
        <f aca="false">SUM(C203:C206)</f>
        <v>27</v>
      </c>
      <c r="F203" s="258" t="n">
        <v>4</v>
      </c>
      <c r="G203" s="255" t="n">
        <f aca="false">+E170</f>
        <v>5</v>
      </c>
      <c r="H203" s="259" t="s">
        <v>392</v>
      </c>
      <c r="I203" s="260" t="n">
        <f aca="false">SUM(G203:G206)</f>
        <v>32</v>
      </c>
      <c r="J203" s="250"/>
      <c r="K203" s="251"/>
      <c r="L203" s="251"/>
      <c r="M203" s="90"/>
      <c r="N203" s="2"/>
      <c r="O203" s="2"/>
      <c r="P203" s="2"/>
      <c r="Q203" s="261" t="n">
        <v>5</v>
      </c>
      <c r="R203" s="234" t="n">
        <f aca="false">+F170</f>
        <v>13</v>
      </c>
      <c r="S203" s="262" t="s">
        <v>392</v>
      </c>
      <c r="T203" s="236" t="n">
        <f aca="false">SUM(R203:R205)</f>
        <v>27</v>
      </c>
      <c r="U203" s="2"/>
      <c r="V203" s="2"/>
      <c r="W203" s="2"/>
      <c r="X203" s="90"/>
      <c r="Y203" s="2"/>
      <c r="Z203" s="2"/>
      <c r="AA203" s="2"/>
      <c r="AB203" s="98"/>
      <c r="AC203" s="182"/>
      <c r="AD203" s="2"/>
      <c r="AE203" s="2"/>
      <c r="AF203" s="2"/>
      <c r="AG203" s="71"/>
      <c r="AH203" s="85"/>
      <c r="AI203" s="85"/>
      <c r="AJ203" s="2"/>
      <c r="AK203" s="2"/>
      <c r="AL203" s="2"/>
    </row>
    <row r="204" customFormat="false" ht="17.25" hidden="true" customHeight="true" outlineLevel="0" collapsed="false">
      <c r="B204" s="254" t="n">
        <v>2</v>
      </c>
      <c r="C204" s="255" t="n">
        <f aca="false">+C170</f>
        <v>3</v>
      </c>
      <c r="D204" s="263" t="s">
        <v>469</v>
      </c>
      <c r="E204" s="264" t="n">
        <f aca="false">+E203/4</f>
        <v>6.75</v>
      </c>
      <c r="F204" s="258" t="n">
        <v>5</v>
      </c>
      <c r="G204" s="255" t="n">
        <f aca="false">+F170</f>
        <v>13</v>
      </c>
      <c r="H204" s="265" t="s">
        <v>469</v>
      </c>
      <c r="I204" s="266" t="n">
        <f aca="false">+I203/4</f>
        <v>8</v>
      </c>
      <c r="J204" s="267" t="n">
        <v>9</v>
      </c>
      <c r="K204" s="268" t="s">
        <v>470</v>
      </c>
      <c r="L204" s="266" t="n">
        <f aca="false">+J170</f>
        <v>13</v>
      </c>
      <c r="M204" s="90"/>
      <c r="N204" s="2"/>
      <c r="O204" s="2"/>
      <c r="P204" s="2"/>
      <c r="Q204" s="261" t="n">
        <v>6</v>
      </c>
      <c r="R204" s="234" t="n">
        <f aca="false">+G170</f>
        <v>9</v>
      </c>
      <c r="S204" s="269" t="s">
        <v>462</v>
      </c>
      <c r="T204" s="241" t="n">
        <f aca="false">+T203/$AI$82</f>
        <v>0.375</v>
      </c>
      <c r="U204" s="2"/>
      <c r="V204" s="2"/>
      <c r="W204" s="2"/>
      <c r="X204" s="90"/>
      <c r="Y204" s="2"/>
      <c r="Z204" s="2"/>
      <c r="AA204" s="2"/>
      <c r="AB204" s="2"/>
      <c r="AC204" s="85"/>
      <c r="AD204" s="2"/>
      <c r="AE204" s="2"/>
      <c r="AF204" s="2"/>
      <c r="AG204" s="71"/>
      <c r="AH204" s="85"/>
      <c r="AI204" s="85"/>
      <c r="AJ204" s="2"/>
      <c r="AK204" s="2"/>
      <c r="AL204" s="2"/>
    </row>
    <row r="205" customFormat="false" ht="17.25" hidden="true" customHeight="true" outlineLevel="0" collapsed="false">
      <c r="B205" s="254" t="n">
        <v>3</v>
      </c>
      <c r="C205" s="255" t="n">
        <f aca="false">+D170</f>
        <v>7</v>
      </c>
      <c r="D205" s="270" t="s">
        <v>462</v>
      </c>
      <c r="E205" s="271" t="n">
        <f aca="false">+E204/(+$E$204+$I$204+$L$204)</f>
        <v>0.243243243243243</v>
      </c>
      <c r="F205" s="258" t="n">
        <v>6</v>
      </c>
      <c r="G205" s="75" t="n">
        <f aca="false">+G170</f>
        <v>9</v>
      </c>
      <c r="H205" s="272" t="s">
        <v>462</v>
      </c>
      <c r="I205" s="241" t="n">
        <f aca="false">+I204/(+$E$204+$I$204+$L$204)</f>
        <v>0.288288288288288</v>
      </c>
      <c r="J205" s="7"/>
      <c r="K205" s="273" t="s">
        <v>462</v>
      </c>
      <c r="L205" s="241" t="n">
        <f aca="false">+L204/(+$E$204+$I$204+$L$204)</f>
        <v>0.468468468468468</v>
      </c>
      <c r="M205" s="90"/>
      <c r="N205" s="2"/>
      <c r="O205" s="2"/>
      <c r="P205" s="2"/>
      <c r="Q205" s="274" t="n">
        <v>7</v>
      </c>
      <c r="R205" s="243" t="n">
        <f aca="false">+H170</f>
        <v>5</v>
      </c>
      <c r="S205" s="275" t="s">
        <v>464</v>
      </c>
      <c r="T205" s="245" t="str">
        <f aca="false">IF(T204=MIN($T$200,$T$204,$T$208),"MENOR",IF(T204=MAX($T$200,$T$204,$T$208),"MAYOR","MEDIO"))</f>
        <v>MEDIO</v>
      </c>
      <c r="U205" s="2"/>
      <c r="V205" s="2"/>
      <c r="W205" s="2"/>
      <c r="X205" s="90"/>
      <c r="Y205" s="2"/>
      <c r="Z205" s="2"/>
      <c r="AA205" s="2"/>
      <c r="AB205" s="98"/>
      <c r="AC205" s="182"/>
      <c r="AD205" s="2"/>
      <c r="AE205" s="85"/>
      <c r="AF205" s="2"/>
      <c r="AG205" s="71"/>
      <c r="AH205" s="85"/>
      <c r="AI205" s="85"/>
      <c r="AJ205" s="2"/>
      <c r="AK205" s="2"/>
      <c r="AL205" s="2"/>
    </row>
    <row r="206" customFormat="false" ht="17.25" hidden="true" customHeight="true" outlineLevel="0" collapsed="false">
      <c r="B206" s="276" t="n">
        <v>8</v>
      </c>
      <c r="C206" s="277" t="n">
        <f aca="false">+I170</f>
        <v>6</v>
      </c>
      <c r="D206" s="278" t="s">
        <v>464</v>
      </c>
      <c r="E206" s="279" t="str">
        <f aca="false">IF(E204=MIN($E$204,$I$204,$L$204),"MENOR",IF(E204=MAX($E$204,$I$204,$L$204),"MAYOR","MEDIO"))</f>
        <v>MENOR</v>
      </c>
      <c r="F206" s="280" t="n">
        <v>7</v>
      </c>
      <c r="G206" s="281" t="n">
        <f aca="false">+H170</f>
        <v>5</v>
      </c>
      <c r="H206" s="282" t="s">
        <v>464</v>
      </c>
      <c r="I206" s="279" t="str">
        <f aca="false">IF(I204=MIN($E$204,$I$204,$L$204),"MENOR",IF(I204=MAX($E$204,$I$204,$L$204),"MAYOR","MEDIO"))</f>
        <v>MEDIO</v>
      </c>
      <c r="J206" s="283"/>
      <c r="K206" s="284" t="s">
        <v>464</v>
      </c>
      <c r="L206" s="285" t="str">
        <f aca="false">IF(L204=MIN($E$204,$I$204,$L$204),"MENOR",IF(L204=MAX($E$204,$I$204,$L$204),"MAYOR","MEDIO"))</f>
        <v>MAYOR</v>
      </c>
      <c r="M206" s="90"/>
      <c r="N206" s="283"/>
      <c r="O206" s="2"/>
      <c r="P206" s="2"/>
      <c r="Q206" s="286" t="s">
        <v>433</v>
      </c>
      <c r="R206" s="287" t="s">
        <v>471</v>
      </c>
      <c r="S206" s="287"/>
      <c r="T206" s="287"/>
      <c r="U206" s="2"/>
      <c r="V206" s="2"/>
      <c r="W206" s="2"/>
      <c r="X206" s="90"/>
      <c r="Y206" s="2"/>
      <c r="Z206" s="2"/>
      <c r="AA206" s="2"/>
      <c r="AB206" s="2"/>
      <c r="AC206" s="182"/>
      <c r="AD206" s="2"/>
      <c r="AE206" s="85"/>
      <c r="AF206" s="2"/>
      <c r="AG206" s="7"/>
      <c r="AH206" s="7"/>
      <c r="AI206" s="85"/>
      <c r="AJ206" s="2"/>
      <c r="AK206" s="2"/>
      <c r="AL206" s="2"/>
    </row>
    <row r="207" customFormat="false" ht="17.25" hidden="true" customHeight="true" outlineLevel="0" collapsed="false">
      <c r="B207" s="90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90"/>
      <c r="N207" s="2"/>
      <c r="O207" s="2"/>
      <c r="P207" s="2"/>
      <c r="Q207" s="288" t="n">
        <v>8</v>
      </c>
      <c r="R207" s="234" t="n">
        <f aca="false">+I170</f>
        <v>6</v>
      </c>
      <c r="S207" s="289" t="s">
        <v>392</v>
      </c>
      <c r="T207" s="236" t="n">
        <f aca="false">SUM(R207:R209)</f>
        <v>30</v>
      </c>
      <c r="U207" s="2"/>
      <c r="V207" s="2"/>
      <c r="W207" s="2"/>
      <c r="X207" s="90"/>
      <c r="Y207" s="2"/>
      <c r="Z207" s="2"/>
      <c r="AA207" s="2"/>
      <c r="AB207" s="98"/>
      <c r="AC207" s="2"/>
      <c r="AD207" s="2"/>
      <c r="AE207" s="2"/>
      <c r="AF207" s="2"/>
      <c r="AG207" s="71"/>
      <c r="AH207" s="85"/>
      <c r="AI207" s="85"/>
      <c r="AJ207" s="2"/>
      <c r="AK207" s="2"/>
      <c r="AL207" s="2"/>
    </row>
    <row r="208" customFormat="false" ht="17.25" hidden="true" customHeight="true" outlineLevel="0" collapsed="false">
      <c r="B208" s="196" t="s">
        <v>472</v>
      </c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2"/>
      <c r="Q208" s="288" t="n">
        <v>9</v>
      </c>
      <c r="R208" s="234" t="n">
        <f aca="false">+J170</f>
        <v>13</v>
      </c>
      <c r="S208" s="290" t="s">
        <v>462</v>
      </c>
      <c r="T208" s="241" t="n">
        <f aca="false">+T207/$AI$82</f>
        <v>0.416666666666667</v>
      </c>
      <c r="U208" s="2"/>
      <c r="V208" s="2"/>
      <c r="W208" s="2"/>
      <c r="X208" s="90"/>
      <c r="Y208" s="2"/>
      <c r="Z208" s="2"/>
      <c r="AA208" s="2"/>
      <c r="AB208" s="98"/>
      <c r="AC208" s="2"/>
      <c r="AD208" s="2"/>
      <c r="AE208" s="2"/>
      <c r="AF208" s="2"/>
      <c r="AG208" s="71"/>
      <c r="AH208" s="85"/>
      <c r="AI208" s="85"/>
      <c r="AJ208" s="2"/>
      <c r="AK208" s="2"/>
      <c r="AL208" s="2"/>
    </row>
    <row r="209" customFormat="false" ht="17.25" hidden="true" customHeight="true" outlineLevel="0" collapsed="false">
      <c r="A209" s="2"/>
      <c r="B209" s="291" t="s">
        <v>473</v>
      </c>
      <c r="C209" s="291"/>
      <c r="D209" s="291"/>
      <c r="E209" s="291"/>
      <c r="F209" s="291"/>
      <c r="G209" s="291"/>
      <c r="H209" s="291"/>
      <c r="I209" s="291"/>
      <c r="J209" s="291"/>
      <c r="K209" s="291"/>
      <c r="L209" s="291"/>
      <c r="M209" s="291"/>
      <c r="N209" s="291"/>
      <c r="O209" s="291"/>
      <c r="P209" s="2"/>
      <c r="Q209" s="292" t="n">
        <v>1</v>
      </c>
      <c r="R209" s="243" t="n">
        <f aca="false">+B170</f>
        <v>11</v>
      </c>
      <c r="S209" s="293" t="s">
        <v>464</v>
      </c>
      <c r="T209" s="245" t="str">
        <f aca="false">IF(T208=MIN($T$200,$T$204,$T$208),"MENOR",IF(T208=MAX($T$200,$T$204,$T$208),"MAYOR","MEDIO"))</f>
        <v>MAYOR</v>
      </c>
      <c r="U209" s="2"/>
      <c r="V209" s="2"/>
      <c r="W209" s="2"/>
      <c r="X209" s="90"/>
      <c r="Y209" s="2"/>
      <c r="Z209" s="2"/>
      <c r="AA209" s="2"/>
      <c r="AB209" s="98"/>
      <c r="AC209" s="2"/>
      <c r="AD209" s="2"/>
      <c r="AE209" s="2"/>
      <c r="AF209" s="2"/>
      <c r="AG209" s="71"/>
      <c r="AH209" s="85"/>
      <c r="AI209" s="85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customFormat="false" ht="17.25" hidden="true" customHeight="true" outlineLevel="0" collapsed="false">
      <c r="A210" s="2"/>
      <c r="B210" s="294" t="s">
        <v>474</v>
      </c>
      <c r="C210" s="294"/>
      <c r="D210" s="295" t="s">
        <v>475</v>
      </c>
      <c r="E210" s="295"/>
      <c r="F210" s="295"/>
      <c r="G210" s="296" t="s">
        <v>476</v>
      </c>
      <c r="H210" s="296"/>
      <c r="I210" s="296"/>
      <c r="J210" s="297" t="s">
        <v>477</v>
      </c>
      <c r="K210" s="297"/>
      <c r="L210" s="297"/>
      <c r="M210" s="294" t="s">
        <v>478</v>
      </c>
      <c r="N210" s="294"/>
      <c r="O210" s="294"/>
      <c r="P210" s="2"/>
      <c r="Q210" s="220" t="s">
        <v>454</v>
      </c>
      <c r="R210" s="220"/>
      <c r="S210" s="220"/>
      <c r="T210" s="220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customFormat="false" ht="17.25" hidden="true" customHeight="true" outlineLevel="0" collapsed="false">
      <c r="A211" s="2"/>
      <c r="B211" s="294"/>
      <c r="C211" s="294"/>
      <c r="D211" s="298" t="s">
        <v>433</v>
      </c>
      <c r="E211" s="299" t="s">
        <v>470</v>
      </c>
      <c r="F211" s="300" t="s">
        <v>464</v>
      </c>
      <c r="G211" s="301" t="s">
        <v>433</v>
      </c>
      <c r="H211" s="302" t="s">
        <v>470</v>
      </c>
      <c r="I211" s="303" t="s">
        <v>464</v>
      </c>
      <c r="J211" s="304" t="s">
        <v>433</v>
      </c>
      <c r="K211" s="305" t="s">
        <v>470</v>
      </c>
      <c r="L211" s="306" t="s">
        <v>464</v>
      </c>
      <c r="M211" s="294"/>
      <c r="N211" s="294"/>
      <c r="O211" s="294"/>
      <c r="P211" s="2"/>
      <c r="Q211" s="224" t="s">
        <v>479</v>
      </c>
      <c r="R211" s="224"/>
      <c r="S211" s="224"/>
      <c r="T211" s="224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customFormat="false" ht="17.25" hidden="true" customHeight="true" outlineLevel="0" collapsed="false">
      <c r="A212" s="2"/>
      <c r="B212" s="307" t="s">
        <v>480</v>
      </c>
      <c r="C212" s="307"/>
      <c r="D212" s="308" t="n">
        <v>8</v>
      </c>
      <c r="E212" s="309" t="n">
        <f aca="false">+I170</f>
        <v>6</v>
      </c>
      <c r="F212" s="310" t="str">
        <f aca="false">IF(E212=MIN($E$212:$E$214),"Menor",IF(E212=MAX($E$212:$E$214),"Mayor","Medio"))</f>
        <v>Menor</v>
      </c>
      <c r="G212" s="311" t="n">
        <v>2</v>
      </c>
      <c r="H212" s="312" t="n">
        <f aca="false">+C170</f>
        <v>3</v>
      </c>
      <c r="I212" s="310" t="str">
        <f aca="false">IF(H212=MIN($H$212:$H$214),"Menor",IF(H212=MAX($H$212:$H$214),"Mayor","Medio"))</f>
        <v>Menor</v>
      </c>
      <c r="J212" s="313" t="n">
        <v>5</v>
      </c>
      <c r="K212" s="309" t="n">
        <f aca="false">+F170</f>
        <v>13</v>
      </c>
      <c r="L212" s="310" t="str">
        <f aca="false">IF(K212=MIN($K$212:$K$214),"Menor",IF(K212=MAX($K$212:$K$214),"Mayor","Medio"))</f>
        <v>Mayor</v>
      </c>
      <c r="M212" s="314" t="n">
        <f aca="false">+E212+H212+K212</f>
        <v>22</v>
      </c>
      <c r="N212" s="315" t="n">
        <f aca="false">+M212/$AI$82</f>
        <v>0.305555555555556</v>
      </c>
      <c r="O212" s="316" t="str">
        <f aca="false">IF(N212=MIN($N$212:$N$214),"MENOR",IF(N212=MAX($N$212:$N$214),"MAYOR","MEDIO"))</f>
        <v>MEDIO</v>
      </c>
      <c r="P212" s="2"/>
      <c r="Q212" s="317" t="s">
        <v>433</v>
      </c>
      <c r="R212" s="318" t="s">
        <v>481</v>
      </c>
      <c r="S212" s="318"/>
      <c r="T212" s="318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customFormat="false" ht="17.25" hidden="true" customHeight="true" outlineLevel="0" collapsed="false">
      <c r="A213" s="2"/>
      <c r="B213" s="307" t="s">
        <v>482</v>
      </c>
      <c r="C213" s="307"/>
      <c r="D213" s="308" t="n">
        <v>9</v>
      </c>
      <c r="E213" s="309" t="n">
        <f aca="false">+J170</f>
        <v>13</v>
      </c>
      <c r="F213" s="310" t="str">
        <f aca="false">IF(E213=MIN($E$212:$E$214),"Menor",IF(E213=MAX($E$212:$E$214),"Mayor","Medio"))</f>
        <v>Mayor</v>
      </c>
      <c r="G213" s="311" t="n">
        <v>3</v>
      </c>
      <c r="H213" s="309" t="n">
        <f aca="false">+D170</f>
        <v>7</v>
      </c>
      <c r="I213" s="310" t="str">
        <f aca="false">IF(H213=MIN($H$212:$H$214),"Menor",IF(H213=MAX($H$212:$H$214),"Mayor","Medio"))</f>
        <v>Mayor</v>
      </c>
      <c r="J213" s="313" t="n">
        <v>6</v>
      </c>
      <c r="K213" s="309" t="n">
        <f aca="false">+G170</f>
        <v>9</v>
      </c>
      <c r="L213" s="310" t="str">
        <f aca="false">IF(K213=MIN($K$212:$K$214),"Menor",IF(K213=MAX($K$212:$K$214),"Mayor","Medio"))</f>
        <v>Medio</v>
      </c>
      <c r="M213" s="319" t="n">
        <f aca="false">+E213+H213+K213</f>
        <v>29</v>
      </c>
      <c r="N213" s="320" t="n">
        <f aca="false">+M213/$AI$82</f>
        <v>0.402777777777778</v>
      </c>
      <c r="O213" s="321" t="str">
        <f aca="false">IF(N213=MIN($N$212:$N$214),"MENOR",IF(N213=MAX($N$212:$N$214),"MAYOR","MEDIO"))</f>
        <v>MAYOR</v>
      </c>
      <c r="P213" s="2"/>
      <c r="Q213" s="322" t="n">
        <v>1</v>
      </c>
      <c r="R213" s="234" t="n">
        <f aca="false">+B170</f>
        <v>11</v>
      </c>
      <c r="S213" s="323" t="s">
        <v>392</v>
      </c>
      <c r="T213" s="236" t="n">
        <f aca="false">SUM(R213:R215)</f>
        <v>23</v>
      </c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customFormat="false" ht="17.25" hidden="true" customHeight="true" outlineLevel="0" collapsed="false">
      <c r="A214" s="2"/>
      <c r="B214" s="307" t="s">
        <v>483</v>
      </c>
      <c r="C214" s="307"/>
      <c r="D214" s="308" t="n">
        <v>1</v>
      </c>
      <c r="E214" s="309" t="n">
        <f aca="false">+B170</f>
        <v>11</v>
      </c>
      <c r="F214" s="310" t="str">
        <f aca="false">IF(E214=MIN($E$212:$E$214),"Menor",IF(E214=MAX($E$212:$E$214),"Mayor","Medio"))</f>
        <v>Medio</v>
      </c>
      <c r="G214" s="311" t="n">
        <v>4</v>
      </c>
      <c r="H214" s="309" t="n">
        <f aca="false">+E170</f>
        <v>5</v>
      </c>
      <c r="I214" s="310" t="str">
        <f aca="false">IF(H214=MIN($H$212:$H$214),"Menor",IF(H214=MAX($H$212:$H$214),"Mayor","Medio"))</f>
        <v>Medio</v>
      </c>
      <c r="J214" s="313" t="n">
        <v>7</v>
      </c>
      <c r="K214" s="309" t="n">
        <f aca="false">+H170</f>
        <v>5</v>
      </c>
      <c r="L214" s="310" t="str">
        <f aca="false">IF(K214=MIN($K$212:$K$214),"Menor",IF(K214=MAX($K$212:$K$214),"Mayor","Medio"))</f>
        <v>Menor</v>
      </c>
      <c r="M214" s="319" t="n">
        <f aca="false">+E214+H214+K214</f>
        <v>21</v>
      </c>
      <c r="N214" s="320" t="n">
        <f aca="false">+M214/$AI$82</f>
        <v>0.291666666666667</v>
      </c>
      <c r="O214" s="321" t="str">
        <f aca="false">IF(N214=MIN($N$212:$N$214),"MENOR",IF(N214=MAX($N$212:$N$214),"MAYOR","MEDIO"))</f>
        <v>MENOR</v>
      </c>
      <c r="P214" s="2"/>
      <c r="Q214" s="322" t="n">
        <v>3</v>
      </c>
      <c r="R214" s="234" t="n">
        <f aca="false">+D170</f>
        <v>7</v>
      </c>
      <c r="S214" s="324" t="s">
        <v>462</v>
      </c>
      <c r="T214" s="241" t="n">
        <f aca="false">+T213/$AI$82</f>
        <v>0.319444444444444</v>
      </c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customFormat="false" ht="17.25" hidden="true" customHeight="true" outlineLevel="0" collapsed="false">
      <c r="A215" s="2"/>
      <c r="B215" s="325"/>
      <c r="C215" s="326"/>
      <c r="D215" s="327" t="s">
        <v>392</v>
      </c>
      <c r="E215" s="328" t="n">
        <f aca="false">SUM(E212:E214)</f>
        <v>30</v>
      </c>
      <c r="F215" s="329"/>
      <c r="G215" s="330" t="s">
        <v>392</v>
      </c>
      <c r="H215" s="328" t="n">
        <f aca="false">SUM(H212:H214)</f>
        <v>15</v>
      </c>
      <c r="I215" s="2"/>
      <c r="J215" s="331" t="s">
        <v>392</v>
      </c>
      <c r="K215" s="328" t="n">
        <f aca="false">SUM(K212:K214)</f>
        <v>27</v>
      </c>
      <c r="L215" s="332"/>
      <c r="M215" s="333"/>
      <c r="N215" s="333"/>
      <c r="O215" s="2"/>
      <c r="P215" s="2"/>
      <c r="Q215" s="334" t="n">
        <v>7</v>
      </c>
      <c r="R215" s="243" t="n">
        <f aca="false">+H170</f>
        <v>5</v>
      </c>
      <c r="S215" s="335" t="s">
        <v>464</v>
      </c>
      <c r="T215" s="245" t="str">
        <f aca="false">IF(T214=MIN($T$214,$T$218,$T$222),"MENOR",IF(T214=MAX($T$214,$T$218,$T$222),"MAYOR","MEDIO"))</f>
        <v>MEDIO</v>
      </c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customFormat="false" ht="17.25" hidden="true" customHeight="true" outlineLevel="0" collapsed="false">
      <c r="A216" s="2"/>
      <c r="B216" s="2"/>
      <c r="C216" s="336"/>
      <c r="D216" s="337" t="s">
        <v>462</v>
      </c>
      <c r="E216" s="241" t="n">
        <f aca="false">+E215/$AI$82</f>
        <v>0.416666666666667</v>
      </c>
      <c r="F216" s="338"/>
      <c r="G216" s="339" t="s">
        <v>462</v>
      </c>
      <c r="H216" s="241" t="n">
        <f aca="false">+H215/$AI$82</f>
        <v>0.208333333333333</v>
      </c>
      <c r="I216" s="340"/>
      <c r="J216" s="341" t="s">
        <v>462</v>
      </c>
      <c r="K216" s="241" t="n">
        <f aca="false">+K215/$AI$82</f>
        <v>0.375</v>
      </c>
      <c r="L216" s="2"/>
      <c r="M216" s="2"/>
      <c r="N216" s="2"/>
      <c r="O216" s="2"/>
      <c r="P216" s="2"/>
      <c r="Q216" s="342" t="s">
        <v>433</v>
      </c>
      <c r="R216" s="343" t="s">
        <v>484</v>
      </c>
      <c r="S216" s="343"/>
      <c r="T216" s="343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85"/>
      <c r="AI216" s="85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customFormat="false" ht="17.25" hidden="true" customHeight="true" outlineLevel="0" collapsed="false">
      <c r="A217" s="2"/>
      <c r="B217" s="2"/>
      <c r="C217" s="336"/>
      <c r="D217" s="344" t="s">
        <v>464</v>
      </c>
      <c r="E217" s="245" t="str">
        <f aca="false">IF(E216=MIN($E$216,$H$216,$K$216),"MENOR",IF(E216=MAX($E$216,$H$216,$K$216),"MAYOR","MEDIO"))</f>
        <v>MAYOR</v>
      </c>
      <c r="F217" s="345"/>
      <c r="G217" s="346" t="s">
        <v>464</v>
      </c>
      <c r="H217" s="245" t="str">
        <f aca="false">IF(H216=MIN($E$216,$H$216,$K$216),"MENOR",IF(H216=MAX($E$216,$H$216,$K$216),"MAYOR","MEDIO"))</f>
        <v>MENOR</v>
      </c>
      <c r="I217" s="345"/>
      <c r="J217" s="347" t="s">
        <v>464</v>
      </c>
      <c r="K217" s="245" t="str">
        <f aca="false">IF(K216=MIN($E$216,$H$216,$K$216),"MENOR",IF(K216=MAX($E$216,$H$216,$K$216),"MAYOR","MEDIO"))</f>
        <v>MEDIO</v>
      </c>
      <c r="L217" s="348"/>
      <c r="M217" s="103"/>
      <c r="N217" s="103"/>
      <c r="O217" s="2"/>
      <c r="P217" s="2"/>
      <c r="Q217" s="349" t="n">
        <v>2</v>
      </c>
      <c r="R217" s="234" t="n">
        <f aca="false">+C170</f>
        <v>3</v>
      </c>
      <c r="S217" s="350" t="s">
        <v>392</v>
      </c>
      <c r="T217" s="236" t="n">
        <f aca="false">SUM(R217:R219)</f>
        <v>29</v>
      </c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85"/>
      <c r="AI217" s="85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customFormat="false" ht="17.25" hidden="true" customHeight="true" outlineLevel="0" collapsed="false">
      <c r="A218" s="2"/>
      <c r="B218" s="2"/>
      <c r="C218" s="351" t="s">
        <v>485</v>
      </c>
      <c r="D218" s="351"/>
      <c r="E218" s="351"/>
      <c r="F218" s="351"/>
      <c r="G218" s="224" t="s">
        <v>486</v>
      </c>
      <c r="H218" s="224"/>
      <c r="I218" s="224"/>
      <c r="J218" s="224"/>
      <c r="K218" s="224" t="s">
        <v>487</v>
      </c>
      <c r="L218" s="224"/>
      <c r="M218" s="224"/>
      <c r="N218" s="224"/>
      <c r="O218" s="2"/>
      <c r="P218" s="2"/>
      <c r="Q218" s="349" t="n">
        <v>5</v>
      </c>
      <c r="R218" s="234" t="n">
        <f aca="false">+F170</f>
        <v>13</v>
      </c>
      <c r="S218" s="352" t="s">
        <v>462</v>
      </c>
      <c r="T218" s="241" t="n">
        <f aca="false">+T217/$AI$82</f>
        <v>0.402777777777778</v>
      </c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customFormat="false" ht="17.25" hidden="true" customHeight="true" outlineLevel="0" collapsed="false">
      <c r="A219" s="2"/>
      <c r="B219" s="2"/>
      <c r="C219" s="353" t="s">
        <v>433</v>
      </c>
      <c r="D219" s="354" t="s">
        <v>488</v>
      </c>
      <c r="E219" s="354"/>
      <c r="F219" s="354"/>
      <c r="G219" s="355" t="s">
        <v>433</v>
      </c>
      <c r="H219" s="356" t="s">
        <v>489</v>
      </c>
      <c r="I219" s="356"/>
      <c r="J219" s="356"/>
      <c r="K219" s="286" t="s">
        <v>433</v>
      </c>
      <c r="L219" s="287" t="s">
        <v>490</v>
      </c>
      <c r="M219" s="287"/>
      <c r="N219" s="287"/>
      <c r="O219" s="2"/>
      <c r="P219" s="2"/>
      <c r="Q219" s="357" t="n">
        <v>9</v>
      </c>
      <c r="R219" s="243" t="n">
        <f aca="false">+J170</f>
        <v>13</v>
      </c>
      <c r="S219" s="358" t="s">
        <v>464</v>
      </c>
      <c r="T219" s="245" t="str">
        <f aca="false">IF(T218=MIN($T$214,$T$218,$T$222),"MENOR",IF(T218=MAX($T$214,$T$218,$T$222),"MAYOR","MEDIO"))</f>
        <v>MAYOR</v>
      </c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customFormat="false" ht="17.25" hidden="true" customHeight="true" outlineLevel="0" collapsed="false">
      <c r="A220" s="2"/>
      <c r="B220" s="2"/>
      <c r="C220" s="359" t="n">
        <v>1</v>
      </c>
      <c r="D220" s="75" t="n">
        <f aca="false">+B170</f>
        <v>11</v>
      </c>
      <c r="E220" s="360" t="s">
        <v>392</v>
      </c>
      <c r="F220" s="236" t="n">
        <f aca="false">SUM(D220:D222)</f>
        <v>24</v>
      </c>
      <c r="G220" s="361" t="n">
        <v>3</v>
      </c>
      <c r="H220" s="75" t="n">
        <f aca="false">+D170</f>
        <v>7</v>
      </c>
      <c r="I220" s="362" t="s">
        <v>392</v>
      </c>
      <c r="J220" s="236" t="n">
        <f aca="false">SUM(H220:H222)</f>
        <v>18</v>
      </c>
      <c r="K220" s="363" t="n">
        <v>6</v>
      </c>
      <c r="L220" s="75" t="n">
        <f aca="false">+G170</f>
        <v>9</v>
      </c>
      <c r="M220" s="289" t="s">
        <v>392</v>
      </c>
      <c r="N220" s="236" t="n">
        <f aca="false">SUM(L220:L222)</f>
        <v>20</v>
      </c>
      <c r="O220" s="2"/>
      <c r="P220" s="2"/>
      <c r="Q220" s="364" t="s">
        <v>433</v>
      </c>
      <c r="R220" s="365" t="s">
        <v>491</v>
      </c>
      <c r="S220" s="365"/>
      <c r="T220" s="365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customFormat="false" ht="17.25" hidden="true" customHeight="true" outlineLevel="0" collapsed="false">
      <c r="A221" s="2"/>
      <c r="B221" s="2"/>
      <c r="C221" s="359" t="n">
        <v>3</v>
      </c>
      <c r="D221" s="75" t="n">
        <f aca="false">+D170</f>
        <v>7</v>
      </c>
      <c r="E221" s="366" t="s">
        <v>462</v>
      </c>
      <c r="F221" s="241" t="n">
        <f aca="false">+F220/$AI$82</f>
        <v>0.333333333333333</v>
      </c>
      <c r="G221" s="361" t="n">
        <v>7</v>
      </c>
      <c r="H221" s="75" t="n">
        <f aca="false">+H170</f>
        <v>5</v>
      </c>
      <c r="I221" s="367" t="s">
        <v>462</v>
      </c>
      <c r="J221" s="241" t="n">
        <f aca="false">+J220/$AI$82</f>
        <v>0.25</v>
      </c>
      <c r="K221" s="363" t="n">
        <v>4</v>
      </c>
      <c r="L221" s="75" t="n">
        <f aca="false">+E170</f>
        <v>5</v>
      </c>
      <c r="M221" s="290" t="s">
        <v>462</v>
      </c>
      <c r="N221" s="241" t="n">
        <f aca="false">+N220/$AI$82</f>
        <v>0.277777777777778</v>
      </c>
      <c r="O221" s="2"/>
      <c r="P221" s="2"/>
      <c r="Q221" s="368" t="n">
        <v>4</v>
      </c>
      <c r="R221" s="234" t="n">
        <f aca="false">+E170</f>
        <v>5</v>
      </c>
      <c r="S221" s="369" t="s">
        <v>392</v>
      </c>
      <c r="T221" s="236" t="n">
        <f aca="false">SUM(R221:R223)</f>
        <v>20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customFormat="false" ht="17.25" hidden="true" customHeight="true" outlineLevel="0" collapsed="false">
      <c r="A222" s="2"/>
      <c r="B222" s="2"/>
      <c r="C222" s="370" t="n">
        <v>8</v>
      </c>
      <c r="D222" s="371" t="n">
        <f aca="false">+I170</f>
        <v>6</v>
      </c>
      <c r="E222" s="372" t="s">
        <v>464</v>
      </c>
      <c r="F222" s="245" t="str">
        <f aca="false">IF(F221=MIN($F$229,$F$225,$F$221),"MENOR",IF(F221=MAX($F$229,$F$225,$F$221),"MAYOR","MEDIO"))</f>
        <v>MEDIO</v>
      </c>
      <c r="G222" s="373" t="n">
        <v>8</v>
      </c>
      <c r="H222" s="374" t="n">
        <f aca="false">+I170</f>
        <v>6</v>
      </c>
      <c r="I222" s="375" t="s">
        <v>464</v>
      </c>
      <c r="J222" s="245" t="str">
        <f aca="false">IF(J221=MIN($J$221,$J$225,$J$229),"MENOR",IF(J221=MAX($J$221,$J$225,$J$229),"MAYOR","MEDIO"))</f>
        <v>MENOR</v>
      </c>
      <c r="K222" s="376" t="n">
        <v>8</v>
      </c>
      <c r="L222" s="374" t="n">
        <f aca="false">+I170</f>
        <v>6</v>
      </c>
      <c r="M222" s="293" t="s">
        <v>464</v>
      </c>
      <c r="N222" s="245" t="str">
        <f aca="false">IF(N221=MIN($N$221,$N$225,$N$229),"MENOR",IF(N221=MAX($N$221,$N$225,$N$229),"MAYOR","MEDIO"))</f>
        <v>MENOR</v>
      </c>
      <c r="O222" s="2"/>
      <c r="P222" s="2"/>
      <c r="Q222" s="368" t="n">
        <v>6</v>
      </c>
      <c r="R222" s="234" t="n">
        <f aca="false">+G170</f>
        <v>9</v>
      </c>
      <c r="S222" s="377" t="s">
        <v>462</v>
      </c>
      <c r="T222" s="241" t="n">
        <f aca="false">+T221/$AI$82</f>
        <v>0.277777777777778</v>
      </c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customFormat="false" ht="17.25" hidden="true" customHeight="true" outlineLevel="0" collapsed="false">
      <c r="A223" s="2"/>
      <c r="B223" s="2"/>
      <c r="C223" s="378" t="s">
        <v>433</v>
      </c>
      <c r="D223" s="379" t="s">
        <v>492</v>
      </c>
      <c r="E223" s="379"/>
      <c r="F223" s="379"/>
      <c r="G223" s="380" t="s">
        <v>433</v>
      </c>
      <c r="H223" s="381" t="s">
        <v>493</v>
      </c>
      <c r="I223" s="381"/>
      <c r="J223" s="381"/>
      <c r="K223" s="382" t="s">
        <v>433</v>
      </c>
      <c r="L223" s="383" t="s">
        <v>494</v>
      </c>
      <c r="M223" s="383"/>
      <c r="N223" s="383"/>
      <c r="O223" s="2"/>
      <c r="P223" s="2"/>
      <c r="Q223" s="384" t="n">
        <v>8</v>
      </c>
      <c r="R223" s="243" t="n">
        <f aca="false">+I170</f>
        <v>6</v>
      </c>
      <c r="S223" s="385" t="s">
        <v>464</v>
      </c>
      <c r="T223" s="245" t="str">
        <f aca="false">IF(T222=MIN($T$214,$T$218,$T$222),"MENOR",IF(T222=MAX($T$214,$T$218,$T$222),"MAYOR","MEDIO"))</f>
        <v>MENOR</v>
      </c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customFormat="false" ht="17.25" hidden="true" customHeight="true" outlineLevel="0" collapsed="false">
      <c r="A224" s="2"/>
      <c r="B224" s="2"/>
      <c r="C224" s="386" t="n">
        <v>2</v>
      </c>
      <c r="D224" s="75" t="n">
        <f aca="false">+C170</f>
        <v>3</v>
      </c>
      <c r="E224" s="387" t="s">
        <v>392</v>
      </c>
      <c r="F224" s="236" t="n">
        <f aca="false">SUM(D224:D226)</f>
        <v>17</v>
      </c>
      <c r="G224" s="388" t="n">
        <v>1</v>
      </c>
      <c r="H224" s="75" t="n">
        <f aca="false">+B170</f>
        <v>11</v>
      </c>
      <c r="I224" s="389" t="s">
        <v>392</v>
      </c>
      <c r="J224" s="236" t="n">
        <f aca="false">SUM(H224:H226)</f>
        <v>23</v>
      </c>
      <c r="K224" s="390" t="n">
        <v>3</v>
      </c>
      <c r="L224" s="75" t="n">
        <f aca="false">+D170</f>
        <v>7</v>
      </c>
      <c r="M224" s="391" t="s">
        <v>392</v>
      </c>
      <c r="N224" s="236" t="n">
        <f aca="false">SUM(L224:L226)</f>
        <v>31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customFormat="false" ht="17.25" hidden="true" customHeight="true" outlineLevel="0" collapsed="false">
      <c r="A225" s="2"/>
      <c r="B225" s="2"/>
      <c r="C225" s="386" t="n">
        <v>6</v>
      </c>
      <c r="D225" s="75" t="n">
        <f aca="false">+G170</f>
        <v>9</v>
      </c>
      <c r="E225" s="392" t="s">
        <v>462</v>
      </c>
      <c r="F225" s="241" t="n">
        <f aca="false">+F224/$AI$82</f>
        <v>0.236111111111111</v>
      </c>
      <c r="G225" s="388" t="n">
        <v>2</v>
      </c>
      <c r="H225" s="75" t="n">
        <f aca="false">+C170</f>
        <v>3</v>
      </c>
      <c r="I225" s="393" t="s">
        <v>462</v>
      </c>
      <c r="J225" s="241" t="n">
        <f aca="false">+J224/$AI$82</f>
        <v>0.319444444444444</v>
      </c>
      <c r="K225" s="390" t="n">
        <v>1</v>
      </c>
      <c r="L225" s="75" t="n">
        <f aca="false">+B170</f>
        <v>11</v>
      </c>
      <c r="M225" s="394" t="s">
        <v>462</v>
      </c>
      <c r="N225" s="241" t="n">
        <f aca="false">+N224/$AI$82</f>
        <v>0.430555555555556</v>
      </c>
      <c r="O225" s="2"/>
      <c r="P225" s="220" t="s">
        <v>495</v>
      </c>
      <c r="Q225" s="220"/>
      <c r="R225" s="220"/>
      <c r="S225" s="220"/>
      <c r="T225" s="220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customFormat="false" ht="17.25" hidden="true" customHeight="true" outlineLevel="0" collapsed="false">
      <c r="A226" s="2"/>
      <c r="B226" s="2"/>
      <c r="C226" s="395" t="n">
        <v>7</v>
      </c>
      <c r="D226" s="374" t="n">
        <f aca="false">+H170</f>
        <v>5</v>
      </c>
      <c r="E226" s="396" t="s">
        <v>464</v>
      </c>
      <c r="F226" s="245" t="str">
        <f aca="false">IF(F225=MIN($F$229,$F$225,$F$221),"MENOR",IF(F225=MAX($F$229,$F$225,$F$221),"MAYOR","MEDIO"))</f>
        <v>MENOR</v>
      </c>
      <c r="G226" s="397" t="n">
        <v>6</v>
      </c>
      <c r="H226" s="371" t="n">
        <f aca="false">+G170</f>
        <v>9</v>
      </c>
      <c r="I226" s="398" t="s">
        <v>464</v>
      </c>
      <c r="J226" s="245" t="str">
        <f aca="false">IF(J225=MIN($J$221,$J$225,$J$229),"MENOR",IF(J225=MAX($J$221,$J$225,$J$229),"MAYOR","MEDIO"))</f>
        <v>MEDIO</v>
      </c>
      <c r="K226" s="399" t="n">
        <v>5</v>
      </c>
      <c r="L226" s="371" t="n">
        <f aca="false">+F170</f>
        <v>13</v>
      </c>
      <c r="M226" s="400" t="s">
        <v>464</v>
      </c>
      <c r="N226" s="245" t="str">
        <f aca="false">IF(N225=MIN($N$221,$N$225,$N$229),"MENOR",IF(N225=MAX($N$221,$N$225,$N$229),"MAYOR","MEDIO"))</f>
        <v>MAYOR</v>
      </c>
      <c r="O226" s="2"/>
      <c r="P226" s="401" t="n">
        <v>1</v>
      </c>
      <c r="Q226" s="402" t="str">
        <f aca="false">IF(Y90=1,AA90,"No")</f>
        <v>No</v>
      </c>
      <c r="R226" s="402"/>
      <c r="S226" s="402"/>
      <c r="T226" s="40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customFormat="false" ht="17.25" hidden="true" customHeight="true" outlineLevel="0" collapsed="false">
      <c r="A227" s="2"/>
      <c r="B227" s="2"/>
      <c r="C227" s="403" t="s">
        <v>433</v>
      </c>
      <c r="D227" s="404" t="s">
        <v>496</v>
      </c>
      <c r="E227" s="404"/>
      <c r="F227" s="404"/>
      <c r="G227" s="405" t="s">
        <v>433</v>
      </c>
      <c r="H227" s="406" t="s">
        <v>497</v>
      </c>
      <c r="I227" s="406"/>
      <c r="J227" s="406"/>
      <c r="K227" s="407" t="s">
        <v>433</v>
      </c>
      <c r="L227" s="408" t="s">
        <v>498</v>
      </c>
      <c r="M227" s="408"/>
      <c r="N227" s="408"/>
      <c r="O227" s="2"/>
      <c r="P227" s="409" t="n">
        <f aca="false">+B179</f>
        <v>3</v>
      </c>
      <c r="Q227" s="402"/>
      <c r="R227" s="402"/>
      <c r="S227" s="402"/>
      <c r="T227" s="40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customFormat="false" ht="17.25" hidden="true" customHeight="true" outlineLevel="0" collapsed="false">
      <c r="A228" s="2"/>
      <c r="B228" s="2"/>
      <c r="C228" s="410" t="n">
        <v>4</v>
      </c>
      <c r="D228" s="255" t="n">
        <f aca="false">+E170</f>
        <v>5</v>
      </c>
      <c r="E228" s="411" t="s">
        <v>392</v>
      </c>
      <c r="F228" s="236" t="n">
        <f aca="false">SUM(D228:D230)</f>
        <v>31</v>
      </c>
      <c r="G228" s="412" t="n">
        <v>4</v>
      </c>
      <c r="H228" s="255" t="n">
        <f aca="false">+E170</f>
        <v>5</v>
      </c>
      <c r="I228" s="413" t="s">
        <v>392</v>
      </c>
      <c r="J228" s="236" t="n">
        <f aca="false">SUM(H228:H230)</f>
        <v>31</v>
      </c>
      <c r="K228" s="414" t="n">
        <v>9</v>
      </c>
      <c r="L228" s="255" t="n">
        <f aca="false">+J170</f>
        <v>13</v>
      </c>
      <c r="M228" s="415" t="s">
        <v>392</v>
      </c>
      <c r="N228" s="236" t="n">
        <f aca="false">SUM(L228:L230)</f>
        <v>21</v>
      </c>
      <c r="O228" s="2"/>
      <c r="P228" s="401" t="n">
        <v>2</v>
      </c>
      <c r="Q228" s="402" t="str">
        <f aca="false">IF(Y91=1,AA91,"No")</f>
        <v>Abrirse afectivamente, a la vincularidad - Amar.</v>
      </c>
      <c r="R228" s="402"/>
      <c r="S228" s="402"/>
      <c r="T228" s="40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customFormat="false" ht="17.25" hidden="true" customHeight="true" outlineLevel="0" collapsed="false">
      <c r="A229" s="2"/>
      <c r="B229" s="2"/>
      <c r="C229" s="410" t="n">
        <v>5</v>
      </c>
      <c r="D229" s="255" t="n">
        <f aca="false">+F170</f>
        <v>13</v>
      </c>
      <c r="E229" s="416" t="s">
        <v>462</v>
      </c>
      <c r="F229" s="241" t="n">
        <f aca="false">+F228/$AI$82</f>
        <v>0.430555555555556</v>
      </c>
      <c r="G229" s="412" t="n">
        <v>5</v>
      </c>
      <c r="H229" s="255" t="n">
        <f aca="false">+F170</f>
        <v>13</v>
      </c>
      <c r="I229" s="417" t="s">
        <v>462</v>
      </c>
      <c r="J229" s="241" t="n">
        <f aca="false">+J228/$AI$82</f>
        <v>0.430555555555556</v>
      </c>
      <c r="K229" s="414" t="n">
        <v>2</v>
      </c>
      <c r="L229" s="255" t="n">
        <f aca="false">+C170</f>
        <v>3</v>
      </c>
      <c r="M229" s="418" t="s">
        <v>462</v>
      </c>
      <c r="N229" s="241" t="n">
        <f aca="false">+N228/$AI$82</f>
        <v>0.291666666666667</v>
      </c>
      <c r="O229" s="2"/>
      <c r="P229" s="409" t="n">
        <f aca="false">+C179</f>
        <v>-5</v>
      </c>
      <c r="Q229" s="402"/>
      <c r="R229" s="402"/>
      <c r="S229" s="402"/>
      <c r="T229" s="40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customFormat="false" ht="17.25" hidden="true" customHeight="true" outlineLevel="0" collapsed="false">
      <c r="A230" s="2"/>
      <c r="B230" s="2"/>
      <c r="C230" s="419" t="n">
        <v>9</v>
      </c>
      <c r="D230" s="374" t="n">
        <f aca="false">+J170</f>
        <v>13</v>
      </c>
      <c r="E230" s="420" t="s">
        <v>464</v>
      </c>
      <c r="F230" s="245" t="str">
        <f aca="false">IF(F229=MIN($F$229,$F$225,$F$221),"MENOR",IF(F229=MAX($F$229,$F$225,$F$221),"MAYOR","MEDIO"))</f>
        <v>MAYOR</v>
      </c>
      <c r="G230" s="421" t="n">
        <v>9</v>
      </c>
      <c r="H230" s="374" t="n">
        <f aca="false">+J170</f>
        <v>13</v>
      </c>
      <c r="I230" s="422" t="s">
        <v>464</v>
      </c>
      <c r="J230" s="245" t="str">
        <f aca="false">IF(J229=MIN($J$221,$J$225,$J$229),"MENOR",IF(J229=MAX($J$221,$J$225,$J$229),"MAYOR","MEDIO"))</f>
        <v>MAYOR</v>
      </c>
      <c r="K230" s="423" t="n">
        <v>7</v>
      </c>
      <c r="L230" s="374" t="n">
        <f aca="false">+H170</f>
        <v>5</v>
      </c>
      <c r="M230" s="424" t="s">
        <v>464</v>
      </c>
      <c r="N230" s="245" t="str">
        <f aca="false">IF(N229=MIN($N$221,$N$225,$N$229),"MENOR",IF(N229=MAX($N$221,$N$225,$N$229),"MAYOR","MEDIO"))</f>
        <v>MEDIO</v>
      </c>
      <c r="O230" s="2"/>
      <c r="P230" s="401" t="n">
        <v>3</v>
      </c>
      <c r="Q230" s="402" t="str">
        <f aca="false">IF(Y92=1,AA92,"No")</f>
        <v>Hacer lo que se debe para lograr el desarrollo personal.</v>
      </c>
      <c r="R230" s="402"/>
      <c r="S230" s="402"/>
      <c r="T230" s="40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customFormat="false" ht="17.25" hidden="true" customHeight="true" outlineLevel="0" collapsed="false">
      <c r="A231" s="2"/>
      <c r="B231" s="10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409" t="n">
        <f aca="false">+D179</f>
        <v>-1</v>
      </c>
      <c r="Q231" s="402"/>
      <c r="R231" s="402"/>
      <c r="S231" s="402"/>
      <c r="T231" s="40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customFormat="false" ht="17.25" hidden="true" customHeight="true" outlineLevel="0" collapsed="false">
      <c r="A232" s="2"/>
      <c r="B232" s="425" t="s">
        <v>499</v>
      </c>
      <c r="C232" s="426" t="s">
        <v>500</v>
      </c>
      <c r="D232" s="426" t="s">
        <v>501</v>
      </c>
      <c r="E232" s="426" t="s">
        <v>324</v>
      </c>
      <c r="F232" s="426"/>
      <c r="G232" s="426" t="s">
        <v>325</v>
      </c>
      <c r="H232" s="426"/>
      <c r="I232" s="426" t="s">
        <v>326</v>
      </c>
      <c r="J232" s="426"/>
      <c r="K232" s="426" t="s">
        <v>327</v>
      </c>
      <c r="L232" s="426"/>
      <c r="M232" s="427" t="s">
        <v>328</v>
      </c>
      <c r="N232" s="427"/>
      <c r="O232" s="2"/>
      <c r="P232" s="401" t="n">
        <v>4</v>
      </c>
      <c r="Q232" s="402" t="str">
        <f aca="false">IF(Y93=1,AA93,"No")</f>
        <v>Introspección - Mirar lo que no le gusta o no puede cambiar de si.</v>
      </c>
      <c r="R232" s="402"/>
      <c r="S232" s="402"/>
      <c r="T232" s="40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customFormat="false" ht="17.25" hidden="true" customHeight="true" outlineLevel="0" collapsed="false">
      <c r="A233" s="2"/>
      <c r="B233" s="425"/>
      <c r="C233" s="428" t="e">
        <f aca="false">+VLOOKUP(1,$AJ$2:$AY$11,5,FALSE())</f>
        <v>#N/A</v>
      </c>
      <c r="D233" s="429" t="e">
        <f aca="false">+VLOOKUP(1,$AJ$2:$AY$11,6,FALSE())</f>
        <v>#N/A</v>
      </c>
      <c r="E233" s="429" t="e">
        <f aca="false">+VLOOKUP(1,$AJ$2:$AY$11,7,FALSE())</f>
        <v>#N/A</v>
      </c>
      <c r="F233" s="429"/>
      <c r="G233" s="429" t="e">
        <f aca="false">+VLOOKUP(1,$AJ$2:$AY$11,9,FALSE())</f>
        <v>#N/A</v>
      </c>
      <c r="H233" s="429"/>
      <c r="I233" s="429" t="e">
        <f aca="false">+VLOOKUP(1,$AJ$2:$AY$11,11,FALSE())</f>
        <v>#N/A</v>
      </c>
      <c r="J233" s="429"/>
      <c r="K233" s="429" t="e">
        <f aca="false">+VLOOKUP(1,$AJ$2:$AY$11,13,FALSE())</f>
        <v>#N/A</v>
      </c>
      <c r="L233" s="429"/>
      <c r="M233" s="430" t="e">
        <f aca="false">+VLOOKUP(1,$AJ$2:$AY$11,15,FALSE())</f>
        <v>#N/A</v>
      </c>
      <c r="N233" s="430"/>
      <c r="O233" s="2"/>
      <c r="P233" s="409" t="n">
        <f aca="false">+E179</f>
        <v>-3</v>
      </c>
      <c r="Q233" s="402"/>
      <c r="R233" s="402"/>
      <c r="S233" s="402"/>
      <c r="T233" s="40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customFormat="false" ht="17.25" hidden="true" customHeight="true" outlineLevel="0" collapsed="false">
      <c r="A234" s="2"/>
      <c r="B234" s="425"/>
      <c r="C234" s="428"/>
      <c r="D234" s="428"/>
      <c r="E234" s="429"/>
      <c r="F234" s="429"/>
      <c r="G234" s="429"/>
      <c r="H234" s="429"/>
      <c r="I234" s="429"/>
      <c r="J234" s="429"/>
      <c r="K234" s="429"/>
      <c r="L234" s="429"/>
      <c r="M234" s="430"/>
      <c r="N234" s="430"/>
      <c r="O234" s="2"/>
      <c r="P234" s="401" t="n">
        <v>5</v>
      </c>
      <c r="Q234" s="402" t="str">
        <f aca="false">IF(Y94=1,AA94,"No")</f>
        <v>No</v>
      </c>
      <c r="R234" s="402"/>
      <c r="S234" s="402"/>
      <c r="T234" s="40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customFormat="false" ht="17.25" hidden="true" customHeight="true" outlineLevel="0" collapsed="false">
      <c r="A235" s="2"/>
      <c r="B235" s="425"/>
      <c r="C235" s="428"/>
      <c r="D235" s="428"/>
      <c r="E235" s="429"/>
      <c r="F235" s="429"/>
      <c r="G235" s="429"/>
      <c r="H235" s="429"/>
      <c r="I235" s="429"/>
      <c r="J235" s="429"/>
      <c r="K235" s="429"/>
      <c r="L235" s="429"/>
      <c r="M235" s="430"/>
      <c r="N235" s="430"/>
      <c r="O235" s="2"/>
      <c r="P235" s="409" t="n">
        <f aca="false">+F179</f>
        <v>5</v>
      </c>
      <c r="Q235" s="402"/>
      <c r="R235" s="402"/>
      <c r="S235" s="402"/>
      <c r="T235" s="402"/>
      <c r="U235" s="103"/>
      <c r="V235" s="2"/>
      <c r="W235" s="2"/>
      <c r="X235" s="90"/>
      <c r="Y235" s="2"/>
      <c r="Z235" s="2"/>
      <c r="AA235" s="2"/>
      <c r="AB235" s="98"/>
      <c r="AC235" s="2"/>
      <c r="AD235" s="2"/>
      <c r="AE235" s="2"/>
      <c r="AF235" s="2"/>
      <c r="AG235" s="71"/>
      <c r="AH235" s="85"/>
      <c r="AI235" s="85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customFormat="false" ht="17.25" hidden="true" customHeight="true" outlineLevel="0" collapsed="false">
      <c r="A236" s="2"/>
      <c r="B236" s="425"/>
      <c r="C236" s="428"/>
      <c r="D236" s="428"/>
      <c r="E236" s="429"/>
      <c r="F236" s="429"/>
      <c r="G236" s="429"/>
      <c r="H236" s="429"/>
      <c r="I236" s="429"/>
      <c r="J236" s="429"/>
      <c r="K236" s="429"/>
      <c r="L236" s="429"/>
      <c r="M236" s="430"/>
      <c r="N236" s="430"/>
      <c r="O236" s="2"/>
      <c r="P236" s="401" t="n">
        <v>6</v>
      </c>
      <c r="Q236" s="402" t="str">
        <f aca="false">IF(Y95=1,AA95,"No")</f>
        <v>No</v>
      </c>
      <c r="R236" s="402"/>
      <c r="S236" s="402"/>
      <c r="T236" s="402"/>
      <c r="U236" s="2"/>
      <c r="V236" s="2"/>
      <c r="W236" s="2"/>
      <c r="X236" s="90"/>
      <c r="Y236" s="2"/>
      <c r="Z236" s="2"/>
      <c r="AA236" s="2"/>
      <c r="AB236" s="98"/>
      <c r="AC236" s="2"/>
      <c r="AD236" s="2"/>
      <c r="AE236" s="2"/>
      <c r="AF236" s="2"/>
      <c r="AG236" s="71"/>
      <c r="AH236" s="85"/>
      <c r="AI236" s="85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customFormat="false" ht="17.25" hidden="true" customHeight="true" outlineLevel="0" collapsed="false">
      <c r="A237" s="2"/>
      <c r="B237" s="425"/>
      <c r="C237" s="428"/>
      <c r="D237" s="428"/>
      <c r="E237" s="429"/>
      <c r="F237" s="429"/>
      <c r="G237" s="429"/>
      <c r="H237" s="429"/>
      <c r="I237" s="429"/>
      <c r="J237" s="429"/>
      <c r="K237" s="429"/>
      <c r="L237" s="429"/>
      <c r="M237" s="430"/>
      <c r="N237" s="430"/>
      <c r="O237" s="2"/>
      <c r="P237" s="409" t="n">
        <f aca="false">+G179</f>
        <v>1</v>
      </c>
      <c r="Q237" s="402"/>
      <c r="R237" s="402"/>
      <c r="S237" s="402"/>
      <c r="T237" s="402"/>
      <c r="U237" s="2"/>
      <c r="V237" s="2"/>
      <c r="W237" s="2"/>
      <c r="X237" s="90"/>
      <c r="Y237" s="2"/>
      <c r="Z237" s="2"/>
      <c r="AA237" s="2"/>
      <c r="AB237" s="98"/>
      <c r="AC237" s="2"/>
      <c r="AD237" s="2"/>
      <c r="AE237" s="2"/>
      <c r="AF237" s="2"/>
      <c r="AG237" s="71"/>
      <c r="AH237" s="85"/>
      <c r="AI237" s="85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customFormat="false" ht="17.25" hidden="true" customHeight="true" outlineLevel="0" collapsed="false">
      <c r="A238" s="2"/>
      <c r="B238" s="425"/>
      <c r="C238" s="428"/>
      <c r="D238" s="428"/>
      <c r="E238" s="429"/>
      <c r="F238" s="429"/>
      <c r="G238" s="429"/>
      <c r="H238" s="429"/>
      <c r="I238" s="429"/>
      <c r="J238" s="429"/>
      <c r="K238" s="429"/>
      <c r="L238" s="429"/>
      <c r="M238" s="430"/>
      <c r="N238" s="430"/>
      <c r="O238" s="2"/>
      <c r="P238" s="401" t="n">
        <v>7</v>
      </c>
      <c r="Q238" s="402" t="str">
        <f aca="false">IF(Y96=1,AA96,"No")</f>
        <v>Disfrutar - Relejarse de exceso de responsabilidades y control.</v>
      </c>
      <c r="R238" s="402"/>
      <c r="S238" s="402"/>
      <c r="T238" s="402"/>
      <c r="U238" s="2"/>
      <c r="V238" s="2"/>
      <c r="W238" s="2"/>
      <c r="X238" s="90"/>
      <c r="Y238" s="2"/>
      <c r="Z238" s="2"/>
      <c r="AA238" s="2"/>
      <c r="AB238" s="98"/>
      <c r="AC238" s="2"/>
      <c r="AD238" s="2"/>
      <c r="AE238" s="2"/>
      <c r="AF238" s="2"/>
      <c r="AG238" s="71"/>
      <c r="AH238" s="85"/>
      <c r="AI238" s="85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customFormat="false" ht="17.25" hidden="true" customHeight="true" outlineLevel="0" collapsed="false">
      <c r="A239" s="2"/>
      <c r="B239" s="425"/>
      <c r="C239" s="428"/>
      <c r="D239" s="428"/>
      <c r="E239" s="429"/>
      <c r="F239" s="429"/>
      <c r="G239" s="429"/>
      <c r="H239" s="429"/>
      <c r="I239" s="429"/>
      <c r="J239" s="429"/>
      <c r="K239" s="429"/>
      <c r="L239" s="429"/>
      <c r="M239" s="430"/>
      <c r="N239" s="430"/>
      <c r="O239" s="2"/>
      <c r="P239" s="409" t="n">
        <f aca="false">+H179</f>
        <v>-3</v>
      </c>
      <c r="Q239" s="402"/>
      <c r="R239" s="402"/>
      <c r="S239" s="402"/>
      <c r="T239" s="402"/>
      <c r="U239" s="2"/>
      <c r="V239" s="2"/>
      <c r="W239" s="2"/>
      <c r="X239" s="90"/>
      <c r="Y239" s="2"/>
      <c r="Z239" s="2"/>
      <c r="AA239" s="2"/>
      <c r="AB239" s="98"/>
      <c r="AC239" s="2"/>
      <c r="AD239" s="2"/>
      <c r="AE239" s="2"/>
      <c r="AF239" s="2"/>
      <c r="AG239" s="71"/>
      <c r="AH239" s="85"/>
      <c r="AI239" s="85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customFormat="false" ht="17.25" hidden="true" customHeight="true" outlineLevel="0" collapsed="false">
      <c r="A240" s="2"/>
      <c r="B240" s="425"/>
      <c r="C240" s="428"/>
      <c r="D240" s="428"/>
      <c r="E240" s="429"/>
      <c r="F240" s="429"/>
      <c r="G240" s="429"/>
      <c r="H240" s="429"/>
      <c r="I240" s="429"/>
      <c r="J240" s="429"/>
      <c r="K240" s="429"/>
      <c r="L240" s="429"/>
      <c r="M240" s="430"/>
      <c r="N240" s="430"/>
      <c r="O240" s="2"/>
      <c r="P240" s="401" t="n">
        <v>8</v>
      </c>
      <c r="Q240" s="402" t="str">
        <f aca="false">IF(Y97=1,AA97,"No")</f>
        <v>Una decisión - Poner límites - Considerar las consecuencias.</v>
      </c>
      <c r="R240" s="402"/>
      <c r="S240" s="402"/>
      <c r="T240" s="402"/>
      <c r="U240" s="2"/>
      <c r="V240" s="2"/>
      <c r="W240" s="2"/>
      <c r="X240" s="90"/>
      <c r="Y240" s="2"/>
      <c r="Z240" s="2"/>
      <c r="AA240" s="2"/>
      <c r="AB240" s="98"/>
      <c r="AC240" s="2"/>
      <c r="AD240" s="2"/>
      <c r="AE240" s="2"/>
      <c r="AF240" s="2"/>
      <c r="AG240" s="71"/>
      <c r="AH240" s="85"/>
      <c r="AI240" s="85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customFormat="false" ht="17.25" hidden="true" customHeight="true" outlineLevel="0" collapsed="false">
      <c r="B241" s="425"/>
      <c r="C241" s="428"/>
      <c r="D241" s="428"/>
      <c r="E241" s="429"/>
      <c r="F241" s="429"/>
      <c r="G241" s="429"/>
      <c r="H241" s="429"/>
      <c r="I241" s="429"/>
      <c r="J241" s="429"/>
      <c r="K241" s="429"/>
      <c r="L241" s="429"/>
      <c r="M241" s="430"/>
      <c r="N241" s="430"/>
      <c r="O241" s="2"/>
      <c r="P241" s="409" t="n">
        <f aca="false">+I179</f>
        <v>-2</v>
      </c>
      <c r="Q241" s="402"/>
      <c r="R241" s="402"/>
      <c r="S241" s="402"/>
      <c r="T241" s="402"/>
      <c r="U241" s="2"/>
      <c r="V241" s="2"/>
      <c r="W241" s="2"/>
      <c r="X241" s="90"/>
      <c r="Y241" s="2"/>
      <c r="Z241" s="2"/>
      <c r="AA241" s="2"/>
      <c r="AB241" s="98"/>
      <c r="AC241" s="2"/>
      <c r="AD241" s="2"/>
      <c r="AE241" s="2"/>
      <c r="AF241" s="2"/>
      <c r="AG241" s="71"/>
      <c r="AH241" s="85"/>
      <c r="AI241" s="85"/>
    </row>
    <row r="242" customFormat="false" ht="17.25" hidden="true" customHeight="true" outlineLevel="0" collapsed="false">
      <c r="B242" s="425"/>
      <c r="C242" s="428"/>
      <c r="D242" s="428"/>
      <c r="E242" s="429"/>
      <c r="F242" s="429"/>
      <c r="G242" s="429"/>
      <c r="H242" s="429"/>
      <c r="I242" s="429"/>
      <c r="J242" s="429"/>
      <c r="K242" s="429"/>
      <c r="L242" s="429"/>
      <c r="M242" s="430"/>
      <c r="N242" s="430"/>
      <c r="O242" s="2"/>
      <c r="P242" s="401" t="n">
        <v>9</v>
      </c>
      <c r="Q242" s="402" t="str">
        <f aca="false">IF(Y98=1,AA98,"No")</f>
        <v>No</v>
      </c>
      <c r="R242" s="402"/>
      <c r="S242" s="402"/>
      <c r="T242" s="402"/>
      <c r="U242" s="2"/>
      <c r="V242" s="2"/>
      <c r="W242" s="2"/>
      <c r="X242" s="90"/>
      <c r="Y242" s="2"/>
      <c r="Z242" s="2"/>
      <c r="AA242" s="2"/>
      <c r="AB242" s="98"/>
      <c r="AC242" s="2"/>
      <c r="AD242" s="2"/>
      <c r="AE242" s="2"/>
      <c r="AF242" s="2"/>
      <c r="AG242" s="71"/>
      <c r="AH242" s="85"/>
      <c r="AI242" s="85"/>
    </row>
    <row r="243" customFormat="false" ht="17.25" hidden="true" customHeight="true" outlineLevel="0" collapsed="false">
      <c r="B243" s="425"/>
      <c r="C243" s="428"/>
      <c r="D243" s="428"/>
      <c r="E243" s="429"/>
      <c r="F243" s="429"/>
      <c r="G243" s="429"/>
      <c r="H243" s="429"/>
      <c r="I243" s="429"/>
      <c r="J243" s="429"/>
      <c r="K243" s="429"/>
      <c r="L243" s="429"/>
      <c r="M243" s="430"/>
      <c r="N243" s="430"/>
      <c r="O243" s="2"/>
      <c r="P243" s="409" t="n">
        <f aca="false">+J179</f>
        <v>5</v>
      </c>
      <c r="Q243" s="402"/>
      <c r="R243" s="402"/>
      <c r="S243" s="402"/>
      <c r="T243" s="402"/>
      <c r="U243" s="2"/>
      <c r="V243" s="2"/>
      <c r="W243" s="2"/>
      <c r="X243" s="90"/>
      <c r="Y243" s="2"/>
      <c r="Z243" s="2"/>
      <c r="AA243" s="2"/>
      <c r="AB243" s="98"/>
      <c r="AC243" s="2"/>
      <c r="AD243" s="2"/>
      <c r="AE243" s="2"/>
      <c r="AF243" s="2"/>
      <c r="AG243" s="71"/>
      <c r="AH243" s="85"/>
      <c r="AI243" s="85"/>
    </row>
    <row r="244" customFormat="false" ht="12.75" hidden="false" customHeight="true" outlineLevel="0" collapsed="false">
      <c r="B244" s="90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90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90"/>
      <c r="Y244" s="2"/>
      <c r="Z244" s="2"/>
      <c r="AA244" s="2"/>
      <c r="AB244" s="98"/>
      <c r="AC244" s="2"/>
      <c r="AD244" s="2"/>
      <c r="AE244" s="2"/>
      <c r="AF244" s="2"/>
      <c r="AG244" s="71"/>
      <c r="AH244" s="85"/>
      <c r="AI244" s="85"/>
    </row>
    <row r="245" customFormat="false" ht="12.75" hidden="false" customHeight="true" outlineLevel="0" collapsed="false">
      <c r="B245" s="90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90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90"/>
      <c r="Y245" s="2"/>
      <c r="Z245" s="2"/>
      <c r="AA245" s="2"/>
      <c r="AB245" s="98"/>
      <c r="AC245" s="2"/>
      <c r="AD245" s="2"/>
      <c r="AE245" s="2"/>
      <c r="AF245" s="2"/>
      <c r="AG245" s="71"/>
      <c r="AH245" s="85"/>
      <c r="AI245" s="85"/>
    </row>
    <row r="246" customFormat="false" ht="12.75" hidden="false" customHeight="true" outlineLevel="0" collapsed="false">
      <c r="B246" s="90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90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90"/>
      <c r="Y246" s="2"/>
      <c r="Z246" s="2"/>
      <c r="AA246" s="2"/>
      <c r="AB246" s="98"/>
      <c r="AC246" s="2"/>
      <c r="AD246" s="2"/>
      <c r="AE246" s="2"/>
      <c r="AF246" s="2"/>
      <c r="AG246" s="71"/>
      <c r="AH246" s="85"/>
      <c r="AI246" s="85"/>
    </row>
    <row r="247" customFormat="false" ht="12.75" hidden="false" customHeight="true" outlineLevel="0" collapsed="false">
      <c r="B247" s="90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90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90"/>
      <c r="Y247" s="2"/>
      <c r="Z247" s="2"/>
      <c r="AA247" s="2"/>
      <c r="AB247" s="98"/>
      <c r="AC247" s="2"/>
      <c r="AD247" s="2"/>
      <c r="AE247" s="2"/>
      <c r="AF247" s="2"/>
      <c r="AG247" s="71"/>
      <c r="AH247" s="85"/>
      <c r="AI247" s="85"/>
    </row>
    <row r="248" customFormat="false" ht="12.75" hidden="false" customHeight="true" outlineLevel="0" collapsed="false">
      <c r="B248" s="90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0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90"/>
      <c r="Y248" s="2"/>
      <c r="Z248" s="2"/>
      <c r="AA248" s="2"/>
      <c r="AB248" s="98"/>
      <c r="AC248" s="2"/>
      <c r="AD248" s="2"/>
      <c r="AE248" s="2"/>
      <c r="AF248" s="2"/>
      <c r="AG248" s="71"/>
      <c r="AH248" s="85"/>
      <c r="AI248" s="85"/>
    </row>
    <row r="249" customFormat="false" ht="12.75" hidden="false" customHeight="true" outlineLevel="0" collapsed="false">
      <c r="B249" s="90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90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90"/>
      <c r="Y249" s="2"/>
      <c r="Z249" s="2"/>
      <c r="AA249" s="2"/>
      <c r="AB249" s="98"/>
      <c r="AC249" s="2"/>
      <c r="AD249" s="2"/>
      <c r="AE249" s="2"/>
      <c r="AF249" s="2"/>
      <c r="AG249" s="71"/>
      <c r="AH249" s="85"/>
      <c r="AI249" s="85"/>
    </row>
    <row r="250" customFormat="false" ht="12.75" hidden="false" customHeight="true" outlineLevel="0" collapsed="false">
      <c r="B250" s="90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90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90"/>
      <c r="Y250" s="2"/>
      <c r="Z250" s="2"/>
      <c r="AA250" s="2"/>
      <c r="AB250" s="98"/>
      <c r="AC250" s="2"/>
      <c r="AD250" s="2"/>
      <c r="AE250" s="2"/>
      <c r="AF250" s="2"/>
      <c r="AG250" s="71"/>
      <c r="AH250" s="85"/>
      <c r="AI250" s="85"/>
    </row>
    <row r="251" customFormat="false" ht="12.75" hidden="false" customHeight="true" outlineLevel="0" collapsed="false">
      <c r="B251" s="90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90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90"/>
      <c r="Y251" s="2"/>
      <c r="Z251" s="2"/>
      <c r="AA251" s="2"/>
      <c r="AB251" s="98"/>
      <c r="AC251" s="2"/>
      <c r="AD251" s="2"/>
      <c r="AE251" s="2"/>
      <c r="AF251" s="2"/>
      <c r="AG251" s="71"/>
      <c r="AH251" s="85"/>
      <c r="AI251" s="85"/>
    </row>
    <row r="252" customFormat="false" ht="12.75" hidden="false" customHeight="true" outlineLevel="0" collapsed="false">
      <c r="B252" s="90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90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90"/>
      <c r="Y252" s="2"/>
      <c r="Z252" s="2"/>
      <c r="AA252" s="2"/>
      <c r="AB252" s="98"/>
      <c r="AC252" s="2"/>
      <c r="AD252" s="2"/>
      <c r="AE252" s="2"/>
      <c r="AF252" s="2"/>
      <c r="AG252" s="71"/>
      <c r="AH252" s="85"/>
      <c r="AI252" s="85"/>
    </row>
    <row r="253" customFormat="false" ht="12.75" hidden="false" customHeight="true" outlineLevel="0" collapsed="false">
      <c r="B253" s="90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90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90"/>
      <c r="Y253" s="2"/>
      <c r="Z253" s="2"/>
      <c r="AA253" s="2"/>
      <c r="AB253" s="98"/>
      <c r="AC253" s="2"/>
      <c r="AD253" s="2"/>
      <c r="AE253" s="2"/>
      <c r="AF253" s="2"/>
      <c r="AG253" s="71"/>
      <c r="AH253" s="85"/>
      <c r="AI253" s="85"/>
    </row>
    <row r="254" customFormat="false" ht="12.75" hidden="false" customHeight="true" outlineLevel="0" collapsed="false">
      <c r="B254" s="90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90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90"/>
      <c r="Y254" s="2"/>
      <c r="Z254" s="2"/>
      <c r="AA254" s="2"/>
      <c r="AB254" s="98"/>
      <c r="AC254" s="2"/>
      <c r="AD254" s="2"/>
      <c r="AE254" s="2"/>
      <c r="AF254" s="2"/>
      <c r="AG254" s="71"/>
      <c r="AH254" s="85"/>
      <c r="AI254" s="85"/>
    </row>
    <row r="255" customFormat="false" ht="12.75" hidden="false" customHeight="true" outlineLevel="0" collapsed="false">
      <c r="B255" s="90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90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90"/>
      <c r="Y255" s="2"/>
      <c r="Z255" s="2"/>
      <c r="AA255" s="2"/>
      <c r="AB255" s="98"/>
      <c r="AC255" s="2"/>
      <c r="AD255" s="2"/>
      <c r="AE255" s="2"/>
      <c r="AF255" s="2"/>
      <c r="AG255" s="71"/>
      <c r="AH255" s="85"/>
      <c r="AI255" s="85"/>
    </row>
    <row r="256" customFormat="false" ht="12.75" hidden="false" customHeight="true" outlineLevel="0" collapsed="false">
      <c r="B256" s="90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90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90"/>
      <c r="Y256" s="2"/>
      <c r="Z256" s="2"/>
      <c r="AA256" s="2"/>
      <c r="AB256" s="98"/>
      <c r="AC256" s="2"/>
      <c r="AD256" s="2"/>
      <c r="AE256" s="2"/>
      <c r="AF256" s="2"/>
      <c r="AG256" s="71"/>
      <c r="AH256" s="85"/>
      <c r="AI256" s="85"/>
    </row>
    <row r="257" customFormat="false" ht="12.75" hidden="false" customHeight="true" outlineLevel="0" collapsed="false">
      <c r="B257" s="90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90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90"/>
      <c r="Y257" s="2"/>
      <c r="Z257" s="2"/>
      <c r="AA257" s="2"/>
      <c r="AB257" s="98"/>
      <c r="AC257" s="2"/>
      <c r="AD257" s="2"/>
      <c r="AE257" s="2"/>
      <c r="AF257" s="2"/>
      <c r="AG257" s="71"/>
      <c r="AH257" s="85"/>
      <c r="AI257" s="85"/>
    </row>
    <row r="258" customFormat="false" ht="12.75" hidden="false" customHeight="true" outlineLevel="0" collapsed="false">
      <c r="B258" s="90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90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90"/>
      <c r="Y258" s="2"/>
      <c r="Z258" s="2"/>
      <c r="AA258" s="2"/>
      <c r="AB258" s="98"/>
      <c r="AC258" s="2"/>
      <c r="AD258" s="2"/>
      <c r="AE258" s="2"/>
      <c r="AF258" s="2"/>
      <c r="AG258" s="71"/>
      <c r="AH258" s="85"/>
      <c r="AI258" s="85"/>
    </row>
    <row r="259" customFormat="false" ht="12.75" hidden="false" customHeight="true" outlineLevel="0" collapsed="false">
      <c r="B259" s="90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90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90"/>
      <c r="Y259" s="2"/>
      <c r="Z259" s="2"/>
      <c r="AA259" s="2"/>
      <c r="AB259" s="98"/>
      <c r="AC259" s="2"/>
      <c r="AD259" s="2"/>
      <c r="AE259" s="2"/>
      <c r="AF259" s="2"/>
      <c r="AG259" s="71"/>
      <c r="AH259" s="85"/>
      <c r="AI259" s="85"/>
    </row>
    <row r="260" customFormat="false" ht="12.75" hidden="false" customHeight="true" outlineLevel="0" collapsed="false">
      <c r="B260" s="90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90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90"/>
      <c r="Y260" s="2"/>
      <c r="Z260" s="2"/>
      <c r="AA260" s="2"/>
      <c r="AB260" s="98"/>
      <c r="AC260" s="2"/>
      <c r="AD260" s="2"/>
      <c r="AE260" s="2"/>
      <c r="AF260" s="2"/>
      <c r="AG260" s="71"/>
      <c r="AH260" s="85"/>
      <c r="AI260" s="85"/>
    </row>
    <row r="261" customFormat="false" ht="12.75" hidden="false" customHeight="true" outlineLevel="0" collapsed="false">
      <c r="B261" s="90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90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90"/>
      <c r="Y261" s="2"/>
      <c r="Z261" s="2"/>
      <c r="AA261" s="2"/>
      <c r="AB261" s="98"/>
      <c r="AC261" s="2"/>
      <c r="AD261" s="2"/>
      <c r="AE261" s="2"/>
      <c r="AF261" s="2"/>
      <c r="AG261" s="71"/>
      <c r="AH261" s="85"/>
      <c r="AI261" s="85"/>
    </row>
    <row r="262" customFormat="false" ht="12.75" hidden="false" customHeight="true" outlineLevel="0" collapsed="false">
      <c r="B262" s="90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90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90"/>
      <c r="Y262" s="2"/>
      <c r="Z262" s="2"/>
      <c r="AA262" s="2"/>
      <c r="AB262" s="98"/>
      <c r="AC262" s="2"/>
      <c r="AD262" s="2"/>
      <c r="AE262" s="2"/>
      <c r="AF262" s="2"/>
      <c r="AG262" s="71"/>
      <c r="AH262" s="85"/>
      <c r="AI262" s="85"/>
    </row>
    <row r="263" customFormat="false" ht="12.75" hidden="false" customHeight="true" outlineLevel="0" collapsed="false">
      <c r="B263" s="90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90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90"/>
      <c r="Y263" s="2"/>
      <c r="Z263" s="2"/>
      <c r="AA263" s="2"/>
      <c r="AB263" s="98"/>
      <c r="AC263" s="2"/>
      <c r="AD263" s="2"/>
      <c r="AE263" s="2"/>
      <c r="AF263" s="2"/>
      <c r="AG263" s="71"/>
      <c r="AH263" s="85"/>
      <c r="AI263" s="85"/>
    </row>
    <row r="264" customFormat="false" ht="12.75" hidden="false" customHeight="true" outlineLevel="0" collapsed="false">
      <c r="B264" s="90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90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90"/>
      <c r="Y264" s="2"/>
      <c r="Z264" s="2"/>
      <c r="AA264" s="2"/>
      <c r="AB264" s="98"/>
      <c r="AC264" s="2"/>
      <c r="AD264" s="2"/>
      <c r="AE264" s="2"/>
      <c r="AF264" s="2"/>
      <c r="AG264" s="71"/>
      <c r="AH264" s="85"/>
      <c r="AI264" s="85"/>
    </row>
    <row r="265" customFormat="false" ht="12.75" hidden="false" customHeight="true" outlineLevel="0" collapsed="false">
      <c r="B265" s="90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90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90"/>
      <c r="Y265" s="2"/>
      <c r="Z265" s="2"/>
      <c r="AA265" s="2"/>
      <c r="AB265" s="98"/>
      <c r="AC265" s="2"/>
      <c r="AD265" s="2"/>
      <c r="AE265" s="2"/>
      <c r="AF265" s="2"/>
      <c r="AG265" s="71"/>
      <c r="AH265" s="85"/>
      <c r="AI265" s="85"/>
    </row>
    <row r="266" customFormat="false" ht="12.75" hidden="false" customHeight="true" outlineLevel="0" collapsed="false">
      <c r="B266" s="90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90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90"/>
      <c r="Y266" s="2"/>
      <c r="Z266" s="2"/>
      <c r="AA266" s="2"/>
      <c r="AB266" s="98"/>
      <c r="AC266" s="2"/>
      <c r="AD266" s="2"/>
      <c r="AE266" s="2"/>
      <c r="AF266" s="2"/>
      <c r="AG266" s="71"/>
      <c r="AH266" s="85"/>
      <c r="AI266" s="85"/>
    </row>
    <row r="267" customFormat="false" ht="12.75" hidden="false" customHeight="true" outlineLevel="0" collapsed="false">
      <c r="B267" s="90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90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90"/>
      <c r="Y267" s="2"/>
      <c r="Z267" s="2"/>
      <c r="AA267" s="2"/>
      <c r="AB267" s="98"/>
      <c r="AC267" s="2"/>
      <c r="AD267" s="2"/>
      <c r="AE267" s="2"/>
      <c r="AF267" s="2"/>
      <c r="AG267" s="71"/>
      <c r="AH267" s="85"/>
      <c r="AI267" s="85"/>
    </row>
    <row r="268" customFormat="false" ht="12.75" hidden="false" customHeight="true" outlineLevel="0" collapsed="false">
      <c r="B268" s="90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90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90"/>
      <c r="Y268" s="2"/>
      <c r="Z268" s="2"/>
      <c r="AA268" s="2"/>
      <c r="AB268" s="98"/>
      <c r="AC268" s="2"/>
      <c r="AD268" s="2"/>
      <c r="AE268" s="2"/>
      <c r="AF268" s="2"/>
      <c r="AG268" s="71"/>
      <c r="AH268" s="85"/>
      <c r="AI268" s="85"/>
    </row>
    <row r="269" customFormat="false" ht="12.75" hidden="false" customHeight="true" outlineLevel="0" collapsed="false">
      <c r="B269" s="90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90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90"/>
      <c r="Y269" s="2"/>
      <c r="Z269" s="2"/>
      <c r="AA269" s="2"/>
      <c r="AB269" s="98"/>
      <c r="AC269" s="2"/>
      <c r="AD269" s="2"/>
      <c r="AE269" s="2"/>
      <c r="AF269" s="2"/>
      <c r="AG269" s="71"/>
      <c r="AH269" s="85"/>
      <c r="AI269" s="85"/>
    </row>
    <row r="270" customFormat="false" ht="12.75" hidden="false" customHeight="true" outlineLevel="0" collapsed="false">
      <c r="B270" s="90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90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90"/>
      <c r="Y270" s="2"/>
      <c r="Z270" s="2"/>
      <c r="AA270" s="2"/>
      <c r="AB270" s="98"/>
      <c r="AC270" s="2"/>
      <c r="AD270" s="2"/>
      <c r="AE270" s="2"/>
      <c r="AF270" s="2"/>
      <c r="AG270" s="71"/>
      <c r="AH270" s="85"/>
      <c r="AI270" s="85"/>
    </row>
    <row r="271" customFormat="false" ht="12.75" hidden="false" customHeight="true" outlineLevel="0" collapsed="false">
      <c r="B271" s="90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90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90"/>
      <c r="Y271" s="2"/>
      <c r="Z271" s="2"/>
      <c r="AA271" s="2"/>
      <c r="AB271" s="98"/>
      <c r="AC271" s="2"/>
      <c r="AD271" s="2"/>
      <c r="AE271" s="2"/>
      <c r="AF271" s="2"/>
      <c r="AG271" s="71"/>
      <c r="AH271" s="85"/>
      <c r="AI271" s="85"/>
    </row>
    <row r="272" customFormat="false" ht="12.75" hidden="false" customHeight="true" outlineLevel="0" collapsed="false">
      <c r="B272" s="90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90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90"/>
      <c r="Y272" s="2"/>
      <c r="Z272" s="2"/>
      <c r="AA272" s="2"/>
      <c r="AB272" s="98"/>
      <c r="AC272" s="2"/>
      <c r="AD272" s="2"/>
      <c r="AE272" s="2"/>
      <c r="AF272" s="2"/>
      <c r="AG272" s="71"/>
      <c r="AH272" s="85"/>
      <c r="AI272" s="85"/>
    </row>
    <row r="273" customFormat="false" ht="12.75" hidden="false" customHeight="true" outlineLevel="0" collapsed="false">
      <c r="B273" s="90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90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90"/>
      <c r="Y273" s="2"/>
      <c r="Z273" s="2"/>
      <c r="AA273" s="2"/>
      <c r="AB273" s="98"/>
      <c r="AC273" s="2"/>
      <c r="AD273" s="2"/>
      <c r="AE273" s="2"/>
      <c r="AF273" s="2"/>
      <c r="AG273" s="71"/>
      <c r="AH273" s="85"/>
      <c r="AI273" s="85"/>
    </row>
    <row r="274" customFormat="false" ht="12.75" hidden="false" customHeight="true" outlineLevel="0" collapsed="false">
      <c r="B274" s="90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90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90"/>
      <c r="Y274" s="2"/>
      <c r="Z274" s="2"/>
      <c r="AA274" s="2"/>
      <c r="AB274" s="98"/>
      <c r="AC274" s="2"/>
      <c r="AD274" s="2"/>
      <c r="AE274" s="2"/>
      <c r="AF274" s="2"/>
      <c r="AG274" s="71"/>
      <c r="AH274" s="85"/>
      <c r="AI274" s="85"/>
    </row>
    <row r="275" customFormat="false" ht="12.75" hidden="false" customHeight="true" outlineLevel="0" collapsed="false">
      <c r="B275" s="90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90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90"/>
      <c r="Y275" s="2"/>
      <c r="Z275" s="2"/>
      <c r="AA275" s="2"/>
      <c r="AB275" s="98"/>
      <c r="AC275" s="2"/>
      <c r="AD275" s="2"/>
      <c r="AE275" s="2"/>
      <c r="AF275" s="2"/>
      <c r="AG275" s="71"/>
      <c r="AH275" s="85"/>
      <c r="AI275" s="85"/>
    </row>
    <row r="276" customFormat="false" ht="12.75" hidden="false" customHeight="true" outlineLevel="0" collapsed="false">
      <c r="B276" s="90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90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90"/>
      <c r="Y276" s="2"/>
      <c r="Z276" s="2"/>
      <c r="AA276" s="2"/>
      <c r="AB276" s="98"/>
      <c r="AC276" s="2"/>
      <c r="AD276" s="2"/>
      <c r="AE276" s="2"/>
      <c r="AF276" s="2"/>
      <c r="AG276" s="71"/>
      <c r="AH276" s="85"/>
      <c r="AI276" s="85"/>
    </row>
    <row r="277" customFormat="false" ht="12.75" hidden="false" customHeight="true" outlineLevel="0" collapsed="false">
      <c r="B277" s="90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90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90"/>
      <c r="Y277" s="2"/>
      <c r="Z277" s="2"/>
      <c r="AA277" s="2"/>
      <c r="AB277" s="98"/>
      <c r="AC277" s="2"/>
      <c r="AD277" s="2"/>
      <c r="AE277" s="2"/>
      <c r="AF277" s="2"/>
      <c r="AG277" s="71"/>
      <c r="AH277" s="85"/>
      <c r="AI277" s="85"/>
    </row>
    <row r="278" customFormat="false" ht="12.75" hidden="false" customHeight="true" outlineLevel="0" collapsed="false">
      <c r="B278" s="90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90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90"/>
      <c r="Y278" s="2"/>
      <c r="Z278" s="2"/>
      <c r="AA278" s="2"/>
      <c r="AB278" s="98"/>
      <c r="AC278" s="2"/>
      <c r="AD278" s="2"/>
      <c r="AE278" s="2"/>
      <c r="AF278" s="2"/>
      <c r="AG278" s="71"/>
      <c r="AH278" s="85"/>
      <c r="AI278" s="85"/>
    </row>
    <row r="279" customFormat="false" ht="12.75" hidden="false" customHeight="true" outlineLevel="0" collapsed="false">
      <c r="B279" s="90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90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90"/>
      <c r="Y279" s="2"/>
      <c r="Z279" s="2"/>
      <c r="AA279" s="2"/>
      <c r="AB279" s="98"/>
      <c r="AC279" s="2"/>
      <c r="AD279" s="2"/>
      <c r="AE279" s="2"/>
      <c r="AF279" s="2"/>
      <c r="AG279" s="71"/>
      <c r="AH279" s="85"/>
      <c r="AI279" s="85"/>
    </row>
    <row r="280" customFormat="false" ht="12.75" hidden="false" customHeight="true" outlineLevel="0" collapsed="false">
      <c r="B280" s="90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90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90"/>
      <c r="Y280" s="2"/>
      <c r="Z280" s="2"/>
      <c r="AA280" s="2"/>
      <c r="AB280" s="98"/>
      <c r="AC280" s="2"/>
      <c r="AD280" s="2"/>
      <c r="AE280" s="2"/>
      <c r="AF280" s="2"/>
      <c r="AG280" s="71"/>
      <c r="AH280" s="85"/>
      <c r="AI280" s="85"/>
    </row>
    <row r="281" customFormat="false" ht="12.75" hidden="false" customHeight="true" outlineLevel="0" collapsed="false">
      <c r="B281" s="90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90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90"/>
      <c r="Y281" s="2"/>
      <c r="Z281" s="2"/>
      <c r="AA281" s="2"/>
      <c r="AB281" s="98"/>
      <c r="AC281" s="2"/>
      <c r="AD281" s="2"/>
      <c r="AE281" s="2"/>
      <c r="AF281" s="2"/>
      <c r="AG281" s="71"/>
      <c r="AH281" s="85"/>
      <c r="AI281" s="85"/>
    </row>
    <row r="282" customFormat="false" ht="12.75" hidden="false" customHeight="true" outlineLevel="0" collapsed="false">
      <c r="B282" s="90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90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90"/>
      <c r="Y282" s="2"/>
      <c r="Z282" s="2"/>
      <c r="AA282" s="2"/>
      <c r="AB282" s="98"/>
      <c r="AC282" s="2"/>
      <c r="AD282" s="2"/>
      <c r="AE282" s="2"/>
      <c r="AF282" s="2"/>
      <c r="AG282" s="71"/>
      <c r="AH282" s="85"/>
      <c r="AI282" s="85"/>
    </row>
    <row r="283" customFormat="false" ht="12.75" hidden="false" customHeight="true" outlineLevel="0" collapsed="false">
      <c r="B283" s="90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90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90"/>
      <c r="Y283" s="2"/>
      <c r="Z283" s="2"/>
      <c r="AA283" s="2"/>
      <c r="AB283" s="98"/>
      <c r="AC283" s="2"/>
      <c r="AD283" s="2"/>
      <c r="AE283" s="2"/>
      <c r="AF283" s="2"/>
      <c r="AG283" s="71"/>
      <c r="AH283" s="85"/>
      <c r="AI283" s="85"/>
    </row>
    <row r="284" customFormat="false" ht="12.75" hidden="false" customHeight="true" outlineLevel="0" collapsed="false">
      <c r="B284" s="90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90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90"/>
      <c r="Y284" s="2"/>
      <c r="Z284" s="2"/>
      <c r="AA284" s="2"/>
      <c r="AB284" s="98"/>
      <c r="AC284" s="2"/>
      <c r="AD284" s="2"/>
      <c r="AE284" s="2"/>
      <c r="AF284" s="2"/>
      <c r="AG284" s="71"/>
      <c r="AH284" s="85"/>
      <c r="AI284" s="85"/>
    </row>
    <row r="285" customFormat="false" ht="12.75" hidden="false" customHeight="true" outlineLevel="0" collapsed="false">
      <c r="B285" s="90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90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90"/>
      <c r="Y285" s="2"/>
      <c r="Z285" s="2"/>
      <c r="AA285" s="2"/>
      <c r="AB285" s="98"/>
      <c r="AC285" s="2"/>
      <c r="AD285" s="2"/>
      <c r="AE285" s="2"/>
      <c r="AF285" s="2"/>
      <c r="AG285" s="71"/>
      <c r="AH285" s="85"/>
      <c r="AI285" s="85"/>
    </row>
    <row r="286" customFormat="false" ht="12.75" hidden="false" customHeight="true" outlineLevel="0" collapsed="false">
      <c r="B286" s="90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90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90"/>
      <c r="Y286" s="2"/>
      <c r="Z286" s="2"/>
      <c r="AA286" s="2"/>
      <c r="AB286" s="98"/>
      <c r="AC286" s="2"/>
      <c r="AD286" s="2"/>
      <c r="AE286" s="2"/>
      <c r="AF286" s="2"/>
      <c r="AG286" s="71"/>
      <c r="AH286" s="85"/>
      <c r="AI286" s="85"/>
    </row>
    <row r="287" customFormat="false" ht="12.75" hidden="false" customHeight="true" outlineLevel="0" collapsed="false">
      <c r="B287" s="90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90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90"/>
      <c r="Y287" s="2"/>
      <c r="Z287" s="2"/>
      <c r="AA287" s="2"/>
      <c r="AB287" s="98"/>
      <c r="AC287" s="2"/>
      <c r="AD287" s="2"/>
      <c r="AE287" s="2"/>
      <c r="AF287" s="2"/>
      <c r="AG287" s="71"/>
      <c r="AH287" s="85"/>
      <c r="AI287" s="85"/>
    </row>
    <row r="288" customFormat="false" ht="12.75" hidden="false" customHeight="true" outlineLevel="0" collapsed="false">
      <c r="B288" s="90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90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90"/>
      <c r="Y288" s="2"/>
      <c r="Z288" s="2"/>
      <c r="AA288" s="2"/>
      <c r="AB288" s="98"/>
      <c r="AC288" s="2"/>
      <c r="AD288" s="2"/>
      <c r="AE288" s="2"/>
      <c r="AF288" s="2"/>
      <c r="AG288" s="71"/>
      <c r="AH288" s="85"/>
      <c r="AI288" s="85"/>
    </row>
    <row r="289" customFormat="false" ht="12.75" hidden="false" customHeight="true" outlineLevel="0" collapsed="false">
      <c r="B289" s="90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90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90"/>
      <c r="Y289" s="2"/>
      <c r="Z289" s="2"/>
      <c r="AA289" s="2"/>
      <c r="AB289" s="98"/>
      <c r="AC289" s="2"/>
      <c r="AD289" s="2"/>
      <c r="AE289" s="2"/>
      <c r="AF289" s="2"/>
      <c r="AG289" s="71"/>
      <c r="AH289" s="85"/>
      <c r="AI289" s="85"/>
    </row>
    <row r="290" customFormat="false" ht="12.75" hidden="false" customHeight="true" outlineLevel="0" collapsed="false">
      <c r="B290" s="90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90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90"/>
      <c r="Y290" s="2"/>
      <c r="Z290" s="2"/>
      <c r="AA290" s="2"/>
      <c r="AB290" s="98"/>
      <c r="AC290" s="2"/>
      <c r="AD290" s="2"/>
      <c r="AE290" s="2"/>
      <c r="AF290" s="2"/>
      <c r="AG290" s="71"/>
      <c r="AH290" s="85"/>
      <c r="AI290" s="85"/>
    </row>
    <row r="291" customFormat="false" ht="12.75" hidden="false" customHeight="true" outlineLevel="0" collapsed="false">
      <c r="B291" s="90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90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90"/>
      <c r="Y291" s="2"/>
      <c r="Z291" s="2"/>
      <c r="AA291" s="2"/>
      <c r="AB291" s="98"/>
      <c r="AC291" s="2"/>
      <c r="AD291" s="2"/>
      <c r="AE291" s="2"/>
      <c r="AF291" s="2"/>
      <c r="AG291" s="71"/>
      <c r="AH291" s="85"/>
      <c r="AI291" s="85"/>
    </row>
    <row r="292" customFormat="false" ht="12.75" hidden="false" customHeight="true" outlineLevel="0" collapsed="false">
      <c r="B292" s="90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90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90"/>
      <c r="Y292" s="2"/>
      <c r="Z292" s="2"/>
      <c r="AA292" s="2"/>
      <c r="AB292" s="98"/>
      <c r="AC292" s="2"/>
      <c r="AD292" s="2"/>
      <c r="AE292" s="2"/>
      <c r="AF292" s="2"/>
      <c r="AG292" s="71"/>
      <c r="AH292" s="85"/>
      <c r="AI292" s="85"/>
    </row>
    <row r="293" customFormat="false" ht="12.75" hidden="false" customHeight="true" outlineLevel="0" collapsed="false">
      <c r="B293" s="90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90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90"/>
      <c r="Y293" s="2"/>
      <c r="Z293" s="2"/>
      <c r="AA293" s="2"/>
      <c r="AB293" s="98"/>
      <c r="AC293" s="2"/>
      <c r="AD293" s="2"/>
      <c r="AE293" s="2"/>
      <c r="AF293" s="2"/>
      <c r="AG293" s="71"/>
      <c r="AH293" s="85"/>
      <c r="AI293" s="85"/>
    </row>
    <row r="294" customFormat="false" ht="12.75" hidden="false" customHeight="true" outlineLevel="0" collapsed="false">
      <c r="B294" s="90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90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90"/>
      <c r="Y294" s="2"/>
      <c r="Z294" s="2"/>
      <c r="AA294" s="2"/>
      <c r="AB294" s="98"/>
      <c r="AC294" s="2"/>
      <c r="AD294" s="2"/>
      <c r="AE294" s="2"/>
      <c r="AF294" s="2"/>
      <c r="AG294" s="71"/>
      <c r="AH294" s="85"/>
      <c r="AI294" s="85"/>
    </row>
    <row r="295" customFormat="false" ht="12.75" hidden="false" customHeight="true" outlineLevel="0" collapsed="false">
      <c r="B295" s="90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90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90"/>
      <c r="Y295" s="2"/>
      <c r="Z295" s="2"/>
      <c r="AA295" s="2"/>
      <c r="AB295" s="98"/>
      <c r="AC295" s="2"/>
      <c r="AD295" s="2"/>
      <c r="AE295" s="2"/>
      <c r="AF295" s="2"/>
      <c r="AG295" s="71"/>
      <c r="AH295" s="85"/>
      <c r="AI295" s="85"/>
    </row>
    <row r="296" customFormat="false" ht="12.75" hidden="false" customHeight="true" outlineLevel="0" collapsed="false">
      <c r="B296" s="90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90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90"/>
      <c r="Y296" s="2"/>
      <c r="Z296" s="2"/>
      <c r="AA296" s="2"/>
      <c r="AB296" s="98"/>
      <c r="AC296" s="2"/>
      <c r="AD296" s="2"/>
      <c r="AE296" s="2"/>
      <c r="AF296" s="2"/>
      <c r="AG296" s="71"/>
      <c r="AH296" s="85"/>
      <c r="AI296" s="85"/>
    </row>
    <row r="297" customFormat="false" ht="12.75" hidden="false" customHeight="true" outlineLevel="0" collapsed="false">
      <c r="B297" s="90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90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90"/>
      <c r="Y297" s="2"/>
      <c r="Z297" s="2"/>
      <c r="AA297" s="2"/>
      <c r="AB297" s="98"/>
      <c r="AC297" s="2"/>
      <c r="AD297" s="2"/>
      <c r="AE297" s="2"/>
      <c r="AF297" s="2"/>
      <c r="AG297" s="71"/>
      <c r="AH297" s="85"/>
      <c r="AI297" s="85"/>
    </row>
    <row r="298" customFormat="false" ht="12.75" hidden="false" customHeight="true" outlineLevel="0" collapsed="false">
      <c r="B298" s="90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90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90"/>
      <c r="Y298" s="2"/>
      <c r="Z298" s="2"/>
      <c r="AA298" s="2"/>
      <c r="AB298" s="98"/>
      <c r="AC298" s="2"/>
      <c r="AD298" s="2"/>
      <c r="AE298" s="2"/>
      <c r="AF298" s="2"/>
      <c r="AG298" s="71"/>
      <c r="AH298" s="85"/>
      <c r="AI298" s="85"/>
    </row>
    <row r="299" customFormat="false" ht="12.75" hidden="false" customHeight="true" outlineLevel="0" collapsed="false">
      <c r="B299" s="90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90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90"/>
      <c r="Y299" s="2"/>
      <c r="Z299" s="2"/>
      <c r="AA299" s="2"/>
      <c r="AB299" s="98"/>
      <c r="AC299" s="2"/>
      <c r="AD299" s="2"/>
      <c r="AE299" s="2"/>
      <c r="AF299" s="2"/>
      <c r="AG299" s="71"/>
      <c r="AH299" s="85"/>
      <c r="AI299" s="85"/>
    </row>
    <row r="300" customFormat="false" ht="12.75" hidden="false" customHeight="true" outlineLevel="0" collapsed="false">
      <c r="B300" s="90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90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90"/>
      <c r="Y300" s="2"/>
      <c r="Z300" s="2"/>
      <c r="AA300" s="2"/>
      <c r="AB300" s="98"/>
      <c r="AC300" s="2"/>
      <c r="AD300" s="2"/>
      <c r="AE300" s="2"/>
      <c r="AF300" s="2"/>
      <c r="AG300" s="71"/>
      <c r="AH300" s="85"/>
      <c r="AI300" s="85"/>
    </row>
    <row r="301" customFormat="false" ht="12.75" hidden="false" customHeight="true" outlineLevel="0" collapsed="false">
      <c r="B301" s="90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90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90"/>
      <c r="Y301" s="2"/>
      <c r="Z301" s="2"/>
      <c r="AA301" s="2"/>
      <c r="AB301" s="98"/>
      <c r="AC301" s="2"/>
      <c r="AD301" s="2"/>
      <c r="AE301" s="2"/>
      <c r="AF301" s="2"/>
      <c r="AG301" s="71"/>
      <c r="AH301" s="85"/>
      <c r="AI301" s="85"/>
    </row>
    <row r="302" customFormat="false" ht="12.75" hidden="false" customHeight="true" outlineLevel="0" collapsed="false">
      <c r="B302" s="90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90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90"/>
      <c r="Y302" s="2"/>
      <c r="Z302" s="2"/>
      <c r="AA302" s="2"/>
      <c r="AB302" s="98"/>
      <c r="AC302" s="2"/>
      <c r="AD302" s="2"/>
      <c r="AE302" s="2"/>
      <c r="AF302" s="2"/>
      <c r="AG302" s="71"/>
      <c r="AH302" s="85"/>
      <c r="AI302" s="85"/>
    </row>
    <row r="303" customFormat="false" ht="12.75" hidden="false" customHeight="true" outlineLevel="0" collapsed="false">
      <c r="B303" s="90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90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90"/>
      <c r="Y303" s="2"/>
      <c r="Z303" s="2"/>
      <c r="AA303" s="2"/>
      <c r="AB303" s="98"/>
      <c r="AC303" s="2"/>
      <c r="AD303" s="2"/>
      <c r="AE303" s="2"/>
      <c r="AF303" s="2"/>
      <c r="AG303" s="71"/>
      <c r="AH303" s="85"/>
      <c r="AI303" s="85"/>
    </row>
    <row r="304" customFormat="false" ht="12.75" hidden="false" customHeight="true" outlineLevel="0" collapsed="false">
      <c r="B304" s="90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90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90"/>
      <c r="Y304" s="2"/>
      <c r="Z304" s="2"/>
      <c r="AA304" s="2"/>
      <c r="AB304" s="98"/>
      <c r="AC304" s="2"/>
      <c r="AD304" s="2"/>
      <c r="AE304" s="2"/>
      <c r="AF304" s="2"/>
      <c r="AG304" s="71"/>
      <c r="AH304" s="85"/>
      <c r="AI304" s="85"/>
    </row>
    <row r="305" customFormat="false" ht="12.75" hidden="false" customHeight="true" outlineLevel="0" collapsed="false">
      <c r="B305" s="90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90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90"/>
      <c r="Y305" s="2"/>
      <c r="Z305" s="2"/>
      <c r="AA305" s="2"/>
      <c r="AB305" s="98"/>
      <c r="AC305" s="2"/>
      <c r="AD305" s="2"/>
      <c r="AE305" s="2"/>
      <c r="AF305" s="2"/>
      <c r="AG305" s="71"/>
      <c r="AH305" s="85"/>
      <c r="AI305" s="85"/>
    </row>
    <row r="306" customFormat="false" ht="12.75" hidden="false" customHeight="true" outlineLevel="0" collapsed="false">
      <c r="B306" s="90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90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90"/>
      <c r="Y306" s="2"/>
      <c r="Z306" s="2"/>
      <c r="AA306" s="2"/>
      <c r="AB306" s="98"/>
      <c r="AC306" s="2"/>
      <c r="AD306" s="2"/>
      <c r="AE306" s="2"/>
      <c r="AF306" s="2"/>
      <c r="AG306" s="71"/>
      <c r="AH306" s="85"/>
      <c r="AI306" s="85"/>
    </row>
    <row r="307" customFormat="false" ht="12.75" hidden="false" customHeight="true" outlineLevel="0" collapsed="false">
      <c r="B307" s="90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90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90"/>
      <c r="Y307" s="2"/>
      <c r="Z307" s="2"/>
      <c r="AA307" s="2"/>
      <c r="AB307" s="98"/>
      <c r="AC307" s="2"/>
      <c r="AD307" s="2"/>
      <c r="AE307" s="2"/>
      <c r="AF307" s="2"/>
      <c r="AG307" s="71"/>
      <c r="AH307" s="85"/>
      <c r="AI307" s="85"/>
    </row>
    <row r="308" customFormat="false" ht="12.75" hidden="false" customHeight="true" outlineLevel="0" collapsed="false">
      <c r="B308" s="90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90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90"/>
      <c r="Y308" s="2"/>
      <c r="Z308" s="2"/>
      <c r="AA308" s="2"/>
      <c r="AB308" s="98"/>
      <c r="AC308" s="2"/>
      <c r="AD308" s="2"/>
      <c r="AE308" s="2"/>
      <c r="AF308" s="2"/>
      <c r="AG308" s="71"/>
      <c r="AH308" s="85"/>
      <c r="AI308" s="85"/>
    </row>
    <row r="309" customFormat="false" ht="12.75" hidden="false" customHeight="true" outlineLevel="0" collapsed="false">
      <c r="B309" s="90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90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90"/>
      <c r="Y309" s="2"/>
      <c r="Z309" s="2"/>
      <c r="AA309" s="2"/>
      <c r="AB309" s="98"/>
      <c r="AC309" s="2"/>
      <c r="AD309" s="2"/>
      <c r="AE309" s="2"/>
      <c r="AF309" s="2"/>
      <c r="AG309" s="71"/>
      <c r="AH309" s="85"/>
      <c r="AI309" s="85"/>
    </row>
    <row r="310" customFormat="false" ht="12.75" hidden="false" customHeight="true" outlineLevel="0" collapsed="false">
      <c r="B310" s="90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90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90"/>
      <c r="Y310" s="2"/>
      <c r="Z310" s="2"/>
      <c r="AA310" s="2"/>
      <c r="AB310" s="98"/>
      <c r="AC310" s="2"/>
      <c r="AD310" s="2"/>
      <c r="AE310" s="2"/>
      <c r="AF310" s="2"/>
      <c r="AG310" s="71"/>
      <c r="AH310" s="85"/>
      <c r="AI310" s="85"/>
    </row>
    <row r="311" customFormat="false" ht="12.75" hidden="false" customHeight="true" outlineLevel="0" collapsed="false">
      <c r="B311" s="90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90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90"/>
      <c r="Y311" s="2"/>
      <c r="Z311" s="2"/>
      <c r="AA311" s="2"/>
      <c r="AB311" s="98"/>
      <c r="AC311" s="2"/>
      <c r="AD311" s="2"/>
      <c r="AE311" s="2"/>
      <c r="AF311" s="2"/>
      <c r="AG311" s="71"/>
      <c r="AH311" s="85"/>
      <c r="AI311" s="85"/>
    </row>
    <row r="312" customFormat="false" ht="12.75" hidden="false" customHeight="true" outlineLevel="0" collapsed="false">
      <c r="B312" s="90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90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90"/>
      <c r="Y312" s="2"/>
      <c r="Z312" s="2"/>
      <c r="AA312" s="2"/>
      <c r="AB312" s="98"/>
      <c r="AC312" s="2"/>
      <c r="AD312" s="2"/>
      <c r="AE312" s="2"/>
      <c r="AF312" s="2"/>
      <c r="AG312" s="71"/>
      <c r="AH312" s="85"/>
      <c r="AI312" s="85"/>
    </row>
    <row r="313" customFormat="false" ht="12.75" hidden="false" customHeight="true" outlineLevel="0" collapsed="false">
      <c r="B313" s="90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90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90"/>
      <c r="Y313" s="2"/>
      <c r="Z313" s="2"/>
      <c r="AA313" s="2"/>
      <c r="AB313" s="98"/>
      <c r="AC313" s="2"/>
      <c r="AD313" s="2"/>
      <c r="AE313" s="2"/>
      <c r="AF313" s="2"/>
      <c r="AG313" s="71"/>
      <c r="AH313" s="85"/>
      <c r="AI313" s="85"/>
    </row>
    <row r="314" customFormat="false" ht="12.75" hidden="false" customHeight="true" outlineLevel="0" collapsed="false">
      <c r="B314" s="90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90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90"/>
      <c r="Y314" s="2"/>
      <c r="Z314" s="2"/>
      <c r="AA314" s="2"/>
      <c r="AB314" s="98"/>
      <c r="AC314" s="2"/>
      <c r="AD314" s="2"/>
      <c r="AE314" s="2"/>
      <c r="AF314" s="2"/>
      <c r="AG314" s="71"/>
      <c r="AH314" s="85"/>
      <c r="AI314" s="85"/>
    </row>
    <row r="315" customFormat="false" ht="12.75" hidden="false" customHeight="true" outlineLevel="0" collapsed="false">
      <c r="B315" s="90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90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90"/>
      <c r="Y315" s="2"/>
      <c r="Z315" s="2"/>
      <c r="AA315" s="2"/>
      <c r="AB315" s="98"/>
      <c r="AC315" s="2"/>
      <c r="AD315" s="2"/>
      <c r="AE315" s="2"/>
      <c r="AF315" s="2"/>
      <c r="AG315" s="71"/>
      <c r="AH315" s="85"/>
      <c r="AI315" s="85"/>
    </row>
    <row r="316" customFormat="false" ht="12.75" hidden="false" customHeight="true" outlineLevel="0" collapsed="false">
      <c r="B316" s="90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90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90"/>
      <c r="Y316" s="2"/>
      <c r="Z316" s="2"/>
      <c r="AA316" s="2"/>
      <c r="AB316" s="98"/>
      <c r="AC316" s="2"/>
      <c r="AD316" s="2"/>
      <c r="AE316" s="2"/>
      <c r="AF316" s="2"/>
      <c r="AG316" s="71"/>
      <c r="AH316" s="85"/>
      <c r="AI316" s="85"/>
    </row>
    <row r="317" customFormat="false" ht="12.75" hidden="false" customHeight="true" outlineLevel="0" collapsed="false">
      <c r="B317" s="90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90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90"/>
      <c r="Y317" s="2"/>
      <c r="Z317" s="2"/>
      <c r="AA317" s="2"/>
      <c r="AB317" s="98"/>
      <c r="AC317" s="2"/>
      <c r="AD317" s="2"/>
      <c r="AE317" s="2"/>
      <c r="AF317" s="2"/>
      <c r="AG317" s="71"/>
      <c r="AH317" s="85"/>
      <c r="AI317" s="85"/>
    </row>
    <row r="318" customFormat="false" ht="12.75" hidden="false" customHeight="true" outlineLevel="0" collapsed="false">
      <c r="B318" s="90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90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90"/>
      <c r="Y318" s="2"/>
      <c r="Z318" s="2"/>
      <c r="AA318" s="2"/>
      <c r="AB318" s="98"/>
      <c r="AC318" s="2"/>
      <c r="AD318" s="2"/>
      <c r="AE318" s="2"/>
      <c r="AF318" s="2"/>
      <c r="AG318" s="71"/>
      <c r="AH318" s="85"/>
      <c r="AI318" s="85"/>
    </row>
    <row r="319" customFormat="false" ht="12.75" hidden="false" customHeight="true" outlineLevel="0" collapsed="false">
      <c r="B319" s="90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90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90"/>
      <c r="Y319" s="2"/>
      <c r="Z319" s="2"/>
      <c r="AA319" s="2"/>
      <c r="AB319" s="98"/>
      <c r="AC319" s="2"/>
      <c r="AD319" s="2"/>
      <c r="AE319" s="2"/>
      <c r="AF319" s="2"/>
      <c r="AG319" s="71"/>
      <c r="AH319" s="85"/>
      <c r="AI319" s="85"/>
    </row>
    <row r="320" customFormat="false" ht="12.75" hidden="false" customHeight="true" outlineLevel="0" collapsed="false">
      <c r="B320" s="90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90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90"/>
      <c r="Y320" s="2"/>
      <c r="Z320" s="2"/>
      <c r="AA320" s="2"/>
      <c r="AB320" s="98"/>
      <c r="AC320" s="2"/>
      <c r="AD320" s="2"/>
      <c r="AE320" s="2"/>
      <c r="AF320" s="2"/>
      <c r="AG320" s="71"/>
      <c r="AH320" s="85"/>
      <c r="AI320" s="85"/>
    </row>
    <row r="321" customFormat="false" ht="12.75" hidden="false" customHeight="true" outlineLevel="0" collapsed="false">
      <c r="B321" s="90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90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90"/>
      <c r="Y321" s="2"/>
      <c r="Z321" s="2"/>
      <c r="AA321" s="2"/>
      <c r="AB321" s="98"/>
      <c r="AC321" s="2"/>
      <c r="AD321" s="2"/>
      <c r="AE321" s="2"/>
      <c r="AF321" s="2"/>
      <c r="AG321" s="71"/>
      <c r="AH321" s="85"/>
      <c r="AI321" s="85"/>
    </row>
    <row r="322" customFormat="false" ht="12.75" hidden="false" customHeight="true" outlineLevel="0" collapsed="false">
      <c r="B322" s="90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90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90"/>
      <c r="Y322" s="2"/>
      <c r="Z322" s="2"/>
      <c r="AA322" s="2"/>
      <c r="AB322" s="98"/>
      <c r="AC322" s="2"/>
      <c r="AD322" s="2"/>
      <c r="AE322" s="2"/>
      <c r="AF322" s="2"/>
      <c r="AG322" s="71"/>
      <c r="AH322" s="85"/>
      <c r="AI322" s="85"/>
    </row>
    <row r="323" customFormat="false" ht="12.75" hidden="false" customHeight="true" outlineLevel="0" collapsed="false">
      <c r="B323" s="90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90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90"/>
      <c r="Y323" s="2"/>
      <c r="Z323" s="2"/>
      <c r="AA323" s="2"/>
      <c r="AB323" s="98"/>
      <c r="AC323" s="2"/>
      <c r="AD323" s="2"/>
      <c r="AE323" s="2"/>
      <c r="AF323" s="2"/>
      <c r="AG323" s="71"/>
      <c r="AH323" s="85"/>
      <c r="AI323" s="85"/>
    </row>
    <row r="324" customFormat="false" ht="12.75" hidden="false" customHeight="true" outlineLevel="0" collapsed="false">
      <c r="B324" s="90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90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90"/>
      <c r="Y324" s="2"/>
      <c r="Z324" s="2"/>
      <c r="AA324" s="2"/>
      <c r="AB324" s="98"/>
      <c r="AC324" s="2"/>
      <c r="AD324" s="2"/>
      <c r="AE324" s="2"/>
      <c r="AF324" s="2"/>
      <c r="AG324" s="71"/>
      <c r="AH324" s="85"/>
      <c r="AI324" s="85"/>
    </row>
    <row r="325" customFormat="false" ht="12.75" hidden="false" customHeight="true" outlineLevel="0" collapsed="false">
      <c r="B325" s="90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90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90"/>
      <c r="Y325" s="2"/>
      <c r="Z325" s="2"/>
      <c r="AA325" s="2"/>
      <c r="AB325" s="98"/>
      <c r="AC325" s="2"/>
      <c r="AD325" s="2"/>
      <c r="AE325" s="2"/>
      <c r="AF325" s="2"/>
      <c r="AG325" s="71"/>
      <c r="AH325" s="85"/>
      <c r="AI325" s="85"/>
    </row>
    <row r="326" customFormat="false" ht="12.75" hidden="false" customHeight="true" outlineLevel="0" collapsed="false">
      <c r="B326" s="90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90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90"/>
      <c r="Y326" s="2"/>
      <c r="Z326" s="2"/>
      <c r="AA326" s="2"/>
      <c r="AB326" s="98"/>
      <c r="AC326" s="2"/>
      <c r="AD326" s="2"/>
      <c r="AE326" s="2"/>
      <c r="AF326" s="2"/>
      <c r="AG326" s="71"/>
      <c r="AH326" s="85"/>
      <c r="AI326" s="85"/>
    </row>
    <row r="327" customFormat="false" ht="12.75" hidden="false" customHeight="true" outlineLevel="0" collapsed="false">
      <c r="B327" s="90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90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90"/>
      <c r="Y327" s="2"/>
      <c r="Z327" s="2"/>
      <c r="AA327" s="2"/>
      <c r="AB327" s="98"/>
      <c r="AC327" s="2"/>
      <c r="AD327" s="2"/>
      <c r="AE327" s="2"/>
      <c r="AF327" s="2"/>
      <c r="AG327" s="71"/>
      <c r="AH327" s="85"/>
      <c r="AI327" s="85"/>
    </row>
    <row r="328" customFormat="false" ht="12.75" hidden="false" customHeight="true" outlineLevel="0" collapsed="false">
      <c r="B328" s="90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90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90"/>
      <c r="Y328" s="2"/>
      <c r="Z328" s="2"/>
      <c r="AA328" s="2"/>
      <c r="AB328" s="98"/>
      <c r="AC328" s="2"/>
      <c r="AD328" s="2"/>
      <c r="AE328" s="2"/>
      <c r="AF328" s="2"/>
      <c r="AG328" s="71"/>
      <c r="AH328" s="85"/>
      <c r="AI328" s="85"/>
    </row>
    <row r="329" customFormat="false" ht="12.75" hidden="false" customHeight="true" outlineLevel="0" collapsed="false">
      <c r="B329" s="90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90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90"/>
      <c r="Y329" s="2"/>
      <c r="Z329" s="2"/>
      <c r="AA329" s="2"/>
      <c r="AB329" s="98"/>
      <c r="AC329" s="2"/>
      <c r="AD329" s="2"/>
      <c r="AE329" s="2"/>
      <c r="AF329" s="2"/>
      <c r="AG329" s="71"/>
      <c r="AH329" s="85"/>
      <c r="AI329" s="85"/>
    </row>
    <row r="330" customFormat="false" ht="12.75" hidden="false" customHeight="true" outlineLevel="0" collapsed="false">
      <c r="B330" s="9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90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90"/>
      <c r="Y330" s="2"/>
      <c r="Z330" s="2"/>
      <c r="AA330" s="2"/>
      <c r="AB330" s="98"/>
      <c r="AC330" s="2"/>
      <c r="AD330" s="2"/>
      <c r="AE330" s="2"/>
      <c r="AF330" s="2"/>
      <c r="AG330" s="71"/>
      <c r="AH330" s="85"/>
      <c r="AI330" s="85"/>
    </row>
    <row r="331" customFormat="false" ht="12.75" hidden="false" customHeight="true" outlineLevel="0" collapsed="false">
      <c r="B331" s="90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90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90"/>
      <c r="Y331" s="2"/>
      <c r="Z331" s="2"/>
      <c r="AA331" s="2"/>
      <c r="AB331" s="98"/>
      <c r="AC331" s="2"/>
      <c r="AD331" s="2"/>
      <c r="AE331" s="2"/>
      <c r="AF331" s="2"/>
      <c r="AG331" s="71"/>
      <c r="AH331" s="85"/>
      <c r="AI331" s="85"/>
    </row>
    <row r="332" customFormat="false" ht="12.75" hidden="false" customHeight="true" outlineLevel="0" collapsed="false">
      <c r="B332" s="90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90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90"/>
      <c r="Y332" s="2"/>
      <c r="Z332" s="2"/>
      <c r="AA332" s="2"/>
      <c r="AB332" s="98"/>
      <c r="AC332" s="2"/>
      <c r="AD332" s="2"/>
      <c r="AE332" s="2"/>
      <c r="AF332" s="2"/>
      <c r="AG332" s="71"/>
      <c r="AH332" s="85"/>
      <c r="AI332" s="85"/>
    </row>
    <row r="333" customFormat="false" ht="12.75" hidden="false" customHeight="true" outlineLevel="0" collapsed="false">
      <c r="B333" s="90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90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90"/>
      <c r="Y333" s="2"/>
      <c r="Z333" s="2"/>
      <c r="AA333" s="2"/>
      <c r="AB333" s="98"/>
      <c r="AC333" s="2"/>
      <c r="AD333" s="2"/>
      <c r="AE333" s="2"/>
      <c r="AF333" s="2"/>
      <c r="AG333" s="71"/>
      <c r="AH333" s="85"/>
      <c r="AI333" s="85"/>
    </row>
    <row r="334" customFormat="false" ht="12.75" hidden="false" customHeight="true" outlineLevel="0" collapsed="false">
      <c r="B334" s="90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90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90"/>
      <c r="Y334" s="2"/>
      <c r="Z334" s="2"/>
      <c r="AA334" s="2"/>
      <c r="AB334" s="98"/>
      <c r="AC334" s="2"/>
      <c r="AD334" s="2"/>
      <c r="AE334" s="2"/>
      <c r="AF334" s="2"/>
      <c r="AG334" s="71"/>
      <c r="AH334" s="85"/>
      <c r="AI334" s="85"/>
    </row>
    <row r="335" customFormat="false" ht="12.75" hidden="false" customHeight="true" outlineLevel="0" collapsed="false">
      <c r="B335" s="90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90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90"/>
      <c r="Y335" s="2"/>
      <c r="Z335" s="2"/>
      <c r="AA335" s="2"/>
      <c r="AB335" s="98"/>
      <c r="AC335" s="2"/>
      <c r="AD335" s="2"/>
      <c r="AE335" s="2"/>
      <c r="AF335" s="2"/>
      <c r="AG335" s="71"/>
      <c r="AH335" s="85"/>
      <c r="AI335" s="85"/>
    </row>
    <row r="336" customFormat="false" ht="12.75" hidden="false" customHeight="true" outlineLevel="0" collapsed="false">
      <c r="B336" s="90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90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90"/>
      <c r="Y336" s="2"/>
      <c r="Z336" s="2"/>
      <c r="AA336" s="2"/>
      <c r="AB336" s="98"/>
      <c r="AC336" s="2"/>
      <c r="AD336" s="2"/>
      <c r="AE336" s="2"/>
      <c r="AF336" s="2"/>
      <c r="AG336" s="71"/>
      <c r="AH336" s="85"/>
      <c r="AI336" s="85"/>
    </row>
    <row r="337" customFormat="false" ht="12.75" hidden="false" customHeight="true" outlineLevel="0" collapsed="false">
      <c r="B337" s="90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90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90"/>
      <c r="Y337" s="2"/>
      <c r="Z337" s="2"/>
      <c r="AA337" s="2"/>
      <c r="AB337" s="98"/>
      <c r="AC337" s="2"/>
      <c r="AD337" s="2"/>
      <c r="AE337" s="2"/>
      <c r="AF337" s="2"/>
      <c r="AG337" s="71"/>
      <c r="AH337" s="85"/>
      <c r="AI337" s="85"/>
    </row>
    <row r="338" customFormat="false" ht="12.75" hidden="false" customHeight="true" outlineLevel="0" collapsed="false">
      <c r="B338" s="90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90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90"/>
      <c r="Y338" s="2"/>
      <c r="Z338" s="2"/>
      <c r="AA338" s="2"/>
      <c r="AB338" s="98"/>
      <c r="AC338" s="2"/>
      <c r="AD338" s="2"/>
      <c r="AE338" s="2"/>
      <c r="AF338" s="2"/>
      <c r="AG338" s="71"/>
      <c r="AH338" s="85"/>
      <c r="AI338" s="85"/>
    </row>
    <row r="339" customFormat="false" ht="12.75" hidden="false" customHeight="true" outlineLevel="0" collapsed="false">
      <c r="B339" s="90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90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90"/>
      <c r="Y339" s="2"/>
      <c r="Z339" s="2"/>
      <c r="AA339" s="2"/>
      <c r="AB339" s="98"/>
      <c r="AC339" s="2"/>
      <c r="AD339" s="2"/>
      <c r="AE339" s="2"/>
      <c r="AF339" s="2"/>
      <c r="AG339" s="71"/>
      <c r="AH339" s="85"/>
      <c r="AI339" s="85"/>
    </row>
    <row r="340" customFormat="false" ht="12.75" hidden="false" customHeight="true" outlineLevel="0" collapsed="false">
      <c r="B340" s="90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90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90"/>
      <c r="Y340" s="2"/>
      <c r="Z340" s="2"/>
      <c r="AA340" s="2"/>
      <c r="AB340" s="98"/>
      <c r="AC340" s="2"/>
      <c r="AD340" s="2"/>
      <c r="AE340" s="2"/>
      <c r="AF340" s="2"/>
      <c r="AG340" s="71"/>
      <c r="AH340" s="85"/>
      <c r="AI340" s="85"/>
    </row>
    <row r="341" customFormat="false" ht="12.75" hidden="false" customHeight="true" outlineLevel="0" collapsed="false">
      <c r="B341" s="90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90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90"/>
      <c r="Y341" s="2"/>
      <c r="Z341" s="2"/>
      <c r="AA341" s="2"/>
      <c r="AB341" s="98"/>
      <c r="AC341" s="2"/>
      <c r="AD341" s="2"/>
      <c r="AE341" s="2"/>
      <c r="AF341" s="2"/>
      <c r="AG341" s="71"/>
      <c r="AH341" s="85"/>
      <c r="AI341" s="85"/>
    </row>
    <row r="342" customFormat="false" ht="12.75" hidden="false" customHeight="true" outlineLevel="0" collapsed="false">
      <c r="B342" s="90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90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90"/>
      <c r="Y342" s="2"/>
      <c r="Z342" s="2"/>
      <c r="AA342" s="2"/>
      <c r="AB342" s="98"/>
      <c r="AC342" s="2"/>
      <c r="AD342" s="2"/>
      <c r="AE342" s="2"/>
      <c r="AF342" s="2"/>
      <c r="AG342" s="71"/>
      <c r="AH342" s="85"/>
      <c r="AI342" s="85"/>
    </row>
    <row r="343" customFormat="false" ht="12.75" hidden="false" customHeight="true" outlineLevel="0" collapsed="false">
      <c r="B343" s="90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90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90"/>
      <c r="Y343" s="2"/>
      <c r="Z343" s="2"/>
      <c r="AA343" s="2"/>
      <c r="AB343" s="98"/>
      <c r="AC343" s="2"/>
      <c r="AD343" s="2"/>
      <c r="AE343" s="2"/>
      <c r="AF343" s="2"/>
      <c r="AG343" s="71"/>
      <c r="AH343" s="85"/>
      <c r="AI343" s="85"/>
    </row>
    <row r="344" customFormat="false" ht="12.75" hidden="false" customHeight="true" outlineLevel="0" collapsed="false">
      <c r="B344" s="90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90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90"/>
      <c r="Y344" s="2"/>
      <c r="Z344" s="2"/>
      <c r="AA344" s="2"/>
      <c r="AB344" s="98"/>
      <c r="AC344" s="2"/>
      <c r="AD344" s="2"/>
      <c r="AE344" s="2"/>
      <c r="AF344" s="2"/>
      <c r="AG344" s="71"/>
      <c r="AH344" s="85"/>
      <c r="AI344" s="85"/>
    </row>
    <row r="345" customFormat="false" ht="12.75" hidden="false" customHeight="true" outlineLevel="0" collapsed="false">
      <c r="B345" s="90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90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90"/>
      <c r="Y345" s="2"/>
      <c r="Z345" s="2"/>
      <c r="AA345" s="2"/>
      <c r="AB345" s="98"/>
      <c r="AC345" s="2"/>
      <c r="AD345" s="2"/>
      <c r="AE345" s="2"/>
      <c r="AF345" s="2"/>
      <c r="AG345" s="71"/>
      <c r="AH345" s="85"/>
      <c r="AI345" s="85"/>
    </row>
    <row r="346" customFormat="false" ht="12.75" hidden="false" customHeight="true" outlineLevel="0" collapsed="false">
      <c r="B346" s="90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90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90"/>
      <c r="Y346" s="2"/>
      <c r="Z346" s="2"/>
      <c r="AA346" s="2"/>
      <c r="AB346" s="98"/>
      <c r="AC346" s="2"/>
      <c r="AD346" s="2"/>
      <c r="AE346" s="2"/>
      <c r="AF346" s="2"/>
      <c r="AG346" s="71"/>
      <c r="AH346" s="85"/>
      <c r="AI346" s="85"/>
    </row>
    <row r="347" customFormat="false" ht="12.75" hidden="false" customHeight="true" outlineLevel="0" collapsed="false">
      <c r="B347" s="90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90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90"/>
      <c r="Y347" s="2"/>
      <c r="Z347" s="2"/>
      <c r="AA347" s="2"/>
      <c r="AB347" s="98"/>
      <c r="AC347" s="2"/>
      <c r="AD347" s="2"/>
      <c r="AE347" s="2"/>
      <c r="AF347" s="2"/>
      <c r="AG347" s="71"/>
      <c r="AH347" s="85"/>
      <c r="AI347" s="85"/>
    </row>
    <row r="348" customFormat="false" ht="12.75" hidden="false" customHeight="true" outlineLevel="0" collapsed="false">
      <c r="B348" s="90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90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90"/>
      <c r="Y348" s="2"/>
      <c r="Z348" s="2"/>
      <c r="AA348" s="2"/>
      <c r="AB348" s="98"/>
      <c r="AC348" s="2"/>
      <c r="AD348" s="2"/>
      <c r="AE348" s="2"/>
      <c r="AF348" s="2"/>
      <c r="AG348" s="71"/>
      <c r="AH348" s="85"/>
      <c r="AI348" s="85"/>
    </row>
    <row r="349" customFormat="false" ht="12.75" hidden="false" customHeight="true" outlineLevel="0" collapsed="false">
      <c r="B349" s="90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90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90"/>
      <c r="Y349" s="2"/>
      <c r="Z349" s="2"/>
      <c r="AA349" s="2"/>
      <c r="AB349" s="98"/>
      <c r="AC349" s="2"/>
      <c r="AD349" s="2"/>
      <c r="AE349" s="2"/>
      <c r="AF349" s="2"/>
      <c r="AG349" s="71"/>
      <c r="AH349" s="85"/>
      <c r="AI349" s="85"/>
    </row>
    <row r="350" customFormat="false" ht="12.75" hidden="false" customHeight="true" outlineLevel="0" collapsed="false">
      <c r="B350" s="90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90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90"/>
      <c r="Y350" s="2"/>
      <c r="Z350" s="2"/>
      <c r="AA350" s="2"/>
      <c r="AB350" s="98"/>
      <c r="AC350" s="2"/>
      <c r="AD350" s="2"/>
      <c r="AE350" s="2"/>
      <c r="AF350" s="2"/>
      <c r="AG350" s="71"/>
      <c r="AH350" s="85"/>
      <c r="AI350" s="85"/>
    </row>
    <row r="351" customFormat="false" ht="12.75" hidden="false" customHeight="true" outlineLevel="0" collapsed="false">
      <c r="B351" s="90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90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90"/>
      <c r="Y351" s="2"/>
      <c r="Z351" s="2"/>
      <c r="AA351" s="2"/>
      <c r="AB351" s="98"/>
      <c r="AC351" s="2"/>
      <c r="AD351" s="2"/>
      <c r="AE351" s="2"/>
      <c r="AF351" s="2"/>
      <c r="AG351" s="71"/>
      <c r="AH351" s="85"/>
      <c r="AI351" s="85"/>
    </row>
    <row r="352" customFormat="false" ht="12.75" hidden="false" customHeight="true" outlineLevel="0" collapsed="false">
      <c r="B352" s="90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90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90"/>
      <c r="Y352" s="2"/>
      <c r="Z352" s="2"/>
      <c r="AA352" s="2"/>
      <c r="AB352" s="98"/>
      <c r="AC352" s="2"/>
      <c r="AD352" s="2"/>
      <c r="AE352" s="2"/>
      <c r="AF352" s="2"/>
      <c r="AG352" s="71"/>
      <c r="AH352" s="85"/>
      <c r="AI352" s="85"/>
    </row>
    <row r="353" customFormat="false" ht="12.75" hidden="false" customHeight="true" outlineLevel="0" collapsed="false">
      <c r="B353" s="90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90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90"/>
      <c r="Y353" s="2"/>
      <c r="Z353" s="2"/>
      <c r="AA353" s="2"/>
      <c r="AB353" s="98"/>
      <c r="AC353" s="2"/>
      <c r="AD353" s="2"/>
      <c r="AE353" s="2"/>
      <c r="AF353" s="2"/>
      <c r="AG353" s="71"/>
      <c r="AH353" s="85"/>
      <c r="AI353" s="85"/>
    </row>
    <row r="354" customFormat="false" ht="12.75" hidden="false" customHeight="true" outlineLevel="0" collapsed="false">
      <c r="B354" s="90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90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90"/>
      <c r="Y354" s="2"/>
      <c r="Z354" s="2"/>
      <c r="AA354" s="2"/>
      <c r="AB354" s="98"/>
      <c r="AC354" s="2"/>
      <c r="AD354" s="2"/>
      <c r="AE354" s="2"/>
      <c r="AF354" s="2"/>
      <c r="AG354" s="71"/>
      <c r="AH354" s="85"/>
      <c r="AI354" s="85"/>
    </row>
    <row r="355" customFormat="false" ht="12.75" hidden="false" customHeight="true" outlineLevel="0" collapsed="false">
      <c r="B355" s="90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90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90"/>
      <c r="Y355" s="2"/>
      <c r="Z355" s="2"/>
      <c r="AA355" s="2"/>
      <c r="AB355" s="98"/>
      <c r="AC355" s="2"/>
      <c r="AD355" s="2"/>
      <c r="AE355" s="2"/>
      <c r="AF355" s="2"/>
      <c r="AG355" s="71"/>
      <c r="AH355" s="85"/>
      <c r="AI355" s="85"/>
    </row>
    <row r="356" customFormat="false" ht="12.75" hidden="false" customHeight="true" outlineLevel="0" collapsed="false">
      <c r="B356" s="90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90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90"/>
      <c r="Y356" s="2"/>
      <c r="Z356" s="2"/>
      <c r="AA356" s="2"/>
      <c r="AB356" s="98"/>
      <c r="AC356" s="2"/>
      <c r="AD356" s="2"/>
      <c r="AE356" s="2"/>
      <c r="AF356" s="2"/>
      <c r="AG356" s="71"/>
      <c r="AH356" s="85"/>
      <c r="AI356" s="85"/>
    </row>
    <row r="357" customFormat="false" ht="12.75" hidden="false" customHeight="true" outlineLevel="0" collapsed="false">
      <c r="B357" s="90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90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90"/>
      <c r="Y357" s="2"/>
      <c r="Z357" s="2"/>
      <c r="AA357" s="2"/>
      <c r="AB357" s="98"/>
      <c r="AC357" s="2"/>
      <c r="AD357" s="2"/>
      <c r="AE357" s="2"/>
      <c r="AF357" s="2"/>
      <c r="AG357" s="71"/>
      <c r="AH357" s="85"/>
      <c r="AI357" s="85"/>
    </row>
    <row r="358" customFormat="false" ht="12.75" hidden="false" customHeight="true" outlineLevel="0" collapsed="false">
      <c r="B358" s="90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90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90"/>
      <c r="Y358" s="2"/>
      <c r="Z358" s="2"/>
      <c r="AA358" s="2"/>
      <c r="AB358" s="98"/>
      <c r="AC358" s="2"/>
      <c r="AD358" s="2"/>
      <c r="AE358" s="2"/>
      <c r="AF358" s="2"/>
      <c r="AG358" s="71"/>
      <c r="AH358" s="85"/>
      <c r="AI358" s="85"/>
    </row>
    <row r="359" customFormat="false" ht="12.75" hidden="false" customHeight="true" outlineLevel="0" collapsed="false">
      <c r="B359" s="90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90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90"/>
      <c r="Y359" s="2"/>
      <c r="Z359" s="2"/>
      <c r="AA359" s="2"/>
      <c r="AB359" s="98"/>
      <c r="AC359" s="2"/>
      <c r="AD359" s="2"/>
      <c r="AE359" s="2"/>
      <c r="AF359" s="2"/>
      <c r="AG359" s="71"/>
      <c r="AH359" s="85"/>
      <c r="AI359" s="85"/>
    </row>
    <row r="360" customFormat="false" ht="12.75" hidden="false" customHeight="true" outlineLevel="0" collapsed="false">
      <c r="B360" s="90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90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90"/>
      <c r="Y360" s="2"/>
      <c r="Z360" s="2"/>
      <c r="AA360" s="2"/>
      <c r="AB360" s="98"/>
      <c r="AC360" s="2"/>
      <c r="AD360" s="2"/>
      <c r="AE360" s="2"/>
      <c r="AF360" s="2"/>
      <c r="AG360" s="71"/>
      <c r="AH360" s="85"/>
      <c r="AI360" s="85"/>
    </row>
    <row r="361" customFormat="false" ht="12.75" hidden="false" customHeight="true" outlineLevel="0" collapsed="false">
      <c r="B361" s="90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90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90"/>
      <c r="Y361" s="2"/>
      <c r="Z361" s="2"/>
      <c r="AA361" s="2"/>
      <c r="AB361" s="98"/>
      <c r="AC361" s="2"/>
      <c r="AD361" s="2"/>
      <c r="AE361" s="2"/>
      <c r="AF361" s="2"/>
      <c r="AG361" s="71"/>
      <c r="AH361" s="85"/>
      <c r="AI361" s="85"/>
    </row>
    <row r="362" customFormat="false" ht="12.75" hidden="false" customHeight="true" outlineLevel="0" collapsed="false">
      <c r="B362" s="90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90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90"/>
      <c r="Y362" s="2"/>
      <c r="Z362" s="2"/>
      <c r="AA362" s="2"/>
      <c r="AB362" s="98"/>
      <c r="AC362" s="2"/>
      <c r="AD362" s="2"/>
      <c r="AE362" s="2"/>
      <c r="AF362" s="2"/>
      <c r="AG362" s="71"/>
      <c r="AH362" s="85"/>
      <c r="AI362" s="85"/>
    </row>
    <row r="363" customFormat="false" ht="12.75" hidden="false" customHeight="true" outlineLevel="0" collapsed="false">
      <c r="B363" s="90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90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90"/>
      <c r="Y363" s="2"/>
      <c r="Z363" s="2"/>
      <c r="AA363" s="2"/>
      <c r="AB363" s="98"/>
      <c r="AC363" s="2"/>
      <c r="AD363" s="2"/>
      <c r="AE363" s="2"/>
      <c r="AF363" s="2"/>
      <c r="AG363" s="71"/>
      <c r="AH363" s="85"/>
      <c r="AI363" s="85"/>
    </row>
    <row r="364" customFormat="false" ht="12.75" hidden="false" customHeight="true" outlineLevel="0" collapsed="false">
      <c r="B364" s="90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90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90"/>
      <c r="Y364" s="2"/>
      <c r="Z364" s="2"/>
      <c r="AA364" s="2"/>
      <c r="AB364" s="98"/>
      <c r="AC364" s="2"/>
      <c r="AD364" s="2"/>
      <c r="AE364" s="2"/>
      <c r="AF364" s="2"/>
      <c r="AG364" s="71"/>
      <c r="AH364" s="85"/>
      <c r="AI364" s="85"/>
    </row>
    <row r="365" customFormat="false" ht="12.75" hidden="false" customHeight="true" outlineLevel="0" collapsed="false">
      <c r="B365" s="90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90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90"/>
      <c r="Y365" s="2"/>
      <c r="Z365" s="2"/>
      <c r="AA365" s="2"/>
      <c r="AB365" s="98"/>
      <c r="AC365" s="2"/>
      <c r="AD365" s="2"/>
      <c r="AE365" s="2"/>
      <c r="AF365" s="2"/>
      <c r="AG365" s="71"/>
      <c r="AH365" s="85"/>
      <c r="AI365" s="85"/>
    </row>
    <row r="366" customFormat="false" ht="12.75" hidden="false" customHeight="true" outlineLevel="0" collapsed="false">
      <c r="B366" s="90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90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90"/>
      <c r="Y366" s="2"/>
      <c r="Z366" s="2"/>
      <c r="AA366" s="2"/>
      <c r="AB366" s="98"/>
      <c r="AC366" s="2"/>
      <c r="AD366" s="2"/>
      <c r="AE366" s="2"/>
      <c r="AF366" s="2"/>
      <c r="AG366" s="71"/>
      <c r="AH366" s="85"/>
      <c r="AI366" s="85"/>
    </row>
    <row r="367" customFormat="false" ht="12.75" hidden="false" customHeight="true" outlineLevel="0" collapsed="false">
      <c r="B367" s="90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90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90"/>
      <c r="Y367" s="2"/>
      <c r="Z367" s="2"/>
      <c r="AA367" s="2"/>
      <c r="AB367" s="98"/>
      <c r="AC367" s="2"/>
      <c r="AD367" s="2"/>
      <c r="AE367" s="2"/>
      <c r="AF367" s="2"/>
      <c r="AG367" s="71"/>
      <c r="AH367" s="85"/>
      <c r="AI367" s="85"/>
    </row>
    <row r="368" customFormat="false" ht="12.75" hidden="false" customHeight="true" outlineLevel="0" collapsed="false">
      <c r="B368" s="90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90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90"/>
      <c r="Y368" s="2"/>
      <c r="Z368" s="2"/>
      <c r="AA368" s="2"/>
      <c r="AB368" s="98"/>
      <c r="AC368" s="2"/>
      <c r="AD368" s="2"/>
      <c r="AE368" s="2"/>
      <c r="AF368" s="2"/>
      <c r="AG368" s="71"/>
      <c r="AH368" s="85"/>
      <c r="AI368" s="85"/>
    </row>
    <row r="369" customFormat="false" ht="12.75" hidden="false" customHeight="true" outlineLevel="0" collapsed="false">
      <c r="B369" s="90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90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90"/>
      <c r="Y369" s="2"/>
      <c r="Z369" s="2"/>
      <c r="AA369" s="2"/>
      <c r="AB369" s="98"/>
      <c r="AC369" s="2"/>
      <c r="AD369" s="2"/>
      <c r="AE369" s="2"/>
      <c r="AF369" s="2"/>
      <c r="AG369" s="71"/>
      <c r="AH369" s="85"/>
      <c r="AI369" s="85"/>
    </row>
    <row r="370" customFormat="false" ht="12.75" hidden="false" customHeight="true" outlineLevel="0" collapsed="false">
      <c r="B370" s="90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90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90"/>
      <c r="Y370" s="2"/>
      <c r="Z370" s="2"/>
      <c r="AA370" s="2"/>
      <c r="AB370" s="98"/>
      <c r="AC370" s="2"/>
      <c r="AD370" s="2"/>
      <c r="AE370" s="2"/>
      <c r="AF370" s="2"/>
      <c r="AG370" s="71"/>
      <c r="AH370" s="85"/>
      <c r="AI370" s="85"/>
    </row>
    <row r="371" customFormat="false" ht="12.75" hidden="false" customHeight="true" outlineLevel="0" collapsed="false">
      <c r="B371" s="90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90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90"/>
      <c r="Y371" s="2"/>
      <c r="Z371" s="2"/>
      <c r="AA371" s="2"/>
      <c r="AB371" s="98"/>
      <c r="AC371" s="2"/>
      <c r="AD371" s="2"/>
      <c r="AE371" s="2"/>
      <c r="AF371" s="2"/>
      <c r="AG371" s="71"/>
      <c r="AH371" s="85"/>
      <c r="AI371" s="85"/>
    </row>
    <row r="372" customFormat="false" ht="12.75" hidden="false" customHeight="true" outlineLevel="0" collapsed="false">
      <c r="B372" s="90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90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90"/>
      <c r="Y372" s="2"/>
      <c r="Z372" s="2"/>
      <c r="AA372" s="2"/>
      <c r="AB372" s="98"/>
      <c r="AC372" s="2"/>
      <c r="AD372" s="2"/>
      <c r="AE372" s="2"/>
      <c r="AF372" s="2"/>
      <c r="AG372" s="71"/>
      <c r="AH372" s="85"/>
      <c r="AI372" s="85"/>
    </row>
    <row r="373" customFormat="false" ht="12.75" hidden="false" customHeight="true" outlineLevel="0" collapsed="false">
      <c r="B373" s="90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90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90"/>
      <c r="Y373" s="2"/>
      <c r="Z373" s="2"/>
      <c r="AA373" s="2"/>
      <c r="AB373" s="98"/>
      <c r="AC373" s="2"/>
      <c r="AD373" s="2"/>
      <c r="AE373" s="2"/>
      <c r="AF373" s="2"/>
      <c r="AG373" s="71"/>
      <c r="AH373" s="85"/>
      <c r="AI373" s="85"/>
    </row>
    <row r="374" customFormat="false" ht="12.75" hidden="false" customHeight="true" outlineLevel="0" collapsed="false">
      <c r="B374" s="90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90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90"/>
      <c r="Y374" s="2"/>
      <c r="Z374" s="2"/>
      <c r="AA374" s="2"/>
      <c r="AB374" s="98"/>
      <c r="AC374" s="2"/>
      <c r="AD374" s="2"/>
      <c r="AE374" s="2"/>
      <c r="AF374" s="2"/>
      <c r="AG374" s="71"/>
      <c r="AH374" s="85"/>
      <c r="AI374" s="85"/>
    </row>
    <row r="375" customFormat="false" ht="12.75" hidden="false" customHeight="true" outlineLevel="0" collapsed="false">
      <c r="B375" s="90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90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90"/>
      <c r="Y375" s="2"/>
      <c r="Z375" s="2"/>
      <c r="AA375" s="2"/>
      <c r="AB375" s="98"/>
      <c r="AC375" s="2"/>
      <c r="AD375" s="2"/>
      <c r="AE375" s="2"/>
      <c r="AF375" s="2"/>
      <c r="AG375" s="71"/>
      <c r="AH375" s="85"/>
      <c r="AI375" s="85"/>
    </row>
    <row r="376" customFormat="false" ht="12.75" hidden="false" customHeight="true" outlineLevel="0" collapsed="false">
      <c r="B376" s="90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90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90"/>
      <c r="Y376" s="2"/>
      <c r="Z376" s="2"/>
      <c r="AA376" s="2"/>
      <c r="AB376" s="98"/>
      <c r="AC376" s="2"/>
      <c r="AD376" s="2"/>
      <c r="AE376" s="2"/>
      <c r="AF376" s="2"/>
      <c r="AG376" s="71"/>
      <c r="AH376" s="85"/>
      <c r="AI376" s="85"/>
    </row>
    <row r="377" customFormat="false" ht="12.75" hidden="false" customHeight="true" outlineLevel="0" collapsed="false">
      <c r="B377" s="90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90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90"/>
      <c r="Y377" s="2"/>
      <c r="Z377" s="2"/>
      <c r="AA377" s="2"/>
      <c r="AB377" s="98"/>
      <c r="AC377" s="2"/>
      <c r="AD377" s="2"/>
      <c r="AE377" s="2"/>
      <c r="AF377" s="2"/>
      <c r="AG377" s="71"/>
      <c r="AH377" s="85"/>
      <c r="AI377" s="85"/>
    </row>
    <row r="378" customFormat="false" ht="12.75" hidden="false" customHeight="true" outlineLevel="0" collapsed="false">
      <c r="B378" s="90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90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90"/>
      <c r="Y378" s="2"/>
      <c r="Z378" s="2"/>
      <c r="AA378" s="2"/>
      <c r="AB378" s="98"/>
      <c r="AC378" s="2"/>
      <c r="AD378" s="2"/>
      <c r="AE378" s="2"/>
      <c r="AF378" s="2"/>
      <c r="AG378" s="71"/>
      <c r="AH378" s="85"/>
      <c r="AI378" s="85"/>
    </row>
    <row r="379" customFormat="false" ht="12.75" hidden="false" customHeight="true" outlineLevel="0" collapsed="false">
      <c r="B379" s="90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90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90"/>
      <c r="Y379" s="2"/>
      <c r="Z379" s="2"/>
      <c r="AA379" s="2"/>
      <c r="AB379" s="98"/>
      <c r="AC379" s="2"/>
      <c r="AD379" s="2"/>
      <c r="AE379" s="2"/>
      <c r="AF379" s="2"/>
      <c r="AG379" s="71"/>
      <c r="AH379" s="85"/>
      <c r="AI379" s="85"/>
    </row>
    <row r="380" customFormat="false" ht="12.75" hidden="false" customHeight="true" outlineLevel="0" collapsed="false">
      <c r="B380" s="90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90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90"/>
      <c r="Y380" s="2"/>
      <c r="Z380" s="2"/>
      <c r="AA380" s="2"/>
      <c r="AB380" s="98"/>
      <c r="AC380" s="2"/>
      <c r="AD380" s="2"/>
      <c r="AE380" s="2"/>
      <c r="AF380" s="2"/>
      <c r="AG380" s="71"/>
      <c r="AH380" s="85"/>
      <c r="AI380" s="85"/>
    </row>
    <row r="381" customFormat="false" ht="12.75" hidden="false" customHeight="true" outlineLevel="0" collapsed="false">
      <c r="B381" s="90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90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90"/>
      <c r="Y381" s="2"/>
      <c r="Z381" s="2"/>
      <c r="AA381" s="2"/>
      <c r="AB381" s="98"/>
      <c r="AC381" s="2"/>
      <c r="AD381" s="2"/>
      <c r="AE381" s="2"/>
      <c r="AF381" s="2"/>
      <c r="AG381" s="71"/>
      <c r="AH381" s="85"/>
      <c r="AI381" s="85"/>
    </row>
    <row r="382" customFormat="false" ht="12.75" hidden="false" customHeight="true" outlineLevel="0" collapsed="false">
      <c r="B382" s="90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90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90"/>
      <c r="Y382" s="2"/>
      <c r="Z382" s="2"/>
      <c r="AA382" s="2"/>
      <c r="AB382" s="98"/>
      <c r="AC382" s="2"/>
      <c r="AD382" s="2"/>
      <c r="AE382" s="2"/>
      <c r="AF382" s="2"/>
      <c r="AG382" s="71"/>
      <c r="AH382" s="85"/>
      <c r="AI382" s="85"/>
    </row>
    <row r="383" customFormat="false" ht="12.75" hidden="false" customHeight="true" outlineLevel="0" collapsed="false">
      <c r="B383" s="90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90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90"/>
      <c r="Y383" s="2"/>
      <c r="Z383" s="2"/>
      <c r="AA383" s="2"/>
      <c r="AB383" s="98"/>
      <c r="AC383" s="2"/>
      <c r="AD383" s="2"/>
      <c r="AE383" s="2"/>
      <c r="AF383" s="2"/>
      <c r="AG383" s="71"/>
      <c r="AH383" s="85"/>
      <c r="AI383" s="85"/>
    </row>
    <row r="384" customFormat="false" ht="12.75" hidden="false" customHeight="true" outlineLevel="0" collapsed="false">
      <c r="B384" s="90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90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90"/>
      <c r="Y384" s="2"/>
      <c r="Z384" s="2"/>
      <c r="AA384" s="2"/>
      <c r="AB384" s="98"/>
      <c r="AC384" s="2"/>
      <c r="AD384" s="2"/>
      <c r="AE384" s="2"/>
      <c r="AF384" s="2"/>
      <c r="AG384" s="71"/>
      <c r="AH384" s="85"/>
      <c r="AI384" s="85"/>
    </row>
    <row r="385" customFormat="false" ht="12.75" hidden="false" customHeight="true" outlineLevel="0" collapsed="false">
      <c r="B385" s="90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90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90"/>
      <c r="Y385" s="2"/>
      <c r="Z385" s="2"/>
      <c r="AA385" s="2"/>
      <c r="AB385" s="98"/>
      <c r="AC385" s="2"/>
      <c r="AD385" s="2"/>
      <c r="AE385" s="2"/>
      <c r="AF385" s="2"/>
      <c r="AG385" s="71"/>
      <c r="AH385" s="85"/>
      <c r="AI385" s="85"/>
    </row>
    <row r="386" customFormat="false" ht="12.75" hidden="false" customHeight="true" outlineLevel="0" collapsed="false">
      <c r="B386" s="90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90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90"/>
      <c r="Y386" s="2"/>
      <c r="Z386" s="2"/>
      <c r="AA386" s="2"/>
      <c r="AB386" s="98"/>
      <c r="AC386" s="2"/>
      <c r="AD386" s="2"/>
      <c r="AE386" s="2"/>
      <c r="AF386" s="2"/>
      <c r="AG386" s="71"/>
      <c r="AH386" s="85"/>
      <c r="AI386" s="85"/>
    </row>
    <row r="387" customFormat="false" ht="12.75" hidden="false" customHeight="true" outlineLevel="0" collapsed="false">
      <c r="B387" s="90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90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90"/>
      <c r="Y387" s="2"/>
      <c r="Z387" s="2"/>
      <c r="AA387" s="2"/>
      <c r="AB387" s="98"/>
      <c r="AC387" s="2"/>
      <c r="AD387" s="2"/>
      <c r="AE387" s="2"/>
      <c r="AF387" s="2"/>
      <c r="AG387" s="71"/>
      <c r="AH387" s="85"/>
      <c r="AI387" s="85"/>
    </row>
    <row r="388" customFormat="false" ht="12.75" hidden="false" customHeight="true" outlineLevel="0" collapsed="false">
      <c r="B388" s="90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90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90"/>
      <c r="Y388" s="2"/>
      <c r="Z388" s="2"/>
      <c r="AA388" s="2"/>
      <c r="AB388" s="98"/>
      <c r="AC388" s="2"/>
      <c r="AD388" s="2"/>
      <c r="AE388" s="2"/>
      <c r="AF388" s="2"/>
      <c r="AG388" s="71"/>
      <c r="AH388" s="85"/>
      <c r="AI388" s="85"/>
    </row>
    <row r="389" customFormat="false" ht="12.75" hidden="false" customHeight="true" outlineLevel="0" collapsed="false">
      <c r="B389" s="90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90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90"/>
      <c r="Y389" s="2"/>
      <c r="Z389" s="2"/>
      <c r="AA389" s="2"/>
      <c r="AB389" s="98"/>
      <c r="AC389" s="2"/>
      <c r="AD389" s="2"/>
      <c r="AE389" s="2"/>
      <c r="AF389" s="2"/>
      <c r="AG389" s="71"/>
      <c r="AH389" s="85"/>
      <c r="AI389" s="85"/>
    </row>
    <row r="390" customFormat="false" ht="12.75" hidden="false" customHeight="true" outlineLevel="0" collapsed="false">
      <c r="B390" s="90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90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90"/>
      <c r="Y390" s="2"/>
      <c r="Z390" s="2"/>
      <c r="AA390" s="2"/>
      <c r="AB390" s="98"/>
      <c r="AC390" s="2"/>
      <c r="AD390" s="2"/>
      <c r="AE390" s="2"/>
      <c r="AF390" s="2"/>
      <c r="AG390" s="71"/>
      <c r="AH390" s="85"/>
      <c r="AI390" s="85"/>
    </row>
    <row r="391" customFormat="false" ht="12.75" hidden="false" customHeight="true" outlineLevel="0" collapsed="false">
      <c r="B391" s="90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90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90"/>
      <c r="Y391" s="2"/>
      <c r="Z391" s="2"/>
      <c r="AA391" s="2"/>
      <c r="AB391" s="98"/>
      <c r="AC391" s="2"/>
      <c r="AD391" s="2"/>
      <c r="AE391" s="2"/>
      <c r="AF391" s="2"/>
      <c r="AG391" s="71"/>
      <c r="AH391" s="85"/>
      <c r="AI391" s="85"/>
    </row>
    <row r="392" customFormat="false" ht="12.75" hidden="false" customHeight="true" outlineLevel="0" collapsed="false">
      <c r="B392" s="90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90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90"/>
      <c r="Y392" s="2"/>
      <c r="Z392" s="2"/>
      <c r="AA392" s="2"/>
      <c r="AB392" s="98"/>
      <c r="AC392" s="2"/>
      <c r="AD392" s="2"/>
      <c r="AE392" s="2"/>
      <c r="AF392" s="2"/>
      <c r="AG392" s="71"/>
      <c r="AH392" s="85"/>
      <c r="AI392" s="85"/>
    </row>
    <row r="393" customFormat="false" ht="12.75" hidden="false" customHeight="true" outlineLevel="0" collapsed="false">
      <c r="B393" s="90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90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90"/>
      <c r="Y393" s="2"/>
      <c r="Z393" s="2"/>
      <c r="AA393" s="2"/>
      <c r="AB393" s="98"/>
      <c r="AC393" s="2"/>
      <c r="AD393" s="2"/>
      <c r="AE393" s="2"/>
      <c r="AF393" s="2"/>
      <c r="AG393" s="71"/>
      <c r="AH393" s="85"/>
      <c r="AI393" s="85"/>
    </row>
    <row r="394" customFormat="false" ht="12.75" hidden="false" customHeight="true" outlineLevel="0" collapsed="false">
      <c r="B394" s="90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90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90"/>
      <c r="Y394" s="2"/>
      <c r="Z394" s="2"/>
      <c r="AA394" s="2"/>
      <c r="AB394" s="98"/>
      <c r="AC394" s="2"/>
      <c r="AD394" s="2"/>
      <c r="AE394" s="2"/>
      <c r="AF394" s="2"/>
      <c r="AG394" s="71"/>
      <c r="AH394" s="85"/>
      <c r="AI394" s="85"/>
    </row>
    <row r="395" customFormat="false" ht="12.75" hidden="false" customHeight="true" outlineLevel="0" collapsed="false">
      <c r="B395" s="90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90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90"/>
      <c r="Y395" s="2"/>
      <c r="Z395" s="2"/>
      <c r="AA395" s="2"/>
      <c r="AB395" s="98"/>
      <c r="AC395" s="2"/>
      <c r="AD395" s="2"/>
      <c r="AE395" s="2"/>
      <c r="AF395" s="2"/>
      <c r="AG395" s="71"/>
      <c r="AH395" s="85"/>
      <c r="AI395" s="85"/>
    </row>
    <row r="396" customFormat="false" ht="12.75" hidden="false" customHeight="true" outlineLevel="0" collapsed="false">
      <c r="B396" s="90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90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90"/>
      <c r="Y396" s="2"/>
      <c r="Z396" s="2"/>
      <c r="AA396" s="2"/>
      <c r="AB396" s="98"/>
      <c r="AC396" s="2"/>
      <c r="AD396" s="2"/>
      <c r="AE396" s="2"/>
      <c r="AF396" s="2"/>
      <c r="AG396" s="71"/>
      <c r="AH396" s="85"/>
      <c r="AI396" s="85"/>
    </row>
    <row r="397" customFormat="false" ht="12.75" hidden="false" customHeight="true" outlineLevel="0" collapsed="false">
      <c r="B397" s="90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90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90"/>
      <c r="Y397" s="2"/>
      <c r="Z397" s="2"/>
      <c r="AA397" s="2"/>
      <c r="AB397" s="98"/>
      <c r="AC397" s="2"/>
      <c r="AD397" s="2"/>
      <c r="AE397" s="2"/>
      <c r="AF397" s="2"/>
      <c r="AG397" s="71"/>
      <c r="AH397" s="85"/>
      <c r="AI397" s="85"/>
    </row>
    <row r="398" customFormat="false" ht="12.75" hidden="false" customHeight="true" outlineLevel="0" collapsed="false">
      <c r="B398" s="90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90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90"/>
      <c r="Y398" s="2"/>
      <c r="Z398" s="2"/>
      <c r="AA398" s="2"/>
      <c r="AB398" s="98"/>
      <c r="AC398" s="2"/>
      <c r="AD398" s="2"/>
      <c r="AE398" s="2"/>
      <c r="AF398" s="2"/>
      <c r="AG398" s="71"/>
      <c r="AH398" s="85"/>
      <c r="AI398" s="85"/>
    </row>
    <row r="399" customFormat="false" ht="12.75" hidden="false" customHeight="true" outlineLevel="0" collapsed="false">
      <c r="B399" s="90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90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90"/>
      <c r="Y399" s="2"/>
      <c r="Z399" s="2"/>
      <c r="AA399" s="2"/>
      <c r="AB399" s="98"/>
      <c r="AC399" s="2"/>
      <c r="AD399" s="2"/>
      <c r="AE399" s="2"/>
      <c r="AF399" s="2"/>
      <c r="AG399" s="71"/>
      <c r="AH399" s="85"/>
      <c r="AI399" s="85"/>
    </row>
    <row r="400" customFormat="false" ht="12.75" hidden="false" customHeight="true" outlineLevel="0" collapsed="false">
      <c r="B400" s="90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90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90"/>
      <c r="Y400" s="2"/>
      <c r="Z400" s="2"/>
      <c r="AA400" s="2"/>
      <c r="AB400" s="98"/>
      <c r="AC400" s="2"/>
      <c r="AD400" s="2"/>
      <c r="AE400" s="2"/>
      <c r="AF400" s="2"/>
      <c r="AG400" s="71"/>
      <c r="AH400" s="85"/>
      <c r="AI400" s="85"/>
    </row>
    <row r="401" customFormat="false" ht="12.75" hidden="false" customHeight="true" outlineLevel="0" collapsed="false">
      <c r="B401" s="90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90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90"/>
      <c r="Y401" s="2"/>
      <c r="Z401" s="2"/>
      <c r="AA401" s="2"/>
      <c r="AB401" s="98"/>
      <c r="AC401" s="2"/>
      <c r="AD401" s="2"/>
      <c r="AE401" s="2"/>
      <c r="AF401" s="2"/>
      <c r="AG401" s="71"/>
      <c r="AH401" s="85"/>
      <c r="AI401" s="85"/>
    </row>
    <row r="402" customFormat="false" ht="12.75" hidden="false" customHeight="true" outlineLevel="0" collapsed="false">
      <c r="B402" s="90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90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90"/>
      <c r="Y402" s="2"/>
      <c r="Z402" s="2"/>
      <c r="AA402" s="2"/>
      <c r="AB402" s="98"/>
      <c r="AC402" s="2"/>
      <c r="AD402" s="2"/>
      <c r="AE402" s="2"/>
      <c r="AF402" s="2"/>
      <c r="AG402" s="71"/>
      <c r="AH402" s="85"/>
      <c r="AI402" s="85"/>
    </row>
    <row r="403" customFormat="false" ht="12.75" hidden="false" customHeight="true" outlineLevel="0" collapsed="false">
      <c r="B403" s="90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90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90"/>
      <c r="Y403" s="2"/>
      <c r="Z403" s="2"/>
      <c r="AA403" s="2"/>
      <c r="AB403" s="98"/>
      <c r="AC403" s="2"/>
      <c r="AD403" s="2"/>
      <c r="AE403" s="2"/>
      <c r="AF403" s="2"/>
      <c r="AG403" s="71"/>
      <c r="AH403" s="85"/>
      <c r="AI403" s="85"/>
    </row>
    <row r="404" customFormat="false" ht="12.75" hidden="false" customHeight="true" outlineLevel="0" collapsed="false">
      <c r="B404" s="90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90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90"/>
      <c r="Y404" s="2"/>
      <c r="Z404" s="2"/>
      <c r="AA404" s="2"/>
      <c r="AB404" s="98"/>
      <c r="AC404" s="2"/>
      <c r="AD404" s="2"/>
      <c r="AE404" s="2"/>
      <c r="AF404" s="2"/>
      <c r="AG404" s="71"/>
      <c r="AH404" s="85"/>
      <c r="AI404" s="85"/>
    </row>
    <row r="405" customFormat="false" ht="12.75" hidden="false" customHeight="true" outlineLevel="0" collapsed="false">
      <c r="B405" s="90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90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90"/>
      <c r="Y405" s="2"/>
      <c r="Z405" s="2"/>
      <c r="AA405" s="2"/>
      <c r="AB405" s="98"/>
      <c r="AC405" s="2"/>
      <c r="AD405" s="2"/>
      <c r="AE405" s="2"/>
      <c r="AF405" s="2"/>
      <c r="AG405" s="71"/>
      <c r="AH405" s="85"/>
      <c r="AI405" s="85"/>
    </row>
    <row r="406" customFormat="false" ht="12.75" hidden="false" customHeight="true" outlineLevel="0" collapsed="false">
      <c r="B406" s="90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90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90"/>
      <c r="Y406" s="2"/>
      <c r="Z406" s="2"/>
      <c r="AA406" s="2"/>
      <c r="AB406" s="98"/>
      <c r="AC406" s="2"/>
      <c r="AD406" s="2"/>
      <c r="AE406" s="2"/>
      <c r="AF406" s="2"/>
      <c r="AG406" s="71"/>
      <c r="AH406" s="85"/>
      <c r="AI406" s="85"/>
    </row>
    <row r="407" customFormat="false" ht="12.75" hidden="false" customHeight="true" outlineLevel="0" collapsed="false">
      <c r="B407" s="90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90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90"/>
      <c r="Y407" s="2"/>
      <c r="Z407" s="2"/>
      <c r="AA407" s="2"/>
      <c r="AB407" s="98"/>
      <c r="AC407" s="2"/>
      <c r="AD407" s="2"/>
      <c r="AE407" s="2"/>
      <c r="AF407" s="2"/>
      <c r="AG407" s="71"/>
      <c r="AH407" s="85"/>
      <c r="AI407" s="85"/>
    </row>
    <row r="408" customFormat="false" ht="12.75" hidden="false" customHeight="true" outlineLevel="0" collapsed="false">
      <c r="B408" s="90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90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90"/>
      <c r="Y408" s="2"/>
      <c r="Z408" s="2"/>
      <c r="AA408" s="2"/>
      <c r="AB408" s="98"/>
      <c r="AC408" s="2"/>
      <c r="AD408" s="2"/>
      <c r="AE408" s="2"/>
      <c r="AF408" s="2"/>
      <c r="AG408" s="71"/>
      <c r="AH408" s="85"/>
      <c r="AI408" s="85"/>
    </row>
    <row r="409" customFormat="false" ht="12.75" hidden="false" customHeight="true" outlineLevel="0" collapsed="false">
      <c r="B409" s="90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90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90"/>
      <c r="Y409" s="2"/>
      <c r="Z409" s="2"/>
      <c r="AA409" s="2"/>
      <c r="AB409" s="98"/>
      <c r="AC409" s="2"/>
      <c r="AD409" s="2"/>
      <c r="AE409" s="2"/>
      <c r="AF409" s="2"/>
      <c r="AG409" s="71"/>
      <c r="AH409" s="85"/>
      <c r="AI409" s="85"/>
    </row>
    <row r="410" customFormat="false" ht="12.75" hidden="false" customHeight="true" outlineLevel="0" collapsed="false">
      <c r="B410" s="90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90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90"/>
      <c r="Y410" s="2"/>
      <c r="Z410" s="2"/>
      <c r="AA410" s="2"/>
      <c r="AB410" s="98"/>
      <c r="AC410" s="2"/>
      <c r="AD410" s="2"/>
      <c r="AE410" s="2"/>
      <c r="AF410" s="2"/>
      <c r="AG410" s="71"/>
      <c r="AH410" s="85"/>
      <c r="AI410" s="85"/>
    </row>
    <row r="411" customFormat="false" ht="12.75" hidden="false" customHeight="true" outlineLevel="0" collapsed="false">
      <c r="B411" s="90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90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90"/>
      <c r="Y411" s="2"/>
      <c r="Z411" s="2"/>
      <c r="AA411" s="2"/>
      <c r="AB411" s="98"/>
      <c r="AC411" s="2"/>
      <c r="AD411" s="2"/>
      <c r="AE411" s="2"/>
      <c r="AF411" s="2"/>
      <c r="AG411" s="71"/>
      <c r="AH411" s="85"/>
      <c r="AI411" s="85"/>
    </row>
    <row r="412" customFormat="false" ht="12.75" hidden="false" customHeight="true" outlineLevel="0" collapsed="false">
      <c r="B412" s="90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90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90"/>
      <c r="Y412" s="2"/>
      <c r="Z412" s="2"/>
      <c r="AA412" s="2"/>
      <c r="AB412" s="98"/>
      <c r="AC412" s="2"/>
      <c r="AD412" s="2"/>
      <c r="AE412" s="2"/>
      <c r="AF412" s="2"/>
      <c r="AG412" s="71"/>
      <c r="AH412" s="85"/>
      <c r="AI412" s="85"/>
    </row>
    <row r="413" customFormat="false" ht="12.75" hidden="false" customHeight="true" outlineLevel="0" collapsed="false">
      <c r="B413" s="90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90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90"/>
      <c r="Y413" s="2"/>
      <c r="Z413" s="2"/>
      <c r="AA413" s="2"/>
      <c r="AB413" s="98"/>
      <c r="AC413" s="2"/>
      <c r="AD413" s="2"/>
      <c r="AE413" s="2"/>
      <c r="AF413" s="2"/>
      <c r="AG413" s="71"/>
      <c r="AH413" s="85"/>
      <c r="AI413" s="85"/>
    </row>
    <row r="414" customFormat="false" ht="12.75" hidden="false" customHeight="true" outlineLevel="0" collapsed="false">
      <c r="B414" s="90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90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90"/>
      <c r="Y414" s="2"/>
      <c r="Z414" s="2"/>
      <c r="AA414" s="2"/>
      <c r="AB414" s="98"/>
      <c r="AC414" s="2"/>
      <c r="AD414" s="2"/>
      <c r="AE414" s="2"/>
      <c r="AF414" s="2"/>
      <c r="AG414" s="71"/>
      <c r="AH414" s="85"/>
      <c r="AI414" s="85"/>
    </row>
    <row r="415" customFormat="false" ht="12.75" hidden="false" customHeight="true" outlineLevel="0" collapsed="false">
      <c r="B415" s="90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90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90"/>
      <c r="Y415" s="2"/>
      <c r="Z415" s="2"/>
      <c r="AA415" s="2"/>
      <c r="AB415" s="98"/>
      <c r="AC415" s="2"/>
      <c r="AD415" s="2"/>
      <c r="AE415" s="2"/>
      <c r="AF415" s="2"/>
      <c r="AG415" s="71"/>
      <c r="AH415" s="85"/>
      <c r="AI415" s="85"/>
    </row>
    <row r="416" customFormat="false" ht="12.75" hidden="false" customHeight="true" outlineLevel="0" collapsed="false">
      <c r="B416" s="90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90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90"/>
      <c r="Y416" s="2"/>
      <c r="Z416" s="2"/>
      <c r="AA416" s="2"/>
      <c r="AB416" s="98"/>
      <c r="AC416" s="2"/>
      <c r="AD416" s="2"/>
      <c r="AE416" s="2"/>
      <c r="AF416" s="2"/>
      <c r="AG416" s="71"/>
      <c r="AH416" s="85"/>
      <c r="AI416" s="85"/>
    </row>
    <row r="417" customFormat="false" ht="12.75" hidden="false" customHeight="true" outlineLevel="0" collapsed="false">
      <c r="B417" s="90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90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90"/>
      <c r="Y417" s="2"/>
      <c r="Z417" s="2"/>
      <c r="AA417" s="2"/>
      <c r="AB417" s="98"/>
      <c r="AC417" s="2"/>
      <c r="AD417" s="2"/>
      <c r="AE417" s="2"/>
      <c r="AF417" s="2"/>
      <c r="AG417" s="71"/>
      <c r="AH417" s="85"/>
      <c r="AI417" s="85"/>
    </row>
    <row r="418" customFormat="false" ht="12.75" hidden="false" customHeight="true" outlineLevel="0" collapsed="false">
      <c r="B418" s="90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90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90"/>
      <c r="Y418" s="2"/>
      <c r="Z418" s="2"/>
      <c r="AA418" s="2"/>
      <c r="AB418" s="98"/>
      <c r="AC418" s="2"/>
      <c r="AD418" s="2"/>
      <c r="AE418" s="2"/>
      <c r="AF418" s="2"/>
      <c r="AG418" s="71"/>
      <c r="AH418" s="85"/>
      <c r="AI418" s="85"/>
    </row>
    <row r="419" customFormat="false" ht="12.75" hidden="false" customHeight="true" outlineLevel="0" collapsed="false">
      <c r="B419" s="90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90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90"/>
      <c r="Y419" s="2"/>
      <c r="Z419" s="2"/>
      <c r="AA419" s="2"/>
      <c r="AB419" s="98"/>
      <c r="AC419" s="2"/>
      <c r="AD419" s="2"/>
      <c r="AE419" s="2"/>
      <c r="AF419" s="2"/>
      <c r="AG419" s="71"/>
      <c r="AH419" s="85"/>
      <c r="AI419" s="85"/>
    </row>
    <row r="420" customFormat="false" ht="12.75" hidden="false" customHeight="true" outlineLevel="0" collapsed="false">
      <c r="B420" s="90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90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90"/>
      <c r="Y420" s="2"/>
      <c r="Z420" s="2"/>
      <c r="AA420" s="2"/>
      <c r="AB420" s="98"/>
      <c r="AC420" s="2"/>
      <c r="AD420" s="2"/>
      <c r="AE420" s="2"/>
      <c r="AF420" s="2"/>
      <c r="AG420" s="71"/>
      <c r="AH420" s="85"/>
      <c r="AI420" s="85"/>
    </row>
    <row r="421" customFormat="false" ht="12.75" hidden="false" customHeight="true" outlineLevel="0" collapsed="false">
      <c r="B421" s="90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90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90"/>
      <c r="Y421" s="2"/>
      <c r="Z421" s="2"/>
      <c r="AA421" s="2"/>
      <c r="AB421" s="98"/>
      <c r="AC421" s="2"/>
      <c r="AD421" s="2"/>
      <c r="AE421" s="2"/>
      <c r="AF421" s="2"/>
      <c r="AG421" s="71"/>
      <c r="AH421" s="85"/>
      <c r="AI421" s="85"/>
    </row>
    <row r="422" customFormat="false" ht="12.75" hidden="false" customHeight="true" outlineLevel="0" collapsed="false">
      <c r="B422" s="90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90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90"/>
      <c r="Y422" s="2"/>
      <c r="Z422" s="2"/>
      <c r="AA422" s="2"/>
      <c r="AB422" s="98"/>
      <c r="AC422" s="2"/>
      <c r="AD422" s="2"/>
      <c r="AE422" s="2"/>
      <c r="AF422" s="2"/>
      <c r="AG422" s="71"/>
      <c r="AH422" s="85"/>
      <c r="AI422" s="85"/>
    </row>
    <row r="423" customFormat="false" ht="12.75" hidden="false" customHeight="true" outlineLevel="0" collapsed="false">
      <c r="B423" s="90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90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90"/>
      <c r="Y423" s="2"/>
      <c r="Z423" s="2"/>
      <c r="AA423" s="2"/>
      <c r="AB423" s="98"/>
      <c r="AC423" s="2"/>
      <c r="AD423" s="2"/>
      <c r="AE423" s="2"/>
      <c r="AF423" s="2"/>
      <c r="AG423" s="71"/>
      <c r="AH423" s="85"/>
      <c r="AI423" s="85"/>
    </row>
    <row r="424" customFormat="false" ht="12.75" hidden="false" customHeight="true" outlineLevel="0" collapsed="false">
      <c r="B424" s="90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90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90"/>
      <c r="Y424" s="2"/>
      <c r="Z424" s="2"/>
      <c r="AA424" s="2"/>
      <c r="AB424" s="98"/>
      <c r="AC424" s="2"/>
      <c r="AD424" s="2"/>
      <c r="AE424" s="2"/>
      <c r="AF424" s="2"/>
      <c r="AG424" s="71"/>
      <c r="AH424" s="85"/>
      <c r="AI424" s="85"/>
    </row>
    <row r="425" customFormat="false" ht="12.75" hidden="false" customHeight="true" outlineLevel="0" collapsed="false">
      <c r="B425" s="90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90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90"/>
      <c r="Y425" s="2"/>
      <c r="Z425" s="2"/>
      <c r="AA425" s="2"/>
      <c r="AB425" s="98"/>
      <c r="AC425" s="2"/>
      <c r="AD425" s="2"/>
      <c r="AE425" s="2"/>
      <c r="AF425" s="2"/>
      <c r="AG425" s="71"/>
      <c r="AH425" s="85"/>
      <c r="AI425" s="85"/>
    </row>
    <row r="426" customFormat="false" ht="12.75" hidden="false" customHeight="true" outlineLevel="0" collapsed="false">
      <c r="B426" s="90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90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90"/>
      <c r="Y426" s="2"/>
      <c r="Z426" s="2"/>
      <c r="AA426" s="2"/>
      <c r="AB426" s="98"/>
      <c r="AC426" s="2"/>
      <c r="AD426" s="2"/>
      <c r="AE426" s="2"/>
      <c r="AF426" s="2"/>
      <c r="AG426" s="71"/>
      <c r="AH426" s="85"/>
      <c r="AI426" s="85"/>
    </row>
    <row r="427" customFormat="false" ht="12.75" hidden="false" customHeight="true" outlineLevel="0" collapsed="false">
      <c r="B427" s="90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90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90"/>
      <c r="Y427" s="2"/>
      <c r="Z427" s="2"/>
      <c r="AA427" s="2"/>
      <c r="AB427" s="98"/>
      <c r="AC427" s="2"/>
      <c r="AD427" s="2"/>
      <c r="AE427" s="2"/>
      <c r="AF427" s="2"/>
      <c r="AG427" s="71"/>
      <c r="AH427" s="85"/>
      <c r="AI427" s="85"/>
    </row>
    <row r="428" customFormat="false" ht="12.75" hidden="false" customHeight="true" outlineLevel="0" collapsed="false">
      <c r="B428" s="90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90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90"/>
      <c r="Y428" s="2"/>
      <c r="Z428" s="2"/>
      <c r="AA428" s="2"/>
      <c r="AB428" s="98"/>
      <c r="AC428" s="2"/>
      <c r="AD428" s="2"/>
      <c r="AE428" s="2"/>
      <c r="AF428" s="2"/>
      <c r="AG428" s="71"/>
      <c r="AH428" s="85"/>
      <c r="AI428" s="85"/>
    </row>
    <row r="429" customFormat="false" ht="12.75" hidden="false" customHeight="true" outlineLevel="0" collapsed="false">
      <c r="B429" s="90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90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90"/>
      <c r="Y429" s="2"/>
      <c r="Z429" s="2"/>
      <c r="AA429" s="2"/>
      <c r="AB429" s="98"/>
      <c r="AC429" s="2"/>
      <c r="AD429" s="2"/>
      <c r="AE429" s="2"/>
      <c r="AF429" s="2"/>
      <c r="AG429" s="71"/>
      <c r="AH429" s="85"/>
      <c r="AI429" s="85"/>
    </row>
    <row r="430" customFormat="false" ht="12.75" hidden="false" customHeight="true" outlineLevel="0" collapsed="false">
      <c r="B430" s="90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90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90"/>
      <c r="Y430" s="2"/>
      <c r="Z430" s="2"/>
      <c r="AA430" s="2"/>
      <c r="AB430" s="98"/>
      <c r="AC430" s="2"/>
      <c r="AD430" s="2"/>
      <c r="AE430" s="2"/>
      <c r="AF430" s="2"/>
      <c r="AG430" s="71"/>
      <c r="AH430" s="85"/>
      <c r="AI430" s="85"/>
    </row>
    <row r="431" customFormat="false" ht="12.75" hidden="false" customHeight="true" outlineLevel="0" collapsed="false">
      <c r="B431" s="90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90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90"/>
      <c r="Y431" s="2"/>
      <c r="Z431" s="2"/>
      <c r="AA431" s="2"/>
      <c r="AB431" s="98"/>
      <c r="AC431" s="2"/>
      <c r="AD431" s="2"/>
      <c r="AE431" s="2"/>
      <c r="AF431" s="2"/>
      <c r="AG431" s="71"/>
      <c r="AH431" s="85"/>
      <c r="AI431" s="85"/>
    </row>
    <row r="432" customFormat="false" ht="12.75" hidden="false" customHeight="true" outlineLevel="0" collapsed="false">
      <c r="B432" s="90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90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90"/>
      <c r="Y432" s="2"/>
      <c r="Z432" s="2"/>
      <c r="AA432" s="2"/>
      <c r="AB432" s="98"/>
      <c r="AC432" s="2"/>
      <c r="AD432" s="2"/>
      <c r="AE432" s="2"/>
      <c r="AF432" s="2"/>
      <c r="AG432" s="71"/>
      <c r="AH432" s="85"/>
      <c r="AI432" s="85"/>
    </row>
    <row r="433" customFormat="false" ht="12.75" hidden="false" customHeight="true" outlineLevel="0" collapsed="false">
      <c r="B433" s="90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90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90"/>
      <c r="Y433" s="2"/>
      <c r="Z433" s="2"/>
      <c r="AA433" s="2"/>
      <c r="AB433" s="98"/>
      <c r="AC433" s="2"/>
      <c r="AD433" s="2"/>
      <c r="AE433" s="2"/>
      <c r="AF433" s="2"/>
      <c r="AG433" s="71"/>
      <c r="AH433" s="85"/>
      <c r="AI433" s="85"/>
    </row>
    <row r="434" customFormat="false" ht="12.75" hidden="false" customHeight="true" outlineLevel="0" collapsed="false">
      <c r="B434" s="90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90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90"/>
      <c r="Y434" s="2"/>
      <c r="Z434" s="2"/>
      <c r="AA434" s="2"/>
      <c r="AB434" s="98"/>
      <c r="AC434" s="2"/>
      <c r="AD434" s="2"/>
      <c r="AE434" s="2"/>
      <c r="AF434" s="2"/>
      <c r="AG434" s="71"/>
      <c r="AH434" s="85"/>
      <c r="AI434" s="85"/>
    </row>
    <row r="435" customFormat="false" ht="12.75" hidden="false" customHeight="true" outlineLevel="0" collapsed="false">
      <c r="B435" s="90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90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90"/>
      <c r="Y435" s="2"/>
      <c r="Z435" s="2"/>
      <c r="AA435" s="2"/>
      <c r="AB435" s="98"/>
      <c r="AC435" s="2"/>
      <c r="AD435" s="2"/>
      <c r="AE435" s="2"/>
      <c r="AF435" s="2"/>
      <c r="AG435" s="71"/>
      <c r="AH435" s="85"/>
      <c r="AI435" s="85"/>
    </row>
    <row r="436" customFormat="false" ht="12.75" hidden="false" customHeight="true" outlineLevel="0" collapsed="false">
      <c r="B436" s="90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90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90"/>
      <c r="Y436" s="2"/>
      <c r="Z436" s="2"/>
      <c r="AA436" s="2"/>
      <c r="AB436" s="98"/>
      <c r="AC436" s="2"/>
      <c r="AD436" s="2"/>
      <c r="AE436" s="2"/>
      <c r="AF436" s="2"/>
      <c r="AG436" s="71"/>
      <c r="AH436" s="85"/>
      <c r="AI436" s="85"/>
    </row>
    <row r="437" customFormat="false" ht="12.75" hidden="false" customHeight="true" outlineLevel="0" collapsed="false">
      <c r="B437" s="90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90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90"/>
      <c r="Y437" s="2"/>
      <c r="Z437" s="2"/>
      <c r="AA437" s="2"/>
      <c r="AB437" s="98"/>
      <c r="AC437" s="2"/>
      <c r="AD437" s="2"/>
      <c r="AE437" s="2"/>
      <c r="AF437" s="2"/>
      <c r="AG437" s="71"/>
      <c r="AH437" s="85"/>
      <c r="AI437" s="85"/>
    </row>
    <row r="438" customFormat="false" ht="12.75" hidden="false" customHeight="true" outlineLevel="0" collapsed="false">
      <c r="B438" s="90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90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90"/>
      <c r="Y438" s="2"/>
      <c r="Z438" s="2"/>
      <c r="AA438" s="2"/>
      <c r="AB438" s="98"/>
      <c r="AC438" s="2"/>
      <c r="AD438" s="2"/>
      <c r="AE438" s="2"/>
      <c r="AF438" s="2"/>
      <c r="AG438" s="71"/>
      <c r="AH438" s="85"/>
      <c r="AI438" s="85"/>
    </row>
    <row r="439" customFormat="false" ht="12.75" hidden="false" customHeight="true" outlineLevel="0" collapsed="false">
      <c r="B439" s="90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90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90"/>
      <c r="Y439" s="2"/>
      <c r="Z439" s="2"/>
      <c r="AA439" s="2"/>
      <c r="AB439" s="98"/>
      <c r="AC439" s="2"/>
      <c r="AD439" s="2"/>
      <c r="AE439" s="2"/>
      <c r="AF439" s="2"/>
      <c r="AG439" s="71"/>
      <c r="AH439" s="85"/>
      <c r="AI439" s="85"/>
    </row>
    <row r="440" customFormat="false" ht="12.75" hidden="false" customHeight="true" outlineLevel="0" collapsed="false">
      <c r="B440" s="90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90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90"/>
      <c r="Y440" s="2"/>
      <c r="Z440" s="2"/>
      <c r="AA440" s="2"/>
      <c r="AB440" s="98"/>
      <c r="AC440" s="2"/>
      <c r="AD440" s="2"/>
      <c r="AE440" s="2"/>
      <c r="AF440" s="2"/>
      <c r="AG440" s="71"/>
      <c r="AH440" s="85"/>
      <c r="AI440" s="85"/>
    </row>
    <row r="441" customFormat="false" ht="12.75" hidden="false" customHeight="true" outlineLevel="0" collapsed="false">
      <c r="B441" s="90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90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90"/>
      <c r="Y441" s="2"/>
      <c r="Z441" s="2"/>
      <c r="AA441" s="2"/>
      <c r="AB441" s="98"/>
      <c r="AC441" s="2"/>
      <c r="AD441" s="2"/>
      <c r="AE441" s="2"/>
      <c r="AF441" s="2"/>
      <c r="AG441" s="71"/>
      <c r="AH441" s="85"/>
      <c r="AI441" s="85"/>
    </row>
    <row r="442" customFormat="false" ht="12.75" hidden="false" customHeight="true" outlineLevel="0" collapsed="false">
      <c r="B442" s="90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90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90"/>
      <c r="Y442" s="2"/>
      <c r="Z442" s="2"/>
      <c r="AA442" s="2"/>
      <c r="AB442" s="98"/>
      <c r="AC442" s="2"/>
      <c r="AD442" s="2"/>
      <c r="AE442" s="2"/>
      <c r="AF442" s="2"/>
      <c r="AG442" s="71"/>
      <c r="AH442" s="85"/>
      <c r="AI442" s="85"/>
    </row>
    <row r="443" customFormat="false" ht="12.75" hidden="false" customHeight="true" outlineLevel="0" collapsed="false">
      <c r="B443" s="90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90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90"/>
      <c r="Y443" s="2"/>
      <c r="Z443" s="2"/>
      <c r="AA443" s="2"/>
      <c r="AB443" s="98"/>
      <c r="AC443" s="2"/>
      <c r="AD443" s="2"/>
      <c r="AE443" s="2"/>
      <c r="AF443" s="2"/>
      <c r="AG443" s="71"/>
      <c r="AH443" s="85"/>
      <c r="AI443" s="85"/>
    </row>
    <row r="444" customFormat="false" ht="12.75" hidden="false" customHeight="true" outlineLevel="0" collapsed="false">
      <c r="B444" s="90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90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90"/>
      <c r="Y444" s="2"/>
      <c r="Z444" s="2"/>
      <c r="AA444" s="2"/>
      <c r="AB444" s="98"/>
      <c r="AC444" s="2"/>
      <c r="AD444" s="2"/>
      <c r="AE444" s="2"/>
      <c r="AF444" s="2"/>
      <c r="AG444" s="71"/>
      <c r="AH444" s="85"/>
      <c r="AI444" s="85"/>
    </row>
    <row r="445" customFormat="false" ht="12.75" hidden="false" customHeight="true" outlineLevel="0" collapsed="false">
      <c r="B445" s="90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90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90"/>
      <c r="Y445" s="2"/>
      <c r="Z445" s="2"/>
      <c r="AA445" s="2"/>
      <c r="AB445" s="98"/>
      <c r="AC445" s="2"/>
      <c r="AD445" s="2"/>
      <c r="AE445" s="2"/>
      <c r="AF445" s="2"/>
      <c r="AG445" s="71"/>
      <c r="AH445" s="85"/>
      <c r="AI445" s="85"/>
    </row>
    <row r="446" customFormat="false" ht="12.75" hidden="false" customHeight="true" outlineLevel="0" collapsed="false">
      <c r="B446" s="90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90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90"/>
      <c r="Y446" s="2"/>
      <c r="Z446" s="2"/>
      <c r="AA446" s="2"/>
      <c r="AB446" s="98"/>
      <c r="AC446" s="2"/>
      <c r="AD446" s="2"/>
      <c r="AE446" s="2"/>
      <c r="AF446" s="2"/>
      <c r="AG446" s="71"/>
      <c r="AH446" s="85"/>
      <c r="AI446" s="85"/>
    </row>
    <row r="447" customFormat="false" ht="12.75" hidden="false" customHeight="true" outlineLevel="0" collapsed="false">
      <c r="B447" s="90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90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90"/>
      <c r="Y447" s="2"/>
      <c r="Z447" s="2"/>
      <c r="AA447" s="2"/>
      <c r="AB447" s="98"/>
      <c r="AC447" s="2"/>
      <c r="AD447" s="2"/>
      <c r="AE447" s="2"/>
      <c r="AF447" s="2"/>
      <c r="AG447" s="71"/>
      <c r="AH447" s="85"/>
      <c r="AI447" s="85"/>
    </row>
    <row r="448" customFormat="false" ht="12.75" hidden="false" customHeight="true" outlineLevel="0" collapsed="false">
      <c r="B448" s="90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90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90"/>
      <c r="Y448" s="2"/>
      <c r="Z448" s="2"/>
      <c r="AA448" s="2"/>
      <c r="AB448" s="98"/>
      <c r="AC448" s="2"/>
      <c r="AD448" s="2"/>
      <c r="AE448" s="2"/>
      <c r="AF448" s="2"/>
      <c r="AG448" s="71"/>
      <c r="AH448" s="85"/>
      <c r="AI448" s="85"/>
    </row>
    <row r="449" customFormat="false" ht="12.75" hidden="false" customHeight="true" outlineLevel="0" collapsed="false">
      <c r="B449" s="90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90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90"/>
      <c r="Y449" s="2"/>
      <c r="Z449" s="2"/>
      <c r="AA449" s="2"/>
      <c r="AB449" s="98"/>
      <c r="AC449" s="2"/>
      <c r="AD449" s="2"/>
      <c r="AE449" s="2"/>
      <c r="AF449" s="2"/>
      <c r="AG449" s="71"/>
      <c r="AH449" s="85"/>
      <c r="AI449" s="85"/>
    </row>
    <row r="450" customFormat="false" ht="12.75" hidden="false" customHeight="true" outlineLevel="0" collapsed="false">
      <c r="B450" s="90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90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90"/>
      <c r="Y450" s="2"/>
      <c r="Z450" s="2"/>
      <c r="AA450" s="2"/>
      <c r="AB450" s="98"/>
      <c r="AC450" s="2"/>
      <c r="AD450" s="2"/>
      <c r="AE450" s="2"/>
      <c r="AF450" s="2"/>
      <c r="AG450" s="71"/>
      <c r="AH450" s="85"/>
      <c r="AI450" s="85"/>
    </row>
    <row r="451" customFormat="false" ht="12.75" hidden="false" customHeight="true" outlineLevel="0" collapsed="false">
      <c r="B451" s="90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90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90"/>
      <c r="Y451" s="2"/>
      <c r="Z451" s="2"/>
      <c r="AA451" s="2"/>
      <c r="AB451" s="98"/>
      <c r="AC451" s="2"/>
      <c r="AD451" s="2"/>
      <c r="AE451" s="2"/>
      <c r="AF451" s="2"/>
      <c r="AG451" s="71"/>
      <c r="AH451" s="85"/>
      <c r="AI451" s="85"/>
    </row>
    <row r="452" customFormat="false" ht="12.75" hidden="false" customHeight="true" outlineLevel="0" collapsed="false">
      <c r="B452" s="90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90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90"/>
      <c r="Y452" s="2"/>
      <c r="Z452" s="2"/>
      <c r="AA452" s="2"/>
      <c r="AB452" s="98"/>
      <c r="AC452" s="2"/>
      <c r="AD452" s="2"/>
      <c r="AE452" s="2"/>
      <c r="AF452" s="2"/>
      <c r="AG452" s="71"/>
      <c r="AH452" s="85"/>
      <c r="AI452" s="85"/>
    </row>
    <row r="453" customFormat="false" ht="12.75" hidden="false" customHeight="true" outlineLevel="0" collapsed="false">
      <c r="B453" s="90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90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90"/>
      <c r="Y453" s="2"/>
      <c r="Z453" s="2"/>
      <c r="AA453" s="2"/>
      <c r="AB453" s="98"/>
      <c r="AC453" s="2"/>
      <c r="AD453" s="2"/>
      <c r="AE453" s="2"/>
      <c r="AF453" s="2"/>
      <c r="AG453" s="71"/>
      <c r="AH453" s="85"/>
      <c r="AI453" s="85"/>
    </row>
    <row r="454" customFormat="false" ht="12.75" hidden="false" customHeight="true" outlineLevel="0" collapsed="false">
      <c r="B454" s="90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90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90"/>
      <c r="Y454" s="2"/>
      <c r="Z454" s="2"/>
      <c r="AA454" s="2"/>
      <c r="AB454" s="98"/>
      <c r="AC454" s="2"/>
      <c r="AD454" s="2"/>
      <c r="AE454" s="2"/>
      <c r="AF454" s="2"/>
      <c r="AG454" s="71"/>
      <c r="AH454" s="85"/>
      <c r="AI454" s="85"/>
    </row>
    <row r="455" customFormat="false" ht="12.75" hidden="false" customHeight="true" outlineLevel="0" collapsed="false">
      <c r="B455" s="90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90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90"/>
      <c r="Y455" s="2"/>
      <c r="Z455" s="2"/>
      <c r="AA455" s="2"/>
      <c r="AB455" s="98"/>
      <c r="AC455" s="2"/>
      <c r="AD455" s="2"/>
      <c r="AE455" s="2"/>
      <c r="AF455" s="2"/>
      <c r="AG455" s="71"/>
      <c r="AH455" s="85"/>
      <c r="AI455" s="85"/>
    </row>
    <row r="456" customFormat="false" ht="12.75" hidden="false" customHeight="true" outlineLevel="0" collapsed="false">
      <c r="B456" s="90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90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90"/>
      <c r="Y456" s="2"/>
      <c r="Z456" s="2"/>
      <c r="AA456" s="2"/>
      <c r="AB456" s="98"/>
      <c r="AC456" s="2"/>
      <c r="AD456" s="2"/>
      <c r="AE456" s="2"/>
      <c r="AF456" s="2"/>
      <c r="AG456" s="71"/>
      <c r="AH456" s="85"/>
      <c r="AI456" s="85"/>
    </row>
    <row r="457" customFormat="false" ht="12.75" hidden="false" customHeight="true" outlineLevel="0" collapsed="false">
      <c r="B457" s="90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90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90"/>
      <c r="Y457" s="2"/>
      <c r="Z457" s="2"/>
      <c r="AA457" s="2"/>
      <c r="AB457" s="98"/>
      <c r="AC457" s="2"/>
      <c r="AD457" s="2"/>
      <c r="AE457" s="2"/>
      <c r="AF457" s="2"/>
      <c r="AG457" s="71"/>
      <c r="AH457" s="85"/>
      <c r="AI457" s="85"/>
    </row>
    <row r="458" customFormat="false" ht="12.75" hidden="false" customHeight="true" outlineLevel="0" collapsed="false">
      <c r="B458" s="90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90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90"/>
      <c r="Y458" s="2"/>
      <c r="Z458" s="2"/>
      <c r="AA458" s="2"/>
      <c r="AB458" s="98"/>
      <c r="AC458" s="2"/>
      <c r="AD458" s="2"/>
      <c r="AE458" s="2"/>
      <c r="AF458" s="2"/>
      <c r="AG458" s="71"/>
      <c r="AH458" s="85"/>
      <c r="AI458" s="85"/>
    </row>
    <row r="459" customFormat="false" ht="12.75" hidden="false" customHeight="true" outlineLevel="0" collapsed="false">
      <c r="B459" s="90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90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90"/>
      <c r="Y459" s="2"/>
      <c r="Z459" s="2"/>
      <c r="AA459" s="2"/>
      <c r="AB459" s="98"/>
      <c r="AC459" s="2"/>
      <c r="AD459" s="2"/>
      <c r="AE459" s="2"/>
      <c r="AF459" s="2"/>
      <c r="AG459" s="71"/>
      <c r="AH459" s="85"/>
      <c r="AI459" s="85"/>
    </row>
    <row r="460" customFormat="false" ht="12.75" hidden="false" customHeight="true" outlineLevel="0" collapsed="false">
      <c r="B460" s="90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90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90"/>
      <c r="Y460" s="2"/>
      <c r="Z460" s="2"/>
      <c r="AA460" s="2"/>
      <c r="AB460" s="98"/>
      <c r="AC460" s="2"/>
      <c r="AD460" s="2"/>
      <c r="AE460" s="2"/>
      <c r="AF460" s="2"/>
      <c r="AG460" s="71"/>
      <c r="AH460" s="85"/>
      <c r="AI460" s="85"/>
    </row>
    <row r="461" customFormat="false" ht="12.75" hidden="false" customHeight="true" outlineLevel="0" collapsed="false">
      <c r="B461" s="90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90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90"/>
      <c r="Y461" s="2"/>
      <c r="Z461" s="2"/>
      <c r="AA461" s="2"/>
      <c r="AB461" s="98"/>
      <c r="AC461" s="2"/>
      <c r="AD461" s="2"/>
      <c r="AE461" s="2"/>
      <c r="AF461" s="2"/>
      <c r="AG461" s="71"/>
      <c r="AH461" s="85"/>
      <c r="AI461" s="85"/>
    </row>
    <row r="462" customFormat="false" ht="12.75" hidden="false" customHeight="true" outlineLevel="0" collapsed="false">
      <c r="B462" s="90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90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90"/>
      <c r="Y462" s="2"/>
      <c r="Z462" s="2"/>
      <c r="AA462" s="2"/>
      <c r="AB462" s="98"/>
      <c r="AC462" s="2"/>
      <c r="AD462" s="2"/>
      <c r="AE462" s="2"/>
      <c r="AF462" s="2"/>
      <c r="AG462" s="71"/>
      <c r="AH462" s="85"/>
      <c r="AI462" s="85"/>
    </row>
    <row r="463" customFormat="false" ht="12.75" hidden="false" customHeight="true" outlineLevel="0" collapsed="false">
      <c r="B463" s="90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90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90"/>
      <c r="Y463" s="2"/>
      <c r="Z463" s="2"/>
      <c r="AA463" s="2"/>
      <c r="AB463" s="98"/>
      <c r="AC463" s="2"/>
      <c r="AD463" s="2"/>
      <c r="AE463" s="2"/>
      <c r="AF463" s="2"/>
      <c r="AG463" s="71"/>
      <c r="AH463" s="85"/>
      <c r="AI463" s="85"/>
    </row>
    <row r="464" customFormat="false" ht="12.75" hidden="false" customHeight="true" outlineLevel="0" collapsed="false">
      <c r="B464" s="90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90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90"/>
      <c r="Y464" s="2"/>
      <c r="Z464" s="2"/>
      <c r="AA464" s="2"/>
      <c r="AB464" s="98"/>
      <c r="AC464" s="2"/>
      <c r="AD464" s="2"/>
      <c r="AE464" s="2"/>
      <c r="AF464" s="2"/>
      <c r="AG464" s="71"/>
      <c r="AH464" s="85"/>
      <c r="AI464" s="85"/>
    </row>
    <row r="465" customFormat="false" ht="12.75" hidden="false" customHeight="true" outlineLevel="0" collapsed="false">
      <c r="B465" s="90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90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90"/>
      <c r="Y465" s="2"/>
      <c r="Z465" s="2"/>
      <c r="AA465" s="2"/>
      <c r="AB465" s="98"/>
      <c r="AC465" s="2"/>
      <c r="AD465" s="2"/>
      <c r="AE465" s="2"/>
      <c r="AF465" s="2"/>
      <c r="AG465" s="71"/>
      <c r="AH465" s="85"/>
      <c r="AI465" s="85"/>
    </row>
    <row r="466" customFormat="false" ht="12.75" hidden="false" customHeight="true" outlineLevel="0" collapsed="false">
      <c r="B466" s="90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90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90"/>
      <c r="Y466" s="2"/>
      <c r="Z466" s="2"/>
      <c r="AA466" s="2"/>
      <c r="AB466" s="98"/>
      <c r="AC466" s="2"/>
      <c r="AD466" s="2"/>
      <c r="AE466" s="2"/>
      <c r="AF466" s="2"/>
      <c r="AG466" s="71"/>
      <c r="AH466" s="85"/>
      <c r="AI466" s="85"/>
    </row>
    <row r="467" customFormat="false" ht="12.75" hidden="false" customHeight="true" outlineLevel="0" collapsed="false">
      <c r="B467" s="90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90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90"/>
      <c r="Y467" s="2"/>
      <c r="Z467" s="2"/>
      <c r="AA467" s="2"/>
      <c r="AB467" s="98"/>
      <c r="AC467" s="2"/>
      <c r="AD467" s="2"/>
      <c r="AE467" s="2"/>
      <c r="AF467" s="2"/>
      <c r="AG467" s="71"/>
      <c r="AH467" s="85"/>
      <c r="AI467" s="85"/>
    </row>
    <row r="468" customFormat="false" ht="12.75" hidden="false" customHeight="true" outlineLevel="0" collapsed="false">
      <c r="B468" s="90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90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90"/>
      <c r="Y468" s="2"/>
      <c r="Z468" s="2"/>
      <c r="AA468" s="2"/>
      <c r="AB468" s="98"/>
      <c r="AC468" s="2"/>
      <c r="AD468" s="2"/>
      <c r="AE468" s="2"/>
      <c r="AF468" s="2"/>
      <c r="AG468" s="71"/>
      <c r="AH468" s="85"/>
      <c r="AI468" s="85"/>
    </row>
    <row r="469" customFormat="false" ht="12.75" hidden="false" customHeight="true" outlineLevel="0" collapsed="false">
      <c r="B469" s="90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90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90"/>
      <c r="Y469" s="2"/>
      <c r="Z469" s="2"/>
      <c r="AA469" s="2"/>
      <c r="AB469" s="98"/>
      <c r="AC469" s="2"/>
      <c r="AD469" s="2"/>
      <c r="AE469" s="2"/>
      <c r="AF469" s="2"/>
      <c r="AG469" s="71"/>
      <c r="AH469" s="85"/>
      <c r="AI469" s="85"/>
    </row>
    <row r="470" customFormat="false" ht="12.75" hidden="false" customHeight="true" outlineLevel="0" collapsed="false">
      <c r="B470" s="90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90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90"/>
      <c r="Y470" s="2"/>
      <c r="Z470" s="2"/>
      <c r="AA470" s="2"/>
      <c r="AB470" s="98"/>
      <c r="AC470" s="2"/>
      <c r="AD470" s="2"/>
      <c r="AE470" s="2"/>
      <c r="AF470" s="2"/>
      <c r="AG470" s="71"/>
      <c r="AH470" s="85"/>
      <c r="AI470" s="85"/>
    </row>
    <row r="471" customFormat="false" ht="12.75" hidden="false" customHeight="true" outlineLevel="0" collapsed="false">
      <c r="B471" s="90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90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90"/>
      <c r="Y471" s="2"/>
      <c r="Z471" s="2"/>
      <c r="AA471" s="2"/>
      <c r="AB471" s="98"/>
      <c r="AC471" s="2"/>
      <c r="AD471" s="2"/>
      <c r="AE471" s="2"/>
      <c r="AF471" s="2"/>
      <c r="AG471" s="71"/>
      <c r="AH471" s="85"/>
      <c r="AI471" s="85"/>
    </row>
    <row r="472" customFormat="false" ht="12.75" hidden="false" customHeight="true" outlineLevel="0" collapsed="false">
      <c r="B472" s="90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90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90"/>
      <c r="Y472" s="2"/>
      <c r="Z472" s="2"/>
      <c r="AA472" s="2"/>
      <c r="AB472" s="98"/>
      <c r="AC472" s="2"/>
      <c r="AD472" s="2"/>
      <c r="AE472" s="2"/>
      <c r="AF472" s="2"/>
      <c r="AG472" s="71"/>
      <c r="AH472" s="85"/>
      <c r="AI472" s="85"/>
    </row>
    <row r="473" customFormat="false" ht="12.75" hidden="false" customHeight="true" outlineLevel="0" collapsed="false">
      <c r="B473" s="90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90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90"/>
      <c r="Y473" s="2"/>
      <c r="Z473" s="2"/>
      <c r="AA473" s="2"/>
      <c r="AB473" s="98"/>
      <c r="AC473" s="2"/>
      <c r="AD473" s="2"/>
      <c r="AE473" s="2"/>
      <c r="AF473" s="2"/>
      <c r="AG473" s="71"/>
      <c r="AH473" s="85"/>
      <c r="AI473" s="85"/>
    </row>
    <row r="474" customFormat="false" ht="12.75" hidden="false" customHeight="true" outlineLevel="0" collapsed="false">
      <c r="B474" s="90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90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90"/>
      <c r="Y474" s="2"/>
      <c r="Z474" s="2"/>
      <c r="AA474" s="2"/>
      <c r="AB474" s="98"/>
      <c r="AC474" s="2"/>
      <c r="AD474" s="2"/>
      <c r="AE474" s="2"/>
      <c r="AF474" s="2"/>
      <c r="AG474" s="71"/>
      <c r="AH474" s="85"/>
      <c r="AI474" s="85"/>
    </row>
    <row r="475" customFormat="false" ht="12.75" hidden="false" customHeight="true" outlineLevel="0" collapsed="false">
      <c r="B475" s="90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90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90"/>
      <c r="Y475" s="2"/>
      <c r="Z475" s="2"/>
      <c r="AA475" s="2"/>
      <c r="AB475" s="98"/>
      <c r="AC475" s="2"/>
      <c r="AD475" s="2"/>
      <c r="AE475" s="2"/>
      <c r="AF475" s="2"/>
      <c r="AG475" s="71"/>
      <c r="AH475" s="85"/>
      <c r="AI475" s="85"/>
    </row>
    <row r="476" customFormat="false" ht="12.75" hidden="false" customHeight="true" outlineLevel="0" collapsed="false">
      <c r="B476" s="90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90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90"/>
      <c r="Y476" s="2"/>
      <c r="Z476" s="2"/>
      <c r="AA476" s="2"/>
      <c r="AB476" s="98"/>
      <c r="AC476" s="2"/>
      <c r="AD476" s="2"/>
      <c r="AE476" s="2"/>
      <c r="AF476" s="2"/>
      <c r="AG476" s="71"/>
      <c r="AH476" s="85"/>
      <c r="AI476" s="85"/>
    </row>
    <row r="477" customFormat="false" ht="12.75" hidden="false" customHeight="true" outlineLevel="0" collapsed="false">
      <c r="B477" s="90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90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90"/>
      <c r="Y477" s="2"/>
      <c r="Z477" s="2"/>
      <c r="AA477" s="2"/>
      <c r="AB477" s="98"/>
      <c r="AC477" s="2"/>
      <c r="AD477" s="2"/>
      <c r="AE477" s="2"/>
      <c r="AF477" s="2"/>
      <c r="AG477" s="71"/>
      <c r="AH477" s="85"/>
      <c r="AI477" s="85"/>
    </row>
    <row r="478" customFormat="false" ht="12.75" hidden="false" customHeight="true" outlineLevel="0" collapsed="false">
      <c r="B478" s="90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90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90"/>
      <c r="Y478" s="2"/>
      <c r="Z478" s="2"/>
      <c r="AA478" s="2"/>
      <c r="AB478" s="98"/>
      <c r="AC478" s="2"/>
      <c r="AD478" s="2"/>
      <c r="AE478" s="2"/>
      <c r="AF478" s="2"/>
      <c r="AG478" s="71"/>
      <c r="AH478" s="85"/>
      <c r="AI478" s="85"/>
    </row>
    <row r="479" customFormat="false" ht="12.75" hidden="false" customHeight="true" outlineLevel="0" collapsed="false">
      <c r="B479" s="90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90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90"/>
      <c r="Y479" s="2"/>
      <c r="Z479" s="2"/>
      <c r="AA479" s="2"/>
      <c r="AB479" s="98"/>
      <c r="AC479" s="2"/>
      <c r="AD479" s="2"/>
      <c r="AE479" s="2"/>
      <c r="AF479" s="2"/>
      <c r="AG479" s="71"/>
      <c r="AH479" s="85"/>
      <c r="AI479" s="85"/>
    </row>
    <row r="480" customFormat="false" ht="12.75" hidden="false" customHeight="true" outlineLevel="0" collapsed="false">
      <c r="B480" s="90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90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90"/>
      <c r="Y480" s="2"/>
      <c r="Z480" s="2"/>
      <c r="AA480" s="2"/>
      <c r="AB480" s="98"/>
      <c r="AC480" s="2"/>
      <c r="AD480" s="2"/>
      <c r="AE480" s="2"/>
      <c r="AF480" s="2"/>
      <c r="AG480" s="71"/>
      <c r="AH480" s="85"/>
      <c r="AI480" s="85"/>
    </row>
    <row r="481" customFormat="false" ht="12.75" hidden="false" customHeight="true" outlineLevel="0" collapsed="false">
      <c r="B481" s="90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90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90"/>
      <c r="Y481" s="2"/>
      <c r="Z481" s="2"/>
      <c r="AA481" s="2"/>
      <c r="AB481" s="98"/>
      <c r="AC481" s="2"/>
      <c r="AD481" s="2"/>
      <c r="AE481" s="2"/>
      <c r="AF481" s="2"/>
      <c r="AG481" s="71"/>
      <c r="AH481" s="85"/>
      <c r="AI481" s="85"/>
    </row>
    <row r="482" customFormat="false" ht="12.75" hidden="false" customHeight="true" outlineLevel="0" collapsed="false">
      <c r="B482" s="90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90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90"/>
      <c r="Y482" s="2"/>
      <c r="Z482" s="2"/>
      <c r="AA482" s="2"/>
      <c r="AB482" s="98"/>
      <c r="AC482" s="2"/>
      <c r="AD482" s="2"/>
      <c r="AE482" s="2"/>
      <c r="AF482" s="2"/>
      <c r="AG482" s="71"/>
      <c r="AH482" s="85"/>
      <c r="AI482" s="85"/>
    </row>
    <row r="483" customFormat="false" ht="12.75" hidden="false" customHeight="true" outlineLevel="0" collapsed="false">
      <c r="B483" s="90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90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90"/>
      <c r="Y483" s="2"/>
      <c r="Z483" s="2"/>
      <c r="AA483" s="2"/>
      <c r="AB483" s="98"/>
      <c r="AC483" s="2"/>
      <c r="AD483" s="2"/>
      <c r="AE483" s="2"/>
      <c r="AF483" s="2"/>
      <c r="AG483" s="71"/>
      <c r="AH483" s="85"/>
      <c r="AI483" s="85"/>
    </row>
    <row r="484" customFormat="false" ht="12.75" hidden="false" customHeight="true" outlineLevel="0" collapsed="false">
      <c r="B484" s="90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90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90"/>
      <c r="Y484" s="2"/>
      <c r="Z484" s="2"/>
      <c r="AA484" s="2"/>
      <c r="AB484" s="98"/>
      <c r="AC484" s="2"/>
      <c r="AD484" s="2"/>
      <c r="AE484" s="2"/>
      <c r="AF484" s="2"/>
      <c r="AG484" s="71"/>
      <c r="AH484" s="85"/>
      <c r="AI484" s="85"/>
    </row>
    <row r="485" customFormat="false" ht="12.75" hidden="false" customHeight="true" outlineLevel="0" collapsed="false">
      <c r="B485" s="90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90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90"/>
      <c r="Y485" s="2"/>
      <c r="Z485" s="2"/>
      <c r="AA485" s="2"/>
      <c r="AB485" s="98"/>
      <c r="AC485" s="2"/>
      <c r="AD485" s="2"/>
      <c r="AE485" s="2"/>
      <c r="AF485" s="2"/>
      <c r="AG485" s="71"/>
      <c r="AH485" s="85"/>
      <c r="AI485" s="85"/>
    </row>
    <row r="486" customFormat="false" ht="12.75" hidden="false" customHeight="true" outlineLevel="0" collapsed="false">
      <c r="B486" s="90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90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90"/>
      <c r="Y486" s="2"/>
      <c r="Z486" s="2"/>
      <c r="AA486" s="2"/>
      <c r="AB486" s="98"/>
      <c r="AC486" s="2"/>
      <c r="AD486" s="2"/>
      <c r="AE486" s="2"/>
      <c r="AF486" s="2"/>
      <c r="AG486" s="71"/>
      <c r="AH486" s="85"/>
      <c r="AI486" s="85"/>
    </row>
    <row r="487" customFormat="false" ht="12.75" hidden="false" customHeight="true" outlineLevel="0" collapsed="false">
      <c r="B487" s="90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90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90"/>
      <c r="Y487" s="2"/>
      <c r="Z487" s="2"/>
      <c r="AA487" s="2"/>
      <c r="AB487" s="98"/>
      <c r="AC487" s="2"/>
      <c r="AD487" s="2"/>
      <c r="AE487" s="2"/>
      <c r="AF487" s="2"/>
      <c r="AG487" s="71"/>
      <c r="AH487" s="85"/>
      <c r="AI487" s="85"/>
    </row>
    <row r="488" customFormat="false" ht="12.75" hidden="false" customHeight="true" outlineLevel="0" collapsed="false">
      <c r="B488" s="90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90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90"/>
      <c r="Y488" s="2"/>
      <c r="Z488" s="2"/>
      <c r="AA488" s="2"/>
      <c r="AB488" s="98"/>
      <c r="AC488" s="2"/>
      <c r="AD488" s="2"/>
      <c r="AE488" s="2"/>
      <c r="AF488" s="2"/>
      <c r="AG488" s="71"/>
      <c r="AH488" s="85"/>
      <c r="AI488" s="85"/>
    </row>
    <row r="489" customFormat="false" ht="12.75" hidden="false" customHeight="true" outlineLevel="0" collapsed="false">
      <c r="B489" s="90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90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90"/>
      <c r="Y489" s="2"/>
      <c r="Z489" s="2"/>
      <c r="AA489" s="2"/>
      <c r="AB489" s="98"/>
      <c r="AC489" s="2"/>
      <c r="AD489" s="2"/>
      <c r="AE489" s="2"/>
      <c r="AF489" s="2"/>
      <c r="AG489" s="71"/>
      <c r="AH489" s="85"/>
      <c r="AI489" s="85"/>
    </row>
    <row r="490" customFormat="false" ht="12.75" hidden="false" customHeight="true" outlineLevel="0" collapsed="false">
      <c r="B490" s="90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90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90"/>
      <c r="Y490" s="2"/>
      <c r="Z490" s="2"/>
      <c r="AA490" s="2"/>
      <c r="AB490" s="98"/>
      <c r="AC490" s="2"/>
      <c r="AD490" s="2"/>
      <c r="AE490" s="2"/>
      <c r="AF490" s="2"/>
      <c r="AG490" s="71"/>
      <c r="AH490" s="85"/>
      <c r="AI490" s="85"/>
    </row>
    <row r="491" customFormat="false" ht="12.75" hidden="false" customHeight="true" outlineLevel="0" collapsed="false">
      <c r="B491" s="90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90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90"/>
      <c r="Y491" s="2"/>
      <c r="Z491" s="2"/>
      <c r="AA491" s="2"/>
      <c r="AB491" s="98"/>
      <c r="AC491" s="2"/>
      <c r="AD491" s="2"/>
      <c r="AE491" s="2"/>
      <c r="AF491" s="2"/>
      <c r="AG491" s="71"/>
      <c r="AH491" s="85"/>
      <c r="AI491" s="85"/>
    </row>
    <row r="492" customFormat="false" ht="12.75" hidden="false" customHeight="true" outlineLevel="0" collapsed="false">
      <c r="B492" s="90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90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90"/>
      <c r="Y492" s="2"/>
      <c r="Z492" s="2"/>
      <c r="AA492" s="2"/>
      <c r="AB492" s="98"/>
      <c r="AC492" s="2"/>
      <c r="AD492" s="2"/>
      <c r="AE492" s="2"/>
      <c r="AF492" s="2"/>
      <c r="AG492" s="71"/>
      <c r="AH492" s="85"/>
      <c r="AI492" s="85"/>
    </row>
    <row r="493" customFormat="false" ht="12.75" hidden="false" customHeight="true" outlineLevel="0" collapsed="false">
      <c r="B493" s="90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90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90"/>
      <c r="Y493" s="2"/>
      <c r="Z493" s="2"/>
      <c r="AA493" s="2"/>
      <c r="AB493" s="98"/>
      <c r="AC493" s="2"/>
      <c r="AD493" s="2"/>
      <c r="AE493" s="2"/>
      <c r="AF493" s="2"/>
      <c r="AG493" s="71"/>
      <c r="AH493" s="85"/>
      <c r="AI493" s="85"/>
    </row>
    <row r="494" customFormat="false" ht="12.75" hidden="false" customHeight="true" outlineLevel="0" collapsed="false">
      <c r="B494" s="90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90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90"/>
      <c r="Y494" s="2"/>
      <c r="Z494" s="2"/>
      <c r="AA494" s="2"/>
      <c r="AB494" s="98"/>
      <c r="AC494" s="2"/>
      <c r="AD494" s="2"/>
      <c r="AE494" s="2"/>
      <c r="AF494" s="2"/>
      <c r="AG494" s="71"/>
      <c r="AH494" s="85"/>
      <c r="AI494" s="85"/>
    </row>
    <row r="495" customFormat="false" ht="12.75" hidden="false" customHeight="true" outlineLevel="0" collapsed="false">
      <c r="B495" s="90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90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90"/>
      <c r="Y495" s="2"/>
      <c r="Z495" s="2"/>
      <c r="AA495" s="2"/>
      <c r="AB495" s="98"/>
      <c r="AC495" s="2"/>
      <c r="AD495" s="2"/>
      <c r="AE495" s="2"/>
      <c r="AF495" s="2"/>
      <c r="AG495" s="71"/>
      <c r="AH495" s="85"/>
      <c r="AI495" s="85"/>
    </row>
    <row r="496" customFormat="false" ht="12.75" hidden="false" customHeight="true" outlineLevel="0" collapsed="false">
      <c r="B496" s="90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90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90"/>
      <c r="Y496" s="2"/>
      <c r="Z496" s="2"/>
      <c r="AA496" s="2"/>
      <c r="AB496" s="98"/>
      <c r="AC496" s="2"/>
      <c r="AD496" s="2"/>
      <c r="AE496" s="2"/>
      <c r="AF496" s="2"/>
      <c r="AG496" s="71"/>
      <c r="AH496" s="85"/>
      <c r="AI496" s="85"/>
    </row>
    <row r="497" customFormat="false" ht="12.75" hidden="false" customHeight="true" outlineLevel="0" collapsed="false">
      <c r="B497" s="90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90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90"/>
      <c r="Y497" s="2"/>
      <c r="Z497" s="2"/>
      <c r="AA497" s="2"/>
      <c r="AB497" s="98"/>
      <c r="AC497" s="2"/>
      <c r="AD497" s="2"/>
      <c r="AE497" s="2"/>
      <c r="AF497" s="2"/>
      <c r="AG497" s="71"/>
      <c r="AH497" s="85"/>
      <c r="AI497" s="85"/>
    </row>
    <row r="498" customFormat="false" ht="12.75" hidden="false" customHeight="true" outlineLevel="0" collapsed="false">
      <c r="B498" s="90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90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90"/>
      <c r="Y498" s="2"/>
      <c r="Z498" s="2"/>
      <c r="AA498" s="2"/>
      <c r="AB498" s="98"/>
      <c r="AC498" s="2"/>
      <c r="AD498" s="2"/>
      <c r="AE498" s="2"/>
      <c r="AF498" s="2"/>
      <c r="AG498" s="71"/>
      <c r="AH498" s="85"/>
      <c r="AI498" s="85"/>
    </row>
    <row r="499" customFormat="false" ht="12.75" hidden="false" customHeight="true" outlineLevel="0" collapsed="false">
      <c r="B499" s="90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90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90"/>
      <c r="Y499" s="2"/>
      <c r="Z499" s="2"/>
      <c r="AA499" s="2"/>
      <c r="AB499" s="98"/>
      <c r="AC499" s="2"/>
      <c r="AD499" s="2"/>
      <c r="AE499" s="2"/>
      <c r="AF499" s="2"/>
      <c r="AG499" s="71"/>
      <c r="AH499" s="85"/>
      <c r="AI499" s="85"/>
    </row>
    <row r="500" customFormat="false" ht="12.75" hidden="false" customHeight="true" outlineLevel="0" collapsed="false">
      <c r="B500" s="90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90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90"/>
      <c r="Y500" s="2"/>
      <c r="Z500" s="2"/>
      <c r="AA500" s="2"/>
      <c r="AB500" s="98"/>
      <c r="AC500" s="2"/>
      <c r="AD500" s="2"/>
      <c r="AE500" s="2"/>
      <c r="AF500" s="2"/>
      <c r="AG500" s="71"/>
      <c r="AH500" s="85"/>
      <c r="AI500" s="85"/>
    </row>
    <row r="501" customFormat="false" ht="12.75" hidden="false" customHeight="true" outlineLevel="0" collapsed="false">
      <c r="B501" s="90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90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90"/>
      <c r="Y501" s="2"/>
      <c r="Z501" s="2"/>
      <c r="AA501" s="2"/>
      <c r="AB501" s="98"/>
      <c r="AC501" s="2"/>
      <c r="AD501" s="2"/>
      <c r="AE501" s="2"/>
      <c r="AF501" s="2"/>
      <c r="AG501" s="71"/>
      <c r="AH501" s="85"/>
      <c r="AI501" s="85"/>
    </row>
    <row r="502" customFormat="false" ht="12.75" hidden="false" customHeight="true" outlineLevel="0" collapsed="false">
      <c r="B502" s="90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90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90"/>
      <c r="Y502" s="2"/>
      <c r="Z502" s="2"/>
      <c r="AA502" s="2"/>
      <c r="AB502" s="98"/>
      <c r="AC502" s="2"/>
      <c r="AD502" s="2"/>
      <c r="AE502" s="2"/>
      <c r="AF502" s="2"/>
      <c r="AG502" s="71"/>
      <c r="AH502" s="85"/>
      <c r="AI502" s="85"/>
    </row>
    <row r="503" customFormat="false" ht="12.75" hidden="false" customHeight="true" outlineLevel="0" collapsed="false">
      <c r="B503" s="90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90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90"/>
      <c r="Y503" s="2"/>
      <c r="Z503" s="2"/>
      <c r="AA503" s="2"/>
      <c r="AB503" s="98"/>
      <c r="AC503" s="2"/>
      <c r="AD503" s="2"/>
      <c r="AE503" s="2"/>
      <c r="AF503" s="2"/>
      <c r="AG503" s="71"/>
      <c r="AH503" s="85"/>
      <c r="AI503" s="85"/>
    </row>
    <row r="504" customFormat="false" ht="12.75" hidden="false" customHeight="true" outlineLevel="0" collapsed="false">
      <c r="B504" s="90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90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90"/>
      <c r="Y504" s="2"/>
      <c r="Z504" s="2"/>
      <c r="AA504" s="2"/>
      <c r="AB504" s="98"/>
      <c r="AC504" s="2"/>
      <c r="AD504" s="2"/>
      <c r="AE504" s="2"/>
      <c r="AF504" s="2"/>
      <c r="AG504" s="71"/>
      <c r="AH504" s="85"/>
      <c r="AI504" s="85"/>
    </row>
    <row r="505" customFormat="false" ht="12.75" hidden="false" customHeight="true" outlineLevel="0" collapsed="false">
      <c r="B505" s="90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90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90"/>
      <c r="Y505" s="2"/>
      <c r="Z505" s="2"/>
      <c r="AA505" s="2"/>
      <c r="AB505" s="98"/>
      <c r="AC505" s="2"/>
      <c r="AD505" s="2"/>
      <c r="AE505" s="2"/>
      <c r="AF505" s="2"/>
      <c r="AG505" s="71"/>
      <c r="AH505" s="85"/>
      <c r="AI505" s="85"/>
    </row>
    <row r="506" customFormat="false" ht="12.75" hidden="false" customHeight="true" outlineLevel="0" collapsed="false">
      <c r="B506" s="90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90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90"/>
      <c r="Y506" s="2"/>
      <c r="Z506" s="2"/>
      <c r="AA506" s="2"/>
      <c r="AB506" s="98"/>
      <c r="AC506" s="2"/>
      <c r="AD506" s="2"/>
      <c r="AE506" s="2"/>
      <c r="AF506" s="2"/>
      <c r="AG506" s="71"/>
      <c r="AH506" s="85"/>
      <c r="AI506" s="85"/>
    </row>
    <row r="507" customFormat="false" ht="12.75" hidden="false" customHeight="true" outlineLevel="0" collapsed="false">
      <c r="B507" s="90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90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90"/>
      <c r="Y507" s="2"/>
      <c r="Z507" s="2"/>
      <c r="AA507" s="2"/>
      <c r="AB507" s="98"/>
      <c r="AC507" s="2"/>
      <c r="AD507" s="2"/>
      <c r="AE507" s="2"/>
      <c r="AF507" s="2"/>
      <c r="AG507" s="71"/>
      <c r="AH507" s="85"/>
      <c r="AI507" s="85"/>
    </row>
    <row r="508" customFormat="false" ht="12.75" hidden="false" customHeight="true" outlineLevel="0" collapsed="false">
      <c r="B508" s="90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90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90"/>
      <c r="Y508" s="2"/>
      <c r="Z508" s="2"/>
      <c r="AA508" s="2"/>
      <c r="AB508" s="98"/>
      <c r="AC508" s="2"/>
      <c r="AD508" s="2"/>
      <c r="AE508" s="2"/>
      <c r="AF508" s="2"/>
      <c r="AG508" s="71"/>
      <c r="AH508" s="85"/>
      <c r="AI508" s="85"/>
    </row>
    <row r="509" customFormat="false" ht="12.75" hidden="false" customHeight="true" outlineLevel="0" collapsed="false">
      <c r="B509" s="90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90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90"/>
      <c r="Y509" s="2"/>
      <c r="Z509" s="2"/>
      <c r="AA509" s="2"/>
      <c r="AB509" s="98"/>
      <c r="AC509" s="2"/>
      <c r="AD509" s="2"/>
      <c r="AE509" s="2"/>
      <c r="AF509" s="2"/>
      <c r="AG509" s="71"/>
      <c r="AH509" s="85"/>
      <c r="AI509" s="85"/>
    </row>
    <row r="510" customFormat="false" ht="12.75" hidden="false" customHeight="true" outlineLevel="0" collapsed="false">
      <c r="B510" s="90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90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90"/>
      <c r="Y510" s="2"/>
      <c r="Z510" s="2"/>
      <c r="AA510" s="2"/>
      <c r="AB510" s="98"/>
      <c r="AC510" s="2"/>
      <c r="AD510" s="2"/>
      <c r="AE510" s="2"/>
      <c r="AF510" s="2"/>
      <c r="AG510" s="71"/>
      <c r="AH510" s="85"/>
      <c r="AI510" s="85"/>
    </row>
    <row r="511" customFormat="false" ht="12.75" hidden="false" customHeight="true" outlineLevel="0" collapsed="false">
      <c r="B511" s="90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90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90"/>
      <c r="Y511" s="2"/>
      <c r="Z511" s="2"/>
      <c r="AA511" s="2"/>
      <c r="AB511" s="98"/>
      <c r="AC511" s="2"/>
      <c r="AD511" s="2"/>
      <c r="AE511" s="2"/>
      <c r="AF511" s="2"/>
      <c r="AG511" s="71"/>
      <c r="AH511" s="85"/>
      <c r="AI511" s="85"/>
    </row>
    <row r="512" customFormat="false" ht="12.75" hidden="false" customHeight="true" outlineLevel="0" collapsed="false">
      <c r="B512" s="90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90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90"/>
      <c r="Y512" s="2"/>
      <c r="Z512" s="2"/>
      <c r="AA512" s="2"/>
      <c r="AB512" s="98"/>
      <c r="AC512" s="2"/>
      <c r="AD512" s="2"/>
      <c r="AE512" s="2"/>
      <c r="AF512" s="2"/>
      <c r="AG512" s="71"/>
      <c r="AH512" s="85"/>
      <c r="AI512" s="85"/>
    </row>
    <row r="513" customFormat="false" ht="12.75" hidden="false" customHeight="true" outlineLevel="0" collapsed="false">
      <c r="B513" s="90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90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90"/>
      <c r="Y513" s="2"/>
      <c r="Z513" s="2"/>
      <c r="AA513" s="2"/>
      <c r="AB513" s="98"/>
      <c r="AC513" s="2"/>
      <c r="AD513" s="2"/>
      <c r="AE513" s="2"/>
      <c r="AF513" s="2"/>
      <c r="AG513" s="71"/>
      <c r="AH513" s="85"/>
      <c r="AI513" s="85"/>
    </row>
    <row r="514" customFormat="false" ht="12.75" hidden="false" customHeight="true" outlineLevel="0" collapsed="false">
      <c r="B514" s="90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90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90"/>
      <c r="Y514" s="2"/>
      <c r="Z514" s="2"/>
      <c r="AA514" s="2"/>
      <c r="AB514" s="98"/>
      <c r="AC514" s="2"/>
      <c r="AD514" s="2"/>
      <c r="AE514" s="2"/>
      <c r="AF514" s="2"/>
      <c r="AG514" s="71"/>
      <c r="AH514" s="85"/>
      <c r="AI514" s="85"/>
    </row>
    <row r="515" customFormat="false" ht="12.75" hidden="false" customHeight="true" outlineLevel="0" collapsed="false">
      <c r="B515" s="90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90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90"/>
      <c r="Y515" s="2"/>
      <c r="Z515" s="2"/>
      <c r="AA515" s="2"/>
      <c r="AB515" s="98"/>
      <c r="AC515" s="2"/>
      <c r="AD515" s="2"/>
      <c r="AE515" s="2"/>
      <c r="AF515" s="2"/>
      <c r="AG515" s="71"/>
      <c r="AH515" s="85"/>
      <c r="AI515" s="85"/>
    </row>
    <row r="516" customFormat="false" ht="12.75" hidden="false" customHeight="true" outlineLevel="0" collapsed="false">
      <c r="B516" s="90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90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90"/>
      <c r="Y516" s="2"/>
      <c r="Z516" s="2"/>
      <c r="AA516" s="2"/>
      <c r="AB516" s="98"/>
      <c r="AC516" s="2"/>
      <c r="AD516" s="2"/>
      <c r="AE516" s="2"/>
      <c r="AF516" s="2"/>
      <c r="AG516" s="71"/>
      <c r="AH516" s="85"/>
      <c r="AI516" s="85"/>
    </row>
    <row r="517" customFormat="false" ht="12.75" hidden="false" customHeight="true" outlineLevel="0" collapsed="false">
      <c r="B517" s="90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90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90"/>
      <c r="Y517" s="2"/>
      <c r="Z517" s="2"/>
      <c r="AA517" s="2"/>
      <c r="AB517" s="98"/>
      <c r="AC517" s="2"/>
      <c r="AD517" s="2"/>
      <c r="AE517" s="2"/>
      <c r="AF517" s="2"/>
      <c r="AG517" s="71"/>
      <c r="AH517" s="85"/>
      <c r="AI517" s="85"/>
    </row>
    <row r="518" customFormat="false" ht="12.75" hidden="false" customHeight="true" outlineLevel="0" collapsed="false">
      <c r="B518" s="90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90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90"/>
      <c r="Y518" s="2"/>
      <c r="Z518" s="2"/>
      <c r="AA518" s="2"/>
      <c r="AB518" s="98"/>
      <c r="AC518" s="2"/>
      <c r="AD518" s="2"/>
      <c r="AE518" s="2"/>
      <c r="AF518" s="2"/>
      <c r="AG518" s="71"/>
      <c r="AH518" s="85"/>
      <c r="AI518" s="85"/>
    </row>
    <row r="519" customFormat="false" ht="12.75" hidden="false" customHeight="true" outlineLevel="0" collapsed="false">
      <c r="B519" s="90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90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90"/>
      <c r="Y519" s="2"/>
      <c r="Z519" s="2"/>
      <c r="AA519" s="2"/>
      <c r="AB519" s="98"/>
      <c r="AC519" s="2"/>
      <c r="AD519" s="2"/>
      <c r="AE519" s="2"/>
      <c r="AF519" s="2"/>
      <c r="AG519" s="71"/>
      <c r="AH519" s="85"/>
      <c r="AI519" s="85"/>
    </row>
    <row r="520" customFormat="false" ht="12.75" hidden="false" customHeight="true" outlineLevel="0" collapsed="false">
      <c r="B520" s="90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90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90"/>
      <c r="Y520" s="2"/>
      <c r="Z520" s="2"/>
      <c r="AA520" s="2"/>
      <c r="AB520" s="98"/>
      <c r="AC520" s="2"/>
      <c r="AD520" s="2"/>
      <c r="AE520" s="2"/>
      <c r="AF520" s="2"/>
      <c r="AG520" s="71"/>
      <c r="AH520" s="85"/>
      <c r="AI520" s="85"/>
    </row>
    <row r="521" customFormat="false" ht="12.75" hidden="false" customHeight="true" outlineLevel="0" collapsed="false">
      <c r="B521" s="90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90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90"/>
      <c r="Y521" s="2"/>
      <c r="Z521" s="2"/>
      <c r="AA521" s="2"/>
      <c r="AB521" s="98"/>
      <c r="AC521" s="2"/>
      <c r="AD521" s="2"/>
      <c r="AE521" s="2"/>
      <c r="AF521" s="2"/>
      <c r="AG521" s="71"/>
      <c r="AH521" s="85"/>
      <c r="AI521" s="85"/>
    </row>
    <row r="522" customFormat="false" ht="12.75" hidden="false" customHeight="true" outlineLevel="0" collapsed="false">
      <c r="B522" s="90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90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90"/>
      <c r="Y522" s="2"/>
      <c r="Z522" s="2"/>
      <c r="AA522" s="2"/>
      <c r="AB522" s="98"/>
      <c r="AC522" s="2"/>
      <c r="AD522" s="2"/>
      <c r="AE522" s="2"/>
      <c r="AF522" s="2"/>
      <c r="AG522" s="71"/>
      <c r="AH522" s="85"/>
      <c r="AI522" s="85"/>
    </row>
    <row r="523" customFormat="false" ht="12.75" hidden="false" customHeight="true" outlineLevel="0" collapsed="false">
      <c r="B523" s="90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90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90"/>
      <c r="Y523" s="2"/>
      <c r="Z523" s="2"/>
      <c r="AA523" s="2"/>
      <c r="AB523" s="98"/>
      <c r="AC523" s="2"/>
      <c r="AD523" s="2"/>
      <c r="AE523" s="2"/>
      <c r="AF523" s="2"/>
      <c r="AG523" s="71"/>
      <c r="AH523" s="85"/>
      <c r="AI523" s="85"/>
    </row>
    <row r="524" customFormat="false" ht="12.75" hidden="false" customHeight="true" outlineLevel="0" collapsed="false">
      <c r="B524" s="90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90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90"/>
      <c r="Y524" s="2"/>
      <c r="Z524" s="2"/>
      <c r="AA524" s="2"/>
      <c r="AB524" s="98"/>
      <c r="AC524" s="2"/>
      <c r="AD524" s="2"/>
      <c r="AE524" s="2"/>
      <c r="AF524" s="2"/>
      <c r="AG524" s="71"/>
      <c r="AH524" s="85"/>
      <c r="AI524" s="85"/>
    </row>
    <row r="525" customFormat="false" ht="12.75" hidden="false" customHeight="true" outlineLevel="0" collapsed="false">
      <c r="B525" s="90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90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90"/>
      <c r="Y525" s="2"/>
      <c r="Z525" s="2"/>
      <c r="AA525" s="2"/>
      <c r="AB525" s="98"/>
      <c r="AC525" s="2"/>
      <c r="AD525" s="2"/>
      <c r="AE525" s="2"/>
      <c r="AF525" s="2"/>
      <c r="AG525" s="71"/>
      <c r="AH525" s="85"/>
      <c r="AI525" s="85"/>
    </row>
    <row r="526" customFormat="false" ht="12.75" hidden="false" customHeight="true" outlineLevel="0" collapsed="false">
      <c r="B526" s="90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90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90"/>
      <c r="Y526" s="2"/>
      <c r="Z526" s="2"/>
      <c r="AA526" s="2"/>
      <c r="AB526" s="98"/>
      <c r="AC526" s="2"/>
      <c r="AD526" s="2"/>
      <c r="AE526" s="2"/>
      <c r="AF526" s="2"/>
      <c r="AG526" s="71"/>
      <c r="AH526" s="85"/>
      <c r="AI526" s="85"/>
    </row>
    <row r="527" customFormat="false" ht="12.75" hidden="false" customHeight="true" outlineLevel="0" collapsed="false">
      <c r="B527" s="90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90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90"/>
      <c r="Y527" s="2"/>
      <c r="Z527" s="2"/>
      <c r="AA527" s="2"/>
      <c r="AB527" s="98"/>
      <c r="AC527" s="2"/>
      <c r="AD527" s="2"/>
      <c r="AE527" s="2"/>
      <c r="AF527" s="2"/>
      <c r="AG527" s="71"/>
      <c r="AH527" s="85"/>
      <c r="AI527" s="85"/>
    </row>
    <row r="528" customFormat="false" ht="12.75" hidden="false" customHeight="true" outlineLevel="0" collapsed="false">
      <c r="B528" s="90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90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90"/>
      <c r="Y528" s="2"/>
      <c r="Z528" s="2"/>
      <c r="AA528" s="2"/>
      <c r="AB528" s="98"/>
      <c r="AC528" s="2"/>
      <c r="AD528" s="2"/>
      <c r="AE528" s="2"/>
      <c r="AF528" s="2"/>
      <c r="AG528" s="71"/>
      <c r="AH528" s="85"/>
      <c r="AI528" s="85"/>
    </row>
    <row r="529" customFormat="false" ht="12.75" hidden="false" customHeight="true" outlineLevel="0" collapsed="false">
      <c r="B529" s="90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90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90"/>
      <c r="Y529" s="2"/>
      <c r="Z529" s="2"/>
      <c r="AA529" s="2"/>
      <c r="AB529" s="98"/>
      <c r="AC529" s="2"/>
      <c r="AD529" s="2"/>
      <c r="AE529" s="2"/>
      <c r="AF529" s="2"/>
      <c r="AG529" s="71"/>
      <c r="AH529" s="85"/>
      <c r="AI529" s="85"/>
    </row>
    <row r="530" customFormat="false" ht="12.75" hidden="false" customHeight="true" outlineLevel="0" collapsed="false">
      <c r="B530" s="90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90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90"/>
      <c r="Y530" s="2"/>
      <c r="Z530" s="2"/>
      <c r="AA530" s="2"/>
      <c r="AB530" s="98"/>
      <c r="AC530" s="2"/>
      <c r="AD530" s="2"/>
      <c r="AE530" s="2"/>
      <c r="AF530" s="2"/>
      <c r="AG530" s="71"/>
      <c r="AH530" s="85"/>
      <c r="AI530" s="85"/>
    </row>
    <row r="531" customFormat="false" ht="12.75" hidden="false" customHeight="true" outlineLevel="0" collapsed="false">
      <c r="B531" s="90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90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90"/>
      <c r="Y531" s="2"/>
      <c r="Z531" s="2"/>
      <c r="AA531" s="2"/>
      <c r="AB531" s="98"/>
      <c r="AC531" s="2"/>
      <c r="AD531" s="2"/>
      <c r="AE531" s="2"/>
      <c r="AF531" s="2"/>
      <c r="AG531" s="71"/>
      <c r="AH531" s="85"/>
      <c r="AI531" s="85"/>
    </row>
    <row r="532" customFormat="false" ht="12.75" hidden="false" customHeight="true" outlineLevel="0" collapsed="false">
      <c r="B532" s="90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90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90"/>
      <c r="Y532" s="2"/>
      <c r="Z532" s="2"/>
      <c r="AA532" s="2"/>
      <c r="AB532" s="98"/>
      <c r="AC532" s="2"/>
      <c r="AD532" s="2"/>
      <c r="AE532" s="2"/>
      <c r="AF532" s="2"/>
      <c r="AG532" s="71"/>
      <c r="AH532" s="85"/>
      <c r="AI532" s="85"/>
    </row>
    <row r="533" customFormat="false" ht="12.75" hidden="false" customHeight="true" outlineLevel="0" collapsed="false">
      <c r="B533" s="90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90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90"/>
      <c r="Y533" s="2"/>
      <c r="Z533" s="2"/>
      <c r="AA533" s="2"/>
      <c r="AB533" s="98"/>
      <c r="AC533" s="2"/>
      <c r="AD533" s="2"/>
      <c r="AE533" s="2"/>
      <c r="AF533" s="2"/>
      <c r="AG533" s="71"/>
      <c r="AH533" s="85"/>
      <c r="AI533" s="85"/>
    </row>
    <row r="534" customFormat="false" ht="12.75" hidden="false" customHeight="true" outlineLevel="0" collapsed="false">
      <c r="B534" s="90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90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90"/>
      <c r="Y534" s="2"/>
      <c r="Z534" s="2"/>
      <c r="AA534" s="2"/>
      <c r="AB534" s="98"/>
      <c r="AC534" s="2"/>
      <c r="AD534" s="2"/>
      <c r="AE534" s="2"/>
      <c r="AF534" s="2"/>
      <c r="AG534" s="71"/>
      <c r="AH534" s="85"/>
      <c r="AI534" s="85"/>
    </row>
    <row r="535" customFormat="false" ht="12.75" hidden="false" customHeight="true" outlineLevel="0" collapsed="false">
      <c r="B535" s="90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90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90"/>
      <c r="Y535" s="2"/>
      <c r="Z535" s="2"/>
      <c r="AA535" s="2"/>
      <c r="AB535" s="98"/>
      <c r="AC535" s="2"/>
      <c r="AD535" s="2"/>
      <c r="AE535" s="2"/>
      <c r="AF535" s="2"/>
      <c r="AG535" s="71"/>
      <c r="AH535" s="85"/>
      <c r="AI535" s="85"/>
    </row>
    <row r="536" customFormat="false" ht="12.75" hidden="false" customHeight="true" outlineLevel="0" collapsed="false">
      <c r="B536" s="90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90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90"/>
      <c r="Y536" s="2"/>
      <c r="Z536" s="2"/>
      <c r="AA536" s="2"/>
      <c r="AB536" s="98"/>
      <c r="AC536" s="2"/>
      <c r="AD536" s="2"/>
      <c r="AE536" s="2"/>
      <c r="AF536" s="2"/>
      <c r="AG536" s="71"/>
      <c r="AH536" s="85"/>
      <c r="AI536" s="85"/>
    </row>
    <row r="537" customFormat="false" ht="12.75" hidden="false" customHeight="true" outlineLevel="0" collapsed="false">
      <c r="B537" s="90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90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90"/>
      <c r="Y537" s="2"/>
      <c r="Z537" s="2"/>
      <c r="AA537" s="2"/>
      <c r="AB537" s="98"/>
      <c r="AC537" s="2"/>
      <c r="AD537" s="2"/>
      <c r="AE537" s="2"/>
      <c r="AF537" s="2"/>
      <c r="AG537" s="71"/>
      <c r="AH537" s="85"/>
      <c r="AI537" s="85"/>
    </row>
    <row r="538" customFormat="false" ht="12.75" hidden="false" customHeight="true" outlineLevel="0" collapsed="false">
      <c r="B538" s="90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90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90"/>
      <c r="Y538" s="2"/>
      <c r="Z538" s="2"/>
      <c r="AA538" s="2"/>
      <c r="AB538" s="98"/>
      <c r="AC538" s="2"/>
      <c r="AD538" s="2"/>
      <c r="AE538" s="2"/>
      <c r="AF538" s="2"/>
      <c r="AG538" s="71"/>
      <c r="AH538" s="85"/>
      <c r="AI538" s="85"/>
    </row>
    <row r="539" customFormat="false" ht="12.75" hidden="false" customHeight="true" outlineLevel="0" collapsed="false">
      <c r="B539" s="90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90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90"/>
      <c r="Y539" s="2"/>
      <c r="Z539" s="2"/>
      <c r="AA539" s="2"/>
      <c r="AB539" s="98"/>
      <c r="AC539" s="2"/>
      <c r="AD539" s="2"/>
      <c r="AE539" s="2"/>
      <c r="AF539" s="2"/>
      <c r="AG539" s="71"/>
      <c r="AH539" s="85"/>
      <c r="AI539" s="85"/>
    </row>
    <row r="540" customFormat="false" ht="12.75" hidden="false" customHeight="true" outlineLevel="0" collapsed="false">
      <c r="B540" s="90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90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90"/>
      <c r="Y540" s="2"/>
      <c r="Z540" s="2"/>
      <c r="AA540" s="2"/>
      <c r="AB540" s="98"/>
      <c r="AC540" s="2"/>
      <c r="AD540" s="2"/>
      <c r="AE540" s="2"/>
      <c r="AF540" s="2"/>
      <c r="AG540" s="71"/>
      <c r="AH540" s="85"/>
      <c r="AI540" s="85"/>
    </row>
    <row r="541" customFormat="false" ht="12.75" hidden="false" customHeight="true" outlineLevel="0" collapsed="false">
      <c r="B541" s="90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90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90"/>
      <c r="Y541" s="2"/>
      <c r="Z541" s="2"/>
      <c r="AA541" s="2"/>
      <c r="AB541" s="98"/>
      <c r="AC541" s="2"/>
      <c r="AD541" s="2"/>
      <c r="AE541" s="2"/>
      <c r="AF541" s="2"/>
      <c r="AG541" s="71"/>
      <c r="AH541" s="85"/>
      <c r="AI541" s="85"/>
    </row>
    <row r="542" customFormat="false" ht="12.75" hidden="false" customHeight="true" outlineLevel="0" collapsed="false">
      <c r="B542" s="90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90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90"/>
      <c r="Y542" s="2"/>
      <c r="Z542" s="2"/>
      <c r="AA542" s="2"/>
      <c r="AB542" s="98"/>
      <c r="AC542" s="2"/>
      <c r="AD542" s="2"/>
      <c r="AE542" s="2"/>
      <c r="AF542" s="2"/>
      <c r="AG542" s="71"/>
      <c r="AH542" s="85"/>
      <c r="AI542" s="85"/>
    </row>
    <row r="543" customFormat="false" ht="12.75" hidden="false" customHeight="true" outlineLevel="0" collapsed="false">
      <c r="B543" s="90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90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90"/>
      <c r="Y543" s="2"/>
      <c r="Z543" s="2"/>
      <c r="AA543" s="2"/>
      <c r="AB543" s="98"/>
      <c r="AC543" s="2"/>
      <c r="AD543" s="2"/>
      <c r="AE543" s="2"/>
      <c r="AF543" s="2"/>
      <c r="AG543" s="71"/>
      <c r="AH543" s="85"/>
      <c r="AI543" s="85"/>
    </row>
    <row r="544" customFormat="false" ht="12.75" hidden="false" customHeight="true" outlineLevel="0" collapsed="false">
      <c r="B544" s="90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90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90"/>
      <c r="Y544" s="2"/>
      <c r="Z544" s="2"/>
      <c r="AA544" s="2"/>
      <c r="AB544" s="98"/>
      <c r="AC544" s="2"/>
      <c r="AD544" s="2"/>
      <c r="AE544" s="2"/>
      <c r="AF544" s="2"/>
      <c r="AG544" s="71"/>
      <c r="AH544" s="85"/>
      <c r="AI544" s="85"/>
    </row>
    <row r="545" customFormat="false" ht="12.75" hidden="false" customHeight="true" outlineLevel="0" collapsed="false">
      <c r="B545" s="90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90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90"/>
      <c r="Y545" s="2"/>
      <c r="Z545" s="2"/>
      <c r="AA545" s="2"/>
      <c r="AB545" s="98"/>
      <c r="AC545" s="2"/>
      <c r="AD545" s="2"/>
      <c r="AE545" s="2"/>
      <c r="AF545" s="2"/>
      <c r="AG545" s="71"/>
      <c r="AH545" s="85"/>
      <c r="AI545" s="85"/>
    </row>
    <row r="546" customFormat="false" ht="12.75" hidden="false" customHeight="true" outlineLevel="0" collapsed="false">
      <c r="B546" s="90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90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90"/>
      <c r="Y546" s="2"/>
      <c r="Z546" s="2"/>
      <c r="AA546" s="2"/>
      <c r="AB546" s="98"/>
      <c r="AC546" s="2"/>
      <c r="AD546" s="2"/>
      <c r="AE546" s="2"/>
      <c r="AF546" s="2"/>
      <c r="AG546" s="71"/>
      <c r="AH546" s="85"/>
      <c r="AI546" s="85"/>
    </row>
    <row r="547" customFormat="false" ht="12.75" hidden="false" customHeight="true" outlineLevel="0" collapsed="false">
      <c r="B547" s="90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90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90"/>
      <c r="Y547" s="2"/>
      <c r="Z547" s="2"/>
      <c r="AA547" s="2"/>
      <c r="AB547" s="98"/>
      <c r="AC547" s="2"/>
      <c r="AD547" s="2"/>
      <c r="AE547" s="2"/>
      <c r="AF547" s="2"/>
      <c r="AG547" s="71"/>
      <c r="AH547" s="85"/>
      <c r="AI547" s="85"/>
    </row>
    <row r="548" customFormat="false" ht="12.75" hidden="false" customHeight="true" outlineLevel="0" collapsed="false">
      <c r="B548" s="90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90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90"/>
      <c r="Y548" s="2"/>
      <c r="Z548" s="2"/>
      <c r="AA548" s="2"/>
      <c r="AB548" s="98"/>
      <c r="AC548" s="2"/>
      <c r="AD548" s="2"/>
      <c r="AE548" s="2"/>
      <c r="AF548" s="2"/>
      <c r="AG548" s="71"/>
      <c r="AH548" s="85"/>
      <c r="AI548" s="85"/>
    </row>
    <row r="549" customFormat="false" ht="12.75" hidden="false" customHeight="true" outlineLevel="0" collapsed="false">
      <c r="B549" s="90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90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90"/>
      <c r="Y549" s="2"/>
      <c r="Z549" s="2"/>
      <c r="AA549" s="2"/>
      <c r="AB549" s="98"/>
      <c r="AC549" s="2"/>
      <c r="AD549" s="2"/>
      <c r="AE549" s="2"/>
      <c r="AF549" s="2"/>
      <c r="AG549" s="71"/>
      <c r="AH549" s="85"/>
      <c r="AI549" s="85"/>
    </row>
    <row r="550" customFormat="false" ht="12.75" hidden="false" customHeight="true" outlineLevel="0" collapsed="false">
      <c r="B550" s="90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90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90"/>
      <c r="Y550" s="2"/>
      <c r="Z550" s="2"/>
      <c r="AA550" s="2"/>
      <c r="AB550" s="98"/>
      <c r="AC550" s="2"/>
      <c r="AD550" s="2"/>
      <c r="AE550" s="2"/>
      <c r="AF550" s="2"/>
      <c r="AG550" s="71"/>
      <c r="AH550" s="85"/>
      <c r="AI550" s="85"/>
    </row>
    <row r="551" customFormat="false" ht="12.75" hidden="false" customHeight="true" outlineLevel="0" collapsed="false">
      <c r="B551" s="90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90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90"/>
      <c r="Y551" s="2"/>
      <c r="Z551" s="2"/>
      <c r="AA551" s="2"/>
      <c r="AB551" s="98"/>
      <c r="AC551" s="2"/>
      <c r="AD551" s="2"/>
      <c r="AE551" s="2"/>
      <c r="AF551" s="2"/>
      <c r="AG551" s="71"/>
      <c r="AH551" s="85"/>
      <c r="AI551" s="85"/>
    </row>
    <row r="552" customFormat="false" ht="12.75" hidden="false" customHeight="true" outlineLevel="0" collapsed="false">
      <c r="B552" s="90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90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90"/>
      <c r="Y552" s="2"/>
      <c r="Z552" s="2"/>
      <c r="AA552" s="2"/>
      <c r="AB552" s="98"/>
      <c r="AC552" s="2"/>
      <c r="AD552" s="2"/>
      <c r="AE552" s="2"/>
      <c r="AF552" s="2"/>
      <c r="AG552" s="71"/>
      <c r="AH552" s="85"/>
      <c r="AI552" s="85"/>
    </row>
    <row r="553" customFormat="false" ht="12.75" hidden="false" customHeight="true" outlineLevel="0" collapsed="false">
      <c r="B553" s="90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90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90"/>
      <c r="Y553" s="2"/>
      <c r="Z553" s="2"/>
      <c r="AA553" s="2"/>
      <c r="AB553" s="98"/>
      <c r="AC553" s="2"/>
      <c r="AD553" s="2"/>
      <c r="AE553" s="2"/>
      <c r="AF553" s="2"/>
      <c r="AG553" s="71"/>
      <c r="AH553" s="85"/>
      <c r="AI553" s="85"/>
    </row>
    <row r="554" customFormat="false" ht="12.75" hidden="false" customHeight="true" outlineLevel="0" collapsed="false">
      <c r="B554" s="90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90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90"/>
      <c r="Y554" s="2"/>
      <c r="Z554" s="2"/>
      <c r="AA554" s="2"/>
      <c r="AB554" s="98"/>
      <c r="AC554" s="2"/>
      <c r="AD554" s="2"/>
      <c r="AE554" s="2"/>
      <c r="AF554" s="2"/>
      <c r="AG554" s="71"/>
      <c r="AH554" s="85"/>
      <c r="AI554" s="85"/>
    </row>
    <row r="555" customFormat="false" ht="12.75" hidden="false" customHeight="true" outlineLevel="0" collapsed="false">
      <c r="B555" s="90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90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90"/>
      <c r="Y555" s="2"/>
      <c r="Z555" s="2"/>
      <c r="AA555" s="2"/>
      <c r="AB555" s="98"/>
      <c r="AC555" s="2"/>
      <c r="AD555" s="2"/>
      <c r="AE555" s="2"/>
      <c r="AF555" s="2"/>
      <c r="AG555" s="71"/>
      <c r="AH555" s="85"/>
      <c r="AI555" s="85"/>
    </row>
    <row r="556" customFormat="false" ht="12.75" hidden="false" customHeight="true" outlineLevel="0" collapsed="false">
      <c r="B556" s="90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90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90"/>
      <c r="Y556" s="2"/>
      <c r="Z556" s="2"/>
      <c r="AA556" s="2"/>
      <c r="AB556" s="98"/>
      <c r="AC556" s="2"/>
      <c r="AD556" s="2"/>
      <c r="AE556" s="2"/>
      <c r="AF556" s="2"/>
      <c r="AG556" s="71"/>
      <c r="AH556" s="85"/>
      <c r="AI556" s="85"/>
    </row>
    <row r="557" customFormat="false" ht="12.75" hidden="false" customHeight="true" outlineLevel="0" collapsed="false">
      <c r="B557" s="90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90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90"/>
      <c r="Y557" s="2"/>
      <c r="Z557" s="2"/>
      <c r="AA557" s="2"/>
      <c r="AB557" s="98"/>
      <c r="AC557" s="2"/>
      <c r="AD557" s="2"/>
      <c r="AE557" s="2"/>
      <c r="AF557" s="2"/>
      <c r="AG557" s="71"/>
      <c r="AH557" s="85"/>
      <c r="AI557" s="85"/>
    </row>
    <row r="558" customFormat="false" ht="12.75" hidden="false" customHeight="true" outlineLevel="0" collapsed="false">
      <c r="B558" s="90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90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90"/>
      <c r="Y558" s="2"/>
      <c r="Z558" s="2"/>
      <c r="AA558" s="2"/>
      <c r="AB558" s="98"/>
      <c r="AC558" s="2"/>
      <c r="AD558" s="2"/>
      <c r="AE558" s="2"/>
      <c r="AF558" s="2"/>
      <c r="AG558" s="71"/>
      <c r="AH558" s="85"/>
      <c r="AI558" s="85"/>
    </row>
    <row r="559" customFormat="false" ht="12.75" hidden="false" customHeight="true" outlineLevel="0" collapsed="false">
      <c r="B559" s="90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90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90"/>
      <c r="Y559" s="2"/>
      <c r="Z559" s="2"/>
      <c r="AA559" s="2"/>
      <c r="AB559" s="98"/>
      <c r="AC559" s="2"/>
      <c r="AD559" s="2"/>
      <c r="AE559" s="2"/>
      <c r="AF559" s="2"/>
      <c r="AG559" s="71"/>
      <c r="AH559" s="85"/>
      <c r="AI559" s="85"/>
    </row>
    <row r="560" customFormat="false" ht="12.75" hidden="false" customHeight="true" outlineLevel="0" collapsed="false">
      <c r="B560" s="90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90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90"/>
      <c r="Y560" s="2"/>
      <c r="Z560" s="2"/>
      <c r="AA560" s="2"/>
      <c r="AB560" s="98"/>
      <c r="AC560" s="2"/>
      <c r="AD560" s="2"/>
      <c r="AE560" s="2"/>
      <c r="AF560" s="2"/>
      <c r="AG560" s="71"/>
      <c r="AH560" s="85"/>
      <c r="AI560" s="85"/>
    </row>
    <row r="561" customFormat="false" ht="12.75" hidden="false" customHeight="true" outlineLevel="0" collapsed="false">
      <c r="B561" s="90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90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90"/>
      <c r="Y561" s="2"/>
      <c r="Z561" s="2"/>
      <c r="AA561" s="2"/>
      <c r="AB561" s="98"/>
      <c r="AC561" s="2"/>
      <c r="AD561" s="2"/>
      <c r="AE561" s="2"/>
      <c r="AF561" s="2"/>
      <c r="AG561" s="71"/>
      <c r="AH561" s="85"/>
      <c r="AI561" s="85"/>
    </row>
    <row r="562" customFormat="false" ht="12.75" hidden="false" customHeight="true" outlineLevel="0" collapsed="false">
      <c r="B562" s="90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90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90"/>
      <c r="Y562" s="2"/>
      <c r="Z562" s="2"/>
      <c r="AA562" s="2"/>
      <c r="AB562" s="98"/>
      <c r="AC562" s="2"/>
      <c r="AD562" s="2"/>
      <c r="AE562" s="2"/>
      <c r="AF562" s="2"/>
      <c r="AG562" s="71"/>
      <c r="AH562" s="85"/>
      <c r="AI562" s="85"/>
    </row>
    <row r="563" customFormat="false" ht="12.75" hidden="false" customHeight="true" outlineLevel="0" collapsed="false">
      <c r="B563" s="90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90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90"/>
      <c r="Y563" s="2"/>
      <c r="Z563" s="2"/>
      <c r="AA563" s="2"/>
      <c r="AB563" s="98"/>
      <c r="AC563" s="2"/>
      <c r="AD563" s="2"/>
      <c r="AE563" s="2"/>
      <c r="AF563" s="2"/>
      <c r="AG563" s="71"/>
      <c r="AH563" s="85"/>
      <c r="AI563" s="85"/>
    </row>
    <row r="564" customFormat="false" ht="12.75" hidden="false" customHeight="true" outlineLevel="0" collapsed="false">
      <c r="B564" s="90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90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90"/>
      <c r="Y564" s="2"/>
      <c r="Z564" s="2"/>
      <c r="AA564" s="2"/>
      <c r="AB564" s="98"/>
      <c r="AC564" s="2"/>
      <c r="AD564" s="2"/>
      <c r="AE564" s="2"/>
      <c r="AF564" s="2"/>
      <c r="AG564" s="71"/>
      <c r="AH564" s="85"/>
      <c r="AI564" s="85"/>
    </row>
    <row r="565" customFormat="false" ht="12.75" hidden="false" customHeight="true" outlineLevel="0" collapsed="false">
      <c r="B565" s="90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90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90"/>
      <c r="Y565" s="2"/>
      <c r="Z565" s="2"/>
      <c r="AA565" s="2"/>
      <c r="AB565" s="98"/>
      <c r="AC565" s="2"/>
      <c r="AD565" s="2"/>
      <c r="AE565" s="2"/>
      <c r="AF565" s="2"/>
      <c r="AG565" s="71"/>
      <c r="AH565" s="85"/>
      <c r="AI565" s="85"/>
    </row>
    <row r="566" customFormat="false" ht="12.75" hidden="false" customHeight="true" outlineLevel="0" collapsed="false">
      <c r="B566" s="90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90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90"/>
      <c r="Y566" s="2"/>
      <c r="Z566" s="2"/>
      <c r="AA566" s="2"/>
      <c r="AB566" s="98"/>
      <c r="AC566" s="2"/>
      <c r="AD566" s="2"/>
      <c r="AE566" s="2"/>
      <c r="AF566" s="2"/>
      <c r="AG566" s="71"/>
      <c r="AH566" s="85"/>
      <c r="AI566" s="85"/>
    </row>
    <row r="567" customFormat="false" ht="12.75" hidden="false" customHeight="true" outlineLevel="0" collapsed="false">
      <c r="B567" s="90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90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90"/>
      <c r="Y567" s="2"/>
      <c r="Z567" s="2"/>
      <c r="AA567" s="2"/>
      <c r="AB567" s="98"/>
      <c r="AC567" s="2"/>
      <c r="AD567" s="2"/>
      <c r="AE567" s="2"/>
      <c r="AF567" s="2"/>
      <c r="AG567" s="71"/>
      <c r="AH567" s="85"/>
      <c r="AI567" s="85"/>
    </row>
    <row r="568" customFormat="false" ht="12.75" hidden="false" customHeight="true" outlineLevel="0" collapsed="false">
      <c r="B568" s="90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90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90"/>
      <c r="Y568" s="2"/>
      <c r="Z568" s="2"/>
      <c r="AA568" s="2"/>
      <c r="AB568" s="98"/>
      <c r="AC568" s="2"/>
      <c r="AD568" s="2"/>
      <c r="AE568" s="2"/>
      <c r="AF568" s="2"/>
      <c r="AG568" s="71"/>
      <c r="AH568" s="85"/>
      <c r="AI568" s="85"/>
    </row>
    <row r="569" customFormat="false" ht="12.75" hidden="false" customHeight="true" outlineLevel="0" collapsed="false">
      <c r="B569" s="90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90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90"/>
      <c r="Y569" s="2"/>
      <c r="Z569" s="2"/>
      <c r="AA569" s="2"/>
      <c r="AB569" s="98"/>
      <c r="AC569" s="2"/>
      <c r="AD569" s="2"/>
      <c r="AE569" s="2"/>
      <c r="AF569" s="2"/>
      <c r="AG569" s="71"/>
      <c r="AH569" s="85"/>
      <c r="AI569" s="85"/>
    </row>
    <row r="570" customFormat="false" ht="12.75" hidden="false" customHeight="true" outlineLevel="0" collapsed="false">
      <c r="B570" s="90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90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90"/>
      <c r="Y570" s="2"/>
      <c r="Z570" s="2"/>
      <c r="AA570" s="2"/>
      <c r="AB570" s="98"/>
      <c r="AC570" s="2"/>
      <c r="AD570" s="2"/>
      <c r="AE570" s="2"/>
      <c r="AF570" s="2"/>
      <c r="AG570" s="71"/>
      <c r="AH570" s="85"/>
      <c r="AI570" s="85"/>
    </row>
    <row r="571" customFormat="false" ht="12.75" hidden="false" customHeight="true" outlineLevel="0" collapsed="false">
      <c r="B571" s="90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90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90"/>
      <c r="Y571" s="2"/>
      <c r="Z571" s="2"/>
      <c r="AA571" s="2"/>
      <c r="AB571" s="98"/>
      <c r="AC571" s="2"/>
      <c r="AD571" s="2"/>
      <c r="AE571" s="2"/>
      <c r="AF571" s="2"/>
      <c r="AG571" s="71"/>
      <c r="AH571" s="85"/>
      <c r="AI571" s="85"/>
    </row>
    <row r="572" customFormat="false" ht="12.75" hidden="false" customHeight="true" outlineLevel="0" collapsed="false">
      <c r="B572" s="90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90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90"/>
      <c r="Y572" s="2"/>
      <c r="Z572" s="2"/>
      <c r="AA572" s="2"/>
      <c r="AB572" s="98"/>
      <c r="AC572" s="2"/>
      <c r="AD572" s="2"/>
      <c r="AE572" s="2"/>
      <c r="AF572" s="2"/>
      <c r="AG572" s="71"/>
      <c r="AH572" s="85"/>
      <c r="AI572" s="85"/>
    </row>
    <row r="573" customFormat="false" ht="12.75" hidden="false" customHeight="true" outlineLevel="0" collapsed="false">
      <c r="B573" s="90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90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90"/>
      <c r="Y573" s="2"/>
      <c r="Z573" s="2"/>
      <c r="AA573" s="2"/>
      <c r="AB573" s="98"/>
      <c r="AC573" s="2"/>
      <c r="AD573" s="2"/>
      <c r="AE573" s="2"/>
      <c r="AF573" s="2"/>
      <c r="AG573" s="71"/>
      <c r="AH573" s="85"/>
      <c r="AI573" s="85"/>
    </row>
    <row r="574" customFormat="false" ht="12.75" hidden="false" customHeight="true" outlineLevel="0" collapsed="false">
      <c r="B574" s="90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90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90"/>
      <c r="Y574" s="2"/>
      <c r="Z574" s="2"/>
      <c r="AA574" s="2"/>
      <c r="AB574" s="98"/>
      <c r="AC574" s="2"/>
      <c r="AD574" s="2"/>
      <c r="AE574" s="2"/>
      <c r="AF574" s="2"/>
      <c r="AG574" s="71"/>
      <c r="AH574" s="85"/>
      <c r="AI574" s="85"/>
    </row>
    <row r="575" customFormat="false" ht="12.75" hidden="false" customHeight="true" outlineLevel="0" collapsed="false">
      <c r="B575" s="90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90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90"/>
      <c r="Y575" s="2"/>
      <c r="Z575" s="2"/>
      <c r="AA575" s="2"/>
      <c r="AB575" s="98"/>
      <c r="AC575" s="2"/>
      <c r="AD575" s="2"/>
      <c r="AE575" s="2"/>
      <c r="AF575" s="2"/>
      <c r="AG575" s="71"/>
      <c r="AH575" s="85"/>
      <c r="AI575" s="85"/>
    </row>
    <row r="576" customFormat="false" ht="12.75" hidden="false" customHeight="true" outlineLevel="0" collapsed="false">
      <c r="B576" s="90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90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90"/>
      <c r="Y576" s="2"/>
      <c r="Z576" s="2"/>
      <c r="AA576" s="2"/>
      <c r="AB576" s="98"/>
      <c r="AC576" s="2"/>
      <c r="AD576" s="2"/>
      <c r="AE576" s="2"/>
      <c r="AF576" s="2"/>
      <c r="AG576" s="71"/>
      <c r="AH576" s="85"/>
      <c r="AI576" s="85"/>
    </row>
    <row r="577" customFormat="false" ht="12.75" hidden="false" customHeight="true" outlineLevel="0" collapsed="false">
      <c r="B577" s="90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90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90"/>
      <c r="Y577" s="2"/>
      <c r="Z577" s="2"/>
      <c r="AA577" s="2"/>
      <c r="AB577" s="98"/>
      <c r="AC577" s="2"/>
      <c r="AD577" s="2"/>
      <c r="AE577" s="2"/>
      <c r="AF577" s="2"/>
      <c r="AG577" s="71"/>
      <c r="AH577" s="85"/>
      <c r="AI577" s="85"/>
    </row>
    <row r="578" customFormat="false" ht="12.75" hidden="false" customHeight="true" outlineLevel="0" collapsed="false">
      <c r="B578" s="90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90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90"/>
      <c r="Y578" s="2"/>
      <c r="Z578" s="2"/>
      <c r="AA578" s="2"/>
      <c r="AB578" s="98"/>
      <c r="AC578" s="2"/>
      <c r="AD578" s="2"/>
      <c r="AE578" s="2"/>
      <c r="AF578" s="2"/>
      <c r="AG578" s="71"/>
      <c r="AH578" s="85"/>
      <c r="AI578" s="85"/>
    </row>
    <row r="579" customFormat="false" ht="12.75" hidden="false" customHeight="true" outlineLevel="0" collapsed="false">
      <c r="B579" s="90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90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90"/>
      <c r="Y579" s="2"/>
      <c r="Z579" s="2"/>
      <c r="AA579" s="2"/>
      <c r="AB579" s="98"/>
      <c r="AC579" s="2"/>
      <c r="AD579" s="2"/>
      <c r="AE579" s="2"/>
      <c r="AF579" s="2"/>
      <c r="AG579" s="71"/>
      <c r="AH579" s="85"/>
      <c r="AI579" s="85"/>
    </row>
    <row r="580" customFormat="false" ht="12.75" hidden="false" customHeight="true" outlineLevel="0" collapsed="false">
      <c r="B580" s="90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90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90"/>
      <c r="Y580" s="2"/>
      <c r="Z580" s="2"/>
      <c r="AA580" s="2"/>
      <c r="AB580" s="98"/>
      <c r="AC580" s="2"/>
      <c r="AD580" s="2"/>
      <c r="AE580" s="2"/>
      <c r="AF580" s="2"/>
      <c r="AG580" s="71"/>
      <c r="AH580" s="85"/>
      <c r="AI580" s="85"/>
    </row>
    <row r="581" customFormat="false" ht="12.75" hidden="false" customHeight="true" outlineLevel="0" collapsed="false">
      <c r="B581" s="90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90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90"/>
      <c r="Y581" s="2"/>
      <c r="Z581" s="2"/>
      <c r="AA581" s="2"/>
      <c r="AB581" s="98"/>
      <c r="AC581" s="2"/>
      <c r="AD581" s="2"/>
      <c r="AE581" s="2"/>
      <c r="AF581" s="2"/>
      <c r="AG581" s="71"/>
      <c r="AH581" s="85"/>
      <c r="AI581" s="85"/>
    </row>
    <row r="582" customFormat="false" ht="12.75" hidden="false" customHeight="true" outlineLevel="0" collapsed="false">
      <c r="B582" s="90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90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90"/>
      <c r="Y582" s="2"/>
      <c r="Z582" s="2"/>
      <c r="AA582" s="2"/>
      <c r="AB582" s="98"/>
      <c r="AC582" s="2"/>
      <c r="AD582" s="2"/>
      <c r="AE582" s="2"/>
      <c r="AF582" s="2"/>
      <c r="AG582" s="71"/>
      <c r="AH582" s="85"/>
      <c r="AI582" s="85"/>
    </row>
    <row r="583" customFormat="false" ht="12.75" hidden="false" customHeight="true" outlineLevel="0" collapsed="false">
      <c r="B583" s="90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90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90"/>
      <c r="Y583" s="2"/>
      <c r="Z583" s="2"/>
      <c r="AA583" s="2"/>
      <c r="AB583" s="98"/>
      <c r="AC583" s="2"/>
      <c r="AD583" s="2"/>
      <c r="AE583" s="2"/>
      <c r="AF583" s="2"/>
      <c r="AG583" s="71"/>
      <c r="AH583" s="85"/>
      <c r="AI583" s="85"/>
    </row>
    <row r="584" customFormat="false" ht="12.75" hidden="false" customHeight="true" outlineLevel="0" collapsed="false">
      <c r="B584" s="90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90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90"/>
      <c r="Y584" s="2"/>
      <c r="Z584" s="2"/>
      <c r="AA584" s="2"/>
      <c r="AB584" s="98"/>
      <c r="AC584" s="2"/>
      <c r="AD584" s="2"/>
      <c r="AE584" s="2"/>
      <c r="AF584" s="2"/>
      <c r="AG584" s="71"/>
      <c r="AH584" s="85"/>
      <c r="AI584" s="85"/>
    </row>
    <row r="585" customFormat="false" ht="12.75" hidden="false" customHeight="true" outlineLevel="0" collapsed="false">
      <c r="B585" s="90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90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90"/>
      <c r="Y585" s="2"/>
      <c r="Z585" s="2"/>
      <c r="AA585" s="2"/>
      <c r="AB585" s="98"/>
      <c r="AC585" s="2"/>
      <c r="AD585" s="2"/>
      <c r="AE585" s="2"/>
      <c r="AF585" s="2"/>
      <c r="AG585" s="71"/>
      <c r="AH585" s="85"/>
      <c r="AI585" s="85"/>
    </row>
    <row r="586" customFormat="false" ht="12.75" hidden="false" customHeight="true" outlineLevel="0" collapsed="false">
      <c r="B586" s="90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90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90"/>
      <c r="Y586" s="2"/>
      <c r="Z586" s="2"/>
      <c r="AA586" s="2"/>
      <c r="AB586" s="98"/>
      <c r="AC586" s="2"/>
      <c r="AD586" s="2"/>
      <c r="AE586" s="2"/>
      <c r="AF586" s="2"/>
      <c r="AG586" s="71"/>
      <c r="AH586" s="85"/>
      <c r="AI586" s="85"/>
    </row>
    <row r="587" customFormat="false" ht="12.75" hidden="false" customHeight="true" outlineLevel="0" collapsed="false">
      <c r="B587" s="90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90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90"/>
      <c r="Y587" s="2"/>
      <c r="Z587" s="2"/>
      <c r="AA587" s="2"/>
      <c r="AB587" s="98"/>
      <c r="AC587" s="2"/>
      <c r="AD587" s="2"/>
      <c r="AE587" s="2"/>
      <c r="AF587" s="2"/>
      <c r="AG587" s="71"/>
      <c r="AH587" s="85"/>
      <c r="AI587" s="85"/>
    </row>
    <row r="588" customFormat="false" ht="12.75" hidden="false" customHeight="true" outlineLevel="0" collapsed="false">
      <c r="B588" s="90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90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90"/>
      <c r="Y588" s="2"/>
      <c r="Z588" s="2"/>
      <c r="AA588" s="2"/>
      <c r="AB588" s="98"/>
      <c r="AC588" s="2"/>
      <c r="AD588" s="2"/>
      <c r="AE588" s="2"/>
      <c r="AF588" s="2"/>
      <c r="AG588" s="71"/>
      <c r="AH588" s="85"/>
      <c r="AI588" s="85"/>
    </row>
    <row r="589" customFormat="false" ht="12.75" hidden="false" customHeight="true" outlineLevel="0" collapsed="false">
      <c r="B589" s="90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90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90"/>
      <c r="Y589" s="2"/>
      <c r="Z589" s="2"/>
      <c r="AA589" s="2"/>
      <c r="AB589" s="98"/>
      <c r="AC589" s="2"/>
      <c r="AD589" s="2"/>
      <c r="AE589" s="2"/>
      <c r="AF589" s="2"/>
      <c r="AG589" s="71"/>
      <c r="AH589" s="85"/>
      <c r="AI589" s="85"/>
    </row>
    <row r="590" customFormat="false" ht="12.75" hidden="false" customHeight="true" outlineLevel="0" collapsed="false">
      <c r="B590" s="90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90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90"/>
      <c r="Y590" s="2"/>
      <c r="Z590" s="2"/>
      <c r="AA590" s="2"/>
      <c r="AB590" s="98"/>
      <c r="AC590" s="2"/>
      <c r="AD590" s="2"/>
      <c r="AE590" s="2"/>
      <c r="AF590" s="2"/>
      <c r="AG590" s="71"/>
      <c r="AH590" s="85"/>
      <c r="AI590" s="85"/>
    </row>
    <row r="591" customFormat="false" ht="12.75" hidden="false" customHeight="true" outlineLevel="0" collapsed="false">
      <c r="B591" s="90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90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90"/>
      <c r="Y591" s="2"/>
      <c r="Z591" s="2"/>
      <c r="AA591" s="2"/>
      <c r="AB591" s="98"/>
      <c r="AC591" s="2"/>
      <c r="AD591" s="2"/>
      <c r="AE591" s="2"/>
      <c r="AF591" s="2"/>
      <c r="AG591" s="71"/>
      <c r="AH591" s="85"/>
      <c r="AI591" s="85"/>
    </row>
    <row r="592" customFormat="false" ht="12.75" hidden="false" customHeight="true" outlineLevel="0" collapsed="false">
      <c r="B592" s="90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90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90"/>
      <c r="Y592" s="2"/>
      <c r="Z592" s="2"/>
      <c r="AA592" s="2"/>
      <c r="AB592" s="98"/>
      <c r="AC592" s="2"/>
      <c r="AD592" s="2"/>
      <c r="AE592" s="2"/>
      <c r="AF592" s="2"/>
      <c r="AG592" s="71"/>
      <c r="AH592" s="85"/>
      <c r="AI592" s="85"/>
    </row>
    <row r="593" customFormat="false" ht="12.75" hidden="false" customHeight="true" outlineLevel="0" collapsed="false">
      <c r="B593" s="90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90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90"/>
      <c r="Y593" s="2"/>
      <c r="Z593" s="2"/>
      <c r="AA593" s="2"/>
      <c r="AB593" s="98"/>
      <c r="AC593" s="2"/>
      <c r="AD593" s="2"/>
      <c r="AE593" s="2"/>
      <c r="AF593" s="2"/>
      <c r="AG593" s="71"/>
      <c r="AH593" s="85"/>
      <c r="AI593" s="85"/>
    </row>
    <row r="594" customFormat="false" ht="12.75" hidden="false" customHeight="true" outlineLevel="0" collapsed="false">
      <c r="B594" s="90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90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90"/>
      <c r="Y594" s="2"/>
      <c r="Z594" s="2"/>
      <c r="AA594" s="2"/>
      <c r="AB594" s="98"/>
      <c r="AC594" s="2"/>
      <c r="AD594" s="2"/>
      <c r="AE594" s="2"/>
      <c r="AF594" s="2"/>
      <c r="AG594" s="71"/>
      <c r="AH594" s="85"/>
      <c r="AI594" s="85"/>
    </row>
    <row r="595" customFormat="false" ht="12.75" hidden="false" customHeight="true" outlineLevel="0" collapsed="false">
      <c r="B595" s="90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90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90"/>
      <c r="Y595" s="2"/>
      <c r="Z595" s="2"/>
      <c r="AA595" s="2"/>
      <c r="AB595" s="98"/>
      <c r="AC595" s="2"/>
      <c r="AD595" s="2"/>
      <c r="AE595" s="2"/>
      <c r="AF595" s="2"/>
      <c r="AG595" s="71"/>
      <c r="AH595" s="85"/>
      <c r="AI595" s="85"/>
    </row>
    <row r="596" customFormat="false" ht="12.75" hidden="false" customHeight="true" outlineLevel="0" collapsed="false">
      <c r="B596" s="90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90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90"/>
      <c r="Y596" s="2"/>
      <c r="Z596" s="2"/>
      <c r="AA596" s="2"/>
      <c r="AB596" s="98"/>
      <c r="AC596" s="2"/>
      <c r="AD596" s="2"/>
      <c r="AE596" s="2"/>
      <c r="AF596" s="2"/>
      <c r="AG596" s="71"/>
      <c r="AH596" s="85"/>
      <c r="AI596" s="85"/>
    </row>
    <row r="597" customFormat="false" ht="12.75" hidden="false" customHeight="true" outlineLevel="0" collapsed="false">
      <c r="B597" s="90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90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90"/>
      <c r="Y597" s="2"/>
      <c r="Z597" s="2"/>
      <c r="AA597" s="2"/>
      <c r="AB597" s="98"/>
      <c r="AC597" s="2"/>
      <c r="AD597" s="2"/>
      <c r="AE597" s="2"/>
      <c r="AF597" s="2"/>
      <c r="AG597" s="71"/>
      <c r="AH597" s="85"/>
      <c r="AI597" s="85"/>
    </row>
    <row r="598" customFormat="false" ht="12.75" hidden="false" customHeight="true" outlineLevel="0" collapsed="false">
      <c r="B598" s="90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90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90"/>
      <c r="Y598" s="2"/>
      <c r="Z598" s="2"/>
      <c r="AA598" s="2"/>
      <c r="AB598" s="98"/>
      <c r="AC598" s="2"/>
      <c r="AD598" s="2"/>
      <c r="AE598" s="2"/>
      <c r="AF598" s="2"/>
      <c r="AG598" s="71"/>
      <c r="AH598" s="85"/>
      <c r="AI598" s="85"/>
    </row>
    <row r="599" customFormat="false" ht="12.75" hidden="false" customHeight="true" outlineLevel="0" collapsed="false">
      <c r="B599" s="90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90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90"/>
      <c r="Y599" s="2"/>
      <c r="Z599" s="2"/>
      <c r="AA599" s="2"/>
      <c r="AB599" s="98"/>
      <c r="AC599" s="2"/>
      <c r="AD599" s="2"/>
      <c r="AE599" s="2"/>
      <c r="AF599" s="2"/>
      <c r="AG599" s="71"/>
      <c r="AH599" s="85"/>
      <c r="AI599" s="85"/>
    </row>
    <row r="600" customFormat="false" ht="12.75" hidden="false" customHeight="true" outlineLevel="0" collapsed="false">
      <c r="B600" s="90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90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90"/>
      <c r="Y600" s="2"/>
      <c r="Z600" s="2"/>
      <c r="AA600" s="2"/>
      <c r="AB600" s="98"/>
      <c r="AC600" s="2"/>
      <c r="AD600" s="2"/>
      <c r="AE600" s="2"/>
      <c r="AF600" s="2"/>
      <c r="AG600" s="71"/>
      <c r="AH600" s="85"/>
      <c r="AI600" s="85"/>
    </row>
    <row r="601" customFormat="false" ht="12.75" hidden="false" customHeight="true" outlineLevel="0" collapsed="false">
      <c r="B601" s="90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90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90"/>
      <c r="Y601" s="2"/>
      <c r="Z601" s="2"/>
      <c r="AA601" s="2"/>
      <c r="AB601" s="98"/>
      <c r="AC601" s="2"/>
      <c r="AD601" s="2"/>
      <c r="AE601" s="2"/>
      <c r="AF601" s="2"/>
      <c r="AG601" s="71"/>
      <c r="AH601" s="85"/>
      <c r="AI601" s="85"/>
    </row>
    <row r="602" customFormat="false" ht="12.75" hidden="false" customHeight="true" outlineLevel="0" collapsed="false">
      <c r="B602" s="90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90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90"/>
      <c r="Y602" s="2"/>
      <c r="Z602" s="2"/>
      <c r="AA602" s="2"/>
      <c r="AB602" s="98"/>
      <c r="AC602" s="2"/>
      <c r="AD602" s="2"/>
      <c r="AE602" s="2"/>
      <c r="AF602" s="2"/>
      <c r="AG602" s="71"/>
      <c r="AH602" s="85"/>
      <c r="AI602" s="85"/>
    </row>
    <row r="603" customFormat="false" ht="12.75" hidden="false" customHeight="true" outlineLevel="0" collapsed="false">
      <c r="B603" s="90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90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90"/>
      <c r="Y603" s="2"/>
      <c r="Z603" s="2"/>
      <c r="AA603" s="2"/>
      <c r="AB603" s="98"/>
      <c r="AC603" s="2"/>
      <c r="AD603" s="2"/>
      <c r="AE603" s="2"/>
      <c r="AF603" s="2"/>
      <c r="AG603" s="71"/>
      <c r="AH603" s="85"/>
      <c r="AI603" s="85"/>
    </row>
    <row r="604" customFormat="false" ht="12.75" hidden="false" customHeight="true" outlineLevel="0" collapsed="false">
      <c r="B604" s="90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90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90"/>
      <c r="Y604" s="2"/>
      <c r="Z604" s="2"/>
      <c r="AA604" s="2"/>
      <c r="AB604" s="98"/>
      <c r="AC604" s="2"/>
      <c r="AD604" s="2"/>
      <c r="AE604" s="2"/>
      <c r="AF604" s="2"/>
      <c r="AG604" s="71"/>
      <c r="AH604" s="85"/>
      <c r="AI604" s="85"/>
    </row>
    <row r="605" customFormat="false" ht="12.75" hidden="false" customHeight="true" outlineLevel="0" collapsed="false">
      <c r="B605" s="90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90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90"/>
      <c r="Y605" s="2"/>
      <c r="Z605" s="2"/>
      <c r="AA605" s="2"/>
      <c r="AB605" s="98"/>
      <c r="AC605" s="2"/>
      <c r="AD605" s="2"/>
      <c r="AE605" s="2"/>
      <c r="AF605" s="2"/>
      <c r="AG605" s="71"/>
      <c r="AH605" s="85"/>
      <c r="AI605" s="85"/>
    </row>
    <row r="606" customFormat="false" ht="12.75" hidden="false" customHeight="true" outlineLevel="0" collapsed="false">
      <c r="B606" s="90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90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90"/>
      <c r="Y606" s="2"/>
      <c r="Z606" s="2"/>
      <c r="AA606" s="2"/>
      <c r="AB606" s="98"/>
      <c r="AC606" s="2"/>
      <c r="AD606" s="2"/>
      <c r="AE606" s="2"/>
      <c r="AF606" s="2"/>
      <c r="AG606" s="71"/>
      <c r="AH606" s="85"/>
      <c r="AI606" s="85"/>
    </row>
    <row r="607" customFormat="false" ht="12.75" hidden="false" customHeight="true" outlineLevel="0" collapsed="false">
      <c r="B607" s="90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90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90"/>
      <c r="Y607" s="2"/>
      <c r="Z607" s="2"/>
      <c r="AA607" s="2"/>
      <c r="AB607" s="98"/>
      <c r="AC607" s="2"/>
      <c r="AD607" s="2"/>
      <c r="AE607" s="2"/>
      <c r="AF607" s="2"/>
      <c r="AG607" s="71"/>
      <c r="AH607" s="85"/>
      <c r="AI607" s="85"/>
    </row>
    <row r="608" customFormat="false" ht="12.75" hidden="false" customHeight="true" outlineLevel="0" collapsed="false">
      <c r="B608" s="90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90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90"/>
      <c r="Y608" s="2"/>
      <c r="Z608" s="2"/>
      <c r="AA608" s="2"/>
      <c r="AB608" s="98"/>
      <c r="AC608" s="2"/>
      <c r="AD608" s="2"/>
      <c r="AE608" s="2"/>
      <c r="AF608" s="2"/>
      <c r="AG608" s="71"/>
      <c r="AH608" s="85"/>
      <c r="AI608" s="85"/>
    </row>
    <row r="609" customFormat="false" ht="12.75" hidden="false" customHeight="true" outlineLevel="0" collapsed="false">
      <c r="B609" s="90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90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90"/>
      <c r="Y609" s="2"/>
      <c r="Z609" s="2"/>
      <c r="AA609" s="2"/>
      <c r="AB609" s="98"/>
      <c r="AC609" s="2"/>
      <c r="AD609" s="2"/>
      <c r="AE609" s="2"/>
      <c r="AF609" s="2"/>
      <c r="AG609" s="71"/>
      <c r="AH609" s="85"/>
      <c r="AI609" s="85"/>
    </row>
    <row r="610" customFormat="false" ht="12.75" hidden="false" customHeight="true" outlineLevel="0" collapsed="false">
      <c r="B610" s="90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90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90"/>
      <c r="Y610" s="2"/>
      <c r="Z610" s="2"/>
      <c r="AA610" s="2"/>
      <c r="AB610" s="98"/>
      <c r="AC610" s="2"/>
      <c r="AD610" s="2"/>
      <c r="AE610" s="2"/>
      <c r="AF610" s="2"/>
      <c r="AG610" s="71"/>
      <c r="AH610" s="85"/>
      <c r="AI610" s="85"/>
    </row>
    <row r="611" customFormat="false" ht="12.75" hidden="false" customHeight="true" outlineLevel="0" collapsed="false">
      <c r="B611" s="90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90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90"/>
      <c r="Y611" s="2"/>
      <c r="Z611" s="2"/>
      <c r="AA611" s="2"/>
      <c r="AB611" s="98"/>
      <c r="AC611" s="2"/>
      <c r="AD611" s="2"/>
      <c r="AE611" s="2"/>
      <c r="AF611" s="2"/>
      <c r="AG611" s="71"/>
      <c r="AH611" s="85"/>
      <c r="AI611" s="85"/>
    </row>
    <row r="612" customFormat="false" ht="12.75" hidden="false" customHeight="true" outlineLevel="0" collapsed="false">
      <c r="B612" s="90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90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90"/>
      <c r="Y612" s="2"/>
      <c r="Z612" s="2"/>
      <c r="AA612" s="2"/>
      <c r="AB612" s="98"/>
      <c r="AC612" s="2"/>
      <c r="AD612" s="2"/>
      <c r="AE612" s="2"/>
      <c r="AF612" s="2"/>
      <c r="AG612" s="71"/>
      <c r="AH612" s="85"/>
      <c r="AI612" s="85"/>
    </row>
    <row r="613" customFormat="false" ht="12.75" hidden="false" customHeight="true" outlineLevel="0" collapsed="false">
      <c r="B613" s="90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90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90"/>
      <c r="Y613" s="2"/>
      <c r="Z613" s="2"/>
      <c r="AA613" s="2"/>
      <c r="AB613" s="98"/>
      <c r="AC613" s="2"/>
      <c r="AD613" s="2"/>
      <c r="AE613" s="2"/>
      <c r="AF613" s="2"/>
      <c r="AG613" s="71"/>
      <c r="AH613" s="85"/>
      <c r="AI613" s="85"/>
    </row>
    <row r="614" customFormat="false" ht="12.75" hidden="false" customHeight="true" outlineLevel="0" collapsed="false">
      <c r="B614" s="90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90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90"/>
      <c r="Y614" s="2"/>
      <c r="Z614" s="2"/>
      <c r="AA614" s="2"/>
      <c r="AB614" s="98"/>
      <c r="AC614" s="2"/>
      <c r="AD614" s="2"/>
      <c r="AE614" s="2"/>
      <c r="AF614" s="2"/>
      <c r="AG614" s="71"/>
      <c r="AH614" s="85"/>
      <c r="AI614" s="85"/>
    </row>
    <row r="615" customFormat="false" ht="12.75" hidden="false" customHeight="true" outlineLevel="0" collapsed="false">
      <c r="B615" s="90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90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90"/>
      <c r="Y615" s="2"/>
      <c r="Z615" s="2"/>
      <c r="AA615" s="2"/>
      <c r="AB615" s="98"/>
      <c r="AC615" s="2"/>
      <c r="AD615" s="2"/>
      <c r="AE615" s="2"/>
      <c r="AF615" s="2"/>
      <c r="AG615" s="71"/>
      <c r="AH615" s="85"/>
      <c r="AI615" s="85"/>
    </row>
    <row r="616" customFormat="false" ht="12.75" hidden="false" customHeight="true" outlineLevel="0" collapsed="false">
      <c r="B616" s="90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90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90"/>
      <c r="Y616" s="2"/>
      <c r="Z616" s="2"/>
      <c r="AA616" s="2"/>
      <c r="AB616" s="98"/>
      <c r="AC616" s="2"/>
      <c r="AD616" s="2"/>
      <c r="AE616" s="2"/>
      <c r="AF616" s="2"/>
      <c r="AG616" s="71"/>
      <c r="AH616" s="85"/>
      <c r="AI616" s="85"/>
    </row>
    <row r="617" customFormat="false" ht="12.75" hidden="false" customHeight="true" outlineLevel="0" collapsed="false">
      <c r="B617" s="90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90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90"/>
      <c r="Y617" s="2"/>
      <c r="Z617" s="2"/>
      <c r="AA617" s="2"/>
      <c r="AB617" s="98"/>
      <c r="AC617" s="2"/>
      <c r="AD617" s="2"/>
      <c r="AE617" s="2"/>
      <c r="AF617" s="2"/>
      <c r="AG617" s="71"/>
      <c r="AH617" s="85"/>
      <c r="AI617" s="85"/>
    </row>
    <row r="618" customFormat="false" ht="12.75" hidden="false" customHeight="true" outlineLevel="0" collapsed="false">
      <c r="B618" s="90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90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90"/>
      <c r="Y618" s="2"/>
      <c r="Z618" s="2"/>
      <c r="AA618" s="2"/>
      <c r="AB618" s="98"/>
      <c r="AC618" s="2"/>
      <c r="AD618" s="2"/>
      <c r="AE618" s="2"/>
      <c r="AF618" s="2"/>
      <c r="AG618" s="71"/>
      <c r="AH618" s="85"/>
      <c r="AI618" s="85"/>
    </row>
    <row r="619" customFormat="false" ht="12.75" hidden="false" customHeight="true" outlineLevel="0" collapsed="false">
      <c r="B619" s="90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90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90"/>
      <c r="Y619" s="2"/>
      <c r="Z619" s="2"/>
      <c r="AA619" s="2"/>
      <c r="AB619" s="98"/>
      <c r="AC619" s="2"/>
      <c r="AD619" s="2"/>
      <c r="AE619" s="2"/>
      <c r="AF619" s="2"/>
      <c r="AG619" s="71"/>
      <c r="AH619" s="85"/>
      <c r="AI619" s="85"/>
    </row>
    <row r="620" customFormat="false" ht="12.75" hidden="false" customHeight="true" outlineLevel="0" collapsed="false">
      <c r="B620" s="90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90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90"/>
      <c r="Y620" s="2"/>
      <c r="Z620" s="2"/>
      <c r="AA620" s="2"/>
      <c r="AB620" s="98"/>
      <c r="AC620" s="2"/>
      <c r="AD620" s="2"/>
      <c r="AE620" s="2"/>
      <c r="AF620" s="2"/>
      <c r="AG620" s="71"/>
      <c r="AH620" s="85"/>
      <c r="AI620" s="85"/>
    </row>
    <row r="621" customFormat="false" ht="12.75" hidden="false" customHeight="true" outlineLevel="0" collapsed="false">
      <c r="B621" s="90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90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90"/>
      <c r="Y621" s="2"/>
      <c r="Z621" s="2"/>
      <c r="AA621" s="2"/>
      <c r="AB621" s="98"/>
      <c r="AC621" s="2"/>
      <c r="AD621" s="2"/>
      <c r="AE621" s="2"/>
      <c r="AF621" s="2"/>
      <c r="AG621" s="71"/>
      <c r="AH621" s="85"/>
      <c r="AI621" s="85"/>
    </row>
    <row r="622" customFormat="false" ht="12.75" hidden="false" customHeight="true" outlineLevel="0" collapsed="false">
      <c r="B622" s="90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90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90"/>
      <c r="Y622" s="2"/>
      <c r="Z622" s="2"/>
      <c r="AA622" s="2"/>
      <c r="AB622" s="98"/>
      <c r="AC622" s="2"/>
      <c r="AD622" s="2"/>
      <c r="AE622" s="2"/>
      <c r="AF622" s="2"/>
      <c r="AG622" s="71"/>
      <c r="AH622" s="85"/>
      <c r="AI622" s="85"/>
    </row>
    <row r="623" customFormat="false" ht="12.75" hidden="false" customHeight="true" outlineLevel="0" collapsed="false">
      <c r="B623" s="90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90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90"/>
      <c r="Y623" s="2"/>
      <c r="Z623" s="2"/>
      <c r="AA623" s="2"/>
      <c r="AB623" s="98"/>
      <c r="AC623" s="2"/>
      <c r="AD623" s="2"/>
      <c r="AE623" s="2"/>
      <c r="AF623" s="2"/>
      <c r="AG623" s="71"/>
      <c r="AH623" s="85"/>
      <c r="AI623" s="85"/>
    </row>
    <row r="624" customFormat="false" ht="12.75" hidden="false" customHeight="true" outlineLevel="0" collapsed="false">
      <c r="B624" s="90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90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90"/>
      <c r="Y624" s="2"/>
      <c r="Z624" s="2"/>
      <c r="AA624" s="2"/>
      <c r="AB624" s="98"/>
      <c r="AC624" s="2"/>
      <c r="AD624" s="2"/>
      <c r="AE624" s="2"/>
      <c r="AF624" s="2"/>
      <c r="AG624" s="71"/>
      <c r="AH624" s="85"/>
      <c r="AI624" s="85"/>
    </row>
    <row r="625" customFormat="false" ht="12.75" hidden="false" customHeight="true" outlineLevel="0" collapsed="false">
      <c r="B625" s="90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90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90"/>
      <c r="Y625" s="2"/>
      <c r="Z625" s="2"/>
      <c r="AA625" s="2"/>
      <c r="AB625" s="98"/>
      <c r="AC625" s="2"/>
      <c r="AD625" s="2"/>
      <c r="AE625" s="2"/>
      <c r="AF625" s="2"/>
      <c r="AG625" s="71"/>
      <c r="AH625" s="85"/>
      <c r="AI625" s="85"/>
    </row>
    <row r="626" customFormat="false" ht="12.75" hidden="false" customHeight="true" outlineLevel="0" collapsed="false">
      <c r="B626" s="90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90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90"/>
      <c r="Y626" s="2"/>
      <c r="Z626" s="2"/>
      <c r="AA626" s="2"/>
      <c r="AB626" s="98"/>
      <c r="AC626" s="2"/>
      <c r="AD626" s="2"/>
      <c r="AE626" s="2"/>
      <c r="AF626" s="2"/>
      <c r="AG626" s="71"/>
      <c r="AH626" s="85"/>
      <c r="AI626" s="85"/>
    </row>
    <row r="627" customFormat="false" ht="12.75" hidden="false" customHeight="true" outlineLevel="0" collapsed="false">
      <c r="B627" s="90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90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90"/>
      <c r="Y627" s="2"/>
      <c r="Z627" s="2"/>
      <c r="AA627" s="2"/>
      <c r="AB627" s="98"/>
      <c r="AC627" s="2"/>
      <c r="AD627" s="2"/>
      <c r="AE627" s="2"/>
      <c r="AF627" s="2"/>
      <c r="AG627" s="71"/>
      <c r="AH627" s="85"/>
      <c r="AI627" s="85"/>
    </row>
    <row r="628" customFormat="false" ht="12.75" hidden="false" customHeight="true" outlineLevel="0" collapsed="false">
      <c r="B628" s="90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90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90"/>
      <c r="Y628" s="2"/>
      <c r="Z628" s="2"/>
      <c r="AA628" s="2"/>
      <c r="AB628" s="98"/>
      <c r="AC628" s="2"/>
      <c r="AD628" s="2"/>
      <c r="AE628" s="2"/>
      <c r="AF628" s="2"/>
      <c r="AG628" s="71"/>
      <c r="AH628" s="85"/>
      <c r="AI628" s="85"/>
    </row>
    <row r="629" customFormat="false" ht="12.75" hidden="false" customHeight="true" outlineLevel="0" collapsed="false">
      <c r="B629" s="90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90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90"/>
      <c r="Y629" s="2"/>
      <c r="Z629" s="2"/>
      <c r="AA629" s="2"/>
      <c r="AB629" s="98"/>
      <c r="AC629" s="2"/>
      <c r="AD629" s="2"/>
      <c r="AE629" s="2"/>
      <c r="AF629" s="2"/>
      <c r="AG629" s="71"/>
      <c r="AH629" s="85"/>
      <c r="AI629" s="85"/>
    </row>
    <row r="630" customFormat="false" ht="12.75" hidden="false" customHeight="true" outlineLevel="0" collapsed="false">
      <c r="B630" s="90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90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90"/>
      <c r="Y630" s="2"/>
      <c r="Z630" s="2"/>
      <c r="AA630" s="2"/>
      <c r="AB630" s="98"/>
      <c r="AC630" s="2"/>
      <c r="AD630" s="2"/>
      <c r="AE630" s="2"/>
      <c r="AF630" s="2"/>
      <c r="AG630" s="71"/>
      <c r="AH630" s="85"/>
      <c r="AI630" s="85"/>
    </row>
    <row r="631" customFormat="false" ht="12.75" hidden="false" customHeight="true" outlineLevel="0" collapsed="false">
      <c r="B631" s="90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90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90"/>
      <c r="Y631" s="2"/>
      <c r="Z631" s="2"/>
      <c r="AA631" s="2"/>
      <c r="AB631" s="98"/>
      <c r="AC631" s="2"/>
      <c r="AD631" s="2"/>
      <c r="AE631" s="2"/>
      <c r="AF631" s="2"/>
      <c r="AG631" s="71"/>
      <c r="AH631" s="85"/>
      <c r="AI631" s="85"/>
    </row>
    <row r="632" customFormat="false" ht="12.75" hidden="false" customHeight="true" outlineLevel="0" collapsed="false">
      <c r="B632" s="90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90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90"/>
      <c r="Y632" s="2"/>
      <c r="Z632" s="2"/>
      <c r="AA632" s="2"/>
      <c r="AB632" s="98"/>
      <c r="AC632" s="2"/>
      <c r="AD632" s="2"/>
      <c r="AE632" s="2"/>
      <c r="AF632" s="2"/>
      <c r="AG632" s="71"/>
      <c r="AH632" s="85"/>
      <c r="AI632" s="85"/>
    </row>
    <row r="633" customFormat="false" ht="12.75" hidden="false" customHeight="true" outlineLevel="0" collapsed="false">
      <c r="B633" s="90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90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90"/>
      <c r="Y633" s="2"/>
      <c r="Z633" s="2"/>
      <c r="AA633" s="2"/>
      <c r="AB633" s="98"/>
      <c r="AC633" s="2"/>
      <c r="AD633" s="2"/>
      <c r="AE633" s="2"/>
      <c r="AF633" s="2"/>
      <c r="AG633" s="71"/>
      <c r="AH633" s="85"/>
      <c r="AI633" s="85"/>
    </row>
    <row r="634" customFormat="false" ht="12.75" hidden="false" customHeight="true" outlineLevel="0" collapsed="false">
      <c r="B634" s="90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90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90"/>
      <c r="Y634" s="2"/>
      <c r="Z634" s="2"/>
      <c r="AA634" s="2"/>
      <c r="AB634" s="98"/>
      <c r="AC634" s="2"/>
      <c r="AD634" s="2"/>
      <c r="AE634" s="2"/>
      <c r="AF634" s="2"/>
      <c r="AG634" s="71"/>
      <c r="AH634" s="85"/>
      <c r="AI634" s="85"/>
    </row>
    <row r="635" customFormat="false" ht="12.75" hidden="false" customHeight="true" outlineLevel="0" collapsed="false">
      <c r="B635" s="90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90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90"/>
      <c r="Y635" s="2"/>
      <c r="Z635" s="2"/>
      <c r="AA635" s="2"/>
      <c r="AB635" s="98"/>
      <c r="AC635" s="2"/>
      <c r="AD635" s="2"/>
      <c r="AE635" s="2"/>
      <c r="AF635" s="2"/>
      <c r="AG635" s="71"/>
      <c r="AH635" s="85"/>
      <c r="AI635" s="85"/>
    </row>
    <row r="636" customFormat="false" ht="12.75" hidden="false" customHeight="true" outlineLevel="0" collapsed="false">
      <c r="B636" s="90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90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90"/>
      <c r="Y636" s="2"/>
      <c r="Z636" s="2"/>
      <c r="AA636" s="2"/>
      <c r="AB636" s="98"/>
      <c r="AC636" s="2"/>
      <c r="AD636" s="2"/>
      <c r="AE636" s="2"/>
      <c r="AF636" s="2"/>
      <c r="AG636" s="71"/>
      <c r="AH636" s="85"/>
      <c r="AI636" s="85"/>
    </row>
    <row r="637" customFormat="false" ht="12.75" hidden="false" customHeight="true" outlineLevel="0" collapsed="false">
      <c r="B637" s="90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90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90"/>
      <c r="Y637" s="2"/>
      <c r="Z637" s="2"/>
      <c r="AA637" s="2"/>
      <c r="AB637" s="98"/>
      <c r="AC637" s="2"/>
      <c r="AD637" s="2"/>
      <c r="AE637" s="2"/>
      <c r="AF637" s="2"/>
      <c r="AG637" s="71"/>
      <c r="AH637" s="85"/>
      <c r="AI637" s="85"/>
    </row>
    <row r="638" customFormat="false" ht="12.75" hidden="false" customHeight="true" outlineLevel="0" collapsed="false">
      <c r="B638" s="90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90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90"/>
      <c r="Y638" s="2"/>
      <c r="Z638" s="2"/>
      <c r="AA638" s="2"/>
      <c r="AB638" s="98"/>
      <c r="AC638" s="2"/>
      <c r="AD638" s="2"/>
      <c r="AE638" s="2"/>
      <c r="AF638" s="2"/>
      <c r="AG638" s="71"/>
      <c r="AH638" s="85"/>
      <c r="AI638" s="85"/>
    </row>
    <row r="639" customFormat="false" ht="12.75" hidden="false" customHeight="true" outlineLevel="0" collapsed="false">
      <c r="B639" s="90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90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90"/>
      <c r="Y639" s="2"/>
      <c r="Z639" s="2"/>
      <c r="AA639" s="2"/>
      <c r="AB639" s="98"/>
      <c r="AC639" s="2"/>
      <c r="AD639" s="2"/>
      <c r="AE639" s="2"/>
      <c r="AF639" s="2"/>
      <c r="AG639" s="71"/>
      <c r="AH639" s="85"/>
      <c r="AI639" s="85"/>
    </row>
    <row r="640" customFormat="false" ht="12.75" hidden="false" customHeight="true" outlineLevel="0" collapsed="false">
      <c r="B640" s="90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90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90"/>
      <c r="Y640" s="2"/>
      <c r="Z640" s="2"/>
      <c r="AA640" s="2"/>
      <c r="AB640" s="98"/>
      <c r="AC640" s="2"/>
      <c r="AD640" s="2"/>
      <c r="AE640" s="2"/>
      <c r="AF640" s="2"/>
      <c r="AG640" s="71"/>
      <c r="AH640" s="85"/>
      <c r="AI640" s="85"/>
    </row>
    <row r="641" customFormat="false" ht="12.75" hidden="false" customHeight="true" outlineLevel="0" collapsed="false">
      <c r="B641" s="90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90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90"/>
      <c r="Y641" s="2"/>
      <c r="Z641" s="2"/>
      <c r="AA641" s="2"/>
      <c r="AB641" s="98"/>
      <c r="AC641" s="2"/>
      <c r="AD641" s="2"/>
      <c r="AE641" s="2"/>
      <c r="AF641" s="2"/>
      <c r="AG641" s="71"/>
      <c r="AH641" s="85"/>
      <c r="AI641" s="85"/>
    </row>
    <row r="642" customFormat="false" ht="12.75" hidden="false" customHeight="true" outlineLevel="0" collapsed="false">
      <c r="B642" s="90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90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90"/>
      <c r="Y642" s="2"/>
      <c r="Z642" s="2"/>
      <c r="AA642" s="2"/>
      <c r="AB642" s="98"/>
      <c r="AC642" s="2"/>
      <c r="AD642" s="2"/>
      <c r="AE642" s="2"/>
      <c r="AF642" s="2"/>
      <c r="AG642" s="71"/>
      <c r="AH642" s="85"/>
      <c r="AI642" s="85"/>
    </row>
    <row r="643" customFormat="false" ht="12.75" hidden="false" customHeight="true" outlineLevel="0" collapsed="false">
      <c r="B643" s="90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90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90"/>
      <c r="Y643" s="2"/>
      <c r="Z643" s="2"/>
      <c r="AA643" s="2"/>
      <c r="AB643" s="98"/>
      <c r="AC643" s="2"/>
      <c r="AD643" s="2"/>
      <c r="AE643" s="2"/>
      <c r="AF643" s="2"/>
      <c r="AG643" s="71"/>
      <c r="AH643" s="85"/>
      <c r="AI643" s="85"/>
    </row>
    <row r="644" customFormat="false" ht="12.75" hidden="false" customHeight="true" outlineLevel="0" collapsed="false">
      <c r="B644" s="90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90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90"/>
      <c r="Y644" s="2"/>
      <c r="Z644" s="2"/>
      <c r="AA644" s="2"/>
      <c r="AB644" s="98"/>
      <c r="AC644" s="2"/>
      <c r="AD644" s="2"/>
      <c r="AE644" s="2"/>
      <c r="AF644" s="2"/>
      <c r="AG644" s="71"/>
      <c r="AH644" s="85"/>
      <c r="AI644" s="85"/>
    </row>
    <row r="645" customFormat="false" ht="12.75" hidden="false" customHeight="true" outlineLevel="0" collapsed="false">
      <c r="B645" s="90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90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90"/>
      <c r="Y645" s="2"/>
      <c r="Z645" s="2"/>
      <c r="AA645" s="2"/>
      <c r="AB645" s="98"/>
      <c r="AC645" s="2"/>
      <c r="AD645" s="2"/>
      <c r="AE645" s="2"/>
      <c r="AF645" s="2"/>
      <c r="AG645" s="71"/>
      <c r="AH645" s="85"/>
      <c r="AI645" s="85"/>
    </row>
    <row r="646" customFormat="false" ht="12.75" hidden="false" customHeight="true" outlineLevel="0" collapsed="false">
      <c r="B646" s="90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90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90"/>
      <c r="Y646" s="2"/>
      <c r="Z646" s="2"/>
      <c r="AA646" s="2"/>
      <c r="AB646" s="98"/>
      <c r="AC646" s="2"/>
      <c r="AD646" s="2"/>
      <c r="AE646" s="2"/>
      <c r="AF646" s="2"/>
      <c r="AG646" s="71"/>
      <c r="AH646" s="85"/>
      <c r="AI646" s="85"/>
    </row>
    <row r="647" customFormat="false" ht="12.75" hidden="false" customHeight="true" outlineLevel="0" collapsed="false">
      <c r="B647" s="90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90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90"/>
      <c r="Y647" s="2"/>
      <c r="Z647" s="2"/>
      <c r="AA647" s="2"/>
      <c r="AB647" s="98"/>
      <c r="AC647" s="2"/>
      <c r="AD647" s="2"/>
      <c r="AE647" s="2"/>
      <c r="AF647" s="2"/>
      <c r="AG647" s="71"/>
      <c r="AH647" s="85"/>
      <c r="AI647" s="85"/>
    </row>
    <row r="648" customFormat="false" ht="12.75" hidden="false" customHeight="true" outlineLevel="0" collapsed="false">
      <c r="B648" s="90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90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90"/>
      <c r="Y648" s="2"/>
      <c r="Z648" s="2"/>
      <c r="AA648" s="2"/>
      <c r="AB648" s="98"/>
      <c r="AC648" s="2"/>
      <c r="AD648" s="2"/>
      <c r="AE648" s="2"/>
      <c r="AF648" s="2"/>
      <c r="AG648" s="71"/>
      <c r="AH648" s="85"/>
      <c r="AI648" s="85"/>
    </row>
    <row r="649" customFormat="false" ht="12.75" hidden="false" customHeight="true" outlineLevel="0" collapsed="false">
      <c r="B649" s="90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90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90"/>
      <c r="Y649" s="2"/>
      <c r="Z649" s="2"/>
      <c r="AA649" s="2"/>
      <c r="AB649" s="98"/>
      <c r="AC649" s="2"/>
      <c r="AD649" s="2"/>
      <c r="AE649" s="2"/>
      <c r="AF649" s="2"/>
      <c r="AG649" s="71"/>
      <c r="AH649" s="85"/>
      <c r="AI649" s="85"/>
    </row>
    <row r="650" customFormat="false" ht="12.75" hidden="false" customHeight="true" outlineLevel="0" collapsed="false">
      <c r="B650" s="90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90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90"/>
      <c r="Y650" s="2"/>
      <c r="Z650" s="2"/>
      <c r="AA650" s="2"/>
      <c r="AB650" s="98"/>
      <c r="AC650" s="2"/>
      <c r="AD650" s="2"/>
      <c r="AE650" s="2"/>
      <c r="AF650" s="2"/>
      <c r="AG650" s="71"/>
      <c r="AH650" s="85"/>
      <c r="AI650" s="85"/>
    </row>
    <row r="651" customFormat="false" ht="12.75" hidden="false" customHeight="true" outlineLevel="0" collapsed="false">
      <c r="B651" s="90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90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90"/>
      <c r="Y651" s="2"/>
      <c r="Z651" s="2"/>
      <c r="AA651" s="2"/>
      <c r="AB651" s="98"/>
      <c r="AC651" s="2"/>
      <c r="AD651" s="2"/>
      <c r="AE651" s="2"/>
      <c r="AF651" s="2"/>
      <c r="AG651" s="71"/>
      <c r="AH651" s="85"/>
      <c r="AI651" s="85"/>
    </row>
    <row r="652" customFormat="false" ht="12.75" hidden="false" customHeight="true" outlineLevel="0" collapsed="false">
      <c r="B652" s="90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90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90"/>
      <c r="Y652" s="2"/>
      <c r="Z652" s="2"/>
      <c r="AA652" s="2"/>
      <c r="AB652" s="98"/>
      <c r="AC652" s="2"/>
      <c r="AD652" s="2"/>
      <c r="AE652" s="2"/>
      <c r="AF652" s="2"/>
      <c r="AG652" s="71"/>
      <c r="AH652" s="85"/>
      <c r="AI652" s="85"/>
    </row>
    <row r="653" customFormat="false" ht="12.75" hidden="false" customHeight="true" outlineLevel="0" collapsed="false">
      <c r="B653" s="90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90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90"/>
      <c r="Y653" s="2"/>
      <c r="Z653" s="2"/>
      <c r="AA653" s="2"/>
      <c r="AB653" s="98"/>
      <c r="AC653" s="2"/>
      <c r="AD653" s="2"/>
      <c r="AE653" s="2"/>
      <c r="AF653" s="2"/>
      <c r="AG653" s="71"/>
      <c r="AH653" s="85"/>
      <c r="AI653" s="85"/>
    </row>
    <row r="654" customFormat="false" ht="12.75" hidden="false" customHeight="true" outlineLevel="0" collapsed="false">
      <c r="B654" s="90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90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90"/>
      <c r="Y654" s="2"/>
      <c r="Z654" s="2"/>
      <c r="AA654" s="2"/>
      <c r="AB654" s="98"/>
      <c r="AC654" s="2"/>
      <c r="AD654" s="2"/>
      <c r="AE654" s="2"/>
      <c r="AF654" s="2"/>
      <c r="AG654" s="71"/>
      <c r="AH654" s="85"/>
      <c r="AI654" s="85"/>
    </row>
    <row r="655" customFormat="false" ht="12.75" hidden="false" customHeight="true" outlineLevel="0" collapsed="false">
      <c r="B655" s="90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90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90"/>
      <c r="Y655" s="2"/>
      <c r="Z655" s="2"/>
      <c r="AA655" s="2"/>
      <c r="AB655" s="98"/>
      <c r="AC655" s="2"/>
      <c r="AD655" s="2"/>
      <c r="AE655" s="2"/>
      <c r="AF655" s="2"/>
      <c r="AG655" s="71"/>
      <c r="AH655" s="85"/>
      <c r="AI655" s="85"/>
    </row>
    <row r="656" customFormat="false" ht="12.75" hidden="false" customHeight="true" outlineLevel="0" collapsed="false">
      <c r="B656" s="90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90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90"/>
      <c r="Y656" s="2"/>
      <c r="Z656" s="2"/>
      <c r="AA656" s="2"/>
      <c r="AB656" s="98"/>
      <c r="AC656" s="2"/>
      <c r="AD656" s="2"/>
      <c r="AE656" s="2"/>
      <c r="AF656" s="2"/>
      <c r="AG656" s="71"/>
      <c r="AH656" s="85"/>
      <c r="AI656" s="85"/>
    </row>
    <row r="657" customFormat="false" ht="12.75" hidden="false" customHeight="true" outlineLevel="0" collapsed="false">
      <c r="B657" s="90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90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90"/>
      <c r="Y657" s="2"/>
      <c r="Z657" s="2"/>
      <c r="AA657" s="2"/>
      <c r="AB657" s="98"/>
      <c r="AC657" s="2"/>
      <c r="AD657" s="2"/>
      <c r="AE657" s="2"/>
      <c r="AF657" s="2"/>
      <c r="AG657" s="71"/>
      <c r="AH657" s="85"/>
      <c r="AI657" s="85"/>
    </row>
    <row r="658" customFormat="false" ht="12.75" hidden="false" customHeight="true" outlineLevel="0" collapsed="false">
      <c r="B658" s="90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90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90"/>
      <c r="Y658" s="2"/>
      <c r="Z658" s="2"/>
      <c r="AA658" s="2"/>
      <c r="AB658" s="98"/>
      <c r="AC658" s="2"/>
      <c r="AD658" s="2"/>
      <c r="AE658" s="2"/>
      <c r="AF658" s="2"/>
      <c r="AG658" s="71"/>
      <c r="AH658" s="85"/>
      <c r="AI658" s="85"/>
    </row>
    <row r="659" customFormat="false" ht="12.75" hidden="false" customHeight="true" outlineLevel="0" collapsed="false">
      <c r="B659" s="90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90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90"/>
      <c r="Y659" s="2"/>
      <c r="Z659" s="2"/>
      <c r="AA659" s="2"/>
      <c r="AB659" s="98"/>
      <c r="AC659" s="2"/>
      <c r="AD659" s="2"/>
      <c r="AE659" s="2"/>
      <c r="AF659" s="2"/>
      <c r="AG659" s="71"/>
      <c r="AH659" s="85"/>
      <c r="AI659" s="85"/>
    </row>
    <row r="660" customFormat="false" ht="12.75" hidden="false" customHeight="true" outlineLevel="0" collapsed="false">
      <c r="B660" s="90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90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90"/>
      <c r="Y660" s="2"/>
      <c r="Z660" s="2"/>
      <c r="AA660" s="2"/>
      <c r="AB660" s="98"/>
      <c r="AC660" s="2"/>
      <c r="AD660" s="2"/>
      <c r="AE660" s="2"/>
      <c r="AF660" s="2"/>
      <c r="AG660" s="71"/>
      <c r="AH660" s="85"/>
      <c r="AI660" s="85"/>
    </row>
    <row r="661" customFormat="false" ht="12.75" hidden="false" customHeight="true" outlineLevel="0" collapsed="false">
      <c r="B661" s="90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90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90"/>
      <c r="Y661" s="2"/>
      <c r="Z661" s="2"/>
      <c r="AA661" s="2"/>
      <c r="AB661" s="98"/>
      <c r="AC661" s="2"/>
      <c r="AD661" s="2"/>
      <c r="AE661" s="2"/>
      <c r="AF661" s="2"/>
      <c r="AG661" s="71"/>
      <c r="AH661" s="85"/>
      <c r="AI661" s="85"/>
    </row>
    <row r="662" customFormat="false" ht="12.75" hidden="false" customHeight="true" outlineLevel="0" collapsed="false">
      <c r="B662" s="90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90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90"/>
      <c r="Y662" s="2"/>
      <c r="Z662" s="2"/>
      <c r="AA662" s="2"/>
      <c r="AB662" s="98"/>
      <c r="AC662" s="2"/>
      <c r="AD662" s="2"/>
      <c r="AE662" s="2"/>
      <c r="AF662" s="2"/>
      <c r="AG662" s="71"/>
      <c r="AH662" s="85"/>
      <c r="AI662" s="85"/>
    </row>
    <row r="663" customFormat="false" ht="12.75" hidden="false" customHeight="true" outlineLevel="0" collapsed="false">
      <c r="B663" s="90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90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90"/>
      <c r="Y663" s="2"/>
      <c r="Z663" s="2"/>
      <c r="AA663" s="2"/>
      <c r="AB663" s="98"/>
      <c r="AC663" s="2"/>
      <c r="AD663" s="2"/>
      <c r="AE663" s="2"/>
      <c r="AF663" s="2"/>
      <c r="AG663" s="71"/>
      <c r="AH663" s="85"/>
      <c r="AI663" s="85"/>
    </row>
    <row r="664" customFormat="false" ht="12.75" hidden="false" customHeight="true" outlineLevel="0" collapsed="false">
      <c r="B664" s="90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90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90"/>
      <c r="Y664" s="2"/>
      <c r="Z664" s="2"/>
      <c r="AA664" s="2"/>
      <c r="AB664" s="98"/>
      <c r="AC664" s="2"/>
      <c r="AD664" s="2"/>
      <c r="AE664" s="2"/>
      <c r="AF664" s="2"/>
      <c r="AG664" s="71"/>
      <c r="AH664" s="85"/>
      <c r="AI664" s="85"/>
    </row>
    <row r="665" customFormat="false" ht="12.75" hidden="false" customHeight="true" outlineLevel="0" collapsed="false">
      <c r="B665" s="90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90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90"/>
      <c r="Y665" s="2"/>
      <c r="Z665" s="2"/>
      <c r="AA665" s="2"/>
      <c r="AB665" s="98"/>
      <c r="AC665" s="2"/>
      <c r="AD665" s="2"/>
      <c r="AE665" s="2"/>
      <c r="AF665" s="2"/>
      <c r="AG665" s="71"/>
      <c r="AH665" s="85"/>
      <c r="AI665" s="85"/>
    </row>
    <row r="666" customFormat="false" ht="12.75" hidden="false" customHeight="true" outlineLevel="0" collapsed="false">
      <c r="B666" s="90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90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90"/>
      <c r="Y666" s="2"/>
      <c r="Z666" s="2"/>
      <c r="AA666" s="2"/>
      <c r="AB666" s="98"/>
      <c r="AC666" s="2"/>
      <c r="AD666" s="2"/>
      <c r="AE666" s="2"/>
      <c r="AF666" s="2"/>
      <c r="AG666" s="71"/>
      <c r="AH666" s="85"/>
      <c r="AI666" s="85"/>
    </row>
    <row r="667" customFormat="false" ht="12.75" hidden="false" customHeight="true" outlineLevel="0" collapsed="false">
      <c r="B667" s="90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90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90"/>
      <c r="Y667" s="2"/>
      <c r="Z667" s="2"/>
      <c r="AA667" s="2"/>
      <c r="AB667" s="98"/>
      <c r="AC667" s="2"/>
      <c r="AD667" s="2"/>
      <c r="AE667" s="2"/>
      <c r="AF667" s="2"/>
      <c r="AG667" s="71"/>
      <c r="AH667" s="85"/>
      <c r="AI667" s="85"/>
    </row>
    <row r="668" customFormat="false" ht="12.75" hidden="false" customHeight="true" outlineLevel="0" collapsed="false">
      <c r="B668" s="90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90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90"/>
      <c r="Y668" s="2"/>
      <c r="Z668" s="2"/>
      <c r="AA668" s="2"/>
      <c r="AB668" s="98"/>
      <c r="AC668" s="2"/>
      <c r="AD668" s="2"/>
      <c r="AE668" s="2"/>
      <c r="AF668" s="2"/>
      <c r="AG668" s="71"/>
      <c r="AH668" s="85"/>
      <c r="AI668" s="85"/>
    </row>
    <row r="669" customFormat="false" ht="12.75" hidden="false" customHeight="true" outlineLevel="0" collapsed="false">
      <c r="B669" s="90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90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90"/>
      <c r="Y669" s="2"/>
      <c r="Z669" s="2"/>
      <c r="AA669" s="2"/>
      <c r="AB669" s="98"/>
      <c r="AC669" s="2"/>
      <c r="AD669" s="2"/>
      <c r="AE669" s="2"/>
      <c r="AF669" s="2"/>
      <c r="AG669" s="71"/>
      <c r="AH669" s="85"/>
      <c r="AI669" s="85"/>
    </row>
    <row r="670" customFormat="false" ht="12.75" hidden="false" customHeight="true" outlineLevel="0" collapsed="false">
      <c r="B670" s="90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90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90"/>
      <c r="Y670" s="2"/>
      <c r="Z670" s="2"/>
      <c r="AA670" s="2"/>
      <c r="AB670" s="98"/>
      <c r="AC670" s="2"/>
      <c r="AD670" s="2"/>
      <c r="AE670" s="2"/>
      <c r="AF670" s="2"/>
      <c r="AG670" s="71"/>
      <c r="AH670" s="85"/>
      <c r="AI670" s="85"/>
    </row>
    <row r="671" customFormat="false" ht="12.75" hidden="false" customHeight="true" outlineLevel="0" collapsed="false">
      <c r="B671" s="90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90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90"/>
      <c r="Y671" s="2"/>
      <c r="Z671" s="2"/>
      <c r="AA671" s="2"/>
      <c r="AB671" s="98"/>
      <c r="AC671" s="2"/>
      <c r="AD671" s="2"/>
      <c r="AE671" s="2"/>
      <c r="AF671" s="2"/>
      <c r="AG671" s="71"/>
      <c r="AH671" s="85"/>
      <c r="AI671" s="85"/>
    </row>
    <row r="672" customFormat="false" ht="12.75" hidden="false" customHeight="true" outlineLevel="0" collapsed="false">
      <c r="B672" s="90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90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90"/>
      <c r="Y672" s="2"/>
      <c r="Z672" s="2"/>
      <c r="AA672" s="2"/>
      <c r="AB672" s="98"/>
      <c r="AC672" s="2"/>
      <c r="AD672" s="2"/>
      <c r="AE672" s="2"/>
      <c r="AF672" s="2"/>
      <c r="AG672" s="71"/>
      <c r="AH672" s="85"/>
      <c r="AI672" s="85"/>
    </row>
    <row r="673" customFormat="false" ht="12.75" hidden="false" customHeight="true" outlineLevel="0" collapsed="false">
      <c r="B673" s="90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90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90"/>
      <c r="Y673" s="2"/>
      <c r="Z673" s="2"/>
      <c r="AA673" s="2"/>
      <c r="AB673" s="98"/>
      <c r="AC673" s="2"/>
      <c r="AD673" s="2"/>
      <c r="AE673" s="2"/>
      <c r="AF673" s="2"/>
      <c r="AG673" s="71"/>
      <c r="AH673" s="85"/>
      <c r="AI673" s="85"/>
    </row>
    <row r="674" customFormat="false" ht="12.75" hidden="false" customHeight="true" outlineLevel="0" collapsed="false">
      <c r="B674" s="90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90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90"/>
      <c r="Y674" s="2"/>
      <c r="Z674" s="2"/>
      <c r="AA674" s="2"/>
      <c r="AB674" s="98"/>
      <c r="AC674" s="2"/>
      <c r="AD674" s="2"/>
      <c r="AE674" s="2"/>
      <c r="AF674" s="2"/>
      <c r="AG674" s="71"/>
      <c r="AH674" s="85"/>
      <c r="AI674" s="85"/>
    </row>
    <row r="675" customFormat="false" ht="12.75" hidden="false" customHeight="true" outlineLevel="0" collapsed="false">
      <c r="B675" s="90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90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90"/>
      <c r="Y675" s="2"/>
      <c r="Z675" s="2"/>
      <c r="AA675" s="2"/>
      <c r="AB675" s="98"/>
      <c r="AC675" s="2"/>
      <c r="AD675" s="2"/>
      <c r="AE675" s="2"/>
      <c r="AF675" s="2"/>
      <c r="AG675" s="71"/>
      <c r="AH675" s="85"/>
      <c r="AI675" s="85"/>
    </row>
    <row r="676" customFormat="false" ht="12.75" hidden="false" customHeight="true" outlineLevel="0" collapsed="false">
      <c r="B676" s="90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90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90"/>
      <c r="Y676" s="2"/>
      <c r="Z676" s="2"/>
      <c r="AA676" s="2"/>
      <c r="AB676" s="98"/>
      <c r="AC676" s="2"/>
      <c r="AD676" s="2"/>
      <c r="AE676" s="2"/>
      <c r="AF676" s="2"/>
      <c r="AG676" s="71"/>
      <c r="AH676" s="85"/>
      <c r="AI676" s="85"/>
    </row>
    <row r="677" customFormat="false" ht="12.75" hidden="false" customHeight="true" outlineLevel="0" collapsed="false">
      <c r="B677" s="90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90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90"/>
      <c r="Y677" s="2"/>
      <c r="Z677" s="2"/>
      <c r="AA677" s="2"/>
      <c r="AB677" s="98"/>
      <c r="AC677" s="2"/>
      <c r="AD677" s="2"/>
      <c r="AE677" s="2"/>
      <c r="AF677" s="2"/>
      <c r="AG677" s="71"/>
      <c r="AH677" s="85"/>
      <c r="AI677" s="85"/>
    </row>
    <row r="678" customFormat="false" ht="12.75" hidden="false" customHeight="true" outlineLevel="0" collapsed="false">
      <c r="B678" s="90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90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90"/>
      <c r="Y678" s="2"/>
      <c r="Z678" s="2"/>
      <c r="AA678" s="2"/>
      <c r="AB678" s="98"/>
      <c r="AC678" s="2"/>
      <c r="AD678" s="2"/>
      <c r="AE678" s="2"/>
      <c r="AF678" s="2"/>
      <c r="AG678" s="71"/>
      <c r="AH678" s="85"/>
      <c r="AI678" s="85"/>
    </row>
    <row r="679" customFormat="false" ht="12.75" hidden="false" customHeight="true" outlineLevel="0" collapsed="false">
      <c r="B679" s="90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90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90"/>
      <c r="Y679" s="2"/>
      <c r="Z679" s="2"/>
      <c r="AA679" s="2"/>
      <c r="AB679" s="98"/>
      <c r="AC679" s="2"/>
      <c r="AD679" s="2"/>
      <c r="AE679" s="2"/>
      <c r="AF679" s="2"/>
      <c r="AG679" s="71"/>
      <c r="AH679" s="85"/>
      <c r="AI679" s="85"/>
    </row>
    <row r="680" customFormat="false" ht="12.75" hidden="false" customHeight="true" outlineLevel="0" collapsed="false">
      <c r="B680" s="90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90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90"/>
      <c r="Y680" s="2"/>
      <c r="Z680" s="2"/>
      <c r="AA680" s="2"/>
      <c r="AB680" s="98"/>
      <c r="AC680" s="2"/>
      <c r="AD680" s="2"/>
      <c r="AE680" s="2"/>
      <c r="AF680" s="2"/>
      <c r="AG680" s="71"/>
      <c r="AH680" s="85"/>
      <c r="AI680" s="85"/>
    </row>
    <row r="681" customFormat="false" ht="12.75" hidden="false" customHeight="true" outlineLevel="0" collapsed="false">
      <c r="B681" s="90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90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90"/>
      <c r="Y681" s="2"/>
      <c r="Z681" s="2"/>
      <c r="AA681" s="2"/>
      <c r="AB681" s="98"/>
      <c r="AC681" s="2"/>
      <c r="AD681" s="2"/>
      <c r="AE681" s="2"/>
      <c r="AF681" s="2"/>
      <c r="AG681" s="71"/>
      <c r="AH681" s="85"/>
      <c r="AI681" s="85"/>
    </row>
    <row r="682" customFormat="false" ht="12.75" hidden="false" customHeight="true" outlineLevel="0" collapsed="false">
      <c r="B682" s="90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90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90"/>
      <c r="Y682" s="2"/>
      <c r="Z682" s="2"/>
      <c r="AA682" s="2"/>
      <c r="AB682" s="98"/>
      <c r="AC682" s="2"/>
      <c r="AD682" s="2"/>
      <c r="AE682" s="2"/>
      <c r="AF682" s="2"/>
      <c r="AG682" s="71"/>
      <c r="AH682" s="85"/>
      <c r="AI682" s="85"/>
    </row>
    <row r="683" customFormat="false" ht="12.75" hidden="false" customHeight="true" outlineLevel="0" collapsed="false">
      <c r="B683" s="90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90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90"/>
      <c r="Y683" s="2"/>
      <c r="Z683" s="2"/>
      <c r="AA683" s="2"/>
      <c r="AB683" s="98"/>
      <c r="AC683" s="2"/>
      <c r="AD683" s="2"/>
      <c r="AE683" s="2"/>
      <c r="AF683" s="2"/>
      <c r="AG683" s="71"/>
      <c r="AH683" s="85"/>
      <c r="AI683" s="85"/>
    </row>
    <row r="684" customFormat="false" ht="12.75" hidden="false" customHeight="true" outlineLevel="0" collapsed="false">
      <c r="B684" s="90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90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90"/>
      <c r="Y684" s="2"/>
      <c r="Z684" s="2"/>
      <c r="AA684" s="2"/>
      <c r="AB684" s="98"/>
      <c r="AC684" s="2"/>
      <c r="AD684" s="2"/>
      <c r="AE684" s="2"/>
      <c r="AF684" s="2"/>
      <c r="AG684" s="71"/>
      <c r="AH684" s="85"/>
      <c r="AI684" s="85"/>
    </row>
    <row r="685" customFormat="false" ht="12.75" hidden="false" customHeight="true" outlineLevel="0" collapsed="false">
      <c r="B685" s="90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90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90"/>
      <c r="Y685" s="2"/>
      <c r="Z685" s="2"/>
      <c r="AA685" s="2"/>
      <c r="AB685" s="98"/>
      <c r="AC685" s="2"/>
      <c r="AD685" s="2"/>
      <c r="AE685" s="2"/>
      <c r="AF685" s="2"/>
      <c r="AG685" s="71"/>
      <c r="AH685" s="85"/>
      <c r="AI685" s="85"/>
    </row>
    <row r="686" customFormat="false" ht="12.75" hidden="false" customHeight="true" outlineLevel="0" collapsed="false">
      <c r="B686" s="90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90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90"/>
      <c r="Y686" s="2"/>
      <c r="Z686" s="2"/>
      <c r="AA686" s="2"/>
      <c r="AB686" s="98"/>
      <c r="AC686" s="2"/>
      <c r="AD686" s="2"/>
      <c r="AE686" s="2"/>
      <c r="AF686" s="2"/>
      <c r="AG686" s="71"/>
      <c r="AH686" s="85"/>
      <c r="AI686" s="85"/>
    </row>
    <row r="687" customFormat="false" ht="12.75" hidden="false" customHeight="true" outlineLevel="0" collapsed="false">
      <c r="B687" s="90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90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90"/>
      <c r="Y687" s="2"/>
      <c r="Z687" s="2"/>
      <c r="AA687" s="2"/>
      <c r="AB687" s="98"/>
      <c r="AC687" s="2"/>
      <c r="AD687" s="2"/>
      <c r="AE687" s="2"/>
      <c r="AF687" s="2"/>
      <c r="AG687" s="71"/>
      <c r="AH687" s="85"/>
      <c r="AI687" s="85"/>
    </row>
    <row r="688" customFormat="false" ht="12.75" hidden="false" customHeight="true" outlineLevel="0" collapsed="false">
      <c r="B688" s="90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90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90"/>
      <c r="Y688" s="2"/>
      <c r="Z688" s="2"/>
      <c r="AA688" s="2"/>
      <c r="AB688" s="98"/>
      <c r="AC688" s="2"/>
      <c r="AD688" s="2"/>
      <c r="AE688" s="2"/>
      <c r="AF688" s="2"/>
      <c r="AG688" s="71"/>
      <c r="AH688" s="85"/>
      <c r="AI688" s="85"/>
    </row>
    <row r="689" customFormat="false" ht="12.75" hidden="false" customHeight="true" outlineLevel="0" collapsed="false">
      <c r="B689" s="90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90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90"/>
      <c r="Y689" s="2"/>
      <c r="Z689" s="2"/>
      <c r="AA689" s="2"/>
      <c r="AB689" s="98"/>
      <c r="AC689" s="2"/>
      <c r="AD689" s="2"/>
      <c r="AE689" s="2"/>
      <c r="AF689" s="2"/>
      <c r="AG689" s="71"/>
      <c r="AH689" s="85"/>
      <c r="AI689" s="85"/>
    </row>
    <row r="690" customFormat="false" ht="12.75" hidden="false" customHeight="true" outlineLevel="0" collapsed="false">
      <c r="B690" s="90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90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90"/>
      <c r="Y690" s="2"/>
      <c r="Z690" s="2"/>
      <c r="AA690" s="2"/>
      <c r="AB690" s="98"/>
      <c r="AC690" s="2"/>
      <c r="AD690" s="2"/>
      <c r="AE690" s="2"/>
      <c r="AF690" s="2"/>
      <c r="AG690" s="71"/>
      <c r="AH690" s="85"/>
      <c r="AI690" s="85"/>
    </row>
    <row r="691" customFormat="false" ht="12.75" hidden="false" customHeight="true" outlineLevel="0" collapsed="false">
      <c r="B691" s="90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90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90"/>
      <c r="Y691" s="2"/>
      <c r="Z691" s="2"/>
      <c r="AA691" s="2"/>
      <c r="AB691" s="98"/>
      <c r="AC691" s="2"/>
      <c r="AD691" s="2"/>
      <c r="AE691" s="2"/>
      <c r="AF691" s="2"/>
      <c r="AG691" s="71"/>
      <c r="AH691" s="85"/>
      <c r="AI691" s="85"/>
    </row>
    <row r="692" customFormat="false" ht="12.75" hidden="false" customHeight="true" outlineLevel="0" collapsed="false">
      <c r="B692" s="90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90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90"/>
      <c r="Y692" s="2"/>
      <c r="Z692" s="2"/>
      <c r="AA692" s="2"/>
      <c r="AB692" s="98"/>
      <c r="AC692" s="2"/>
      <c r="AD692" s="2"/>
      <c r="AE692" s="2"/>
      <c r="AF692" s="2"/>
      <c r="AG692" s="71"/>
      <c r="AH692" s="85"/>
      <c r="AI692" s="85"/>
    </row>
    <row r="693" customFormat="false" ht="12.75" hidden="false" customHeight="true" outlineLevel="0" collapsed="false">
      <c r="B693" s="90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90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90"/>
      <c r="Y693" s="2"/>
      <c r="Z693" s="2"/>
      <c r="AA693" s="2"/>
      <c r="AB693" s="98"/>
      <c r="AC693" s="2"/>
      <c r="AD693" s="2"/>
      <c r="AE693" s="2"/>
      <c r="AF693" s="2"/>
      <c r="AG693" s="71"/>
      <c r="AH693" s="85"/>
      <c r="AI693" s="85"/>
    </row>
    <row r="694" customFormat="false" ht="12.75" hidden="false" customHeight="true" outlineLevel="0" collapsed="false">
      <c r="B694" s="90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90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90"/>
      <c r="Y694" s="2"/>
      <c r="Z694" s="2"/>
      <c r="AA694" s="2"/>
      <c r="AB694" s="98"/>
      <c r="AC694" s="2"/>
      <c r="AD694" s="2"/>
      <c r="AE694" s="2"/>
      <c r="AF694" s="2"/>
      <c r="AG694" s="71"/>
      <c r="AH694" s="85"/>
      <c r="AI694" s="85"/>
    </row>
    <row r="695" customFormat="false" ht="12.75" hidden="false" customHeight="true" outlineLevel="0" collapsed="false">
      <c r="B695" s="90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90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90"/>
      <c r="Y695" s="2"/>
      <c r="Z695" s="2"/>
      <c r="AA695" s="2"/>
      <c r="AB695" s="98"/>
      <c r="AC695" s="2"/>
      <c r="AD695" s="2"/>
      <c r="AE695" s="2"/>
      <c r="AF695" s="2"/>
      <c r="AG695" s="71"/>
      <c r="AH695" s="85"/>
      <c r="AI695" s="85"/>
    </row>
    <row r="696" customFormat="false" ht="12.75" hidden="false" customHeight="true" outlineLevel="0" collapsed="false">
      <c r="B696" s="90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90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90"/>
      <c r="Y696" s="2"/>
      <c r="Z696" s="2"/>
      <c r="AA696" s="2"/>
      <c r="AB696" s="98"/>
      <c r="AC696" s="2"/>
      <c r="AD696" s="2"/>
      <c r="AE696" s="2"/>
      <c r="AF696" s="2"/>
      <c r="AG696" s="71"/>
      <c r="AH696" s="85"/>
      <c r="AI696" s="85"/>
    </row>
    <row r="697" customFormat="false" ht="12.75" hidden="false" customHeight="true" outlineLevel="0" collapsed="false">
      <c r="B697" s="90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90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90"/>
      <c r="Y697" s="2"/>
      <c r="Z697" s="2"/>
      <c r="AA697" s="2"/>
      <c r="AB697" s="98"/>
      <c r="AC697" s="2"/>
      <c r="AD697" s="2"/>
      <c r="AE697" s="2"/>
      <c r="AF697" s="2"/>
      <c r="AG697" s="71"/>
      <c r="AH697" s="85"/>
      <c r="AI697" s="85"/>
    </row>
    <row r="698" customFormat="false" ht="12.75" hidden="false" customHeight="true" outlineLevel="0" collapsed="false">
      <c r="B698" s="90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90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90"/>
      <c r="Y698" s="2"/>
      <c r="Z698" s="2"/>
      <c r="AA698" s="2"/>
      <c r="AB698" s="98"/>
      <c r="AC698" s="2"/>
      <c r="AD698" s="2"/>
      <c r="AE698" s="2"/>
      <c r="AF698" s="2"/>
      <c r="AG698" s="71"/>
      <c r="AH698" s="85"/>
      <c r="AI698" s="85"/>
    </row>
    <row r="699" customFormat="false" ht="12.75" hidden="false" customHeight="true" outlineLevel="0" collapsed="false">
      <c r="B699" s="90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90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90"/>
      <c r="Y699" s="2"/>
      <c r="Z699" s="2"/>
      <c r="AA699" s="2"/>
      <c r="AB699" s="98"/>
      <c r="AC699" s="2"/>
      <c r="AD699" s="2"/>
      <c r="AE699" s="2"/>
      <c r="AF699" s="2"/>
      <c r="AG699" s="71"/>
      <c r="AH699" s="85"/>
      <c r="AI699" s="85"/>
    </row>
    <row r="700" customFormat="false" ht="12.75" hidden="false" customHeight="true" outlineLevel="0" collapsed="false">
      <c r="B700" s="90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90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90"/>
      <c r="Y700" s="2"/>
      <c r="Z700" s="2"/>
      <c r="AA700" s="2"/>
      <c r="AB700" s="98"/>
      <c r="AC700" s="2"/>
      <c r="AD700" s="2"/>
      <c r="AE700" s="2"/>
      <c r="AF700" s="2"/>
      <c r="AG700" s="71"/>
      <c r="AH700" s="85"/>
      <c r="AI700" s="85"/>
    </row>
    <row r="701" customFormat="false" ht="12.75" hidden="false" customHeight="true" outlineLevel="0" collapsed="false">
      <c r="B701" s="90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90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90"/>
      <c r="Y701" s="2"/>
      <c r="Z701" s="2"/>
      <c r="AA701" s="2"/>
      <c r="AB701" s="98"/>
      <c r="AC701" s="2"/>
      <c r="AD701" s="2"/>
      <c r="AE701" s="2"/>
      <c r="AF701" s="2"/>
      <c r="AG701" s="71"/>
      <c r="AH701" s="85"/>
      <c r="AI701" s="85"/>
    </row>
    <row r="702" customFormat="false" ht="12.75" hidden="false" customHeight="true" outlineLevel="0" collapsed="false">
      <c r="B702" s="90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90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90"/>
      <c r="Y702" s="2"/>
      <c r="Z702" s="2"/>
      <c r="AA702" s="2"/>
      <c r="AB702" s="98"/>
      <c r="AC702" s="2"/>
      <c r="AD702" s="2"/>
      <c r="AE702" s="2"/>
      <c r="AF702" s="2"/>
      <c r="AG702" s="71"/>
      <c r="AH702" s="85"/>
      <c r="AI702" s="85"/>
    </row>
    <row r="703" customFormat="false" ht="12.75" hidden="false" customHeight="true" outlineLevel="0" collapsed="false">
      <c r="B703" s="90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90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90"/>
      <c r="Y703" s="2"/>
      <c r="Z703" s="2"/>
      <c r="AA703" s="2"/>
      <c r="AB703" s="98"/>
      <c r="AC703" s="2"/>
      <c r="AD703" s="2"/>
      <c r="AE703" s="2"/>
      <c r="AF703" s="2"/>
      <c r="AG703" s="71"/>
      <c r="AH703" s="85"/>
      <c r="AI703" s="85"/>
    </row>
    <row r="704" customFormat="false" ht="12.75" hidden="false" customHeight="true" outlineLevel="0" collapsed="false">
      <c r="B704" s="90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90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90"/>
      <c r="Y704" s="2"/>
      <c r="Z704" s="2"/>
      <c r="AA704" s="2"/>
      <c r="AB704" s="98"/>
      <c r="AC704" s="2"/>
      <c r="AD704" s="2"/>
      <c r="AE704" s="2"/>
      <c r="AF704" s="2"/>
      <c r="AG704" s="71"/>
      <c r="AH704" s="85"/>
      <c r="AI704" s="85"/>
    </row>
    <row r="705" customFormat="false" ht="12.75" hidden="false" customHeight="true" outlineLevel="0" collapsed="false">
      <c r="B705" s="90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90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90"/>
      <c r="Y705" s="2"/>
      <c r="Z705" s="2"/>
      <c r="AA705" s="2"/>
      <c r="AB705" s="98"/>
      <c r="AC705" s="2"/>
      <c r="AD705" s="2"/>
      <c r="AE705" s="2"/>
      <c r="AF705" s="2"/>
      <c r="AG705" s="71"/>
      <c r="AH705" s="85"/>
      <c r="AI705" s="85"/>
    </row>
    <row r="706" customFormat="false" ht="12.75" hidden="false" customHeight="true" outlineLevel="0" collapsed="false">
      <c r="B706" s="90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90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90"/>
      <c r="Y706" s="2"/>
      <c r="Z706" s="2"/>
      <c r="AA706" s="2"/>
      <c r="AB706" s="98"/>
      <c r="AC706" s="2"/>
      <c r="AD706" s="2"/>
      <c r="AE706" s="2"/>
      <c r="AF706" s="2"/>
      <c r="AG706" s="71"/>
      <c r="AH706" s="85"/>
      <c r="AI706" s="85"/>
    </row>
    <row r="707" customFormat="false" ht="12.75" hidden="false" customHeight="true" outlineLevel="0" collapsed="false">
      <c r="B707" s="90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90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90"/>
      <c r="Y707" s="2"/>
      <c r="Z707" s="2"/>
      <c r="AA707" s="2"/>
      <c r="AB707" s="98"/>
      <c r="AC707" s="2"/>
      <c r="AD707" s="2"/>
      <c r="AE707" s="2"/>
      <c r="AF707" s="2"/>
      <c r="AG707" s="71"/>
      <c r="AH707" s="85"/>
      <c r="AI707" s="85"/>
    </row>
    <row r="708" customFormat="false" ht="12.75" hidden="false" customHeight="true" outlineLevel="0" collapsed="false">
      <c r="B708" s="90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90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90"/>
      <c r="Y708" s="2"/>
      <c r="Z708" s="2"/>
      <c r="AA708" s="2"/>
      <c r="AB708" s="98"/>
      <c r="AC708" s="2"/>
      <c r="AD708" s="2"/>
      <c r="AE708" s="2"/>
      <c r="AF708" s="2"/>
      <c r="AG708" s="71"/>
      <c r="AH708" s="85"/>
      <c r="AI708" s="85"/>
    </row>
    <row r="709" customFormat="false" ht="12.75" hidden="false" customHeight="true" outlineLevel="0" collapsed="false">
      <c r="B709" s="90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90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90"/>
      <c r="Y709" s="2"/>
      <c r="Z709" s="2"/>
      <c r="AA709" s="2"/>
      <c r="AB709" s="98"/>
      <c r="AC709" s="2"/>
      <c r="AD709" s="2"/>
      <c r="AE709" s="2"/>
      <c r="AF709" s="2"/>
      <c r="AG709" s="71"/>
      <c r="AH709" s="85"/>
      <c r="AI709" s="85"/>
    </row>
    <row r="710" customFormat="false" ht="12.75" hidden="false" customHeight="true" outlineLevel="0" collapsed="false">
      <c r="B710" s="90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90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90"/>
      <c r="Y710" s="2"/>
      <c r="Z710" s="2"/>
      <c r="AA710" s="2"/>
      <c r="AB710" s="98"/>
      <c r="AC710" s="2"/>
      <c r="AD710" s="2"/>
      <c r="AE710" s="2"/>
      <c r="AF710" s="2"/>
      <c r="AG710" s="71"/>
      <c r="AH710" s="85"/>
      <c r="AI710" s="85"/>
    </row>
    <row r="711" customFormat="false" ht="12.75" hidden="false" customHeight="true" outlineLevel="0" collapsed="false">
      <c r="B711" s="90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90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90"/>
      <c r="Y711" s="2"/>
      <c r="Z711" s="2"/>
      <c r="AA711" s="2"/>
      <c r="AB711" s="98"/>
      <c r="AC711" s="2"/>
      <c r="AD711" s="2"/>
      <c r="AE711" s="2"/>
      <c r="AF711" s="2"/>
      <c r="AG711" s="71"/>
      <c r="AH711" s="85"/>
      <c r="AI711" s="85"/>
    </row>
    <row r="712" customFormat="false" ht="12.75" hidden="false" customHeight="true" outlineLevel="0" collapsed="false">
      <c r="B712" s="90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90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90"/>
      <c r="Y712" s="2"/>
      <c r="Z712" s="2"/>
      <c r="AA712" s="2"/>
      <c r="AB712" s="98"/>
      <c r="AC712" s="2"/>
      <c r="AD712" s="2"/>
      <c r="AE712" s="2"/>
      <c r="AF712" s="2"/>
      <c r="AG712" s="71"/>
      <c r="AH712" s="85"/>
      <c r="AI712" s="85"/>
    </row>
    <row r="713" customFormat="false" ht="12.75" hidden="false" customHeight="true" outlineLevel="0" collapsed="false">
      <c r="B713" s="90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90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90"/>
      <c r="Y713" s="2"/>
      <c r="Z713" s="2"/>
      <c r="AA713" s="2"/>
      <c r="AB713" s="98"/>
      <c r="AC713" s="2"/>
      <c r="AD713" s="2"/>
      <c r="AE713" s="2"/>
      <c r="AF713" s="2"/>
      <c r="AG713" s="71"/>
      <c r="AH713" s="85"/>
      <c r="AI713" s="85"/>
    </row>
    <row r="714" customFormat="false" ht="12.75" hidden="false" customHeight="true" outlineLevel="0" collapsed="false">
      <c r="B714" s="90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90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90"/>
      <c r="Y714" s="2"/>
      <c r="Z714" s="2"/>
      <c r="AA714" s="2"/>
      <c r="AB714" s="98"/>
      <c r="AC714" s="2"/>
      <c r="AD714" s="2"/>
      <c r="AE714" s="2"/>
      <c r="AF714" s="2"/>
      <c r="AG714" s="71"/>
      <c r="AH714" s="85"/>
      <c r="AI714" s="85"/>
    </row>
    <row r="715" customFormat="false" ht="12.75" hidden="false" customHeight="true" outlineLevel="0" collapsed="false">
      <c r="B715" s="90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90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90"/>
      <c r="Y715" s="2"/>
      <c r="Z715" s="2"/>
      <c r="AA715" s="2"/>
      <c r="AB715" s="98"/>
      <c r="AC715" s="2"/>
      <c r="AD715" s="2"/>
      <c r="AE715" s="2"/>
      <c r="AF715" s="2"/>
      <c r="AG715" s="71"/>
      <c r="AH715" s="85"/>
      <c r="AI715" s="85"/>
    </row>
    <row r="716" customFormat="false" ht="12.75" hidden="false" customHeight="true" outlineLevel="0" collapsed="false">
      <c r="B716" s="90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90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90"/>
      <c r="Y716" s="2"/>
      <c r="Z716" s="2"/>
      <c r="AA716" s="2"/>
      <c r="AB716" s="98"/>
      <c r="AC716" s="2"/>
      <c r="AD716" s="2"/>
      <c r="AE716" s="2"/>
      <c r="AF716" s="2"/>
      <c r="AG716" s="71"/>
      <c r="AH716" s="85"/>
      <c r="AI716" s="85"/>
    </row>
    <row r="717" customFormat="false" ht="12.75" hidden="false" customHeight="true" outlineLevel="0" collapsed="false">
      <c r="B717" s="90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90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90"/>
      <c r="Y717" s="2"/>
      <c r="Z717" s="2"/>
      <c r="AA717" s="2"/>
      <c r="AB717" s="98"/>
      <c r="AC717" s="2"/>
      <c r="AD717" s="2"/>
      <c r="AE717" s="2"/>
      <c r="AF717" s="2"/>
      <c r="AG717" s="71"/>
      <c r="AH717" s="85"/>
      <c r="AI717" s="85"/>
    </row>
    <row r="718" customFormat="false" ht="12.75" hidden="false" customHeight="true" outlineLevel="0" collapsed="false">
      <c r="B718" s="90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90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90"/>
      <c r="Y718" s="2"/>
      <c r="Z718" s="2"/>
      <c r="AA718" s="2"/>
      <c r="AB718" s="98"/>
      <c r="AC718" s="2"/>
      <c r="AD718" s="2"/>
      <c r="AE718" s="2"/>
      <c r="AF718" s="2"/>
      <c r="AG718" s="71"/>
      <c r="AH718" s="85"/>
      <c r="AI718" s="85"/>
    </row>
    <row r="719" customFormat="false" ht="12.75" hidden="false" customHeight="true" outlineLevel="0" collapsed="false">
      <c r="B719" s="90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90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90"/>
      <c r="Y719" s="2"/>
      <c r="Z719" s="2"/>
      <c r="AA719" s="2"/>
      <c r="AB719" s="98"/>
      <c r="AC719" s="2"/>
      <c r="AD719" s="2"/>
      <c r="AE719" s="2"/>
      <c r="AF719" s="2"/>
      <c r="AG719" s="71"/>
      <c r="AH719" s="85"/>
      <c r="AI719" s="85"/>
    </row>
    <row r="720" customFormat="false" ht="12.75" hidden="false" customHeight="true" outlineLevel="0" collapsed="false">
      <c r="B720" s="90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90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90"/>
      <c r="Y720" s="2"/>
      <c r="Z720" s="2"/>
      <c r="AA720" s="2"/>
      <c r="AB720" s="98"/>
      <c r="AC720" s="2"/>
      <c r="AD720" s="2"/>
      <c r="AE720" s="2"/>
      <c r="AF720" s="2"/>
      <c r="AG720" s="71"/>
      <c r="AH720" s="85"/>
      <c r="AI720" s="85"/>
    </row>
    <row r="721" customFormat="false" ht="12.75" hidden="false" customHeight="true" outlineLevel="0" collapsed="false">
      <c r="B721" s="90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90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90"/>
      <c r="Y721" s="2"/>
      <c r="Z721" s="2"/>
      <c r="AA721" s="2"/>
      <c r="AB721" s="98"/>
      <c r="AC721" s="2"/>
      <c r="AD721" s="2"/>
      <c r="AE721" s="2"/>
      <c r="AF721" s="2"/>
      <c r="AG721" s="71"/>
      <c r="AH721" s="85"/>
      <c r="AI721" s="85"/>
    </row>
    <row r="722" customFormat="false" ht="12.75" hidden="false" customHeight="true" outlineLevel="0" collapsed="false">
      <c r="B722" s="90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90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90"/>
      <c r="Y722" s="2"/>
      <c r="Z722" s="2"/>
      <c r="AA722" s="2"/>
      <c r="AB722" s="98"/>
      <c r="AC722" s="2"/>
      <c r="AD722" s="2"/>
      <c r="AE722" s="2"/>
      <c r="AF722" s="2"/>
      <c r="AG722" s="71"/>
      <c r="AH722" s="85"/>
      <c r="AI722" s="85"/>
    </row>
    <row r="723" customFormat="false" ht="12.75" hidden="false" customHeight="true" outlineLevel="0" collapsed="false">
      <c r="B723" s="90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90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90"/>
      <c r="Y723" s="2"/>
      <c r="Z723" s="2"/>
      <c r="AA723" s="2"/>
      <c r="AB723" s="98"/>
      <c r="AC723" s="2"/>
      <c r="AD723" s="2"/>
      <c r="AE723" s="2"/>
      <c r="AF723" s="2"/>
      <c r="AG723" s="71"/>
      <c r="AH723" s="85"/>
      <c r="AI723" s="85"/>
    </row>
    <row r="724" customFormat="false" ht="12.75" hidden="false" customHeight="true" outlineLevel="0" collapsed="false">
      <c r="B724" s="90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90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90"/>
      <c r="Y724" s="2"/>
      <c r="Z724" s="2"/>
      <c r="AA724" s="2"/>
      <c r="AB724" s="98"/>
      <c r="AC724" s="2"/>
      <c r="AD724" s="2"/>
      <c r="AE724" s="2"/>
      <c r="AF724" s="2"/>
      <c r="AG724" s="71"/>
      <c r="AH724" s="85"/>
      <c r="AI724" s="85"/>
    </row>
    <row r="725" customFormat="false" ht="12.75" hidden="false" customHeight="true" outlineLevel="0" collapsed="false">
      <c r="B725" s="90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90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90"/>
      <c r="Y725" s="2"/>
      <c r="Z725" s="2"/>
      <c r="AA725" s="2"/>
      <c r="AB725" s="98"/>
      <c r="AC725" s="2"/>
      <c r="AD725" s="2"/>
      <c r="AE725" s="2"/>
      <c r="AF725" s="2"/>
      <c r="AG725" s="71"/>
      <c r="AH725" s="85"/>
      <c r="AI725" s="85"/>
    </row>
    <row r="726" customFormat="false" ht="12.75" hidden="false" customHeight="true" outlineLevel="0" collapsed="false">
      <c r="B726" s="90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90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90"/>
      <c r="Y726" s="2"/>
      <c r="Z726" s="2"/>
      <c r="AA726" s="2"/>
      <c r="AB726" s="98"/>
      <c r="AC726" s="2"/>
      <c r="AD726" s="2"/>
      <c r="AE726" s="2"/>
      <c r="AF726" s="2"/>
      <c r="AG726" s="71"/>
      <c r="AH726" s="85"/>
      <c r="AI726" s="85"/>
    </row>
    <row r="727" customFormat="false" ht="12.75" hidden="false" customHeight="true" outlineLevel="0" collapsed="false">
      <c r="B727" s="90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90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90"/>
      <c r="Y727" s="2"/>
      <c r="Z727" s="2"/>
      <c r="AA727" s="2"/>
      <c r="AB727" s="98"/>
      <c r="AC727" s="2"/>
      <c r="AD727" s="2"/>
      <c r="AE727" s="2"/>
      <c r="AF727" s="2"/>
      <c r="AG727" s="71"/>
      <c r="AH727" s="85"/>
      <c r="AI727" s="85"/>
    </row>
    <row r="728" customFormat="false" ht="12.75" hidden="false" customHeight="true" outlineLevel="0" collapsed="false">
      <c r="B728" s="90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90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90"/>
      <c r="Y728" s="2"/>
      <c r="Z728" s="2"/>
      <c r="AA728" s="2"/>
      <c r="AB728" s="98"/>
      <c r="AC728" s="2"/>
      <c r="AD728" s="2"/>
      <c r="AE728" s="2"/>
      <c r="AF728" s="2"/>
      <c r="AG728" s="71"/>
      <c r="AH728" s="85"/>
      <c r="AI728" s="85"/>
    </row>
    <row r="729" customFormat="false" ht="12.75" hidden="false" customHeight="true" outlineLevel="0" collapsed="false">
      <c r="B729" s="90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90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90"/>
      <c r="Y729" s="2"/>
      <c r="Z729" s="2"/>
      <c r="AA729" s="2"/>
      <c r="AB729" s="98"/>
      <c r="AC729" s="2"/>
      <c r="AD729" s="2"/>
      <c r="AE729" s="2"/>
      <c r="AF729" s="2"/>
      <c r="AG729" s="71"/>
      <c r="AH729" s="85"/>
      <c r="AI729" s="85"/>
    </row>
    <row r="730" customFormat="false" ht="12.75" hidden="false" customHeight="true" outlineLevel="0" collapsed="false">
      <c r="B730" s="90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90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90"/>
      <c r="Y730" s="2"/>
      <c r="Z730" s="2"/>
      <c r="AA730" s="2"/>
      <c r="AB730" s="98"/>
      <c r="AC730" s="2"/>
      <c r="AD730" s="2"/>
      <c r="AE730" s="2"/>
      <c r="AF730" s="2"/>
      <c r="AG730" s="71"/>
      <c r="AH730" s="85"/>
      <c r="AI730" s="85"/>
    </row>
    <row r="731" customFormat="false" ht="12.75" hidden="false" customHeight="true" outlineLevel="0" collapsed="false">
      <c r="B731" s="90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90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90"/>
      <c r="Y731" s="2"/>
      <c r="Z731" s="2"/>
      <c r="AA731" s="2"/>
      <c r="AB731" s="98"/>
      <c r="AC731" s="2"/>
      <c r="AD731" s="2"/>
      <c r="AE731" s="2"/>
      <c r="AF731" s="2"/>
      <c r="AG731" s="71"/>
      <c r="AH731" s="85"/>
      <c r="AI731" s="85"/>
    </row>
    <row r="732" customFormat="false" ht="12.75" hidden="false" customHeight="true" outlineLevel="0" collapsed="false">
      <c r="B732" s="90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90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90"/>
      <c r="Y732" s="2"/>
      <c r="Z732" s="2"/>
      <c r="AA732" s="2"/>
      <c r="AB732" s="98"/>
      <c r="AC732" s="2"/>
      <c r="AD732" s="2"/>
      <c r="AE732" s="2"/>
      <c r="AF732" s="2"/>
      <c r="AG732" s="71"/>
      <c r="AH732" s="85"/>
      <c r="AI732" s="85"/>
    </row>
    <row r="733" customFormat="false" ht="12.75" hidden="false" customHeight="true" outlineLevel="0" collapsed="false">
      <c r="B733" s="90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90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90"/>
      <c r="Y733" s="2"/>
      <c r="Z733" s="2"/>
      <c r="AA733" s="2"/>
      <c r="AB733" s="98"/>
      <c r="AC733" s="2"/>
      <c r="AD733" s="2"/>
      <c r="AE733" s="2"/>
      <c r="AF733" s="2"/>
      <c r="AG733" s="71"/>
      <c r="AH733" s="85"/>
      <c r="AI733" s="85"/>
    </row>
    <row r="734" customFormat="false" ht="12.75" hidden="false" customHeight="true" outlineLevel="0" collapsed="false">
      <c r="B734" s="90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90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90"/>
      <c r="Y734" s="2"/>
      <c r="Z734" s="2"/>
      <c r="AA734" s="2"/>
      <c r="AB734" s="98"/>
      <c r="AC734" s="2"/>
      <c r="AD734" s="2"/>
      <c r="AE734" s="2"/>
      <c r="AF734" s="2"/>
      <c r="AG734" s="71"/>
      <c r="AH734" s="85"/>
      <c r="AI734" s="85"/>
    </row>
    <row r="735" customFormat="false" ht="12.75" hidden="false" customHeight="true" outlineLevel="0" collapsed="false">
      <c r="B735" s="90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90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90"/>
      <c r="Y735" s="2"/>
      <c r="Z735" s="2"/>
      <c r="AA735" s="2"/>
      <c r="AB735" s="98"/>
      <c r="AC735" s="2"/>
      <c r="AD735" s="2"/>
      <c r="AE735" s="2"/>
      <c r="AF735" s="2"/>
      <c r="AG735" s="71"/>
      <c r="AH735" s="85"/>
      <c r="AI735" s="85"/>
    </row>
    <row r="736" customFormat="false" ht="12.75" hidden="false" customHeight="true" outlineLevel="0" collapsed="false">
      <c r="B736" s="90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90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90"/>
      <c r="Y736" s="2"/>
      <c r="Z736" s="2"/>
      <c r="AA736" s="2"/>
      <c r="AB736" s="98"/>
      <c r="AC736" s="2"/>
      <c r="AD736" s="2"/>
      <c r="AE736" s="2"/>
      <c r="AF736" s="2"/>
      <c r="AG736" s="71"/>
      <c r="AH736" s="85"/>
      <c r="AI736" s="85"/>
    </row>
    <row r="737" customFormat="false" ht="12.75" hidden="false" customHeight="true" outlineLevel="0" collapsed="false">
      <c r="B737" s="90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90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90"/>
      <c r="Y737" s="2"/>
      <c r="Z737" s="2"/>
      <c r="AA737" s="2"/>
      <c r="AB737" s="98"/>
      <c r="AC737" s="2"/>
      <c r="AD737" s="2"/>
      <c r="AE737" s="2"/>
      <c r="AF737" s="2"/>
      <c r="AG737" s="71"/>
      <c r="AH737" s="85"/>
      <c r="AI737" s="85"/>
    </row>
    <row r="738" customFormat="false" ht="12.75" hidden="false" customHeight="true" outlineLevel="0" collapsed="false">
      <c r="B738" s="90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90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90"/>
      <c r="Y738" s="2"/>
      <c r="Z738" s="2"/>
      <c r="AA738" s="2"/>
      <c r="AB738" s="98"/>
      <c r="AC738" s="2"/>
      <c r="AD738" s="2"/>
      <c r="AE738" s="2"/>
      <c r="AF738" s="2"/>
      <c r="AG738" s="71"/>
      <c r="AH738" s="85"/>
      <c r="AI738" s="85"/>
    </row>
    <row r="739" customFormat="false" ht="12.75" hidden="false" customHeight="true" outlineLevel="0" collapsed="false">
      <c r="B739" s="90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90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90"/>
      <c r="Y739" s="2"/>
      <c r="Z739" s="2"/>
      <c r="AA739" s="2"/>
      <c r="AB739" s="98"/>
      <c r="AC739" s="2"/>
      <c r="AD739" s="2"/>
      <c r="AE739" s="2"/>
      <c r="AF739" s="2"/>
      <c r="AG739" s="71"/>
      <c r="AH739" s="85"/>
      <c r="AI739" s="85"/>
    </row>
    <row r="740" customFormat="false" ht="12.75" hidden="false" customHeight="true" outlineLevel="0" collapsed="false">
      <c r="B740" s="90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90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90"/>
      <c r="Y740" s="2"/>
      <c r="Z740" s="2"/>
      <c r="AA740" s="2"/>
      <c r="AB740" s="98"/>
      <c r="AC740" s="2"/>
      <c r="AD740" s="2"/>
      <c r="AE740" s="2"/>
      <c r="AF740" s="2"/>
      <c r="AG740" s="71"/>
      <c r="AH740" s="85"/>
      <c r="AI740" s="85"/>
    </row>
    <row r="741" customFormat="false" ht="12.75" hidden="false" customHeight="true" outlineLevel="0" collapsed="false">
      <c r="B741" s="90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90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90"/>
      <c r="Y741" s="2"/>
      <c r="Z741" s="2"/>
      <c r="AA741" s="2"/>
      <c r="AB741" s="98"/>
      <c r="AC741" s="2"/>
      <c r="AD741" s="2"/>
      <c r="AE741" s="2"/>
      <c r="AF741" s="2"/>
      <c r="AG741" s="71"/>
      <c r="AH741" s="85"/>
      <c r="AI741" s="85"/>
    </row>
    <row r="742" customFormat="false" ht="12.75" hidden="false" customHeight="true" outlineLevel="0" collapsed="false">
      <c r="B742" s="90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90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90"/>
      <c r="Y742" s="2"/>
      <c r="Z742" s="2"/>
      <c r="AA742" s="2"/>
      <c r="AB742" s="98"/>
      <c r="AC742" s="2"/>
      <c r="AD742" s="2"/>
      <c r="AE742" s="2"/>
      <c r="AF742" s="2"/>
      <c r="AG742" s="71"/>
      <c r="AH742" s="85"/>
      <c r="AI742" s="85"/>
    </row>
    <row r="743" customFormat="false" ht="12.75" hidden="false" customHeight="true" outlineLevel="0" collapsed="false">
      <c r="B743" s="90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90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90"/>
      <c r="Y743" s="2"/>
      <c r="Z743" s="2"/>
      <c r="AA743" s="2"/>
      <c r="AB743" s="98"/>
      <c r="AC743" s="2"/>
      <c r="AD743" s="2"/>
      <c r="AE743" s="2"/>
      <c r="AF743" s="2"/>
      <c r="AG743" s="71"/>
      <c r="AH743" s="85"/>
      <c r="AI743" s="85"/>
    </row>
    <row r="744" customFormat="false" ht="12.75" hidden="false" customHeight="true" outlineLevel="0" collapsed="false">
      <c r="B744" s="90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90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90"/>
      <c r="Y744" s="2"/>
      <c r="Z744" s="2"/>
      <c r="AA744" s="2"/>
      <c r="AB744" s="98"/>
      <c r="AC744" s="2"/>
      <c r="AD744" s="2"/>
      <c r="AE744" s="2"/>
      <c r="AF744" s="2"/>
      <c r="AG744" s="71"/>
      <c r="AH744" s="85"/>
      <c r="AI744" s="85"/>
    </row>
    <row r="745" customFormat="false" ht="12.75" hidden="false" customHeight="true" outlineLevel="0" collapsed="false">
      <c r="B745" s="90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90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90"/>
      <c r="Y745" s="2"/>
      <c r="Z745" s="2"/>
      <c r="AA745" s="2"/>
      <c r="AB745" s="98"/>
      <c r="AC745" s="2"/>
      <c r="AD745" s="2"/>
      <c r="AE745" s="2"/>
      <c r="AF745" s="2"/>
      <c r="AG745" s="71"/>
      <c r="AH745" s="85"/>
      <c r="AI745" s="85"/>
    </row>
    <row r="746" customFormat="false" ht="12.75" hidden="false" customHeight="true" outlineLevel="0" collapsed="false">
      <c r="B746" s="90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90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90"/>
      <c r="Y746" s="2"/>
      <c r="Z746" s="2"/>
      <c r="AA746" s="2"/>
      <c r="AB746" s="98"/>
      <c r="AC746" s="2"/>
      <c r="AD746" s="2"/>
      <c r="AE746" s="2"/>
      <c r="AF746" s="2"/>
      <c r="AG746" s="71"/>
      <c r="AH746" s="85"/>
      <c r="AI746" s="85"/>
    </row>
    <row r="747" customFormat="false" ht="12.75" hidden="false" customHeight="true" outlineLevel="0" collapsed="false">
      <c r="B747" s="90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90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90"/>
      <c r="Y747" s="2"/>
      <c r="Z747" s="2"/>
      <c r="AA747" s="2"/>
      <c r="AB747" s="98"/>
      <c r="AC747" s="2"/>
      <c r="AD747" s="2"/>
      <c r="AE747" s="2"/>
      <c r="AF747" s="2"/>
      <c r="AG747" s="71"/>
      <c r="AH747" s="85"/>
      <c r="AI747" s="85"/>
    </row>
    <row r="748" customFormat="false" ht="12.75" hidden="false" customHeight="true" outlineLevel="0" collapsed="false">
      <c r="B748" s="90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90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90"/>
      <c r="Y748" s="2"/>
      <c r="Z748" s="2"/>
      <c r="AA748" s="2"/>
      <c r="AB748" s="98"/>
      <c r="AC748" s="2"/>
      <c r="AD748" s="2"/>
      <c r="AE748" s="2"/>
      <c r="AF748" s="2"/>
      <c r="AG748" s="71"/>
      <c r="AH748" s="85"/>
      <c r="AI748" s="85"/>
    </row>
    <row r="749" customFormat="false" ht="12.75" hidden="false" customHeight="true" outlineLevel="0" collapsed="false">
      <c r="B749" s="90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90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90"/>
      <c r="Y749" s="2"/>
      <c r="Z749" s="2"/>
      <c r="AA749" s="2"/>
      <c r="AB749" s="98"/>
      <c r="AC749" s="2"/>
      <c r="AD749" s="2"/>
      <c r="AE749" s="2"/>
      <c r="AF749" s="2"/>
      <c r="AG749" s="71"/>
      <c r="AH749" s="85"/>
      <c r="AI749" s="85"/>
    </row>
    <row r="750" customFormat="false" ht="12.75" hidden="false" customHeight="true" outlineLevel="0" collapsed="false">
      <c r="B750" s="90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90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90"/>
      <c r="Y750" s="2"/>
      <c r="Z750" s="2"/>
      <c r="AA750" s="2"/>
      <c r="AB750" s="98"/>
      <c r="AC750" s="2"/>
      <c r="AD750" s="2"/>
      <c r="AE750" s="2"/>
      <c r="AF750" s="2"/>
      <c r="AG750" s="71"/>
      <c r="AH750" s="85"/>
      <c r="AI750" s="85"/>
    </row>
    <row r="751" customFormat="false" ht="12.75" hidden="false" customHeight="true" outlineLevel="0" collapsed="false">
      <c r="B751" s="90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90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90"/>
      <c r="Y751" s="2"/>
      <c r="Z751" s="2"/>
      <c r="AA751" s="2"/>
      <c r="AB751" s="98"/>
      <c r="AC751" s="2"/>
      <c r="AD751" s="2"/>
      <c r="AE751" s="2"/>
      <c r="AF751" s="2"/>
      <c r="AG751" s="71"/>
      <c r="AH751" s="85"/>
      <c r="AI751" s="85"/>
    </row>
    <row r="752" customFormat="false" ht="12.75" hidden="false" customHeight="true" outlineLevel="0" collapsed="false">
      <c r="B752" s="90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90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90"/>
      <c r="Y752" s="2"/>
      <c r="Z752" s="2"/>
      <c r="AA752" s="2"/>
      <c r="AB752" s="98"/>
      <c r="AC752" s="2"/>
      <c r="AD752" s="2"/>
      <c r="AE752" s="2"/>
      <c r="AF752" s="2"/>
      <c r="AG752" s="71"/>
      <c r="AH752" s="85"/>
      <c r="AI752" s="85"/>
    </row>
    <row r="753" customFormat="false" ht="12.75" hidden="false" customHeight="true" outlineLevel="0" collapsed="false">
      <c r="B753" s="90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90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90"/>
      <c r="Y753" s="2"/>
      <c r="Z753" s="2"/>
      <c r="AA753" s="2"/>
      <c r="AB753" s="98"/>
      <c r="AC753" s="2"/>
      <c r="AD753" s="2"/>
      <c r="AE753" s="2"/>
      <c r="AF753" s="2"/>
      <c r="AG753" s="71"/>
      <c r="AH753" s="85"/>
      <c r="AI753" s="85"/>
    </row>
    <row r="754" customFormat="false" ht="12.75" hidden="false" customHeight="true" outlineLevel="0" collapsed="false">
      <c r="B754" s="90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90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90"/>
      <c r="Y754" s="2"/>
      <c r="Z754" s="2"/>
      <c r="AA754" s="2"/>
      <c r="AB754" s="98"/>
      <c r="AC754" s="2"/>
      <c r="AD754" s="2"/>
      <c r="AE754" s="2"/>
      <c r="AF754" s="2"/>
      <c r="AG754" s="71"/>
      <c r="AH754" s="85"/>
      <c r="AI754" s="85"/>
    </row>
    <row r="755" customFormat="false" ht="12.75" hidden="false" customHeight="true" outlineLevel="0" collapsed="false">
      <c r="B755" s="90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90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90"/>
      <c r="Y755" s="2"/>
      <c r="Z755" s="2"/>
      <c r="AA755" s="2"/>
      <c r="AB755" s="98"/>
      <c r="AC755" s="2"/>
      <c r="AD755" s="2"/>
      <c r="AE755" s="2"/>
      <c r="AF755" s="2"/>
      <c r="AG755" s="71"/>
      <c r="AH755" s="85"/>
      <c r="AI755" s="85"/>
    </row>
    <row r="756" customFormat="false" ht="12.75" hidden="false" customHeight="true" outlineLevel="0" collapsed="false">
      <c r="B756" s="90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90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90"/>
      <c r="Y756" s="2"/>
      <c r="Z756" s="2"/>
      <c r="AA756" s="2"/>
      <c r="AB756" s="98"/>
      <c r="AC756" s="2"/>
      <c r="AD756" s="2"/>
      <c r="AE756" s="2"/>
      <c r="AF756" s="2"/>
      <c r="AG756" s="71"/>
      <c r="AH756" s="85"/>
      <c r="AI756" s="85"/>
    </row>
    <row r="757" customFormat="false" ht="12.75" hidden="false" customHeight="true" outlineLevel="0" collapsed="false">
      <c r="B757" s="90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90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90"/>
      <c r="Y757" s="2"/>
      <c r="Z757" s="2"/>
      <c r="AA757" s="2"/>
      <c r="AB757" s="98"/>
      <c r="AC757" s="2"/>
      <c r="AD757" s="2"/>
      <c r="AE757" s="2"/>
      <c r="AF757" s="2"/>
      <c r="AG757" s="71"/>
      <c r="AH757" s="85"/>
      <c r="AI757" s="85"/>
    </row>
    <row r="758" customFormat="false" ht="12.75" hidden="false" customHeight="true" outlineLevel="0" collapsed="false">
      <c r="B758" s="90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90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90"/>
      <c r="Y758" s="2"/>
      <c r="Z758" s="2"/>
      <c r="AA758" s="2"/>
      <c r="AB758" s="98"/>
      <c r="AC758" s="2"/>
      <c r="AD758" s="2"/>
      <c r="AE758" s="2"/>
      <c r="AF758" s="2"/>
      <c r="AG758" s="71"/>
      <c r="AH758" s="85"/>
      <c r="AI758" s="85"/>
    </row>
    <row r="759" customFormat="false" ht="12.75" hidden="false" customHeight="true" outlineLevel="0" collapsed="false">
      <c r="B759" s="90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90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90"/>
      <c r="Y759" s="2"/>
      <c r="Z759" s="2"/>
      <c r="AA759" s="2"/>
      <c r="AB759" s="98"/>
      <c r="AC759" s="2"/>
      <c r="AD759" s="2"/>
      <c r="AE759" s="2"/>
      <c r="AF759" s="2"/>
      <c r="AG759" s="71"/>
      <c r="AH759" s="85"/>
      <c r="AI759" s="85"/>
    </row>
    <row r="760" customFormat="false" ht="12.75" hidden="false" customHeight="true" outlineLevel="0" collapsed="false">
      <c r="B760" s="90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90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90"/>
      <c r="Y760" s="2"/>
      <c r="Z760" s="2"/>
      <c r="AA760" s="2"/>
      <c r="AB760" s="98"/>
      <c r="AC760" s="2"/>
      <c r="AD760" s="2"/>
      <c r="AE760" s="2"/>
      <c r="AF760" s="2"/>
      <c r="AG760" s="71"/>
      <c r="AH760" s="85"/>
      <c r="AI760" s="85"/>
    </row>
    <row r="761" customFormat="false" ht="12.75" hidden="false" customHeight="true" outlineLevel="0" collapsed="false">
      <c r="B761" s="90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90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90"/>
      <c r="Y761" s="2"/>
      <c r="Z761" s="2"/>
      <c r="AA761" s="2"/>
      <c r="AB761" s="98"/>
      <c r="AC761" s="2"/>
      <c r="AD761" s="2"/>
      <c r="AE761" s="2"/>
      <c r="AF761" s="2"/>
      <c r="AG761" s="71"/>
      <c r="AH761" s="85"/>
      <c r="AI761" s="85"/>
    </row>
    <row r="762" customFormat="false" ht="12.75" hidden="false" customHeight="true" outlineLevel="0" collapsed="false">
      <c r="B762" s="90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90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90"/>
      <c r="Y762" s="2"/>
      <c r="Z762" s="2"/>
      <c r="AA762" s="2"/>
      <c r="AB762" s="98"/>
      <c r="AC762" s="2"/>
      <c r="AD762" s="2"/>
      <c r="AE762" s="2"/>
      <c r="AF762" s="2"/>
      <c r="AG762" s="71"/>
      <c r="AH762" s="85"/>
      <c r="AI762" s="85"/>
    </row>
    <row r="763" customFormat="false" ht="12.75" hidden="false" customHeight="true" outlineLevel="0" collapsed="false">
      <c r="B763" s="90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90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90"/>
      <c r="Y763" s="2"/>
      <c r="Z763" s="2"/>
      <c r="AA763" s="2"/>
      <c r="AB763" s="98"/>
      <c r="AC763" s="2"/>
      <c r="AD763" s="2"/>
      <c r="AE763" s="2"/>
      <c r="AF763" s="2"/>
      <c r="AG763" s="71"/>
      <c r="AH763" s="85"/>
      <c r="AI763" s="85"/>
    </row>
    <row r="764" customFormat="false" ht="12.75" hidden="false" customHeight="true" outlineLevel="0" collapsed="false">
      <c r="B764" s="90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90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90"/>
      <c r="Y764" s="2"/>
      <c r="Z764" s="2"/>
      <c r="AA764" s="2"/>
      <c r="AB764" s="98"/>
      <c r="AC764" s="2"/>
      <c r="AD764" s="2"/>
      <c r="AE764" s="2"/>
      <c r="AF764" s="2"/>
      <c r="AG764" s="71"/>
      <c r="AH764" s="85"/>
      <c r="AI764" s="85"/>
    </row>
    <row r="765" customFormat="false" ht="12.75" hidden="false" customHeight="true" outlineLevel="0" collapsed="false">
      <c r="B765" s="90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90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90"/>
      <c r="Y765" s="2"/>
      <c r="Z765" s="2"/>
      <c r="AA765" s="2"/>
      <c r="AB765" s="98"/>
      <c r="AC765" s="2"/>
      <c r="AD765" s="2"/>
      <c r="AE765" s="2"/>
      <c r="AF765" s="2"/>
      <c r="AG765" s="71"/>
      <c r="AH765" s="85"/>
      <c r="AI765" s="85"/>
    </row>
    <row r="766" customFormat="false" ht="12.75" hidden="false" customHeight="true" outlineLevel="0" collapsed="false">
      <c r="B766" s="90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90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90"/>
      <c r="Y766" s="2"/>
      <c r="Z766" s="2"/>
      <c r="AA766" s="2"/>
      <c r="AB766" s="98"/>
      <c r="AC766" s="2"/>
      <c r="AD766" s="2"/>
      <c r="AE766" s="2"/>
      <c r="AF766" s="2"/>
      <c r="AG766" s="71"/>
      <c r="AH766" s="85"/>
      <c r="AI766" s="85"/>
    </row>
    <row r="767" customFormat="false" ht="12.75" hidden="false" customHeight="true" outlineLevel="0" collapsed="false">
      <c r="B767" s="90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90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90"/>
      <c r="Y767" s="2"/>
      <c r="Z767" s="2"/>
      <c r="AA767" s="2"/>
      <c r="AB767" s="98"/>
      <c r="AC767" s="2"/>
      <c r="AD767" s="2"/>
      <c r="AE767" s="2"/>
      <c r="AF767" s="2"/>
      <c r="AG767" s="71"/>
      <c r="AH767" s="85"/>
      <c r="AI767" s="85"/>
    </row>
    <row r="768" customFormat="false" ht="12.75" hidden="false" customHeight="true" outlineLevel="0" collapsed="false">
      <c r="B768" s="90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90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90"/>
      <c r="Y768" s="2"/>
      <c r="Z768" s="2"/>
      <c r="AA768" s="2"/>
      <c r="AB768" s="98"/>
      <c r="AC768" s="2"/>
      <c r="AD768" s="2"/>
      <c r="AE768" s="2"/>
      <c r="AF768" s="2"/>
      <c r="AG768" s="71"/>
      <c r="AH768" s="85"/>
      <c r="AI768" s="85"/>
    </row>
    <row r="769" customFormat="false" ht="12.75" hidden="false" customHeight="true" outlineLevel="0" collapsed="false">
      <c r="B769" s="90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90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90"/>
      <c r="Y769" s="2"/>
      <c r="Z769" s="2"/>
      <c r="AA769" s="2"/>
      <c r="AB769" s="98"/>
      <c r="AC769" s="2"/>
      <c r="AD769" s="2"/>
      <c r="AE769" s="2"/>
      <c r="AF769" s="2"/>
      <c r="AG769" s="71"/>
      <c r="AH769" s="85"/>
      <c r="AI769" s="85"/>
    </row>
    <row r="770" customFormat="false" ht="12.75" hidden="false" customHeight="true" outlineLevel="0" collapsed="false">
      <c r="B770" s="90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90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90"/>
      <c r="Y770" s="2"/>
      <c r="Z770" s="2"/>
      <c r="AA770" s="2"/>
      <c r="AB770" s="98"/>
      <c r="AC770" s="2"/>
      <c r="AD770" s="2"/>
      <c r="AE770" s="2"/>
      <c r="AF770" s="2"/>
      <c r="AG770" s="71"/>
      <c r="AH770" s="85"/>
      <c r="AI770" s="85"/>
    </row>
    <row r="771" customFormat="false" ht="12.75" hidden="false" customHeight="true" outlineLevel="0" collapsed="false">
      <c r="B771" s="90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90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90"/>
      <c r="Y771" s="2"/>
      <c r="Z771" s="2"/>
      <c r="AA771" s="2"/>
      <c r="AB771" s="98"/>
      <c r="AC771" s="2"/>
      <c r="AD771" s="2"/>
      <c r="AE771" s="2"/>
      <c r="AF771" s="2"/>
      <c r="AG771" s="71"/>
      <c r="AH771" s="85"/>
      <c r="AI771" s="85"/>
    </row>
    <row r="772" customFormat="false" ht="12.75" hidden="false" customHeight="true" outlineLevel="0" collapsed="false">
      <c r="B772" s="90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90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90"/>
      <c r="Y772" s="2"/>
      <c r="Z772" s="2"/>
      <c r="AA772" s="2"/>
      <c r="AB772" s="98"/>
      <c r="AC772" s="2"/>
      <c r="AD772" s="2"/>
      <c r="AE772" s="2"/>
      <c r="AF772" s="2"/>
      <c r="AG772" s="71"/>
      <c r="AH772" s="85"/>
      <c r="AI772" s="85"/>
    </row>
    <row r="773" customFormat="false" ht="12.75" hidden="false" customHeight="true" outlineLevel="0" collapsed="false">
      <c r="B773" s="90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90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90"/>
      <c r="Y773" s="2"/>
      <c r="Z773" s="2"/>
      <c r="AA773" s="2"/>
      <c r="AB773" s="98"/>
      <c r="AC773" s="2"/>
      <c r="AD773" s="2"/>
      <c r="AE773" s="2"/>
      <c r="AF773" s="2"/>
      <c r="AG773" s="71"/>
      <c r="AH773" s="85"/>
      <c r="AI773" s="85"/>
    </row>
    <row r="774" customFormat="false" ht="12.75" hidden="false" customHeight="true" outlineLevel="0" collapsed="false">
      <c r="B774" s="90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90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90"/>
      <c r="Y774" s="2"/>
      <c r="Z774" s="2"/>
      <c r="AA774" s="2"/>
      <c r="AB774" s="98"/>
      <c r="AC774" s="2"/>
      <c r="AD774" s="2"/>
      <c r="AE774" s="2"/>
      <c r="AF774" s="2"/>
      <c r="AG774" s="71"/>
      <c r="AH774" s="85"/>
      <c r="AI774" s="85"/>
    </row>
    <row r="775" customFormat="false" ht="12.75" hidden="false" customHeight="true" outlineLevel="0" collapsed="false">
      <c r="B775" s="90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90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90"/>
      <c r="Y775" s="2"/>
      <c r="Z775" s="2"/>
      <c r="AA775" s="2"/>
      <c r="AB775" s="98"/>
      <c r="AC775" s="2"/>
      <c r="AD775" s="2"/>
      <c r="AE775" s="2"/>
      <c r="AF775" s="2"/>
      <c r="AG775" s="71"/>
      <c r="AH775" s="85"/>
      <c r="AI775" s="85"/>
    </row>
    <row r="776" customFormat="false" ht="12.75" hidden="false" customHeight="true" outlineLevel="0" collapsed="false">
      <c r="B776" s="90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90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90"/>
      <c r="Y776" s="2"/>
      <c r="Z776" s="2"/>
      <c r="AA776" s="2"/>
      <c r="AB776" s="98"/>
      <c r="AC776" s="2"/>
      <c r="AD776" s="2"/>
      <c r="AE776" s="2"/>
      <c r="AF776" s="2"/>
      <c r="AG776" s="71"/>
      <c r="AH776" s="85"/>
      <c r="AI776" s="85"/>
    </row>
    <row r="777" customFormat="false" ht="12.75" hidden="false" customHeight="true" outlineLevel="0" collapsed="false">
      <c r="B777" s="90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90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90"/>
      <c r="Y777" s="2"/>
      <c r="Z777" s="2"/>
      <c r="AA777" s="2"/>
      <c r="AB777" s="98"/>
      <c r="AC777" s="2"/>
      <c r="AD777" s="2"/>
      <c r="AE777" s="2"/>
      <c r="AF777" s="2"/>
      <c r="AG777" s="71"/>
      <c r="AH777" s="85"/>
      <c r="AI777" s="85"/>
    </row>
    <row r="778" customFormat="false" ht="12.75" hidden="false" customHeight="true" outlineLevel="0" collapsed="false">
      <c r="B778" s="90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90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90"/>
      <c r="Y778" s="2"/>
      <c r="Z778" s="2"/>
      <c r="AA778" s="2"/>
      <c r="AB778" s="98"/>
      <c r="AC778" s="2"/>
      <c r="AD778" s="2"/>
      <c r="AE778" s="2"/>
      <c r="AF778" s="2"/>
      <c r="AG778" s="71"/>
      <c r="AH778" s="85"/>
      <c r="AI778" s="85"/>
    </row>
    <row r="779" customFormat="false" ht="12.75" hidden="false" customHeight="true" outlineLevel="0" collapsed="false">
      <c r="B779" s="90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90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90"/>
      <c r="Y779" s="2"/>
      <c r="Z779" s="2"/>
      <c r="AA779" s="2"/>
      <c r="AB779" s="98"/>
      <c r="AC779" s="2"/>
      <c r="AD779" s="2"/>
      <c r="AE779" s="2"/>
      <c r="AF779" s="2"/>
      <c r="AG779" s="71"/>
      <c r="AH779" s="85"/>
      <c r="AI779" s="85"/>
    </row>
    <row r="780" customFormat="false" ht="12.75" hidden="false" customHeight="true" outlineLevel="0" collapsed="false">
      <c r="B780" s="90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90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90"/>
      <c r="Y780" s="2"/>
      <c r="Z780" s="2"/>
      <c r="AA780" s="2"/>
      <c r="AB780" s="98"/>
      <c r="AC780" s="2"/>
      <c r="AD780" s="2"/>
      <c r="AE780" s="2"/>
      <c r="AF780" s="2"/>
      <c r="AG780" s="71"/>
      <c r="AH780" s="85"/>
      <c r="AI780" s="85"/>
    </row>
    <row r="781" customFormat="false" ht="12.75" hidden="false" customHeight="true" outlineLevel="0" collapsed="false">
      <c r="B781" s="90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90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90"/>
      <c r="Y781" s="2"/>
      <c r="Z781" s="2"/>
      <c r="AA781" s="2"/>
      <c r="AB781" s="98"/>
      <c r="AC781" s="2"/>
      <c r="AD781" s="2"/>
      <c r="AE781" s="2"/>
      <c r="AF781" s="2"/>
      <c r="AG781" s="71"/>
      <c r="AH781" s="85"/>
      <c r="AI781" s="85"/>
    </row>
    <row r="782" customFormat="false" ht="12.75" hidden="false" customHeight="true" outlineLevel="0" collapsed="false">
      <c r="B782" s="90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90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90"/>
      <c r="Y782" s="2"/>
      <c r="Z782" s="2"/>
      <c r="AA782" s="2"/>
      <c r="AB782" s="98"/>
      <c r="AC782" s="2"/>
      <c r="AD782" s="2"/>
      <c r="AE782" s="2"/>
      <c r="AF782" s="2"/>
      <c r="AG782" s="71"/>
      <c r="AH782" s="85"/>
      <c r="AI782" s="85"/>
    </row>
    <row r="783" customFormat="false" ht="12.75" hidden="false" customHeight="true" outlineLevel="0" collapsed="false">
      <c r="B783" s="90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90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90"/>
      <c r="Y783" s="2"/>
      <c r="Z783" s="2"/>
      <c r="AA783" s="2"/>
      <c r="AB783" s="98"/>
      <c r="AC783" s="2"/>
      <c r="AD783" s="2"/>
      <c r="AE783" s="2"/>
      <c r="AF783" s="2"/>
      <c r="AG783" s="71"/>
      <c r="AH783" s="85"/>
      <c r="AI783" s="85"/>
    </row>
    <row r="784" customFormat="false" ht="12.75" hidden="false" customHeight="true" outlineLevel="0" collapsed="false">
      <c r="B784" s="90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90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90"/>
      <c r="Y784" s="2"/>
      <c r="Z784" s="2"/>
      <c r="AA784" s="2"/>
      <c r="AB784" s="98"/>
      <c r="AC784" s="2"/>
      <c r="AD784" s="2"/>
      <c r="AE784" s="2"/>
      <c r="AF784" s="2"/>
      <c r="AG784" s="71"/>
      <c r="AH784" s="85"/>
      <c r="AI784" s="85"/>
    </row>
    <row r="785" customFormat="false" ht="12.75" hidden="false" customHeight="true" outlineLevel="0" collapsed="false">
      <c r="B785" s="90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90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90"/>
      <c r="Y785" s="2"/>
      <c r="Z785" s="2"/>
      <c r="AA785" s="2"/>
      <c r="AB785" s="98"/>
      <c r="AC785" s="2"/>
      <c r="AD785" s="2"/>
      <c r="AE785" s="2"/>
      <c r="AF785" s="2"/>
      <c r="AG785" s="71"/>
      <c r="AH785" s="85"/>
      <c r="AI785" s="85"/>
    </row>
    <row r="786" customFormat="false" ht="12.75" hidden="false" customHeight="true" outlineLevel="0" collapsed="false">
      <c r="B786" s="90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90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90"/>
      <c r="Y786" s="2"/>
      <c r="Z786" s="2"/>
      <c r="AA786" s="2"/>
      <c r="AB786" s="98"/>
      <c r="AC786" s="2"/>
      <c r="AD786" s="2"/>
      <c r="AE786" s="2"/>
      <c r="AF786" s="2"/>
      <c r="AG786" s="71"/>
      <c r="AH786" s="85"/>
      <c r="AI786" s="85"/>
    </row>
    <row r="787" customFormat="false" ht="12.75" hidden="false" customHeight="true" outlineLevel="0" collapsed="false">
      <c r="B787" s="90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90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90"/>
      <c r="Y787" s="2"/>
      <c r="Z787" s="2"/>
      <c r="AA787" s="2"/>
      <c r="AB787" s="98"/>
      <c r="AC787" s="2"/>
      <c r="AD787" s="2"/>
      <c r="AE787" s="2"/>
      <c r="AF787" s="2"/>
      <c r="AG787" s="71"/>
      <c r="AH787" s="85"/>
      <c r="AI787" s="85"/>
    </row>
    <row r="788" customFormat="false" ht="12.75" hidden="false" customHeight="true" outlineLevel="0" collapsed="false">
      <c r="B788" s="90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90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90"/>
      <c r="Y788" s="2"/>
      <c r="Z788" s="2"/>
      <c r="AA788" s="2"/>
      <c r="AB788" s="98"/>
      <c r="AC788" s="2"/>
      <c r="AD788" s="2"/>
      <c r="AE788" s="2"/>
      <c r="AF788" s="2"/>
      <c r="AG788" s="71"/>
      <c r="AH788" s="85"/>
      <c r="AI788" s="85"/>
    </row>
    <row r="789" customFormat="false" ht="12.75" hidden="false" customHeight="true" outlineLevel="0" collapsed="false">
      <c r="B789" s="90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90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90"/>
      <c r="Y789" s="2"/>
      <c r="Z789" s="2"/>
      <c r="AA789" s="2"/>
      <c r="AB789" s="98"/>
      <c r="AC789" s="2"/>
      <c r="AD789" s="2"/>
      <c r="AE789" s="2"/>
      <c r="AF789" s="2"/>
      <c r="AG789" s="71"/>
      <c r="AH789" s="85"/>
      <c r="AI789" s="85"/>
    </row>
    <row r="790" customFormat="false" ht="12.75" hidden="false" customHeight="true" outlineLevel="0" collapsed="false">
      <c r="B790" s="90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90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90"/>
      <c r="Y790" s="2"/>
      <c r="Z790" s="2"/>
      <c r="AA790" s="2"/>
      <c r="AB790" s="98"/>
      <c r="AC790" s="2"/>
      <c r="AD790" s="2"/>
      <c r="AE790" s="2"/>
      <c r="AF790" s="2"/>
      <c r="AG790" s="71"/>
      <c r="AH790" s="85"/>
      <c r="AI790" s="85"/>
    </row>
    <row r="791" customFormat="false" ht="12.75" hidden="false" customHeight="true" outlineLevel="0" collapsed="false">
      <c r="B791" s="90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90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90"/>
      <c r="Y791" s="2"/>
      <c r="Z791" s="2"/>
      <c r="AA791" s="2"/>
      <c r="AB791" s="98"/>
      <c r="AC791" s="2"/>
      <c r="AD791" s="2"/>
      <c r="AE791" s="2"/>
      <c r="AF791" s="2"/>
      <c r="AG791" s="71"/>
      <c r="AH791" s="85"/>
      <c r="AI791" s="85"/>
    </row>
    <row r="792" customFormat="false" ht="12.75" hidden="false" customHeight="true" outlineLevel="0" collapsed="false">
      <c r="B792" s="90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90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90"/>
      <c r="Y792" s="2"/>
      <c r="Z792" s="2"/>
      <c r="AA792" s="2"/>
      <c r="AB792" s="98"/>
      <c r="AC792" s="2"/>
      <c r="AD792" s="2"/>
      <c r="AE792" s="2"/>
      <c r="AF792" s="2"/>
      <c r="AG792" s="71"/>
      <c r="AH792" s="85"/>
      <c r="AI792" s="85"/>
    </row>
    <row r="793" customFormat="false" ht="12.75" hidden="false" customHeight="true" outlineLevel="0" collapsed="false">
      <c r="B793" s="90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90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90"/>
      <c r="Y793" s="2"/>
      <c r="Z793" s="2"/>
      <c r="AA793" s="2"/>
      <c r="AB793" s="98"/>
      <c r="AC793" s="2"/>
      <c r="AD793" s="2"/>
      <c r="AE793" s="2"/>
      <c r="AF793" s="2"/>
      <c r="AG793" s="71"/>
      <c r="AH793" s="85"/>
      <c r="AI793" s="85"/>
    </row>
    <row r="794" customFormat="false" ht="12.75" hidden="false" customHeight="true" outlineLevel="0" collapsed="false">
      <c r="B794" s="90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90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90"/>
      <c r="Y794" s="2"/>
      <c r="Z794" s="2"/>
      <c r="AA794" s="2"/>
      <c r="AB794" s="98"/>
      <c r="AC794" s="2"/>
      <c r="AD794" s="2"/>
      <c r="AE794" s="2"/>
      <c r="AF794" s="2"/>
      <c r="AG794" s="71"/>
      <c r="AH794" s="85"/>
      <c r="AI794" s="85"/>
    </row>
    <row r="795" customFormat="false" ht="12.75" hidden="false" customHeight="true" outlineLevel="0" collapsed="false">
      <c r="B795" s="90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90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90"/>
      <c r="Y795" s="2"/>
      <c r="Z795" s="2"/>
      <c r="AA795" s="2"/>
      <c r="AB795" s="98"/>
      <c r="AC795" s="2"/>
      <c r="AD795" s="2"/>
      <c r="AE795" s="2"/>
      <c r="AF795" s="2"/>
      <c r="AG795" s="71"/>
      <c r="AH795" s="85"/>
      <c r="AI795" s="85"/>
    </row>
    <row r="796" customFormat="false" ht="12.75" hidden="false" customHeight="true" outlineLevel="0" collapsed="false">
      <c r="B796" s="90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90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90"/>
      <c r="Y796" s="2"/>
      <c r="Z796" s="2"/>
      <c r="AA796" s="2"/>
      <c r="AB796" s="98"/>
      <c r="AC796" s="2"/>
      <c r="AD796" s="2"/>
      <c r="AE796" s="2"/>
      <c r="AF796" s="2"/>
      <c r="AG796" s="71"/>
      <c r="AH796" s="85"/>
      <c r="AI796" s="85"/>
    </row>
    <row r="797" customFormat="false" ht="12.75" hidden="false" customHeight="true" outlineLevel="0" collapsed="false">
      <c r="B797" s="90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90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90"/>
      <c r="Y797" s="2"/>
      <c r="Z797" s="2"/>
      <c r="AA797" s="2"/>
      <c r="AB797" s="98"/>
      <c r="AC797" s="2"/>
      <c r="AD797" s="2"/>
      <c r="AE797" s="2"/>
      <c r="AF797" s="2"/>
      <c r="AG797" s="71"/>
      <c r="AH797" s="85"/>
      <c r="AI797" s="85"/>
    </row>
    <row r="798" customFormat="false" ht="12.75" hidden="false" customHeight="true" outlineLevel="0" collapsed="false">
      <c r="B798" s="90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90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90"/>
      <c r="Y798" s="2"/>
      <c r="Z798" s="2"/>
      <c r="AA798" s="2"/>
      <c r="AB798" s="98"/>
      <c r="AC798" s="2"/>
      <c r="AD798" s="2"/>
      <c r="AE798" s="2"/>
      <c r="AF798" s="2"/>
      <c r="AG798" s="71"/>
      <c r="AH798" s="85"/>
      <c r="AI798" s="85"/>
    </row>
    <row r="799" customFormat="false" ht="12.75" hidden="false" customHeight="true" outlineLevel="0" collapsed="false">
      <c r="B799" s="90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90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90"/>
      <c r="Y799" s="2"/>
      <c r="Z799" s="2"/>
      <c r="AA799" s="2"/>
      <c r="AB799" s="98"/>
      <c r="AC799" s="2"/>
      <c r="AD799" s="2"/>
      <c r="AE799" s="2"/>
      <c r="AF799" s="2"/>
      <c r="AG799" s="71"/>
      <c r="AH799" s="85"/>
      <c r="AI799" s="85"/>
    </row>
    <row r="800" customFormat="false" ht="12.75" hidden="false" customHeight="true" outlineLevel="0" collapsed="false">
      <c r="B800" s="90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90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90"/>
      <c r="Y800" s="2"/>
      <c r="Z800" s="2"/>
      <c r="AA800" s="2"/>
      <c r="AB800" s="98"/>
      <c r="AC800" s="2"/>
      <c r="AD800" s="2"/>
      <c r="AE800" s="2"/>
      <c r="AF800" s="2"/>
      <c r="AG800" s="71"/>
      <c r="AH800" s="85"/>
      <c r="AI800" s="85"/>
    </row>
    <row r="801" customFormat="false" ht="12.75" hidden="false" customHeight="true" outlineLevel="0" collapsed="false">
      <c r="B801" s="90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90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90"/>
      <c r="Y801" s="2"/>
      <c r="Z801" s="2"/>
      <c r="AA801" s="2"/>
      <c r="AB801" s="98"/>
      <c r="AC801" s="2"/>
      <c r="AD801" s="2"/>
      <c r="AE801" s="2"/>
      <c r="AF801" s="2"/>
      <c r="AG801" s="71"/>
      <c r="AH801" s="85"/>
      <c r="AI801" s="85"/>
    </row>
    <row r="802" customFormat="false" ht="12.75" hidden="false" customHeight="true" outlineLevel="0" collapsed="false">
      <c r="B802" s="90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90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90"/>
      <c r="Y802" s="2"/>
      <c r="Z802" s="2"/>
      <c r="AA802" s="2"/>
      <c r="AB802" s="98"/>
      <c r="AC802" s="2"/>
      <c r="AD802" s="2"/>
      <c r="AE802" s="2"/>
      <c r="AF802" s="2"/>
      <c r="AG802" s="71"/>
      <c r="AH802" s="85"/>
      <c r="AI802" s="85"/>
    </row>
    <row r="803" customFormat="false" ht="12.75" hidden="false" customHeight="true" outlineLevel="0" collapsed="false">
      <c r="B803" s="90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90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90"/>
      <c r="Y803" s="2"/>
      <c r="Z803" s="2"/>
      <c r="AA803" s="2"/>
      <c r="AB803" s="98"/>
      <c r="AC803" s="2"/>
      <c r="AD803" s="2"/>
      <c r="AE803" s="2"/>
      <c r="AF803" s="2"/>
      <c r="AG803" s="71"/>
      <c r="AH803" s="85"/>
      <c r="AI803" s="85"/>
    </row>
    <row r="804" customFormat="false" ht="12.75" hidden="false" customHeight="true" outlineLevel="0" collapsed="false">
      <c r="B804" s="90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90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90"/>
      <c r="Y804" s="2"/>
      <c r="Z804" s="2"/>
      <c r="AA804" s="2"/>
      <c r="AB804" s="98"/>
      <c r="AC804" s="2"/>
      <c r="AD804" s="2"/>
      <c r="AE804" s="2"/>
      <c r="AF804" s="2"/>
      <c r="AG804" s="71"/>
      <c r="AH804" s="85"/>
      <c r="AI804" s="85"/>
    </row>
    <row r="805" customFormat="false" ht="12.75" hidden="false" customHeight="true" outlineLevel="0" collapsed="false">
      <c r="B805" s="90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90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90"/>
      <c r="Y805" s="2"/>
      <c r="Z805" s="2"/>
      <c r="AA805" s="2"/>
      <c r="AB805" s="98"/>
      <c r="AC805" s="2"/>
      <c r="AD805" s="2"/>
      <c r="AE805" s="2"/>
      <c r="AF805" s="2"/>
      <c r="AG805" s="71"/>
      <c r="AH805" s="85"/>
      <c r="AI805" s="85"/>
    </row>
    <row r="806" customFormat="false" ht="12.75" hidden="false" customHeight="true" outlineLevel="0" collapsed="false">
      <c r="B806" s="90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90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90"/>
      <c r="Y806" s="2"/>
      <c r="Z806" s="2"/>
      <c r="AA806" s="2"/>
      <c r="AB806" s="98"/>
      <c r="AC806" s="2"/>
      <c r="AD806" s="2"/>
      <c r="AE806" s="2"/>
      <c r="AF806" s="2"/>
      <c r="AG806" s="71"/>
      <c r="AH806" s="85"/>
      <c r="AI806" s="85"/>
    </row>
    <row r="807" customFormat="false" ht="12.75" hidden="false" customHeight="true" outlineLevel="0" collapsed="false">
      <c r="B807" s="90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90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90"/>
      <c r="Y807" s="2"/>
      <c r="Z807" s="2"/>
      <c r="AA807" s="2"/>
      <c r="AB807" s="98"/>
      <c r="AC807" s="2"/>
      <c r="AD807" s="2"/>
      <c r="AE807" s="2"/>
      <c r="AF807" s="2"/>
      <c r="AG807" s="71"/>
      <c r="AH807" s="85"/>
      <c r="AI807" s="85"/>
    </row>
    <row r="808" customFormat="false" ht="12.75" hidden="false" customHeight="true" outlineLevel="0" collapsed="false">
      <c r="B808" s="90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90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90"/>
      <c r="Y808" s="2"/>
      <c r="Z808" s="2"/>
      <c r="AA808" s="2"/>
      <c r="AB808" s="98"/>
      <c r="AC808" s="2"/>
      <c r="AD808" s="2"/>
      <c r="AE808" s="2"/>
      <c r="AF808" s="2"/>
      <c r="AG808" s="71"/>
      <c r="AH808" s="85"/>
      <c r="AI808" s="85"/>
    </row>
    <row r="809" customFormat="false" ht="12.75" hidden="false" customHeight="true" outlineLevel="0" collapsed="false">
      <c r="B809" s="90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90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90"/>
      <c r="Y809" s="2"/>
      <c r="Z809" s="2"/>
      <c r="AA809" s="2"/>
      <c r="AB809" s="98"/>
      <c r="AC809" s="2"/>
      <c r="AD809" s="2"/>
      <c r="AE809" s="2"/>
      <c r="AF809" s="2"/>
      <c r="AG809" s="71"/>
      <c r="AH809" s="85"/>
      <c r="AI809" s="85"/>
    </row>
    <row r="810" customFormat="false" ht="12.75" hidden="false" customHeight="true" outlineLevel="0" collapsed="false">
      <c r="B810" s="90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90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90"/>
      <c r="Y810" s="2"/>
      <c r="Z810" s="2"/>
      <c r="AA810" s="2"/>
      <c r="AB810" s="98"/>
      <c r="AC810" s="2"/>
      <c r="AD810" s="2"/>
      <c r="AE810" s="2"/>
      <c r="AF810" s="2"/>
      <c r="AG810" s="71"/>
      <c r="AH810" s="85"/>
      <c r="AI810" s="85"/>
    </row>
    <row r="811" customFormat="false" ht="12.75" hidden="false" customHeight="true" outlineLevel="0" collapsed="false">
      <c r="B811" s="90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90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90"/>
      <c r="Y811" s="2"/>
      <c r="Z811" s="2"/>
      <c r="AA811" s="2"/>
      <c r="AB811" s="98"/>
      <c r="AC811" s="2"/>
      <c r="AD811" s="2"/>
      <c r="AE811" s="2"/>
      <c r="AF811" s="2"/>
      <c r="AG811" s="71"/>
      <c r="AH811" s="85"/>
      <c r="AI811" s="85"/>
    </row>
    <row r="812" customFormat="false" ht="12.75" hidden="false" customHeight="true" outlineLevel="0" collapsed="false">
      <c r="B812" s="90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90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90"/>
      <c r="Y812" s="2"/>
      <c r="Z812" s="2"/>
      <c r="AA812" s="2"/>
      <c r="AB812" s="98"/>
      <c r="AC812" s="2"/>
      <c r="AD812" s="2"/>
      <c r="AE812" s="2"/>
      <c r="AF812" s="2"/>
      <c r="AG812" s="71"/>
      <c r="AH812" s="85"/>
      <c r="AI812" s="85"/>
    </row>
    <row r="813" customFormat="false" ht="12.75" hidden="false" customHeight="true" outlineLevel="0" collapsed="false">
      <c r="B813" s="90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90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90"/>
      <c r="Y813" s="2"/>
      <c r="Z813" s="2"/>
      <c r="AA813" s="2"/>
      <c r="AB813" s="98"/>
      <c r="AC813" s="2"/>
      <c r="AD813" s="2"/>
      <c r="AE813" s="2"/>
      <c r="AF813" s="2"/>
      <c r="AG813" s="71"/>
      <c r="AH813" s="85"/>
      <c r="AI813" s="85"/>
    </row>
    <row r="814" customFormat="false" ht="12.75" hidden="false" customHeight="true" outlineLevel="0" collapsed="false">
      <c r="B814" s="90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90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90"/>
      <c r="Y814" s="2"/>
      <c r="Z814" s="2"/>
      <c r="AA814" s="2"/>
      <c r="AB814" s="98"/>
      <c r="AC814" s="2"/>
      <c r="AD814" s="2"/>
      <c r="AE814" s="2"/>
      <c r="AF814" s="2"/>
      <c r="AG814" s="71"/>
      <c r="AH814" s="85"/>
      <c r="AI814" s="85"/>
    </row>
    <row r="815" customFormat="false" ht="12.75" hidden="false" customHeight="true" outlineLevel="0" collapsed="false">
      <c r="B815" s="90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90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90"/>
      <c r="Y815" s="2"/>
      <c r="Z815" s="2"/>
      <c r="AA815" s="2"/>
      <c r="AB815" s="98"/>
      <c r="AC815" s="2"/>
      <c r="AD815" s="2"/>
      <c r="AE815" s="2"/>
      <c r="AF815" s="2"/>
      <c r="AG815" s="71"/>
      <c r="AH815" s="85"/>
      <c r="AI815" s="85"/>
    </row>
    <row r="816" customFormat="false" ht="12.75" hidden="false" customHeight="true" outlineLevel="0" collapsed="false">
      <c r="B816" s="90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90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90"/>
      <c r="Y816" s="2"/>
      <c r="Z816" s="2"/>
      <c r="AA816" s="2"/>
      <c r="AB816" s="98"/>
      <c r="AC816" s="2"/>
      <c r="AD816" s="2"/>
      <c r="AE816" s="2"/>
      <c r="AF816" s="2"/>
      <c r="AG816" s="71"/>
      <c r="AH816" s="85"/>
      <c r="AI816" s="85"/>
    </row>
    <row r="817" customFormat="false" ht="12.75" hidden="false" customHeight="true" outlineLevel="0" collapsed="false">
      <c r="B817" s="90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90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90"/>
      <c r="Y817" s="2"/>
      <c r="Z817" s="2"/>
      <c r="AA817" s="2"/>
      <c r="AB817" s="98"/>
      <c r="AC817" s="2"/>
      <c r="AD817" s="2"/>
      <c r="AE817" s="2"/>
      <c r="AF817" s="2"/>
      <c r="AG817" s="71"/>
      <c r="AH817" s="85"/>
      <c r="AI817" s="85"/>
    </row>
    <row r="818" customFormat="false" ht="12.75" hidden="false" customHeight="true" outlineLevel="0" collapsed="false">
      <c r="B818" s="90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90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90"/>
      <c r="Y818" s="2"/>
      <c r="Z818" s="2"/>
      <c r="AA818" s="2"/>
      <c r="AB818" s="98"/>
      <c r="AC818" s="2"/>
      <c r="AD818" s="2"/>
      <c r="AE818" s="2"/>
      <c r="AF818" s="2"/>
      <c r="AG818" s="71"/>
      <c r="AH818" s="85"/>
      <c r="AI818" s="85"/>
    </row>
    <row r="819" customFormat="false" ht="12.75" hidden="false" customHeight="true" outlineLevel="0" collapsed="false">
      <c r="B819" s="90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90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90"/>
      <c r="Y819" s="2"/>
      <c r="Z819" s="2"/>
      <c r="AA819" s="2"/>
      <c r="AB819" s="98"/>
      <c r="AC819" s="2"/>
      <c r="AD819" s="2"/>
      <c r="AE819" s="2"/>
      <c r="AF819" s="2"/>
      <c r="AG819" s="71"/>
      <c r="AH819" s="85"/>
      <c r="AI819" s="85"/>
    </row>
    <row r="820" customFormat="false" ht="12.75" hidden="false" customHeight="true" outlineLevel="0" collapsed="false">
      <c r="B820" s="90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90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90"/>
      <c r="Y820" s="2"/>
      <c r="Z820" s="2"/>
      <c r="AA820" s="2"/>
      <c r="AB820" s="98"/>
      <c r="AC820" s="2"/>
      <c r="AD820" s="2"/>
      <c r="AE820" s="2"/>
      <c r="AF820" s="2"/>
      <c r="AG820" s="71"/>
      <c r="AH820" s="85"/>
      <c r="AI820" s="85"/>
    </row>
    <row r="821" customFormat="false" ht="12.75" hidden="false" customHeight="true" outlineLevel="0" collapsed="false">
      <c r="B821" s="90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90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90"/>
      <c r="Y821" s="2"/>
      <c r="Z821" s="2"/>
      <c r="AA821" s="2"/>
      <c r="AB821" s="98"/>
      <c r="AC821" s="2"/>
      <c r="AD821" s="2"/>
      <c r="AE821" s="2"/>
      <c r="AF821" s="2"/>
      <c r="AG821" s="71"/>
      <c r="AH821" s="85"/>
      <c r="AI821" s="85"/>
    </row>
    <row r="822" customFormat="false" ht="12.75" hidden="false" customHeight="true" outlineLevel="0" collapsed="false">
      <c r="B822" s="90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90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90"/>
      <c r="Y822" s="2"/>
      <c r="Z822" s="2"/>
      <c r="AA822" s="2"/>
      <c r="AB822" s="98"/>
      <c r="AC822" s="2"/>
      <c r="AD822" s="2"/>
      <c r="AE822" s="2"/>
      <c r="AF822" s="2"/>
      <c r="AG822" s="71"/>
      <c r="AH822" s="85"/>
      <c r="AI822" s="85"/>
    </row>
    <row r="823" customFormat="false" ht="12.75" hidden="false" customHeight="true" outlineLevel="0" collapsed="false">
      <c r="B823" s="90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90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90"/>
      <c r="Y823" s="2"/>
      <c r="Z823" s="2"/>
      <c r="AA823" s="2"/>
      <c r="AB823" s="98"/>
      <c r="AC823" s="2"/>
      <c r="AD823" s="2"/>
      <c r="AE823" s="2"/>
      <c r="AF823" s="2"/>
      <c r="AG823" s="71"/>
      <c r="AH823" s="85"/>
      <c r="AI823" s="85"/>
    </row>
    <row r="824" customFormat="false" ht="12.75" hidden="false" customHeight="true" outlineLevel="0" collapsed="false">
      <c r="B824" s="90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90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90"/>
      <c r="Y824" s="2"/>
      <c r="Z824" s="2"/>
      <c r="AA824" s="2"/>
      <c r="AB824" s="98"/>
      <c r="AC824" s="2"/>
      <c r="AD824" s="2"/>
      <c r="AE824" s="2"/>
      <c r="AF824" s="2"/>
      <c r="AG824" s="71"/>
      <c r="AH824" s="85"/>
      <c r="AI824" s="85"/>
    </row>
    <row r="825" customFormat="false" ht="12.75" hidden="false" customHeight="true" outlineLevel="0" collapsed="false">
      <c r="B825" s="90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90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90"/>
      <c r="Y825" s="2"/>
      <c r="Z825" s="2"/>
      <c r="AA825" s="2"/>
      <c r="AB825" s="98"/>
      <c r="AC825" s="2"/>
      <c r="AD825" s="2"/>
      <c r="AE825" s="2"/>
      <c r="AF825" s="2"/>
      <c r="AG825" s="71"/>
      <c r="AH825" s="85"/>
      <c r="AI825" s="85"/>
    </row>
    <row r="826" customFormat="false" ht="12.75" hidden="false" customHeight="true" outlineLevel="0" collapsed="false">
      <c r="B826" s="90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90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90"/>
      <c r="Y826" s="2"/>
      <c r="Z826" s="2"/>
      <c r="AA826" s="2"/>
      <c r="AB826" s="98"/>
      <c r="AC826" s="2"/>
      <c r="AD826" s="2"/>
      <c r="AE826" s="2"/>
      <c r="AF826" s="2"/>
      <c r="AG826" s="71"/>
      <c r="AH826" s="85"/>
      <c r="AI826" s="85"/>
    </row>
    <row r="827" customFormat="false" ht="12.75" hidden="false" customHeight="true" outlineLevel="0" collapsed="false">
      <c r="B827" s="90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90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90"/>
      <c r="Y827" s="2"/>
      <c r="Z827" s="2"/>
      <c r="AA827" s="2"/>
      <c r="AB827" s="98"/>
      <c r="AC827" s="2"/>
      <c r="AD827" s="2"/>
      <c r="AE827" s="2"/>
      <c r="AF827" s="2"/>
      <c r="AG827" s="71"/>
      <c r="AH827" s="85"/>
      <c r="AI827" s="85"/>
    </row>
    <row r="828" customFormat="false" ht="12.75" hidden="false" customHeight="true" outlineLevel="0" collapsed="false">
      <c r="B828" s="90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90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90"/>
      <c r="Y828" s="2"/>
      <c r="Z828" s="2"/>
      <c r="AA828" s="2"/>
      <c r="AB828" s="98"/>
      <c r="AC828" s="2"/>
      <c r="AD828" s="2"/>
      <c r="AE828" s="2"/>
      <c r="AF828" s="2"/>
      <c r="AG828" s="71"/>
      <c r="AH828" s="85"/>
      <c r="AI828" s="85"/>
    </row>
    <row r="829" customFormat="false" ht="12.75" hidden="false" customHeight="true" outlineLevel="0" collapsed="false">
      <c r="B829" s="90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90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90"/>
      <c r="Y829" s="2"/>
      <c r="Z829" s="2"/>
      <c r="AA829" s="2"/>
      <c r="AB829" s="98"/>
      <c r="AC829" s="2"/>
      <c r="AD829" s="2"/>
      <c r="AE829" s="2"/>
      <c r="AF829" s="2"/>
      <c r="AG829" s="71"/>
      <c r="AH829" s="85"/>
      <c r="AI829" s="85"/>
    </row>
    <row r="830" customFormat="false" ht="12.75" hidden="false" customHeight="true" outlineLevel="0" collapsed="false">
      <c r="B830" s="90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90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90"/>
      <c r="Y830" s="2"/>
      <c r="Z830" s="2"/>
      <c r="AA830" s="2"/>
      <c r="AB830" s="98"/>
      <c r="AC830" s="2"/>
      <c r="AD830" s="2"/>
      <c r="AE830" s="2"/>
      <c r="AF830" s="2"/>
      <c r="AG830" s="71"/>
      <c r="AH830" s="85"/>
      <c r="AI830" s="85"/>
    </row>
    <row r="831" customFormat="false" ht="12.75" hidden="false" customHeight="true" outlineLevel="0" collapsed="false">
      <c r="B831" s="90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90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90"/>
      <c r="Y831" s="2"/>
      <c r="Z831" s="2"/>
      <c r="AA831" s="2"/>
      <c r="AB831" s="98"/>
      <c r="AC831" s="2"/>
      <c r="AD831" s="2"/>
      <c r="AE831" s="2"/>
      <c r="AF831" s="2"/>
      <c r="AG831" s="71"/>
      <c r="AH831" s="85"/>
      <c r="AI831" s="85"/>
    </row>
    <row r="832" customFormat="false" ht="12.75" hidden="false" customHeight="true" outlineLevel="0" collapsed="false">
      <c r="B832" s="90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90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90"/>
      <c r="Y832" s="2"/>
      <c r="Z832" s="2"/>
      <c r="AA832" s="2"/>
      <c r="AB832" s="98"/>
      <c r="AC832" s="2"/>
      <c r="AD832" s="2"/>
      <c r="AE832" s="2"/>
      <c r="AF832" s="2"/>
      <c r="AG832" s="71"/>
      <c r="AH832" s="85"/>
      <c r="AI832" s="85"/>
    </row>
    <row r="833" customFormat="false" ht="12.75" hidden="false" customHeight="true" outlineLevel="0" collapsed="false">
      <c r="B833" s="90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90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90"/>
      <c r="Y833" s="2"/>
      <c r="Z833" s="2"/>
      <c r="AA833" s="2"/>
      <c r="AB833" s="98"/>
      <c r="AC833" s="2"/>
      <c r="AD833" s="2"/>
      <c r="AE833" s="2"/>
      <c r="AF833" s="2"/>
      <c r="AG833" s="71"/>
      <c r="AH833" s="85"/>
      <c r="AI833" s="85"/>
    </row>
    <row r="834" customFormat="false" ht="12.75" hidden="false" customHeight="true" outlineLevel="0" collapsed="false">
      <c r="B834" s="90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90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90"/>
      <c r="Y834" s="2"/>
      <c r="Z834" s="2"/>
      <c r="AA834" s="2"/>
      <c r="AB834" s="98"/>
      <c r="AC834" s="2"/>
      <c r="AD834" s="2"/>
      <c r="AE834" s="2"/>
      <c r="AF834" s="2"/>
      <c r="AG834" s="71"/>
      <c r="AH834" s="85"/>
      <c r="AI834" s="85"/>
    </row>
    <row r="835" customFormat="false" ht="12.75" hidden="false" customHeight="true" outlineLevel="0" collapsed="false">
      <c r="B835" s="90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90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90"/>
      <c r="Y835" s="2"/>
      <c r="Z835" s="2"/>
      <c r="AA835" s="2"/>
      <c r="AB835" s="98"/>
      <c r="AC835" s="2"/>
      <c r="AD835" s="2"/>
      <c r="AE835" s="2"/>
      <c r="AF835" s="2"/>
      <c r="AG835" s="71"/>
      <c r="AH835" s="85"/>
      <c r="AI835" s="85"/>
    </row>
    <row r="836" customFormat="false" ht="12.75" hidden="false" customHeight="true" outlineLevel="0" collapsed="false">
      <c r="B836" s="90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90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90"/>
      <c r="Y836" s="2"/>
      <c r="Z836" s="2"/>
      <c r="AA836" s="2"/>
      <c r="AB836" s="98"/>
      <c r="AC836" s="2"/>
      <c r="AD836" s="2"/>
      <c r="AE836" s="2"/>
      <c r="AF836" s="2"/>
      <c r="AG836" s="71"/>
      <c r="AH836" s="85"/>
      <c r="AI836" s="85"/>
    </row>
    <row r="837" customFormat="false" ht="12.75" hidden="false" customHeight="true" outlineLevel="0" collapsed="false">
      <c r="B837" s="90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90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90"/>
      <c r="Y837" s="2"/>
      <c r="Z837" s="2"/>
      <c r="AA837" s="2"/>
      <c r="AB837" s="98"/>
      <c r="AC837" s="2"/>
      <c r="AD837" s="2"/>
      <c r="AE837" s="2"/>
      <c r="AF837" s="2"/>
      <c r="AG837" s="71"/>
      <c r="AH837" s="85"/>
      <c r="AI837" s="85"/>
    </row>
    <row r="838" customFormat="false" ht="12.75" hidden="false" customHeight="true" outlineLevel="0" collapsed="false">
      <c r="B838" s="90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90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90"/>
      <c r="Y838" s="2"/>
      <c r="Z838" s="2"/>
      <c r="AA838" s="2"/>
      <c r="AB838" s="98"/>
      <c r="AC838" s="2"/>
      <c r="AD838" s="2"/>
      <c r="AE838" s="2"/>
      <c r="AF838" s="2"/>
      <c r="AG838" s="71"/>
      <c r="AH838" s="85"/>
      <c r="AI838" s="85"/>
    </row>
    <row r="839" customFormat="false" ht="12.75" hidden="false" customHeight="true" outlineLevel="0" collapsed="false">
      <c r="B839" s="90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90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90"/>
      <c r="Y839" s="2"/>
      <c r="Z839" s="2"/>
      <c r="AA839" s="2"/>
      <c r="AB839" s="98"/>
      <c r="AC839" s="2"/>
      <c r="AD839" s="2"/>
      <c r="AE839" s="2"/>
      <c r="AF839" s="2"/>
      <c r="AG839" s="71"/>
      <c r="AH839" s="85"/>
      <c r="AI839" s="85"/>
    </row>
    <row r="840" customFormat="false" ht="12.75" hidden="false" customHeight="true" outlineLevel="0" collapsed="false">
      <c r="B840" s="90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90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90"/>
      <c r="Y840" s="2"/>
      <c r="Z840" s="2"/>
      <c r="AA840" s="2"/>
      <c r="AB840" s="98"/>
      <c r="AC840" s="2"/>
      <c r="AD840" s="2"/>
      <c r="AE840" s="2"/>
      <c r="AF840" s="2"/>
      <c r="AG840" s="71"/>
      <c r="AH840" s="85"/>
      <c r="AI840" s="85"/>
    </row>
    <row r="841" customFormat="false" ht="12.75" hidden="false" customHeight="true" outlineLevel="0" collapsed="false">
      <c r="B841" s="90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90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90"/>
      <c r="Y841" s="2"/>
      <c r="Z841" s="2"/>
      <c r="AA841" s="2"/>
      <c r="AB841" s="98"/>
      <c r="AC841" s="2"/>
      <c r="AD841" s="2"/>
      <c r="AE841" s="2"/>
      <c r="AF841" s="2"/>
      <c r="AG841" s="71"/>
      <c r="AH841" s="85"/>
      <c r="AI841" s="85"/>
    </row>
    <row r="842" customFormat="false" ht="12.75" hidden="false" customHeight="true" outlineLevel="0" collapsed="false">
      <c r="B842" s="90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90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90"/>
      <c r="Y842" s="2"/>
      <c r="Z842" s="2"/>
      <c r="AA842" s="2"/>
      <c r="AB842" s="98"/>
      <c r="AC842" s="2"/>
      <c r="AD842" s="2"/>
      <c r="AE842" s="2"/>
      <c r="AF842" s="2"/>
      <c r="AG842" s="71"/>
      <c r="AH842" s="85"/>
      <c r="AI842" s="85"/>
    </row>
    <row r="843" customFormat="false" ht="12.75" hidden="false" customHeight="true" outlineLevel="0" collapsed="false">
      <c r="B843" s="90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90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90"/>
      <c r="Y843" s="2"/>
      <c r="Z843" s="2"/>
      <c r="AA843" s="2"/>
      <c r="AB843" s="98"/>
      <c r="AC843" s="2"/>
      <c r="AD843" s="2"/>
      <c r="AE843" s="2"/>
      <c r="AF843" s="2"/>
      <c r="AG843" s="71"/>
      <c r="AH843" s="85"/>
      <c r="AI843" s="85"/>
    </row>
    <row r="844" customFormat="false" ht="12.75" hidden="false" customHeight="true" outlineLevel="0" collapsed="false">
      <c r="B844" s="90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90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90"/>
      <c r="Y844" s="2"/>
      <c r="Z844" s="2"/>
      <c r="AA844" s="2"/>
      <c r="AB844" s="98"/>
      <c r="AC844" s="2"/>
      <c r="AD844" s="2"/>
      <c r="AE844" s="2"/>
      <c r="AF844" s="2"/>
      <c r="AG844" s="71"/>
      <c r="AH844" s="85"/>
      <c r="AI844" s="85"/>
    </row>
    <row r="845" customFormat="false" ht="12.75" hidden="false" customHeight="true" outlineLevel="0" collapsed="false">
      <c r="B845" s="90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90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90"/>
      <c r="Y845" s="2"/>
      <c r="Z845" s="2"/>
      <c r="AA845" s="2"/>
      <c r="AB845" s="98"/>
      <c r="AC845" s="2"/>
      <c r="AD845" s="2"/>
      <c r="AE845" s="2"/>
      <c r="AF845" s="2"/>
      <c r="AG845" s="71"/>
      <c r="AH845" s="85"/>
      <c r="AI845" s="85"/>
    </row>
    <row r="846" customFormat="false" ht="12.75" hidden="false" customHeight="true" outlineLevel="0" collapsed="false">
      <c r="B846" s="90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90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90"/>
      <c r="Y846" s="2"/>
      <c r="Z846" s="2"/>
      <c r="AA846" s="2"/>
      <c r="AB846" s="98"/>
      <c r="AC846" s="2"/>
      <c r="AD846" s="2"/>
      <c r="AE846" s="2"/>
      <c r="AF846" s="2"/>
      <c r="AG846" s="71"/>
      <c r="AH846" s="85"/>
      <c r="AI846" s="85"/>
    </row>
    <row r="847" customFormat="false" ht="12.75" hidden="false" customHeight="true" outlineLevel="0" collapsed="false">
      <c r="B847" s="90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90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90"/>
      <c r="Y847" s="2"/>
      <c r="Z847" s="2"/>
      <c r="AA847" s="2"/>
      <c r="AB847" s="98"/>
      <c r="AC847" s="2"/>
      <c r="AD847" s="2"/>
      <c r="AE847" s="2"/>
      <c r="AF847" s="2"/>
      <c r="AG847" s="71"/>
      <c r="AH847" s="85"/>
      <c r="AI847" s="85"/>
    </row>
    <row r="848" customFormat="false" ht="12.75" hidden="false" customHeight="true" outlineLevel="0" collapsed="false">
      <c r="B848" s="90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90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90"/>
      <c r="Y848" s="2"/>
      <c r="Z848" s="2"/>
      <c r="AA848" s="2"/>
      <c r="AB848" s="98"/>
      <c r="AC848" s="2"/>
      <c r="AD848" s="2"/>
      <c r="AE848" s="2"/>
      <c r="AF848" s="2"/>
      <c r="AG848" s="71"/>
      <c r="AH848" s="85"/>
      <c r="AI848" s="85"/>
    </row>
    <row r="849" customFormat="false" ht="12.75" hidden="false" customHeight="true" outlineLevel="0" collapsed="false">
      <c r="B849" s="90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90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90"/>
      <c r="Y849" s="2"/>
      <c r="Z849" s="2"/>
      <c r="AA849" s="2"/>
      <c r="AB849" s="98"/>
      <c r="AC849" s="2"/>
      <c r="AD849" s="2"/>
      <c r="AE849" s="2"/>
      <c r="AF849" s="2"/>
      <c r="AG849" s="71"/>
      <c r="AH849" s="85"/>
      <c r="AI849" s="85"/>
    </row>
    <row r="850" customFormat="false" ht="12.75" hidden="false" customHeight="true" outlineLevel="0" collapsed="false">
      <c r="B850" s="90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90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90"/>
      <c r="Y850" s="2"/>
      <c r="Z850" s="2"/>
      <c r="AA850" s="2"/>
      <c r="AB850" s="98"/>
      <c r="AC850" s="2"/>
      <c r="AD850" s="2"/>
      <c r="AE850" s="2"/>
      <c r="AF850" s="2"/>
      <c r="AG850" s="71"/>
      <c r="AH850" s="85"/>
      <c r="AI850" s="85"/>
    </row>
    <row r="851" customFormat="false" ht="12.75" hidden="false" customHeight="true" outlineLevel="0" collapsed="false">
      <c r="B851" s="90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90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90"/>
      <c r="Y851" s="2"/>
      <c r="Z851" s="2"/>
      <c r="AA851" s="2"/>
      <c r="AB851" s="98"/>
      <c r="AC851" s="2"/>
      <c r="AD851" s="2"/>
      <c r="AE851" s="2"/>
      <c r="AF851" s="2"/>
      <c r="AG851" s="71"/>
      <c r="AH851" s="85"/>
      <c r="AI851" s="85"/>
    </row>
    <row r="852" customFormat="false" ht="12.75" hidden="false" customHeight="true" outlineLevel="0" collapsed="false">
      <c r="B852" s="90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90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90"/>
      <c r="Y852" s="2"/>
      <c r="Z852" s="2"/>
      <c r="AA852" s="2"/>
      <c r="AB852" s="98"/>
      <c r="AC852" s="2"/>
      <c r="AD852" s="2"/>
      <c r="AE852" s="2"/>
      <c r="AF852" s="2"/>
      <c r="AG852" s="71"/>
      <c r="AH852" s="85"/>
      <c r="AI852" s="85"/>
    </row>
    <row r="853" customFormat="false" ht="12.75" hidden="false" customHeight="true" outlineLevel="0" collapsed="false">
      <c r="B853" s="90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90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90"/>
      <c r="Y853" s="2"/>
      <c r="Z853" s="2"/>
      <c r="AA853" s="2"/>
      <c r="AB853" s="98"/>
      <c r="AC853" s="2"/>
      <c r="AD853" s="2"/>
      <c r="AE853" s="2"/>
      <c r="AF853" s="2"/>
      <c r="AG853" s="71"/>
      <c r="AH853" s="85"/>
      <c r="AI853" s="85"/>
    </row>
    <row r="854" customFormat="false" ht="12.75" hidden="false" customHeight="true" outlineLevel="0" collapsed="false">
      <c r="B854" s="90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90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90"/>
      <c r="Y854" s="2"/>
      <c r="Z854" s="2"/>
      <c r="AA854" s="2"/>
      <c r="AB854" s="98"/>
      <c r="AC854" s="2"/>
      <c r="AD854" s="2"/>
      <c r="AE854" s="2"/>
      <c r="AF854" s="2"/>
      <c r="AG854" s="71"/>
      <c r="AH854" s="85"/>
      <c r="AI854" s="85"/>
    </row>
    <row r="855" customFormat="false" ht="12.75" hidden="false" customHeight="true" outlineLevel="0" collapsed="false">
      <c r="B855" s="90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90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90"/>
      <c r="Y855" s="2"/>
      <c r="Z855" s="2"/>
      <c r="AA855" s="2"/>
      <c r="AB855" s="98"/>
      <c r="AC855" s="2"/>
      <c r="AD855" s="2"/>
      <c r="AE855" s="2"/>
      <c r="AF855" s="2"/>
      <c r="AG855" s="71"/>
      <c r="AH855" s="85"/>
      <c r="AI855" s="85"/>
    </row>
    <row r="856" customFormat="false" ht="12.75" hidden="false" customHeight="true" outlineLevel="0" collapsed="false">
      <c r="B856" s="90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90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90"/>
      <c r="Y856" s="2"/>
      <c r="Z856" s="2"/>
      <c r="AA856" s="2"/>
      <c r="AB856" s="98"/>
      <c r="AC856" s="2"/>
      <c r="AD856" s="2"/>
      <c r="AE856" s="2"/>
      <c r="AF856" s="2"/>
      <c r="AG856" s="71"/>
      <c r="AH856" s="85"/>
      <c r="AI856" s="85"/>
    </row>
    <row r="857" customFormat="false" ht="12.75" hidden="false" customHeight="true" outlineLevel="0" collapsed="false">
      <c r="B857" s="90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90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90"/>
      <c r="Y857" s="2"/>
      <c r="Z857" s="2"/>
      <c r="AA857" s="2"/>
      <c r="AB857" s="98"/>
      <c r="AC857" s="2"/>
      <c r="AD857" s="2"/>
      <c r="AE857" s="2"/>
      <c r="AF857" s="2"/>
      <c r="AG857" s="71"/>
      <c r="AH857" s="85"/>
      <c r="AI857" s="85"/>
    </row>
    <row r="858" customFormat="false" ht="12.75" hidden="false" customHeight="true" outlineLevel="0" collapsed="false">
      <c r="B858" s="90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90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90"/>
      <c r="Y858" s="2"/>
      <c r="Z858" s="2"/>
      <c r="AA858" s="2"/>
      <c r="AB858" s="98"/>
      <c r="AC858" s="2"/>
      <c r="AD858" s="2"/>
      <c r="AE858" s="2"/>
      <c r="AF858" s="2"/>
      <c r="AG858" s="71"/>
      <c r="AH858" s="85"/>
      <c r="AI858" s="85"/>
    </row>
    <row r="859" customFormat="false" ht="12.75" hidden="false" customHeight="true" outlineLevel="0" collapsed="false">
      <c r="B859" s="90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90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90"/>
      <c r="Y859" s="2"/>
      <c r="Z859" s="2"/>
      <c r="AA859" s="2"/>
      <c r="AB859" s="98"/>
      <c r="AC859" s="2"/>
      <c r="AD859" s="2"/>
      <c r="AE859" s="2"/>
      <c r="AF859" s="2"/>
      <c r="AG859" s="71"/>
      <c r="AH859" s="85"/>
      <c r="AI859" s="85"/>
    </row>
    <row r="860" customFormat="false" ht="12.75" hidden="false" customHeight="true" outlineLevel="0" collapsed="false">
      <c r="B860" s="90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90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90"/>
      <c r="Y860" s="2"/>
      <c r="Z860" s="2"/>
      <c r="AA860" s="2"/>
      <c r="AB860" s="98"/>
      <c r="AC860" s="2"/>
      <c r="AD860" s="2"/>
      <c r="AE860" s="2"/>
      <c r="AF860" s="2"/>
      <c r="AG860" s="71"/>
      <c r="AH860" s="85"/>
      <c r="AI860" s="85"/>
    </row>
    <row r="861" customFormat="false" ht="12.75" hidden="false" customHeight="true" outlineLevel="0" collapsed="false">
      <c r="B861" s="90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90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90"/>
      <c r="Y861" s="2"/>
      <c r="Z861" s="2"/>
      <c r="AA861" s="2"/>
      <c r="AB861" s="98"/>
      <c r="AC861" s="2"/>
      <c r="AD861" s="2"/>
      <c r="AE861" s="2"/>
      <c r="AF861" s="2"/>
      <c r="AG861" s="71"/>
      <c r="AH861" s="85"/>
      <c r="AI861" s="85"/>
    </row>
    <row r="862" customFormat="false" ht="12.75" hidden="false" customHeight="true" outlineLevel="0" collapsed="false">
      <c r="B862" s="90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90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90"/>
      <c r="Y862" s="2"/>
      <c r="Z862" s="2"/>
      <c r="AA862" s="2"/>
      <c r="AB862" s="98"/>
      <c r="AC862" s="2"/>
      <c r="AD862" s="2"/>
      <c r="AE862" s="2"/>
      <c r="AF862" s="2"/>
      <c r="AG862" s="71"/>
      <c r="AH862" s="85"/>
      <c r="AI862" s="85"/>
    </row>
    <row r="863" customFormat="false" ht="12.75" hidden="false" customHeight="true" outlineLevel="0" collapsed="false">
      <c r="B863" s="90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90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90"/>
      <c r="Y863" s="2"/>
      <c r="Z863" s="2"/>
      <c r="AA863" s="2"/>
      <c r="AB863" s="98"/>
      <c r="AC863" s="2"/>
      <c r="AD863" s="2"/>
      <c r="AE863" s="2"/>
      <c r="AF863" s="2"/>
      <c r="AG863" s="71"/>
      <c r="AH863" s="85"/>
      <c r="AI863" s="85"/>
    </row>
    <row r="864" customFormat="false" ht="12.75" hidden="false" customHeight="true" outlineLevel="0" collapsed="false">
      <c r="B864" s="90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90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90"/>
      <c r="Y864" s="2"/>
      <c r="Z864" s="2"/>
      <c r="AA864" s="2"/>
      <c r="AB864" s="98"/>
      <c r="AC864" s="2"/>
      <c r="AD864" s="2"/>
      <c r="AE864" s="2"/>
      <c r="AF864" s="2"/>
      <c r="AG864" s="71"/>
      <c r="AH864" s="85"/>
      <c r="AI864" s="85"/>
    </row>
    <row r="865" customFormat="false" ht="12.75" hidden="false" customHeight="true" outlineLevel="0" collapsed="false">
      <c r="B865" s="90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90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90"/>
      <c r="Y865" s="2"/>
      <c r="Z865" s="2"/>
      <c r="AA865" s="2"/>
      <c r="AB865" s="98"/>
      <c r="AC865" s="2"/>
      <c r="AD865" s="2"/>
      <c r="AE865" s="2"/>
      <c r="AF865" s="2"/>
      <c r="AG865" s="71"/>
      <c r="AH865" s="85"/>
      <c r="AI865" s="85"/>
    </row>
    <row r="866" customFormat="false" ht="12.75" hidden="false" customHeight="true" outlineLevel="0" collapsed="false">
      <c r="B866" s="90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90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90"/>
      <c r="Y866" s="2"/>
      <c r="Z866" s="2"/>
      <c r="AA866" s="2"/>
      <c r="AB866" s="98"/>
      <c r="AC866" s="2"/>
      <c r="AD866" s="2"/>
      <c r="AE866" s="2"/>
      <c r="AF866" s="2"/>
      <c r="AG866" s="71"/>
      <c r="AH866" s="85"/>
      <c r="AI866" s="85"/>
    </row>
    <row r="867" customFormat="false" ht="12.75" hidden="false" customHeight="true" outlineLevel="0" collapsed="false">
      <c r="B867" s="90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90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90"/>
      <c r="Y867" s="2"/>
      <c r="Z867" s="2"/>
      <c r="AA867" s="2"/>
      <c r="AB867" s="98"/>
      <c r="AC867" s="2"/>
      <c r="AD867" s="2"/>
      <c r="AE867" s="2"/>
      <c r="AF867" s="2"/>
      <c r="AG867" s="71"/>
      <c r="AH867" s="85"/>
      <c r="AI867" s="85"/>
    </row>
    <row r="868" customFormat="false" ht="12.75" hidden="false" customHeight="true" outlineLevel="0" collapsed="false">
      <c r="B868" s="90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90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90"/>
      <c r="Y868" s="2"/>
      <c r="Z868" s="2"/>
      <c r="AA868" s="2"/>
      <c r="AB868" s="98"/>
      <c r="AC868" s="2"/>
      <c r="AD868" s="2"/>
      <c r="AE868" s="2"/>
      <c r="AF868" s="2"/>
      <c r="AG868" s="71"/>
      <c r="AH868" s="85"/>
      <c r="AI868" s="85"/>
    </row>
    <row r="869" customFormat="false" ht="12.75" hidden="false" customHeight="true" outlineLevel="0" collapsed="false">
      <c r="B869" s="90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90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90"/>
      <c r="Y869" s="2"/>
      <c r="Z869" s="2"/>
      <c r="AA869" s="2"/>
      <c r="AB869" s="98"/>
      <c r="AC869" s="2"/>
      <c r="AD869" s="2"/>
      <c r="AE869" s="2"/>
      <c r="AF869" s="2"/>
      <c r="AG869" s="71"/>
      <c r="AH869" s="85"/>
      <c r="AI869" s="85"/>
    </row>
    <row r="870" customFormat="false" ht="12.75" hidden="false" customHeight="true" outlineLevel="0" collapsed="false">
      <c r="B870" s="90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90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90"/>
      <c r="Y870" s="2"/>
      <c r="Z870" s="2"/>
      <c r="AA870" s="2"/>
      <c r="AB870" s="98"/>
      <c r="AC870" s="2"/>
      <c r="AD870" s="2"/>
      <c r="AE870" s="2"/>
      <c r="AF870" s="2"/>
      <c r="AG870" s="71"/>
      <c r="AH870" s="85"/>
      <c r="AI870" s="85"/>
    </row>
    <row r="871" customFormat="false" ht="12.75" hidden="false" customHeight="true" outlineLevel="0" collapsed="false">
      <c r="B871" s="90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90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90"/>
      <c r="Y871" s="2"/>
      <c r="Z871" s="2"/>
      <c r="AA871" s="2"/>
      <c r="AB871" s="98"/>
      <c r="AC871" s="2"/>
      <c r="AD871" s="2"/>
      <c r="AE871" s="2"/>
      <c r="AF871" s="2"/>
      <c r="AG871" s="71"/>
      <c r="AH871" s="85"/>
      <c r="AI871" s="85"/>
    </row>
    <row r="872" customFormat="false" ht="12.75" hidden="false" customHeight="true" outlineLevel="0" collapsed="false">
      <c r="B872" s="90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90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90"/>
      <c r="Y872" s="2"/>
      <c r="Z872" s="2"/>
      <c r="AA872" s="2"/>
      <c r="AB872" s="98"/>
      <c r="AC872" s="2"/>
      <c r="AD872" s="2"/>
      <c r="AE872" s="2"/>
      <c r="AF872" s="2"/>
      <c r="AG872" s="71"/>
      <c r="AH872" s="85"/>
      <c r="AI872" s="85"/>
    </row>
    <row r="873" customFormat="false" ht="12.75" hidden="false" customHeight="true" outlineLevel="0" collapsed="false">
      <c r="B873" s="90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90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90"/>
      <c r="Y873" s="2"/>
      <c r="Z873" s="2"/>
      <c r="AA873" s="2"/>
      <c r="AB873" s="98"/>
      <c r="AC873" s="2"/>
      <c r="AD873" s="2"/>
      <c r="AE873" s="2"/>
      <c r="AF873" s="2"/>
      <c r="AG873" s="71"/>
      <c r="AH873" s="85"/>
      <c r="AI873" s="85"/>
    </row>
    <row r="874" customFormat="false" ht="12.75" hidden="false" customHeight="true" outlineLevel="0" collapsed="false">
      <c r="B874" s="90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90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90"/>
      <c r="Y874" s="2"/>
      <c r="Z874" s="2"/>
      <c r="AA874" s="2"/>
      <c r="AB874" s="98"/>
      <c r="AC874" s="2"/>
      <c r="AD874" s="2"/>
      <c r="AE874" s="2"/>
      <c r="AF874" s="2"/>
      <c r="AG874" s="71"/>
      <c r="AH874" s="85"/>
      <c r="AI874" s="85"/>
    </row>
    <row r="875" customFormat="false" ht="12.75" hidden="false" customHeight="true" outlineLevel="0" collapsed="false">
      <c r="B875" s="90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90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90"/>
      <c r="Y875" s="2"/>
      <c r="Z875" s="2"/>
      <c r="AA875" s="2"/>
      <c r="AB875" s="98"/>
      <c r="AC875" s="2"/>
      <c r="AD875" s="2"/>
      <c r="AE875" s="2"/>
      <c r="AF875" s="2"/>
      <c r="AG875" s="71"/>
      <c r="AH875" s="85"/>
      <c r="AI875" s="85"/>
    </row>
    <row r="876" customFormat="false" ht="12.75" hidden="false" customHeight="true" outlineLevel="0" collapsed="false">
      <c r="B876" s="90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90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90"/>
      <c r="Y876" s="2"/>
      <c r="Z876" s="2"/>
      <c r="AA876" s="2"/>
      <c r="AB876" s="98"/>
      <c r="AC876" s="2"/>
      <c r="AD876" s="2"/>
      <c r="AE876" s="2"/>
      <c r="AF876" s="2"/>
      <c r="AG876" s="71"/>
      <c r="AH876" s="85"/>
      <c r="AI876" s="85"/>
    </row>
    <row r="877" customFormat="false" ht="12.75" hidden="false" customHeight="true" outlineLevel="0" collapsed="false">
      <c r="B877" s="90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90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90"/>
      <c r="Y877" s="2"/>
      <c r="Z877" s="2"/>
      <c r="AA877" s="2"/>
      <c r="AB877" s="98"/>
      <c r="AC877" s="2"/>
      <c r="AD877" s="2"/>
      <c r="AE877" s="2"/>
      <c r="AF877" s="2"/>
      <c r="AG877" s="71"/>
      <c r="AH877" s="85"/>
      <c r="AI877" s="85"/>
    </row>
    <row r="878" customFormat="false" ht="12.75" hidden="false" customHeight="true" outlineLevel="0" collapsed="false">
      <c r="B878" s="90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90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90"/>
      <c r="Y878" s="2"/>
      <c r="Z878" s="2"/>
      <c r="AA878" s="2"/>
      <c r="AB878" s="98"/>
      <c r="AC878" s="2"/>
      <c r="AD878" s="2"/>
      <c r="AE878" s="2"/>
      <c r="AF878" s="2"/>
      <c r="AG878" s="71"/>
      <c r="AH878" s="85"/>
      <c r="AI878" s="85"/>
    </row>
    <row r="879" customFormat="false" ht="12.75" hidden="false" customHeight="true" outlineLevel="0" collapsed="false">
      <c r="B879" s="90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90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90"/>
      <c r="Y879" s="2"/>
      <c r="Z879" s="2"/>
      <c r="AA879" s="2"/>
      <c r="AB879" s="98"/>
      <c r="AC879" s="2"/>
      <c r="AD879" s="2"/>
      <c r="AE879" s="2"/>
      <c r="AF879" s="2"/>
      <c r="AG879" s="71"/>
      <c r="AH879" s="85"/>
      <c r="AI879" s="85"/>
    </row>
    <row r="880" customFormat="false" ht="12.75" hidden="false" customHeight="true" outlineLevel="0" collapsed="false">
      <c r="B880" s="90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90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90"/>
      <c r="Y880" s="2"/>
      <c r="Z880" s="2"/>
      <c r="AA880" s="2"/>
      <c r="AB880" s="98"/>
      <c r="AC880" s="2"/>
      <c r="AD880" s="2"/>
      <c r="AE880" s="2"/>
      <c r="AF880" s="2"/>
      <c r="AG880" s="71"/>
      <c r="AH880" s="85"/>
      <c r="AI880" s="85"/>
    </row>
    <row r="881" customFormat="false" ht="12.75" hidden="false" customHeight="true" outlineLevel="0" collapsed="false">
      <c r="B881" s="90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90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90"/>
      <c r="Y881" s="2"/>
      <c r="Z881" s="2"/>
      <c r="AA881" s="2"/>
      <c r="AB881" s="98"/>
      <c r="AC881" s="2"/>
      <c r="AD881" s="2"/>
      <c r="AE881" s="2"/>
      <c r="AF881" s="2"/>
      <c r="AG881" s="71"/>
      <c r="AH881" s="85"/>
      <c r="AI881" s="85"/>
    </row>
    <row r="882" customFormat="false" ht="12.75" hidden="false" customHeight="true" outlineLevel="0" collapsed="false">
      <c r="B882" s="90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90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90"/>
      <c r="Y882" s="2"/>
      <c r="Z882" s="2"/>
      <c r="AA882" s="2"/>
      <c r="AB882" s="98"/>
      <c r="AC882" s="2"/>
      <c r="AD882" s="2"/>
      <c r="AE882" s="2"/>
      <c r="AF882" s="2"/>
      <c r="AG882" s="71"/>
      <c r="AH882" s="85"/>
      <c r="AI882" s="85"/>
    </row>
    <row r="883" customFormat="false" ht="12.75" hidden="false" customHeight="true" outlineLevel="0" collapsed="false">
      <c r="B883" s="90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90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90"/>
      <c r="Y883" s="2"/>
      <c r="Z883" s="2"/>
      <c r="AA883" s="2"/>
      <c r="AB883" s="98"/>
      <c r="AC883" s="2"/>
      <c r="AD883" s="2"/>
      <c r="AE883" s="2"/>
      <c r="AF883" s="2"/>
      <c r="AG883" s="71"/>
      <c r="AH883" s="85"/>
      <c r="AI883" s="85"/>
    </row>
    <row r="884" customFormat="false" ht="12.75" hidden="false" customHeight="true" outlineLevel="0" collapsed="false">
      <c r="B884" s="90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90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90"/>
      <c r="Y884" s="2"/>
      <c r="Z884" s="2"/>
      <c r="AA884" s="2"/>
      <c r="AB884" s="98"/>
      <c r="AC884" s="2"/>
      <c r="AD884" s="2"/>
      <c r="AE884" s="2"/>
      <c r="AF884" s="2"/>
      <c r="AG884" s="71"/>
      <c r="AH884" s="85"/>
      <c r="AI884" s="85"/>
    </row>
    <row r="885" customFormat="false" ht="12.75" hidden="false" customHeight="true" outlineLevel="0" collapsed="false">
      <c r="B885" s="90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90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90"/>
      <c r="Y885" s="2"/>
      <c r="Z885" s="2"/>
      <c r="AA885" s="2"/>
      <c r="AB885" s="98"/>
      <c r="AC885" s="2"/>
      <c r="AD885" s="2"/>
      <c r="AE885" s="2"/>
      <c r="AF885" s="2"/>
      <c r="AG885" s="71"/>
      <c r="AH885" s="85"/>
      <c r="AI885" s="85"/>
    </row>
    <row r="886" customFormat="false" ht="12.75" hidden="false" customHeight="true" outlineLevel="0" collapsed="false">
      <c r="B886" s="90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90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90"/>
      <c r="Y886" s="2"/>
      <c r="Z886" s="2"/>
      <c r="AA886" s="2"/>
      <c r="AB886" s="98"/>
      <c r="AC886" s="2"/>
      <c r="AD886" s="2"/>
      <c r="AE886" s="2"/>
      <c r="AF886" s="2"/>
      <c r="AG886" s="71"/>
      <c r="AH886" s="85"/>
      <c r="AI886" s="85"/>
    </row>
    <row r="887" customFormat="false" ht="12.75" hidden="false" customHeight="true" outlineLevel="0" collapsed="false">
      <c r="B887" s="90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90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90"/>
      <c r="Y887" s="2"/>
      <c r="Z887" s="2"/>
      <c r="AA887" s="2"/>
      <c r="AB887" s="98"/>
      <c r="AC887" s="2"/>
      <c r="AD887" s="2"/>
      <c r="AE887" s="2"/>
      <c r="AF887" s="2"/>
      <c r="AG887" s="71"/>
      <c r="AH887" s="85"/>
      <c r="AI887" s="85"/>
    </row>
    <row r="888" customFormat="false" ht="12.75" hidden="false" customHeight="true" outlineLevel="0" collapsed="false">
      <c r="B888" s="90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90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90"/>
      <c r="Y888" s="2"/>
      <c r="Z888" s="2"/>
      <c r="AA888" s="2"/>
      <c r="AB888" s="98"/>
      <c r="AC888" s="2"/>
      <c r="AD888" s="2"/>
      <c r="AE888" s="2"/>
      <c r="AF888" s="2"/>
      <c r="AG888" s="71"/>
      <c r="AH888" s="85"/>
      <c r="AI888" s="85"/>
    </row>
    <row r="889" customFormat="false" ht="12.75" hidden="false" customHeight="true" outlineLevel="0" collapsed="false">
      <c r="B889" s="90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90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90"/>
      <c r="Y889" s="2"/>
      <c r="Z889" s="2"/>
      <c r="AA889" s="2"/>
      <c r="AB889" s="98"/>
      <c r="AC889" s="2"/>
      <c r="AD889" s="2"/>
      <c r="AE889" s="2"/>
      <c r="AF889" s="2"/>
      <c r="AG889" s="71"/>
      <c r="AH889" s="85"/>
      <c r="AI889" s="85"/>
    </row>
    <row r="890" customFormat="false" ht="12.75" hidden="false" customHeight="true" outlineLevel="0" collapsed="false">
      <c r="B890" s="90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90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90"/>
      <c r="Y890" s="2"/>
      <c r="Z890" s="2"/>
      <c r="AA890" s="2"/>
      <c r="AB890" s="98"/>
      <c r="AC890" s="2"/>
      <c r="AD890" s="2"/>
      <c r="AE890" s="2"/>
      <c r="AF890" s="2"/>
      <c r="AG890" s="71"/>
      <c r="AH890" s="85"/>
      <c r="AI890" s="85"/>
    </row>
    <row r="891" customFormat="false" ht="12.75" hidden="false" customHeight="true" outlineLevel="0" collapsed="false">
      <c r="B891" s="90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90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90"/>
      <c r="Y891" s="2"/>
      <c r="Z891" s="2"/>
      <c r="AA891" s="2"/>
      <c r="AB891" s="98"/>
      <c r="AC891" s="2"/>
      <c r="AD891" s="2"/>
      <c r="AE891" s="2"/>
      <c r="AF891" s="2"/>
      <c r="AG891" s="71"/>
      <c r="AH891" s="85"/>
      <c r="AI891" s="85"/>
    </row>
    <row r="892" customFormat="false" ht="12.75" hidden="false" customHeight="true" outlineLevel="0" collapsed="false">
      <c r="B892" s="90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90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90"/>
      <c r="Y892" s="2"/>
      <c r="Z892" s="2"/>
      <c r="AA892" s="2"/>
      <c r="AB892" s="98"/>
      <c r="AC892" s="2"/>
      <c r="AD892" s="2"/>
      <c r="AE892" s="2"/>
      <c r="AF892" s="2"/>
      <c r="AG892" s="71"/>
      <c r="AH892" s="85"/>
      <c r="AI892" s="85"/>
    </row>
    <row r="893" customFormat="false" ht="12.75" hidden="false" customHeight="true" outlineLevel="0" collapsed="false">
      <c r="B893" s="90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90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90"/>
      <c r="Y893" s="2"/>
      <c r="Z893" s="2"/>
      <c r="AA893" s="2"/>
      <c r="AB893" s="98"/>
      <c r="AC893" s="2"/>
      <c r="AD893" s="2"/>
      <c r="AE893" s="2"/>
      <c r="AF893" s="2"/>
      <c r="AG893" s="71"/>
      <c r="AH893" s="85"/>
      <c r="AI893" s="85"/>
    </row>
    <row r="894" customFormat="false" ht="12.75" hidden="false" customHeight="true" outlineLevel="0" collapsed="false">
      <c r="B894" s="90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90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90"/>
      <c r="Y894" s="2"/>
      <c r="Z894" s="2"/>
      <c r="AA894" s="2"/>
      <c r="AB894" s="98"/>
      <c r="AC894" s="2"/>
      <c r="AD894" s="2"/>
      <c r="AE894" s="2"/>
      <c r="AF894" s="2"/>
      <c r="AG894" s="71"/>
      <c r="AH894" s="85"/>
      <c r="AI894" s="85"/>
    </row>
    <row r="895" customFormat="false" ht="12.75" hidden="false" customHeight="true" outlineLevel="0" collapsed="false">
      <c r="B895" s="90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90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90"/>
      <c r="Y895" s="2"/>
      <c r="Z895" s="2"/>
      <c r="AA895" s="2"/>
      <c r="AB895" s="98"/>
      <c r="AC895" s="2"/>
      <c r="AD895" s="2"/>
      <c r="AE895" s="2"/>
      <c r="AF895" s="2"/>
      <c r="AG895" s="71"/>
      <c r="AH895" s="85"/>
      <c r="AI895" s="85"/>
    </row>
    <row r="896" customFormat="false" ht="12.75" hidden="false" customHeight="true" outlineLevel="0" collapsed="false">
      <c r="B896" s="90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90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90"/>
      <c r="Y896" s="2"/>
      <c r="Z896" s="2"/>
      <c r="AA896" s="2"/>
      <c r="AB896" s="98"/>
      <c r="AC896" s="2"/>
      <c r="AD896" s="2"/>
      <c r="AE896" s="2"/>
      <c r="AF896" s="2"/>
      <c r="AG896" s="71"/>
      <c r="AH896" s="85"/>
      <c r="AI896" s="85"/>
    </row>
    <row r="897" customFormat="false" ht="12.75" hidden="false" customHeight="true" outlineLevel="0" collapsed="false">
      <c r="B897" s="90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90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90"/>
      <c r="Y897" s="2"/>
      <c r="Z897" s="2"/>
      <c r="AA897" s="2"/>
      <c r="AB897" s="98"/>
      <c r="AC897" s="2"/>
      <c r="AD897" s="2"/>
      <c r="AE897" s="2"/>
      <c r="AF897" s="2"/>
      <c r="AG897" s="71"/>
      <c r="AH897" s="85"/>
      <c r="AI897" s="85"/>
    </row>
    <row r="898" customFormat="false" ht="12.75" hidden="false" customHeight="true" outlineLevel="0" collapsed="false">
      <c r="B898" s="90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90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90"/>
      <c r="Y898" s="2"/>
      <c r="Z898" s="2"/>
      <c r="AA898" s="2"/>
      <c r="AB898" s="98"/>
      <c r="AC898" s="2"/>
      <c r="AD898" s="2"/>
      <c r="AE898" s="2"/>
      <c r="AF898" s="2"/>
      <c r="AG898" s="71"/>
      <c r="AH898" s="85"/>
      <c r="AI898" s="85"/>
    </row>
    <row r="899" customFormat="false" ht="12.75" hidden="false" customHeight="true" outlineLevel="0" collapsed="false">
      <c r="B899" s="90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90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90"/>
      <c r="Y899" s="2"/>
      <c r="Z899" s="2"/>
      <c r="AA899" s="2"/>
      <c r="AB899" s="98"/>
      <c r="AC899" s="2"/>
      <c r="AD899" s="2"/>
      <c r="AE899" s="2"/>
      <c r="AF899" s="2"/>
      <c r="AG899" s="71"/>
      <c r="AH899" s="85"/>
      <c r="AI899" s="85"/>
    </row>
    <row r="900" customFormat="false" ht="12.75" hidden="false" customHeight="true" outlineLevel="0" collapsed="false">
      <c r="B900" s="90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90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90"/>
      <c r="Y900" s="2"/>
      <c r="Z900" s="2"/>
      <c r="AA900" s="2"/>
      <c r="AB900" s="98"/>
      <c r="AC900" s="2"/>
      <c r="AD900" s="2"/>
      <c r="AE900" s="2"/>
      <c r="AF900" s="2"/>
      <c r="AG900" s="71"/>
      <c r="AH900" s="85"/>
      <c r="AI900" s="85"/>
    </row>
    <row r="901" customFormat="false" ht="12.75" hidden="false" customHeight="true" outlineLevel="0" collapsed="false">
      <c r="B901" s="90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90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90"/>
      <c r="Y901" s="2"/>
      <c r="Z901" s="2"/>
      <c r="AA901" s="2"/>
      <c r="AB901" s="98"/>
      <c r="AC901" s="2"/>
      <c r="AD901" s="2"/>
      <c r="AE901" s="2"/>
      <c r="AF901" s="2"/>
      <c r="AG901" s="71"/>
      <c r="AH901" s="85"/>
      <c r="AI901" s="85"/>
    </row>
    <row r="902" customFormat="false" ht="12.75" hidden="false" customHeight="true" outlineLevel="0" collapsed="false">
      <c r="B902" s="90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90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90"/>
      <c r="Y902" s="2"/>
      <c r="Z902" s="2"/>
      <c r="AA902" s="2"/>
      <c r="AB902" s="98"/>
      <c r="AC902" s="2"/>
      <c r="AD902" s="2"/>
      <c r="AE902" s="2"/>
      <c r="AF902" s="2"/>
      <c r="AG902" s="71"/>
      <c r="AH902" s="85"/>
      <c r="AI902" s="85"/>
    </row>
    <row r="903" customFormat="false" ht="12.75" hidden="false" customHeight="true" outlineLevel="0" collapsed="false">
      <c r="B903" s="90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90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90"/>
      <c r="Y903" s="2"/>
      <c r="Z903" s="2"/>
      <c r="AA903" s="2"/>
      <c r="AB903" s="98"/>
      <c r="AC903" s="2"/>
      <c r="AD903" s="2"/>
      <c r="AE903" s="2"/>
      <c r="AF903" s="2"/>
      <c r="AG903" s="71"/>
      <c r="AH903" s="85"/>
      <c r="AI903" s="85"/>
    </row>
    <row r="904" customFormat="false" ht="12.75" hidden="false" customHeight="true" outlineLevel="0" collapsed="false">
      <c r="B904" s="90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90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90"/>
      <c r="Y904" s="2"/>
      <c r="Z904" s="2"/>
      <c r="AA904" s="2"/>
      <c r="AB904" s="98"/>
      <c r="AC904" s="2"/>
      <c r="AD904" s="2"/>
      <c r="AE904" s="2"/>
      <c r="AF904" s="2"/>
      <c r="AG904" s="71"/>
      <c r="AH904" s="85"/>
      <c r="AI904" s="85"/>
    </row>
    <row r="905" customFormat="false" ht="12.75" hidden="false" customHeight="true" outlineLevel="0" collapsed="false">
      <c r="B905" s="90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90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90"/>
      <c r="Y905" s="2"/>
      <c r="Z905" s="2"/>
      <c r="AA905" s="2"/>
      <c r="AB905" s="98"/>
      <c r="AC905" s="2"/>
      <c r="AD905" s="2"/>
      <c r="AE905" s="2"/>
      <c r="AF905" s="2"/>
      <c r="AG905" s="71"/>
      <c r="AH905" s="85"/>
      <c r="AI905" s="85"/>
    </row>
    <row r="906" customFormat="false" ht="12.75" hidden="false" customHeight="true" outlineLevel="0" collapsed="false">
      <c r="B906" s="90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90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90"/>
      <c r="Y906" s="2"/>
      <c r="Z906" s="2"/>
      <c r="AA906" s="2"/>
      <c r="AB906" s="98"/>
      <c r="AC906" s="2"/>
      <c r="AD906" s="2"/>
      <c r="AE906" s="2"/>
      <c r="AF906" s="2"/>
      <c r="AG906" s="71"/>
      <c r="AH906" s="85"/>
      <c r="AI906" s="85"/>
    </row>
    <row r="907" customFormat="false" ht="12.75" hidden="false" customHeight="true" outlineLevel="0" collapsed="false">
      <c r="B907" s="90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90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90"/>
      <c r="Y907" s="2"/>
      <c r="Z907" s="2"/>
      <c r="AA907" s="2"/>
      <c r="AB907" s="98"/>
      <c r="AC907" s="2"/>
      <c r="AD907" s="2"/>
      <c r="AE907" s="2"/>
      <c r="AF907" s="2"/>
      <c r="AG907" s="71"/>
      <c r="AH907" s="85"/>
      <c r="AI907" s="85"/>
    </row>
    <row r="908" customFormat="false" ht="12.75" hidden="false" customHeight="true" outlineLevel="0" collapsed="false">
      <c r="B908" s="90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90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90"/>
      <c r="Y908" s="2"/>
      <c r="Z908" s="2"/>
      <c r="AA908" s="2"/>
      <c r="AB908" s="98"/>
      <c r="AC908" s="2"/>
      <c r="AD908" s="2"/>
      <c r="AE908" s="2"/>
      <c r="AF908" s="2"/>
      <c r="AG908" s="71"/>
      <c r="AH908" s="85"/>
      <c r="AI908" s="85"/>
    </row>
    <row r="909" customFormat="false" ht="12.75" hidden="false" customHeight="true" outlineLevel="0" collapsed="false">
      <c r="B909" s="90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90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90"/>
      <c r="Y909" s="2"/>
      <c r="Z909" s="2"/>
      <c r="AA909" s="2"/>
      <c r="AB909" s="98"/>
      <c r="AC909" s="2"/>
      <c r="AD909" s="2"/>
      <c r="AE909" s="2"/>
      <c r="AF909" s="2"/>
      <c r="AG909" s="71"/>
      <c r="AH909" s="85"/>
      <c r="AI909" s="85"/>
    </row>
    <row r="910" customFormat="false" ht="12.75" hidden="false" customHeight="true" outlineLevel="0" collapsed="false">
      <c r="B910" s="90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90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90"/>
      <c r="Y910" s="2"/>
      <c r="Z910" s="2"/>
      <c r="AA910" s="2"/>
      <c r="AB910" s="98"/>
      <c r="AC910" s="2"/>
      <c r="AD910" s="2"/>
      <c r="AE910" s="2"/>
      <c r="AF910" s="2"/>
      <c r="AG910" s="71"/>
      <c r="AH910" s="85"/>
      <c r="AI910" s="85"/>
    </row>
    <row r="911" customFormat="false" ht="12.75" hidden="false" customHeight="true" outlineLevel="0" collapsed="false">
      <c r="B911" s="90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90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90"/>
      <c r="Y911" s="2"/>
      <c r="Z911" s="2"/>
      <c r="AA911" s="2"/>
      <c r="AB911" s="98"/>
      <c r="AC911" s="2"/>
      <c r="AD911" s="2"/>
      <c r="AE911" s="2"/>
      <c r="AF911" s="2"/>
      <c r="AG911" s="71"/>
      <c r="AH911" s="85"/>
      <c r="AI911" s="85"/>
    </row>
    <row r="912" customFormat="false" ht="12.75" hidden="false" customHeight="true" outlineLevel="0" collapsed="false">
      <c r="B912" s="90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90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90"/>
      <c r="Y912" s="2"/>
      <c r="Z912" s="2"/>
      <c r="AA912" s="2"/>
      <c r="AB912" s="98"/>
      <c r="AC912" s="2"/>
      <c r="AD912" s="2"/>
      <c r="AE912" s="2"/>
      <c r="AF912" s="2"/>
      <c r="AG912" s="71"/>
      <c r="AH912" s="85"/>
      <c r="AI912" s="85"/>
    </row>
    <row r="913" customFormat="false" ht="12.75" hidden="false" customHeight="true" outlineLevel="0" collapsed="false">
      <c r="B913" s="90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90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90"/>
      <c r="Y913" s="2"/>
      <c r="Z913" s="2"/>
      <c r="AA913" s="2"/>
      <c r="AB913" s="98"/>
      <c r="AC913" s="2"/>
      <c r="AD913" s="2"/>
      <c r="AE913" s="2"/>
      <c r="AF913" s="2"/>
      <c r="AG913" s="71"/>
      <c r="AH913" s="85"/>
      <c r="AI913" s="85"/>
    </row>
    <row r="914" customFormat="false" ht="12.75" hidden="false" customHeight="true" outlineLevel="0" collapsed="false">
      <c r="B914" s="90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90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90"/>
      <c r="Y914" s="2"/>
      <c r="Z914" s="2"/>
      <c r="AA914" s="2"/>
      <c r="AB914" s="98"/>
      <c r="AC914" s="2"/>
      <c r="AD914" s="2"/>
      <c r="AE914" s="2"/>
      <c r="AF914" s="2"/>
      <c r="AG914" s="71"/>
      <c r="AH914" s="85"/>
      <c r="AI914" s="85"/>
    </row>
    <row r="915" customFormat="false" ht="12.75" hidden="false" customHeight="true" outlineLevel="0" collapsed="false">
      <c r="B915" s="90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90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90"/>
      <c r="Y915" s="2"/>
      <c r="Z915" s="2"/>
      <c r="AA915" s="2"/>
      <c r="AB915" s="98"/>
      <c r="AC915" s="2"/>
      <c r="AD915" s="2"/>
      <c r="AE915" s="2"/>
      <c r="AF915" s="2"/>
      <c r="AG915" s="71"/>
      <c r="AH915" s="85"/>
      <c r="AI915" s="85"/>
    </row>
    <row r="916" customFormat="false" ht="12.75" hidden="false" customHeight="true" outlineLevel="0" collapsed="false">
      <c r="B916" s="90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90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90"/>
      <c r="Y916" s="2"/>
      <c r="Z916" s="2"/>
      <c r="AA916" s="2"/>
      <c r="AB916" s="98"/>
      <c r="AC916" s="2"/>
      <c r="AD916" s="2"/>
      <c r="AE916" s="2"/>
      <c r="AF916" s="2"/>
      <c r="AG916" s="71"/>
      <c r="AH916" s="85"/>
      <c r="AI916" s="85"/>
    </row>
    <row r="917" customFormat="false" ht="12.75" hidden="false" customHeight="true" outlineLevel="0" collapsed="false">
      <c r="B917" s="90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90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90"/>
      <c r="Y917" s="2"/>
      <c r="Z917" s="2"/>
      <c r="AA917" s="2"/>
      <c r="AB917" s="98"/>
      <c r="AC917" s="2"/>
      <c r="AD917" s="2"/>
      <c r="AE917" s="2"/>
      <c r="AF917" s="2"/>
      <c r="AG917" s="71"/>
      <c r="AH917" s="85"/>
      <c r="AI917" s="85"/>
    </row>
    <row r="918" customFormat="false" ht="12.75" hidden="false" customHeight="true" outlineLevel="0" collapsed="false">
      <c r="B918" s="90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90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90"/>
      <c r="Y918" s="2"/>
      <c r="Z918" s="2"/>
      <c r="AA918" s="2"/>
      <c r="AB918" s="98"/>
      <c r="AC918" s="2"/>
      <c r="AD918" s="2"/>
      <c r="AE918" s="2"/>
      <c r="AF918" s="2"/>
      <c r="AG918" s="71"/>
      <c r="AH918" s="85"/>
      <c r="AI918" s="85"/>
    </row>
    <row r="919" customFormat="false" ht="12.75" hidden="false" customHeight="true" outlineLevel="0" collapsed="false">
      <c r="B919" s="90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90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90"/>
      <c r="Y919" s="2"/>
      <c r="Z919" s="2"/>
      <c r="AA919" s="2"/>
      <c r="AB919" s="98"/>
      <c r="AC919" s="2"/>
      <c r="AD919" s="2"/>
      <c r="AE919" s="2"/>
      <c r="AF919" s="2"/>
      <c r="AG919" s="71"/>
      <c r="AH919" s="85"/>
      <c r="AI919" s="85"/>
    </row>
    <row r="920" customFormat="false" ht="12.75" hidden="false" customHeight="true" outlineLevel="0" collapsed="false">
      <c r="B920" s="90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90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90"/>
      <c r="Y920" s="2"/>
      <c r="Z920" s="2"/>
      <c r="AA920" s="2"/>
      <c r="AB920" s="98"/>
      <c r="AC920" s="2"/>
      <c r="AD920" s="2"/>
      <c r="AE920" s="2"/>
      <c r="AF920" s="2"/>
      <c r="AG920" s="71"/>
      <c r="AH920" s="85"/>
      <c r="AI920" s="85"/>
    </row>
    <row r="921" customFormat="false" ht="12.75" hidden="false" customHeight="true" outlineLevel="0" collapsed="false">
      <c r="B921" s="90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90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90"/>
      <c r="Y921" s="2"/>
      <c r="Z921" s="2"/>
      <c r="AA921" s="2"/>
      <c r="AB921" s="98"/>
      <c r="AC921" s="2"/>
      <c r="AD921" s="2"/>
      <c r="AE921" s="2"/>
      <c r="AF921" s="2"/>
      <c r="AG921" s="71"/>
      <c r="AH921" s="85"/>
      <c r="AI921" s="85"/>
    </row>
    <row r="922" customFormat="false" ht="12.75" hidden="false" customHeight="true" outlineLevel="0" collapsed="false">
      <c r="B922" s="90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90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90"/>
      <c r="Y922" s="2"/>
      <c r="Z922" s="2"/>
      <c r="AA922" s="2"/>
      <c r="AB922" s="98"/>
      <c r="AC922" s="2"/>
      <c r="AD922" s="2"/>
      <c r="AE922" s="2"/>
      <c r="AF922" s="2"/>
      <c r="AG922" s="71"/>
      <c r="AH922" s="85"/>
      <c r="AI922" s="85"/>
    </row>
    <row r="923" customFormat="false" ht="12.75" hidden="false" customHeight="true" outlineLevel="0" collapsed="false">
      <c r="B923" s="90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90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90"/>
      <c r="Y923" s="2"/>
      <c r="Z923" s="2"/>
      <c r="AA923" s="2"/>
      <c r="AB923" s="98"/>
      <c r="AC923" s="2"/>
      <c r="AD923" s="2"/>
      <c r="AE923" s="2"/>
      <c r="AF923" s="2"/>
      <c r="AG923" s="71"/>
      <c r="AH923" s="85"/>
      <c r="AI923" s="85"/>
    </row>
    <row r="924" customFormat="false" ht="12.75" hidden="false" customHeight="true" outlineLevel="0" collapsed="false">
      <c r="B924" s="90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90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90"/>
      <c r="Y924" s="2"/>
      <c r="Z924" s="2"/>
      <c r="AA924" s="2"/>
      <c r="AB924" s="98"/>
      <c r="AC924" s="2"/>
      <c r="AD924" s="2"/>
      <c r="AE924" s="2"/>
      <c r="AF924" s="2"/>
      <c r="AG924" s="71"/>
      <c r="AH924" s="85"/>
      <c r="AI924" s="85"/>
    </row>
    <row r="925" customFormat="false" ht="12.75" hidden="false" customHeight="true" outlineLevel="0" collapsed="false">
      <c r="B925" s="90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90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90"/>
      <c r="Y925" s="2"/>
      <c r="Z925" s="2"/>
      <c r="AA925" s="2"/>
      <c r="AB925" s="98"/>
      <c r="AC925" s="2"/>
      <c r="AD925" s="2"/>
      <c r="AE925" s="2"/>
      <c r="AF925" s="2"/>
      <c r="AG925" s="71"/>
      <c r="AH925" s="85"/>
      <c r="AI925" s="85"/>
    </row>
    <row r="926" customFormat="false" ht="12.75" hidden="false" customHeight="true" outlineLevel="0" collapsed="false">
      <c r="B926" s="90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90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90"/>
      <c r="Y926" s="2"/>
      <c r="Z926" s="2"/>
      <c r="AA926" s="2"/>
      <c r="AB926" s="98"/>
      <c r="AC926" s="2"/>
      <c r="AD926" s="2"/>
      <c r="AE926" s="2"/>
      <c r="AF926" s="2"/>
      <c r="AG926" s="71"/>
      <c r="AH926" s="85"/>
      <c r="AI926" s="85"/>
    </row>
    <row r="927" customFormat="false" ht="12.75" hidden="false" customHeight="true" outlineLevel="0" collapsed="false">
      <c r="B927" s="90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90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90"/>
      <c r="Y927" s="2"/>
      <c r="Z927" s="2"/>
      <c r="AA927" s="2"/>
      <c r="AB927" s="98"/>
      <c r="AC927" s="2"/>
      <c r="AD927" s="2"/>
      <c r="AE927" s="2"/>
      <c r="AF927" s="2"/>
      <c r="AG927" s="71"/>
      <c r="AH927" s="85"/>
      <c r="AI927" s="85"/>
    </row>
    <row r="928" customFormat="false" ht="12.75" hidden="false" customHeight="true" outlineLevel="0" collapsed="false">
      <c r="B928" s="90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90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90"/>
      <c r="Y928" s="2"/>
      <c r="Z928" s="2"/>
      <c r="AA928" s="2"/>
      <c r="AB928" s="98"/>
      <c r="AC928" s="2"/>
      <c r="AD928" s="2"/>
      <c r="AE928" s="2"/>
      <c r="AF928" s="2"/>
      <c r="AG928" s="71"/>
      <c r="AH928" s="85"/>
      <c r="AI928" s="85"/>
    </row>
    <row r="929" customFormat="false" ht="12.75" hidden="false" customHeight="true" outlineLevel="0" collapsed="false">
      <c r="B929" s="90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90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90"/>
      <c r="Y929" s="2"/>
      <c r="Z929" s="2"/>
      <c r="AA929" s="2"/>
      <c r="AB929" s="98"/>
      <c r="AC929" s="2"/>
      <c r="AD929" s="2"/>
      <c r="AE929" s="2"/>
      <c r="AF929" s="2"/>
      <c r="AG929" s="71"/>
      <c r="AH929" s="85"/>
      <c r="AI929" s="85"/>
    </row>
    <row r="930" customFormat="false" ht="12.75" hidden="false" customHeight="true" outlineLevel="0" collapsed="false">
      <c r="B930" s="90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90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90"/>
      <c r="Y930" s="2"/>
      <c r="Z930" s="2"/>
      <c r="AA930" s="2"/>
      <c r="AB930" s="98"/>
      <c r="AC930" s="2"/>
      <c r="AD930" s="2"/>
      <c r="AE930" s="2"/>
      <c r="AF930" s="2"/>
      <c r="AG930" s="71"/>
      <c r="AH930" s="85"/>
      <c r="AI930" s="85"/>
    </row>
    <row r="931" customFormat="false" ht="12.75" hidden="false" customHeight="true" outlineLevel="0" collapsed="false">
      <c r="B931" s="90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90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90"/>
      <c r="Y931" s="2"/>
      <c r="Z931" s="2"/>
      <c r="AA931" s="2"/>
      <c r="AB931" s="98"/>
      <c r="AC931" s="2"/>
      <c r="AD931" s="2"/>
      <c r="AE931" s="2"/>
      <c r="AF931" s="2"/>
      <c r="AG931" s="71"/>
      <c r="AH931" s="85"/>
      <c r="AI931" s="85"/>
    </row>
    <row r="932" customFormat="false" ht="12.75" hidden="false" customHeight="true" outlineLevel="0" collapsed="false">
      <c r="B932" s="90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90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90"/>
      <c r="Y932" s="2"/>
      <c r="Z932" s="2"/>
      <c r="AA932" s="2"/>
      <c r="AB932" s="98"/>
      <c r="AC932" s="2"/>
      <c r="AD932" s="2"/>
      <c r="AE932" s="2"/>
      <c r="AF932" s="2"/>
      <c r="AG932" s="71"/>
      <c r="AH932" s="85"/>
      <c r="AI932" s="85"/>
    </row>
    <row r="933" customFormat="false" ht="12.75" hidden="false" customHeight="true" outlineLevel="0" collapsed="false">
      <c r="B933" s="90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90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90"/>
      <c r="Y933" s="2"/>
      <c r="Z933" s="2"/>
      <c r="AA933" s="2"/>
      <c r="AB933" s="98"/>
      <c r="AC933" s="2"/>
      <c r="AD933" s="2"/>
      <c r="AE933" s="2"/>
      <c r="AF933" s="2"/>
      <c r="AG933" s="71"/>
      <c r="AH933" s="85"/>
      <c r="AI933" s="85"/>
    </row>
    <row r="934" customFormat="false" ht="12.75" hidden="false" customHeight="true" outlineLevel="0" collapsed="false">
      <c r="B934" s="90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90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90"/>
      <c r="Y934" s="2"/>
      <c r="Z934" s="2"/>
      <c r="AA934" s="2"/>
      <c r="AB934" s="98"/>
      <c r="AC934" s="2"/>
      <c r="AD934" s="2"/>
      <c r="AE934" s="2"/>
      <c r="AF934" s="2"/>
      <c r="AG934" s="71"/>
      <c r="AH934" s="85"/>
      <c r="AI934" s="85"/>
    </row>
    <row r="935" customFormat="false" ht="12.75" hidden="false" customHeight="true" outlineLevel="0" collapsed="false">
      <c r="B935" s="90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90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90"/>
      <c r="Y935" s="2"/>
      <c r="Z935" s="2"/>
      <c r="AA935" s="2"/>
      <c r="AB935" s="98"/>
      <c r="AC935" s="2"/>
      <c r="AD935" s="2"/>
      <c r="AE935" s="2"/>
      <c r="AF935" s="2"/>
      <c r="AG935" s="71"/>
      <c r="AH935" s="85"/>
      <c r="AI935" s="85"/>
    </row>
    <row r="936" customFormat="false" ht="12.75" hidden="false" customHeight="true" outlineLevel="0" collapsed="false">
      <c r="B936" s="90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90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90"/>
      <c r="Y936" s="2"/>
      <c r="Z936" s="2"/>
      <c r="AA936" s="2"/>
      <c r="AB936" s="98"/>
      <c r="AC936" s="2"/>
      <c r="AD936" s="2"/>
      <c r="AE936" s="2"/>
      <c r="AF936" s="2"/>
      <c r="AG936" s="71"/>
      <c r="AH936" s="85"/>
      <c r="AI936" s="85"/>
    </row>
    <row r="937" customFormat="false" ht="12.75" hidden="false" customHeight="true" outlineLevel="0" collapsed="false">
      <c r="B937" s="90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90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90"/>
      <c r="Y937" s="2"/>
      <c r="Z937" s="2"/>
      <c r="AA937" s="2"/>
      <c r="AB937" s="98"/>
      <c r="AC937" s="2"/>
      <c r="AD937" s="2"/>
      <c r="AE937" s="2"/>
      <c r="AF937" s="2"/>
      <c r="AG937" s="71"/>
      <c r="AH937" s="85"/>
      <c r="AI937" s="85"/>
    </row>
    <row r="938" customFormat="false" ht="12.75" hidden="false" customHeight="true" outlineLevel="0" collapsed="false">
      <c r="B938" s="90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90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90"/>
      <c r="Y938" s="2"/>
      <c r="Z938" s="2"/>
      <c r="AA938" s="2"/>
      <c r="AB938" s="98"/>
      <c r="AC938" s="2"/>
      <c r="AD938" s="2"/>
      <c r="AE938" s="2"/>
      <c r="AF938" s="2"/>
      <c r="AG938" s="71"/>
      <c r="AH938" s="85"/>
      <c r="AI938" s="85"/>
    </row>
    <row r="939" customFormat="false" ht="12.75" hidden="false" customHeight="true" outlineLevel="0" collapsed="false">
      <c r="B939" s="90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90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90"/>
      <c r="Y939" s="2"/>
      <c r="Z939" s="2"/>
      <c r="AA939" s="2"/>
      <c r="AB939" s="98"/>
      <c r="AC939" s="2"/>
      <c r="AD939" s="2"/>
      <c r="AE939" s="2"/>
      <c r="AF939" s="2"/>
      <c r="AG939" s="71"/>
      <c r="AH939" s="85"/>
      <c r="AI939" s="85"/>
    </row>
    <row r="940" customFormat="false" ht="12.75" hidden="false" customHeight="true" outlineLevel="0" collapsed="false">
      <c r="B940" s="90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90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90"/>
      <c r="Y940" s="2"/>
      <c r="Z940" s="2"/>
      <c r="AA940" s="2"/>
      <c r="AB940" s="98"/>
      <c r="AC940" s="2"/>
      <c r="AD940" s="2"/>
      <c r="AE940" s="2"/>
      <c r="AF940" s="2"/>
      <c r="AG940" s="71"/>
      <c r="AH940" s="85"/>
      <c r="AI940" s="85"/>
    </row>
    <row r="941" customFormat="false" ht="12.75" hidden="false" customHeight="true" outlineLevel="0" collapsed="false">
      <c r="B941" s="90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90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90"/>
      <c r="Y941" s="2"/>
      <c r="Z941" s="2"/>
      <c r="AA941" s="2"/>
      <c r="AB941" s="98"/>
      <c r="AC941" s="2"/>
      <c r="AD941" s="2"/>
      <c r="AE941" s="2"/>
      <c r="AF941" s="2"/>
      <c r="AG941" s="71"/>
      <c r="AH941" s="85"/>
      <c r="AI941" s="85"/>
    </row>
    <row r="942" customFormat="false" ht="12.75" hidden="false" customHeight="true" outlineLevel="0" collapsed="false">
      <c r="B942" s="90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90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90"/>
      <c r="Y942" s="2"/>
      <c r="Z942" s="2"/>
      <c r="AA942" s="2"/>
      <c r="AB942" s="98"/>
      <c r="AC942" s="2"/>
      <c r="AD942" s="2"/>
      <c r="AE942" s="2"/>
      <c r="AF942" s="2"/>
      <c r="AG942" s="71"/>
      <c r="AH942" s="85"/>
      <c r="AI942" s="85"/>
    </row>
    <row r="943" customFormat="false" ht="12.75" hidden="false" customHeight="true" outlineLevel="0" collapsed="false">
      <c r="B943" s="90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90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90"/>
      <c r="Y943" s="2"/>
      <c r="Z943" s="2"/>
      <c r="AA943" s="2"/>
      <c r="AB943" s="98"/>
      <c r="AC943" s="2"/>
      <c r="AD943" s="2"/>
      <c r="AE943" s="2"/>
      <c r="AF943" s="2"/>
      <c r="AG943" s="71"/>
      <c r="AH943" s="85"/>
      <c r="AI943" s="85"/>
    </row>
    <row r="944" customFormat="false" ht="12.75" hidden="false" customHeight="true" outlineLevel="0" collapsed="false">
      <c r="B944" s="90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90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90"/>
      <c r="Y944" s="2"/>
      <c r="Z944" s="2"/>
      <c r="AA944" s="2"/>
      <c r="AB944" s="98"/>
      <c r="AC944" s="2"/>
      <c r="AD944" s="2"/>
      <c r="AE944" s="2"/>
      <c r="AF944" s="2"/>
      <c r="AG944" s="71"/>
      <c r="AH944" s="85"/>
      <c r="AI944" s="85"/>
    </row>
    <row r="945" customFormat="false" ht="12.75" hidden="false" customHeight="true" outlineLevel="0" collapsed="false">
      <c r="B945" s="90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90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90"/>
      <c r="Y945" s="2"/>
      <c r="Z945" s="2"/>
      <c r="AA945" s="2"/>
      <c r="AB945" s="98"/>
      <c r="AC945" s="2"/>
      <c r="AD945" s="2"/>
      <c r="AE945" s="2"/>
      <c r="AF945" s="2"/>
      <c r="AG945" s="71"/>
      <c r="AH945" s="85"/>
      <c r="AI945" s="85"/>
    </row>
    <row r="946" customFormat="false" ht="12.75" hidden="false" customHeight="true" outlineLevel="0" collapsed="false">
      <c r="B946" s="90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90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90"/>
      <c r="Y946" s="2"/>
      <c r="Z946" s="2"/>
      <c r="AA946" s="2"/>
      <c r="AB946" s="98"/>
      <c r="AC946" s="2"/>
      <c r="AD946" s="2"/>
      <c r="AE946" s="2"/>
      <c r="AF946" s="2"/>
      <c r="AG946" s="71"/>
      <c r="AH946" s="85"/>
      <c r="AI946" s="85"/>
    </row>
    <row r="947" customFormat="false" ht="12.75" hidden="false" customHeight="true" outlineLevel="0" collapsed="false">
      <c r="B947" s="90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90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90"/>
      <c r="Y947" s="2"/>
      <c r="Z947" s="2"/>
      <c r="AA947" s="2"/>
      <c r="AB947" s="98"/>
      <c r="AC947" s="2"/>
      <c r="AD947" s="2"/>
      <c r="AE947" s="2"/>
      <c r="AF947" s="2"/>
      <c r="AG947" s="71"/>
      <c r="AH947" s="85"/>
      <c r="AI947" s="85"/>
    </row>
    <row r="948" customFormat="false" ht="12.75" hidden="false" customHeight="true" outlineLevel="0" collapsed="false">
      <c r="B948" s="90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90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90"/>
      <c r="Y948" s="2"/>
      <c r="Z948" s="2"/>
      <c r="AA948" s="2"/>
      <c r="AB948" s="98"/>
      <c r="AC948" s="2"/>
      <c r="AD948" s="2"/>
      <c r="AE948" s="2"/>
      <c r="AF948" s="2"/>
      <c r="AG948" s="71"/>
      <c r="AH948" s="85"/>
      <c r="AI948" s="85"/>
    </row>
    <row r="949" customFormat="false" ht="12.75" hidden="false" customHeight="true" outlineLevel="0" collapsed="false">
      <c r="B949" s="90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90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90"/>
      <c r="Y949" s="2"/>
      <c r="Z949" s="2"/>
      <c r="AA949" s="2"/>
      <c r="AB949" s="98"/>
      <c r="AC949" s="2"/>
      <c r="AD949" s="2"/>
      <c r="AE949" s="2"/>
      <c r="AF949" s="2"/>
      <c r="AG949" s="71"/>
      <c r="AH949" s="85"/>
      <c r="AI949" s="85"/>
    </row>
    <row r="950" customFormat="false" ht="12.75" hidden="false" customHeight="true" outlineLevel="0" collapsed="false">
      <c r="B950" s="90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90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90"/>
      <c r="Y950" s="2"/>
      <c r="Z950" s="2"/>
      <c r="AA950" s="2"/>
      <c r="AB950" s="98"/>
      <c r="AC950" s="2"/>
      <c r="AD950" s="2"/>
      <c r="AE950" s="2"/>
      <c r="AF950" s="2"/>
      <c r="AG950" s="71"/>
      <c r="AH950" s="85"/>
      <c r="AI950" s="85"/>
    </row>
    <row r="951" customFormat="false" ht="12.75" hidden="false" customHeight="true" outlineLevel="0" collapsed="false">
      <c r="B951" s="90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90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90"/>
      <c r="Y951" s="2"/>
      <c r="Z951" s="2"/>
      <c r="AA951" s="2"/>
      <c r="AB951" s="98"/>
      <c r="AC951" s="2"/>
      <c r="AD951" s="2"/>
      <c r="AE951" s="2"/>
      <c r="AF951" s="2"/>
      <c r="AG951" s="71"/>
      <c r="AH951" s="85"/>
      <c r="AI951" s="85"/>
    </row>
    <row r="952" customFormat="false" ht="12.75" hidden="false" customHeight="true" outlineLevel="0" collapsed="false">
      <c r="B952" s="90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90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90"/>
      <c r="Y952" s="2"/>
      <c r="Z952" s="2"/>
      <c r="AA952" s="2"/>
      <c r="AB952" s="98"/>
      <c r="AC952" s="2"/>
      <c r="AD952" s="2"/>
      <c r="AE952" s="2"/>
      <c r="AF952" s="2"/>
      <c r="AG952" s="71"/>
      <c r="AH952" s="85"/>
      <c r="AI952" s="85"/>
    </row>
    <row r="953" customFormat="false" ht="12.75" hidden="false" customHeight="true" outlineLevel="0" collapsed="false">
      <c r="B953" s="90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90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90"/>
      <c r="Y953" s="2"/>
      <c r="Z953" s="2"/>
      <c r="AA953" s="2"/>
      <c r="AB953" s="98"/>
      <c r="AC953" s="2"/>
      <c r="AD953" s="2"/>
      <c r="AE953" s="2"/>
      <c r="AF953" s="2"/>
      <c r="AG953" s="71"/>
      <c r="AH953" s="85"/>
      <c r="AI953" s="85"/>
    </row>
    <row r="954" customFormat="false" ht="12.75" hidden="false" customHeight="true" outlineLevel="0" collapsed="false">
      <c r="B954" s="90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90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90"/>
      <c r="Y954" s="2"/>
      <c r="Z954" s="2"/>
      <c r="AA954" s="2"/>
      <c r="AB954" s="98"/>
      <c r="AC954" s="2"/>
      <c r="AD954" s="2"/>
      <c r="AE954" s="2"/>
      <c r="AF954" s="2"/>
      <c r="AG954" s="71"/>
      <c r="AH954" s="85"/>
      <c r="AI954" s="85"/>
    </row>
    <row r="955" customFormat="false" ht="12.75" hidden="false" customHeight="true" outlineLevel="0" collapsed="false">
      <c r="B955" s="90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90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90"/>
      <c r="Y955" s="2"/>
      <c r="Z955" s="2"/>
      <c r="AA955" s="2"/>
      <c r="AB955" s="98"/>
      <c r="AC955" s="2"/>
      <c r="AD955" s="2"/>
      <c r="AE955" s="2"/>
      <c r="AF955" s="2"/>
      <c r="AG955" s="71"/>
      <c r="AH955" s="85"/>
      <c r="AI955" s="85"/>
    </row>
    <row r="956" customFormat="false" ht="12.75" hidden="false" customHeight="true" outlineLevel="0" collapsed="false">
      <c r="B956" s="90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90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90"/>
      <c r="Y956" s="2"/>
      <c r="Z956" s="2"/>
      <c r="AA956" s="2"/>
      <c r="AB956" s="98"/>
      <c r="AC956" s="2"/>
      <c r="AD956" s="2"/>
      <c r="AE956" s="2"/>
      <c r="AF956" s="2"/>
      <c r="AG956" s="71"/>
      <c r="AH956" s="85"/>
      <c r="AI956" s="85"/>
    </row>
    <row r="957" customFormat="false" ht="12.75" hidden="false" customHeight="true" outlineLevel="0" collapsed="false">
      <c r="B957" s="90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90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90"/>
      <c r="Y957" s="2"/>
      <c r="Z957" s="2"/>
      <c r="AA957" s="2"/>
      <c r="AB957" s="98"/>
      <c r="AC957" s="2"/>
      <c r="AD957" s="2"/>
      <c r="AE957" s="2"/>
      <c r="AF957" s="2"/>
      <c r="AG957" s="71"/>
      <c r="AH957" s="85"/>
      <c r="AI957" s="85"/>
    </row>
    <row r="958" customFormat="false" ht="12.75" hidden="false" customHeight="true" outlineLevel="0" collapsed="false">
      <c r="B958" s="90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90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90"/>
      <c r="Y958" s="2"/>
      <c r="Z958" s="2"/>
      <c r="AA958" s="2"/>
      <c r="AB958" s="98"/>
      <c r="AC958" s="2"/>
      <c r="AD958" s="2"/>
      <c r="AE958" s="2"/>
      <c r="AF958" s="2"/>
      <c r="AG958" s="71"/>
      <c r="AH958" s="85"/>
      <c r="AI958" s="85"/>
    </row>
    <row r="959" customFormat="false" ht="12.75" hidden="false" customHeight="true" outlineLevel="0" collapsed="false">
      <c r="B959" s="90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90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90"/>
      <c r="Y959" s="2"/>
      <c r="Z959" s="2"/>
      <c r="AA959" s="2"/>
      <c r="AB959" s="98"/>
      <c r="AC959" s="2"/>
      <c r="AD959" s="2"/>
      <c r="AE959" s="2"/>
      <c r="AF959" s="2"/>
      <c r="AG959" s="71"/>
      <c r="AH959" s="85"/>
      <c r="AI959" s="85"/>
    </row>
    <row r="960" customFormat="false" ht="12.75" hidden="false" customHeight="true" outlineLevel="0" collapsed="false">
      <c r="B960" s="90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90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90"/>
      <c r="Y960" s="2"/>
      <c r="Z960" s="2"/>
      <c r="AA960" s="2"/>
      <c r="AB960" s="98"/>
      <c r="AC960" s="2"/>
      <c r="AD960" s="2"/>
      <c r="AE960" s="2"/>
      <c r="AF960" s="2"/>
      <c r="AG960" s="71"/>
      <c r="AH960" s="85"/>
      <c r="AI960" s="85"/>
    </row>
    <row r="961" customFormat="false" ht="12.75" hidden="false" customHeight="true" outlineLevel="0" collapsed="false">
      <c r="B961" s="90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90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90"/>
      <c r="Y961" s="2"/>
      <c r="Z961" s="2"/>
      <c r="AA961" s="2"/>
      <c r="AB961" s="98"/>
      <c r="AC961" s="2"/>
      <c r="AD961" s="2"/>
      <c r="AE961" s="2"/>
      <c r="AF961" s="2"/>
      <c r="AG961" s="71"/>
      <c r="AH961" s="85"/>
      <c r="AI961" s="85"/>
    </row>
    <row r="962" customFormat="false" ht="12.75" hidden="false" customHeight="true" outlineLevel="0" collapsed="false">
      <c r="B962" s="90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90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90"/>
      <c r="Y962" s="2"/>
      <c r="Z962" s="2"/>
      <c r="AA962" s="2"/>
      <c r="AB962" s="98"/>
      <c r="AC962" s="2"/>
      <c r="AD962" s="2"/>
      <c r="AE962" s="2"/>
      <c r="AF962" s="2"/>
      <c r="AG962" s="71"/>
      <c r="AH962" s="85"/>
      <c r="AI962" s="85"/>
    </row>
    <row r="963" customFormat="false" ht="12.75" hidden="false" customHeight="true" outlineLevel="0" collapsed="false">
      <c r="B963" s="90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90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90"/>
      <c r="Y963" s="2"/>
      <c r="Z963" s="2"/>
      <c r="AA963" s="2"/>
      <c r="AB963" s="98"/>
      <c r="AC963" s="2"/>
      <c r="AD963" s="2"/>
      <c r="AE963" s="2"/>
      <c r="AF963" s="2"/>
      <c r="AG963" s="71"/>
      <c r="AH963" s="85"/>
      <c r="AI963" s="85"/>
    </row>
    <row r="964" customFormat="false" ht="12.75" hidden="false" customHeight="true" outlineLevel="0" collapsed="false">
      <c r="B964" s="90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90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90"/>
      <c r="Y964" s="2"/>
      <c r="Z964" s="2"/>
      <c r="AA964" s="2"/>
      <c r="AB964" s="98"/>
      <c r="AC964" s="2"/>
      <c r="AD964" s="2"/>
      <c r="AE964" s="2"/>
      <c r="AF964" s="2"/>
      <c r="AG964" s="71"/>
      <c r="AH964" s="85"/>
      <c r="AI964" s="85"/>
    </row>
    <row r="965" customFormat="false" ht="12.75" hidden="false" customHeight="true" outlineLevel="0" collapsed="false">
      <c r="B965" s="90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90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90"/>
      <c r="Y965" s="2"/>
      <c r="Z965" s="2"/>
      <c r="AA965" s="2"/>
      <c r="AB965" s="98"/>
      <c r="AC965" s="2"/>
      <c r="AD965" s="2"/>
      <c r="AE965" s="2"/>
      <c r="AF965" s="2"/>
      <c r="AG965" s="71"/>
      <c r="AH965" s="85"/>
      <c r="AI965" s="85"/>
    </row>
    <row r="966" customFormat="false" ht="12.75" hidden="false" customHeight="true" outlineLevel="0" collapsed="false">
      <c r="B966" s="90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90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90"/>
      <c r="Y966" s="2"/>
      <c r="Z966" s="2"/>
      <c r="AA966" s="2"/>
      <c r="AB966" s="98"/>
      <c r="AC966" s="2"/>
      <c r="AD966" s="2"/>
      <c r="AE966" s="2"/>
      <c r="AF966" s="2"/>
      <c r="AG966" s="71"/>
      <c r="AH966" s="85"/>
      <c r="AI966" s="85"/>
    </row>
    <row r="967" customFormat="false" ht="12.75" hidden="false" customHeight="true" outlineLevel="0" collapsed="false">
      <c r="B967" s="90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90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90"/>
      <c r="Y967" s="2"/>
      <c r="Z967" s="2"/>
      <c r="AA967" s="2"/>
      <c r="AB967" s="98"/>
      <c r="AC967" s="2"/>
      <c r="AD967" s="2"/>
      <c r="AE967" s="2"/>
      <c r="AF967" s="2"/>
      <c r="AG967" s="71"/>
      <c r="AH967" s="85"/>
      <c r="AI967" s="85"/>
    </row>
    <row r="968" customFormat="false" ht="12.75" hidden="false" customHeight="true" outlineLevel="0" collapsed="false">
      <c r="B968" s="90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90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90"/>
      <c r="Y968" s="2"/>
      <c r="Z968" s="2"/>
      <c r="AA968" s="2"/>
      <c r="AB968" s="98"/>
      <c r="AC968" s="2"/>
      <c r="AD968" s="2"/>
      <c r="AE968" s="2"/>
      <c r="AF968" s="2"/>
      <c r="AG968" s="71"/>
      <c r="AH968" s="85"/>
      <c r="AI968" s="85"/>
    </row>
    <row r="969" customFormat="false" ht="12.75" hidden="false" customHeight="true" outlineLevel="0" collapsed="false">
      <c r="B969" s="90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90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90"/>
      <c r="Y969" s="2"/>
      <c r="Z969" s="2"/>
      <c r="AA969" s="2"/>
      <c r="AB969" s="98"/>
      <c r="AC969" s="2"/>
      <c r="AD969" s="2"/>
      <c r="AE969" s="2"/>
      <c r="AF969" s="2"/>
      <c r="AG969" s="71"/>
      <c r="AH969" s="85"/>
      <c r="AI969" s="85"/>
    </row>
    <row r="970" customFormat="false" ht="12.75" hidden="false" customHeight="true" outlineLevel="0" collapsed="false">
      <c r="B970" s="90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90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90"/>
      <c r="Y970" s="2"/>
      <c r="Z970" s="2"/>
      <c r="AA970" s="2"/>
      <c r="AB970" s="98"/>
      <c r="AC970" s="2"/>
      <c r="AD970" s="2"/>
      <c r="AE970" s="2"/>
      <c r="AF970" s="2"/>
      <c r="AG970" s="71"/>
      <c r="AH970" s="85"/>
      <c r="AI970" s="85"/>
    </row>
    <row r="971" customFormat="false" ht="12.75" hidden="false" customHeight="true" outlineLevel="0" collapsed="false">
      <c r="B971" s="90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90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90"/>
      <c r="Y971" s="2"/>
      <c r="Z971" s="2"/>
      <c r="AA971" s="2"/>
      <c r="AB971" s="98"/>
      <c r="AC971" s="2"/>
      <c r="AD971" s="2"/>
      <c r="AE971" s="2"/>
      <c r="AF971" s="2"/>
      <c r="AG971" s="71"/>
      <c r="AH971" s="85"/>
      <c r="AI971" s="85"/>
    </row>
    <row r="972" customFormat="false" ht="12.75" hidden="false" customHeight="true" outlineLevel="0" collapsed="false">
      <c r="B972" s="90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90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90"/>
      <c r="Y972" s="2"/>
      <c r="Z972" s="2"/>
      <c r="AA972" s="2"/>
      <c r="AB972" s="98"/>
      <c r="AC972" s="2"/>
      <c r="AD972" s="2"/>
      <c r="AE972" s="2"/>
      <c r="AF972" s="2"/>
      <c r="AG972" s="71"/>
      <c r="AH972" s="85"/>
      <c r="AI972" s="85"/>
    </row>
    <row r="973" customFormat="false" ht="12.75" hidden="false" customHeight="true" outlineLevel="0" collapsed="false">
      <c r="B973" s="90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90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90"/>
      <c r="Y973" s="2"/>
      <c r="Z973" s="2"/>
      <c r="AA973" s="2"/>
      <c r="AB973" s="98"/>
      <c r="AC973" s="2"/>
      <c r="AD973" s="2"/>
      <c r="AE973" s="2"/>
      <c r="AF973" s="2"/>
      <c r="AG973" s="71"/>
      <c r="AH973" s="85"/>
      <c r="AI973" s="85"/>
    </row>
    <row r="974" customFormat="false" ht="12.75" hidden="false" customHeight="true" outlineLevel="0" collapsed="false">
      <c r="B974" s="90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90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90"/>
      <c r="Y974" s="2"/>
      <c r="Z974" s="2"/>
      <c r="AA974" s="2"/>
      <c r="AB974" s="98"/>
      <c r="AC974" s="2"/>
      <c r="AD974" s="2"/>
      <c r="AE974" s="2"/>
      <c r="AF974" s="2"/>
      <c r="AG974" s="71"/>
      <c r="AH974" s="85"/>
      <c r="AI974" s="85"/>
    </row>
    <row r="975" customFormat="false" ht="12.75" hidden="false" customHeight="true" outlineLevel="0" collapsed="false">
      <c r="B975" s="90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90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90"/>
      <c r="Y975" s="2"/>
      <c r="Z975" s="2"/>
      <c r="AA975" s="2"/>
      <c r="AB975" s="98"/>
      <c r="AC975" s="2"/>
      <c r="AD975" s="2"/>
      <c r="AE975" s="2"/>
      <c r="AF975" s="2"/>
      <c r="AG975" s="71"/>
      <c r="AH975" s="85"/>
      <c r="AI975" s="85"/>
    </row>
    <row r="976" customFormat="false" ht="12.75" hidden="false" customHeight="true" outlineLevel="0" collapsed="false">
      <c r="B976" s="90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90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90"/>
      <c r="Y976" s="2"/>
      <c r="Z976" s="2"/>
      <c r="AA976" s="2"/>
      <c r="AB976" s="98"/>
      <c r="AC976" s="2"/>
      <c r="AD976" s="2"/>
      <c r="AE976" s="2"/>
      <c r="AF976" s="2"/>
      <c r="AG976" s="71"/>
      <c r="AH976" s="85"/>
      <c r="AI976" s="85"/>
    </row>
    <row r="977" customFormat="false" ht="12.75" hidden="false" customHeight="true" outlineLevel="0" collapsed="false">
      <c r="B977" s="90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90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90"/>
      <c r="Y977" s="2"/>
      <c r="Z977" s="2"/>
      <c r="AA977" s="2"/>
      <c r="AB977" s="98"/>
      <c r="AC977" s="2"/>
      <c r="AD977" s="2"/>
      <c r="AE977" s="2"/>
      <c r="AF977" s="2"/>
      <c r="AG977" s="71"/>
      <c r="AH977" s="85"/>
      <c r="AI977" s="85"/>
    </row>
    <row r="978" customFormat="false" ht="12.75" hidden="false" customHeight="true" outlineLevel="0" collapsed="false">
      <c r="B978" s="90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90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90"/>
      <c r="Y978" s="2"/>
      <c r="Z978" s="2"/>
      <c r="AA978" s="2"/>
      <c r="AB978" s="98"/>
      <c r="AC978" s="2"/>
      <c r="AD978" s="2"/>
      <c r="AE978" s="2"/>
      <c r="AF978" s="2"/>
      <c r="AG978" s="71"/>
      <c r="AH978" s="85"/>
      <c r="AI978" s="85"/>
    </row>
    <row r="979" customFormat="false" ht="12.75" hidden="false" customHeight="true" outlineLevel="0" collapsed="false">
      <c r="B979" s="90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90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90"/>
      <c r="Y979" s="2"/>
      <c r="Z979" s="2"/>
      <c r="AA979" s="2"/>
      <c r="AB979" s="98"/>
      <c r="AC979" s="2"/>
      <c r="AD979" s="2"/>
      <c r="AE979" s="2"/>
      <c r="AF979" s="2"/>
      <c r="AG979" s="71"/>
      <c r="AH979" s="85"/>
      <c r="AI979" s="85"/>
    </row>
    <row r="980" customFormat="false" ht="12.75" hidden="false" customHeight="true" outlineLevel="0" collapsed="false">
      <c r="B980" s="90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90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90"/>
      <c r="Y980" s="2"/>
      <c r="Z980" s="2"/>
      <c r="AA980" s="2"/>
      <c r="AB980" s="98"/>
      <c r="AC980" s="2"/>
      <c r="AD980" s="2"/>
      <c r="AE980" s="2"/>
      <c r="AF980" s="2"/>
      <c r="AG980" s="71"/>
      <c r="AH980" s="85"/>
      <c r="AI980" s="85"/>
    </row>
    <row r="981" customFormat="false" ht="12.75" hidden="false" customHeight="true" outlineLevel="0" collapsed="false">
      <c r="B981" s="90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90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90"/>
      <c r="Y981" s="2"/>
      <c r="Z981" s="2"/>
      <c r="AA981" s="2"/>
      <c r="AB981" s="98"/>
      <c r="AC981" s="2"/>
      <c r="AD981" s="2"/>
      <c r="AE981" s="2"/>
      <c r="AF981" s="2"/>
      <c r="AG981" s="71"/>
      <c r="AH981" s="85"/>
      <c r="AI981" s="85"/>
    </row>
    <row r="982" customFormat="false" ht="12.75" hidden="false" customHeight="true" outlineLevel="0" collapsed="false">
      <c r="B982" s="90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90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90"/>
      <c r="Y982" s="2"/>
      <c r="Z982" s="2"/>
      <c r="AA982" s="2"/>
      <c r="AB982" s="98"/>
      <c r="AC982" s="2"/>
      <c r="AD982" s="2"/>
      <c r="AE982" s="2"/>
      <c r="AF982" s="2"/>
      <c r="AG982" s="71"/>
      <c r="AH982" s="85"/>
      <c r="AI982" s="85"/>
    </row>
    <row r="983" customFormat="false" ht="12.75" hidden="false" customHeight="true" outlineLevel="0" collapsed="false">
      <c r="B983" s="90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90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90"/>
      <c r="Y983" s="2"/>
      <c r="Z983" s="2"/>
      <c r="AA983" s="2"/>
      <c r="AB983" s="98"/>
      <c r="AC983" s="2"/>
      <c r="AD983" s="2"/>
      <c r="AE983" s="2"/>
      <c r="AF983" s="2"/>
      <c r="AG983" s="71"/>
      <c r="AH983" s="85"/>
      <c r="AI983" s="85"/>
    </row>
    <row r="984" customFormat="false" ht="12.75" hidden="false" customHeight="true" outlineLevel="0" collapsed="false">
      <c r="B984" s="90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90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90"/>
      <c r="Y984" s="2"/>
      <c r="Z984" s="2"/>
      <c r="AA984" s="2"/>
      <c r="AB984" s="98"/>
      <c r="AC984" s="2"/>
      <c r="AD984" s="2"/>
      <c r="AE984" s="2"/>
      <c r="AF984" s="2"/>
      <c r="AG984" s="71"/>
      <c r="AH984" s="85"/>
      <c r="AI984" s="85"/>
    </row>
    <row r="985" customFormat="false" ht="12.75" hidden="false" customHeight="true" outlineLevel="0" collapsed="false">
      <c r="B985" s="90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90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90"/>
      <c r="Y985" s="2"/>
      <c r="Z985" s="2"/>
      <c r="AA985" s="2"/>
      <c r="AB985" s="98"/>
      <c r="AC985" s="2"/>
      <c r="AD985" s="2"/>
      <c r="AE985" s="2"/>
      <c r="AF985" s="2"/>
      <c r="AG985" s="71"/>
      <c r="AH985" s="85"/>
      <c r="AI985" s="85"/>
    </row>
    <row r="986" customFormat="false" ht="12.75" hidden="false" customHeight="true" outlineLevel="0" collapsed="false">
      <c r="B986" s="90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90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90"/>
      <c r="Y986" s="2"/>
      <c r="Z986" s="2"/>
      <c r="AA986" s="2"/>
      <c r="AB986" s="98"/>
      <c r="AC986" s="2"/>
      <c r="AD986" s="2"/>
      <c r="AE986" s="2"/>
      <c r="AF986" s="2"/>
      <c r="AG986" s="71"/>
      <c r="AH986" s="85"/>
      <c r="AI986" s="85"/>
    </row>
    <row r="987" customFormat="false" ht="12.75" hidden="false" customHeight="true" outlineLevel="0" collapsed="false">
      <c r="B987" s="90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90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90"/>
      <c r="Y987" s="2"/>
      <c r="Z987" s="2"/>
      <c r="AA987" s="2"/>
      <c r="AB987" s="98"/>
      <c r="AC987" s="2"/>
      <c r="AD987" s="2"/>
      <c r="AE987" s="2"/>
      <c r="AF987" s="2"/>
      <c r="AG987" s="71"/>
      <c r="AH987" s="85"/>
      <c r="AI987" s="85"/>
    </row>
    <row r="988" customFormat="false" ht="12.75" hidden="false" customHeight="true" outlineLevel="0" collapsed="false">
      <c r="B988" s="90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90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90"/>
      <c r="Y988" s="2"/>
      <c r="Z988" s="2"/>
      <c r="AA988" s="2"/>
      <c r="AB988" s="98"/>
      <c r="AC988" s="2"/>
      <c r="AD988" s="2"/>
      <c r="AE988" s="2"/>
      <c r="AF988" s="2"/>
      <c r="AG988" s="71"/>
      <c r="AH988" s="85"/>
      <c r="AI988" s="85"/>
    </row>
    <row r="989" customFormat="false" ht="12.75" hidden="false" customHeight="true" outlineLevel="0" collapsed="false">
      <c r="B989" s="90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90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90"/>
      <c r="Y989" s="2"/>
      <c r="Z989" s="2"/>
      <c r="AA989" s="2"/>
      <c r="AB989" s="98"/>
      <c r="AC989" s="2"/>
      <c r="AD989" s="2"/>
      <c r="AE989" s="2"/>
      <c r="AF989" s="2"/>
      <c r="AG989" s="71"/>
      <c r="AH989" s="85"/>
      <c r="AI989" s="85"/>
    </row>
    <row r="990" customFormat="false" ht="12.75" hidden="false" customHeight="true" outlineLevel="0" collapsed="false">
      <c r="B990" s="90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90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90"/>
      <c r="Y990" s="2"/>
      <c r="Z990" s="2"/>
      <c r="AA990" s="2"/>
      <c r="AB990" s="98"/>
      <c r="AC990" s="2"/>
      <c r="AD990" s="2"/>
      <c r="AE990" s="2"/>
      <c r="AF990" s="2"/>
      <c r="AG990" s="71"/>
      <c r="AH990" s="85"/>
      <c r="AI990" s="85"/>
    </row>
    <row r="991" customFormat="false" ht="12.75" hidden="false" customHeight="true" outlineLevel="0" collapsed="false">
      <c r="B991" s="90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90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90"/>
      <c r="Y991" s="2"/>
      <c r="Z991" s="2"/>
      <c r="AA991" s="2"/>
      <c r="AB991" s="98"/>
      <c r="AC991" s="2"/>
      <c r="AD991" s="2"/>
      <c r="AE991" s="2"/>
      <c r="AF991" s="2"/>
      <c r="AG991" s="71"/>
      <c r="AH991" s="85"/>
      <c r="AI991" s="85"/>
    </row>
    <row r="992" customFormat="false" ht="12.75" hidden="false" customHeight="true" outlineLevel="0" collapsed="false">
      <c r="B992" s="90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90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90"/>
      <c r="Y992" s="2"/>
      <c r="Z992" s="2"/>
      <c r="AA992" s="2"/>
      <c r="AB992" s="98"/>
      <c r="AC992" s="2"/>
      <c r="AD992" s="2"/>
      <c r="AE992" s="2"/>
      <c r="AF992" s="2"/>
      <c r="AG992" s="71"/>
      <c r="AH992" s="85"/>
      <c r="AI992" s="85"/>
    </row>
    <row r="993" customFormat="false" ht="12.75" hidden="false" customHeight="true" outlineLevel="0" collapsed="false">
      <c r="B993" s="90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90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90"/>
      <c r="Y993" s="2"/>
      <c r="Z993" s="2"/>
      <c r="AA993" s="2"/>
      <c r="AB993" s="98"/>
      <c r="AC993" s="2"/>
      <c r="AD993" s="2"/>
      <c r="AE993" s="2"/>
      <c r="AF993" s="2"/>
      <c r="AG993" s="71"/>
      <c r="AH993" s="85"/>
      <c r="AI993" s="85"/>
    </row>
    <row r="994" customFormat="false" ht="12.75" hidden="false" customHeight="true" outlineLevel="0" collapsed="false">
      <c r="B994" s="90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90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90"/>
      <c r="Y994" s="2"/>
      <c r="Z994" s="2"/>
      <c r="AA994" s="2"/>
      <c r="AB994" s="98"/>
      <c r="AC994" s="2"/>
      <c r="AD994" s="2"/>
      <c r="AE994" s="2"/>
      <c r="AF994" s="2"/>
      <c r="AG994" s="71"/>
      <c r="AH994" s="85"/>
      <c r="AI994" s="85"/>
    </row>
    <row r="995" customFormat="false" ht="12.75" hidden="false" customHeight="true" outlineLevel="0" collapsed="false">
      <c r="B995" s="90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90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90"/>
      <c r="Y995" s="2"/>
      <c r="Z995" s="2"/>
      <c r="AA995" s="2"/>
      <c r="AB995" s="98"/>
      <c r="AC995" s="2"/>
      <c r="AD995" s="2"/>
      <c r="AE995" s="2"/>
      <c r="AF995" s="2"/>
      <c r="AG995" s="71"/>
      <c r="AH995" s="85"/>
      <c r="AI995" s="85"/>
    </row>
    <row r="996" customFormat="false" ht="12.75" hidden="false" customHeight="true" outlineLevel="0" collapsed="false">
      <c r="B996" s="90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90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90"/>
      <c r="Y996" s="2"/>
      <c r="Z996" s="2"/>
      <c r="AA996" s="2"/>
      <c r="AB996" s="98"/>
      <c r="AC996" s="2"/>
      <c r="AD996" s="2"/>
      <c r="AE996" s="2"/>
      <c r="AF996" s="2"/>
      <c r="AG996" s="71"/>
      <c r="AH996" s="85"/>
      <c r="AI996" s="85"/>
    </row>
    <row r="997" customFormat="false" ht="12.75" hidden="false" customHeight="true" outlineLevel="0" collapsed="false">
      <c r="B997" s="90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90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90"/>
      <c r="Y997" s="2"/>
      <c r="Z997" s="2"/>
      <c r="AA997" s="2"/>
      <c r="AB997" s="98"/>
      <c r="AC997" s="2"/>
      <c r="AD997" s="2"/>
      <c r="AE997" s="2"/>
      <c r="AF997" s="2"/>
      <c r="AG997" s="71"/>
      <c r="AH997" s="85"/>
      <c r="AI997" s="85"/>
    </row>
    <row r="998" customFormat="false" ht="12.75" hidden="false" customHeight="true" outlineLevel="0" collapsed="false">
      <c r="B998" s="90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90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90"/>
      <c r="Y998" s="2"/>
      <c r="Z998" s="2"/>
      <c r="AA998" s="2"/>
      <c r="AB998" s="98"/>
      <c r="AC998" s="2"/>
      <c r="AD998" s="2"/>
      <c r="AE998" s="2"/>
      <c r="AF998" s="2"/>
      <c r="AG998" s="71"/>
      <c r="AH998" s="85"/>
      <c r="AI998" s="85"/>
    </row>
    <row r="999" customFormat="false" ht="12.75" hidden="false" customHeight="true" outlineLevel="0" collapsed="false">
      <c r="B999" s="90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90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90"/>
      <c r="Y999" s="2"/>
      <c r="Z999" s="2"/>
      <c r="AA999" s="2"/>
      <c r="AB999" s="98"/>
      <c r="AC999" s="2"/>
      <c r="AD999" s="2"/>
      <c r="AE999" s="2"/>
      <c r="AF999" s="2"/>
      <c r="AG999" s="71"/>
      <c r="AH999" s="85"/>
      <c r="AI999" s="85"/>
    </row>
    <row r="1000" customFormat="false" ht="12.75" hidden="false" customHeight="true" outlineLevel="0" collapsed="false">
      <c r="B1000" s="90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90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90"/>
      <c r="Y1000" s="2"/>
      <c r="Z1000" s="2"/>
      <c r="AA1000" s="2"/>
      <c r="AB1000" s="98"/>
      <c r="AC1000" s="2"/>
      <c r="AD1000" s="2"/>
      <c r="AE1000" s="2"/>
      <c r="AF1000" s="2"/>
      <c r="AG1000" s="71"/>
      <c r="AH1000" s="85"/>
      <c r="AI1000" s="85"/>
    </row>
  </sheetData>
  <mergeCells count="217">
    <mergeCell ref="B1:B2"/>
    <mergeCell ref="C1:C2"/>
    <mergeCell ref="D1:L1"/>
    <mergeCell ref="M1:M2"/>
    <mergeCell ref="N1:N2"/>
    <mergeCell ref="O1:W1"/>
    <mergeCell ref="X1:X2"/>
    <mergeCell ref="Y1:Y2"/>
    <mergeCell ref="Z1:AH1"/>
    <mergeCell ref="AP1:AQ1"/>
    <mergeCell ref="AR1:AS1"/>
    <mergeCell ref="AT1:AU1"/>
    <mergeCell ref="AV1:AW1"/>
    <mergeCell ref="AX1:AY1"/>
    <mergeCell ref="AP2:AQ2"/>
    <mergeCell ref="AR2:AS2"/>
    <mergeCell ref="AT2:AU2"/>
    <mergeCell ref="AV2:AW2"/>
    <mergeCell ref="AX2:AY2"/>
    <mergeCell ref="AP3:AQ3"/>
    <mergeCell ref="AR3:AS3"/>
    <mergeCell ref="AT3:AU3"/>
    <mergeCell ref="AV3:AW3"/>
    <mergeCell ref="AX3:AY3"/>
    <mergeCell ref="AP4:AQ4"/>
    <mergeCell ref="AR4:AS4"/>
    <mergeCell ref="AT4:AU4"/>
    <mergeCell ref="AV4:AW4"/>
    <mergeCell ref="AX4:AY4"/>
    <mergeCell ref="AP5:AQ5"/>
    <mergeCell ref="AR5:AS5"/>
    <mergeCell ref="AT5:AU5"/>
    <mergeCell ref="AV5:AW5"/>
    <mergeCell ref="AX5:AY5"/>
    <mergeCell ref="AP6:AQ6"/>
    <mergeCell ref="AR6:AS6"/>
    <mergeCell ref="AT6:AU6"/>
    <mergeCell ref="AV6:AW6"/>
    <mergeCell ref="AX6:AY6"/>
    <mergeCell ref="AP7:AQ7"/>
    <mergeCell ref="AR7:AS7"/>
    <mergeCell ref="AT7:AU7"/>
    <mergeCell ref="AV7:AW7"/>
    <mergeCell ref="AX7:AY7"/>
    <mergeCell ref="AP8:AQ8"/>
    <mergeCell ref="AR8:AS8"/>
    <mergeCell ref="AT8:AU8"/>
    <mergeCell ref="AV8:AW8"/>
    <mergeCell ref="AX8:AY8"/>
    <mergeCell ref="AP9:AQ9"/>
    <mergeCell ref="AR9:AS9"/>
    <mergeCell ref="AT9:AU9"/>
    <mergeCell ref="AV9:AW9"/>
    <mergeCell ref="AX9:AY9"/>
    <mergeCell ref="AP10:AQ10"/>
    <mergeCell ref="AR10:AS10"/>
    <mergeCell ref="AT10:AU10"/>
    <mergeCell ref="AV10:AW10"/>
    <mergeCell ref="AX10:AY10"/>
    <mergeCell ref="AP11:AQ11"/>
    <mergeCell ref="AR11:AS11"/>
    <mergeCell ref="AT11:AU11"/>
    <mergeCell ref="AV11:AW11"/>
    <mergeCell ref="AX11:AY11"/>
    <mergeCell ref="X75:Y75"/>
    <mergeCell ref="Z77:AH77"/>
    <mergeCell ref="X79:Y79"/>
    <mergeCell ref="X80:Y80"/>
    <mergeCell ref="X81:Y81"/>
    <mergeCell ref="X82:Y82"/>
    <mergeCell ref="X84:Y84"/>
    <mergeCell ref="Z84:AF87"/>
    <mergeCell ref="AG84:AG87"/>
    <mergeCell ref="B102:C102"/>
    <mergeCell ref="M102:N102"/>
    <mergeCell ref="B104:E104"/>
    <mergeCell ref="F104:R104"/>
    <mergeCell ref="R105:S105"/>
    <mergeCell ref="B107:T107"/>
    <mergeCell ref="B109:C109"/>
    <mergeCell ref="O111:Q111"/>
    <mergeCell ref="R111:T111"/>
    <mergeCell ref="B167:E167"/>
    <mergeCell ref="F167:Q167"/>
    <mergeCell ref="B168:J168"/>
    <mergeCell ref="M168:N168"/>
    <mergeCell ref="Q168:R168"/>
    <mergeCell ref="S168:T168"/>
    <mergeCell ref="P169:T169"/>
    <mergeCell ref="P170:T170"/>
    <mergeCell ref="B171:C171"/>
    <mergeCell ref="E171:J171"/>
    <mergeCell ref="P171:T171"/>
    <mergeCell ref="F172:G172"/>
    <mergeCell ref="P172:Q172"/>
    <mergeCell ref="S172:T172"/>
    <mergeCell ref="B173:G173"/>
    <mergeCell ref="B174:G174"/>
    <mergeCell ref="M174:S174"/>
    <mergeCell ref="B175:G175"/>
    <mergeCell ref="L175:L176"/>
    <mergeCell ref="M175:S176"/>
    <mergeCell ref="T175:T176"/>
    <mergeCell ref="B176:J176"/>
    <mergeCell ref="L177:L178"/>
    <mergeCell ref="M177:S178"/>
    <mergeCell ref="T177:T178"/>
    <mergeCell ref="L179:L180"/>
    <mergeCell ref="M179:S180"/>
    <mergeCell ref="T179:T180"/>
    <mergeCell ref="B180:D180"/>
    <mergeCell ref="L181:S181"/>
    <mergeCell ref="M182:O182"/>
    <mergeCell ref="P182:S182"/>
    <mergeCell ref="M183:O183"/>
    <mergeCell ref="P183:S183"/>
    <mergeCell ref="L186:T186"/>
    <mergeCell ref="L189:M189"/>
    <mergeCell ref="N189:O189"/>
    <mergeCell ref="P189:Q189"/>
    <mergeCell ref="R189:S189"/>
    <mergeCell ref="L190:M190"/>
    <mergeCell ref="N190:O190"/>
    <mergeCell ref="P190:Q190"/>
    <mergeCell ref="R190:S190"/>
    <mergeCell ref="B191:J191"/>
    <mergeCell ref="L191:M191"/>
    <mergeCell ref="N191:O191"/>
    <mergeCell ref="P191:Q191"/>
    <mergeCell ref="R191:S191"/>
    <mergeCell ref="L192:T194"/>
    <mergeCell ref="J193:J194"/>
    <mergeCell ref="B194:C194"/>
    <mergeCell ref="D194:E194"/>
    <mergeCell ref="F194:G194"/>
    <mergeCell ref="H194:I194"/>
    <mergeCell ref="B195:C195"/>
    <mergeCell ref="D195:E195"/>
    <mergeCell ref="F195:G195"/>
    <mergeCell ref="H195:I195"/>
    <mergeCell ref="B196:C196"/>
    <mergeCell ref="D196:E196"/>
    <mergeCell ref="F196:G196"/>
    <mergeCell ref="H196:I196"/>
    <mergeCell ref="J196:J197"/>
    <mergeCell ref="Q196:T196"/>
    <mergeCell ref="B197:C197"/>
    <mergeCell ref="D197:E197"/>
    <mergeCell ref="F197:G197"/>
    <mergeCell ref="H197:I197"/>
    <mergeCell ref="K197:M197"/>
    <mergeCell ref="N197:P197"/>
    <mergeCell ref="Q197:T197"/>
    <mergeCell ref="B198:D198"/>
    <mergeCell ref="K198:P198"/>
    <mergeCell ref="R198:T198"/>
    <mergeCell ref="B199:D199"/>
    <mergeCell ref="K199:P199"/>
    <mergeCell ref="B200:D200"/>
    <mergeCell ref="F200:H200"/>
    <mergeCell ref="B201:L201"/>
    <mergeCell ref="C202:E202"/>
    <mergeCell ref="G202:I202"/>
    <mergeCell ref="J202:J203"/>
    <mergeCell ref="K202:L203"/>
    <mergeCell ref="R202:T202"/>
    <mergeCell ref="R206:T206"/>
    <mergeCell ref="B208:O208"/>
    <mergeCell ref="B209:O209"/>
    <mergeCell ref="B210:C211"/>
    <mergeCell ref="D210:F210"/>
    <mergeCell ref="G210:I210"/>
    <mergeCell ref="J210:L210"/>
    <mergeCell ref="M210:O211"/>
    <mergeCell ref="Q210:T210"/>
    <mergeCell ref="Q211:T211"/>
    <mergeCell ref="B212:C212"/>
    <mergeCell ref="R212:T212"/>
    <mergeCell ref="B213:C213"/>
    <mergeCell ref="B214:C214"/>
    <mergeCell ref="R216:T216"/>
    <mergeCell ref="C218:F218"/>
    <mergeCell ref="G218:J218"/>
    <mergeCell ref="K218:N218"/>
    <mergeCell ref="D219:F219"/>
    <mergeCell ref="H219:J219"/>
    <mergeCell ref="L219:N219"/>
    <mergeCell ref="R220:T220"/>
    <mergeCell ref="D223:F223"/>
    <mergeCell ref="H223:J223"/>
    <mergeCell ref="L223:N223"/>
    <mergeCell ref="P225:T225"/>
    <mergeCell ref="Q226:T227"/>
    <mergeCell ref="D227:F227"/>
    <mergeCell ref="H227:J227"/>
    <mergeCell ref="L227:N227"/>
    <mergeCell ref="Q228:T229"/>
    <mergeCell ref="Q230:T231"/>
    <mergeCell ref="B232:B243"/>
    <mergeCell ref="E232:F232"/>
    <mergeCell ref="G232:H232"/>
    <mergeCell ref="I232:J232"/>
    <mergeCell ref="K232:L232"/>
    <mergeCell ref="M232:N232"/>
    <mergeCell ref="Q232:T233"/>
    <mergeCell ref="C233:C243"/>
    <mergeCell ref="D233:D243"/>
    <mergeCell ref="E233:F243"/>
    <mergeCell ref="G233:H243"/>
    <mergeCell ref="I233:J243"/>
    <mergeCell ref="K233:L243"/>
    <mergeCell ref="M233:N243"/>
    <mergeCell ref="Q234:T235"/>
    <mergeCell ref="Q236:T237"/>
    <mergeCell ref="Q238:T239"/>
    <mergeCell ref="Q240:T241"/>
    <mergeCell ref="Q242:T243"/>
  </mergeCells>
  <hyperlinks>
    <hyperlink ref="N113" r:id="rId1" display="info@eneaunydos.com.ar"/>
    <hyperlink ref="R113" r:id="rId2" display="contacto@robertoperez.net"/>
    <hyperlink ref="N114" r:id="rId3" display="www.eneaunydos.com.ar"/>
    <hyperlink ref="R114" r:id="rId4" display="www.robertoperez.net"/>
  </hyperlinks>
  <printOptions headings="false" gridLines="false" gridLinesSet="true" horizontalCentered="false" verticalCentered="false"/>
  <pageMargins left="0" right="0" top="0" bottom="0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Y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8"/>
    <col collapsed="false" customWidth="true" hidden="false" outlineLevel="0" max="11" min="3" style="0" width="8.14"/>
    <col collapsed="false" customWidth="true" hidden="false" outlineLevel="0" max="20" min="12" style="0" width="8.71"/>
    <col collapsed="false" customWidth="true" hidden="false" outlineLevel="0" max="23" min="21" style="0" width="8.14"/>
    <col collapsed="false" customWidth="true" hidden="false" outlineLevel="0" max="24" min="24" style="0" width="7.71"/>
    <col collapsed="false" customWidth="true" hidden="false" outlineLevel="0" max="25" min="25" style="0" width="8.86"/>
    <col collapsed="false" customWidth="true" hidden="false" outlineLevel="0" max="28" min="26" style="0" width="8.14"/>
    <col collapsed="false" customWidth="true" hidden="false" outlineLevel="0" max="29" min="29" style="0" width="9.43"/>
    <col collapsed="false" customWidth="true" hidden="false" outlineLevel="0" max="32" min="30" style="0" width="8.14"/>
    <col collapsed="false" customWidth="true" hidden="false" outlineLevel="0" max="33" min="33" style="0" width="9.43"/>
    <col collapsed="false" customWidth="true" hidden="false" outlineLevel="0" max="34" min="34" style="0" width="8.14"/>
    <col collapsed="false" customWidth="true" hidden="false" outlineLevel="0" max="35" min="35" style="0" width="11.71"/>
    <col collapsed="false" customWidth="true" hidden="false" outlineLevel="0" max="36" min="36" style="0" width="3.43"/>
    <col collapsed="false" customWidth="true" hidden="false" outlineLevel="0" max="39" min="37" style="0" width="2.99"/>
    <col collapsed="false" customWidth="true" hidden="false" outlineLevel="0" max="40" min="40" style="0" width="13.57"/>
    <col collapsed="false" customWidth="true" hidden="false" outlineLevel="0" max="41" min="41" style="0" width="25.29"/>
    <col collapsed="false" customWidth="true" hidden="false" outlineLevel="0" max="51" min="42" style="0" width="7.42"/>
  </cols>
  <sheetData>
    <row r="1" customFormat="false" ht="12.75" hidden="true" customHeight="true" outlineLevel="0" collapsed="false">
      <c r="A1" s="2"/>
      <c r="B1" s="67" t="s">
        <v>319</v>
      </c>
      <c r="C1" s="67" t="s">
        <v>320</v>
      </c>
      <c r="D1" s="68" t="s">
        <v>321</v>
      </c>
      <c r="E1" s="68"/>
      <c r="F1" s="68"/>
      <c r="G1" s="68"/>
      <c r="H1" s="68"/>
      <c r="I1" s="68"/>
      <c r="J1" s="68"/>
      <c r="K1" s="68"/>
      <c r="L1" s="68"/>
      <c r="M1" s="67" t="s">
        <v>319</v>
      </c>
      <c r="N1" s="67" t="s">
        <v>320</v>
      </c>
      <c r="O1" s="68" t="s">
        <v>321</v>
      </c>
      <c r="P1" s="68"/>
      <c r="Q1" s="68"/>
      <c r="R1" s="68"/>
      <c r="S1" s="68"/>
      <c r="T1" s="68"/>
      <c r="U1" s="68"/>
      <c r="V1" s="68"/>
      <c r="W1" s="68"/>
      <c r="X1" s="67" t="s">
        <v>319</v>
      </c>
      <c r="Y1" s="67" t="s">
        <v>320</v>
      </c>
      <c r="Z1" s="68" t="s">
        <v>321</v>
      </c>
      <c r="AA1" s="68"/>
      <c r="AB1" s="68"/>
      <c r="AC1" s="68"/>
      <c r="AD1" s="68"/>
      <c r="AE1" s="68"/>
      <c r="AF1" s="68"/>
      <c r="AG1" s="68"/>
      <c r="AH1" s="68"/>
      <c r="AI1" s="2"/>
      <c r="AJ1" s="2"/>
      <c r="AK1" s="2"/>
      <c r="AL1" s="2"/>
      <c r="AM1" s="2"/>
      <c r="AN1" s="69" t="s">
        <v>322</v>
      </c>
      <c r="AO1" s="69" t="s">
        <v>323</v>
      </c>
      <c r="AP1" s="70" t="s">
        <v>324</v>
      </c>
      <c r="AQ1" s="70"/>
      <c r="AR1" s="70" t="s">
        <v>325</v>
      </c>
      <c r="AS1" s="70"/>
      <c r="AT1" s="70" t="s">
        <v>326</v>
      </c>
      <c r="AU1" s="70"/>
      <c r="AV1" s="70" t="s">
        <v>327</v>
      </c>
      <c r="AW1" s="70"/>
      <c r="AX1" s="70" t="s">
        <v>328</v>
      </c>
      <c r="AY1" s="70"/>
    </row>
    <row r="2" customFormat="false" ht="12.75" hidden="true" customHeight="true" outlineLevel="0" collapsed="false">
      <c r="A2" s="71"/>
      <c r="B2" s="67"/>
      <c r="C2" s="67"/>
      <c r="D2" s="72" t="n">
        <v>1</v>
      </c>
      <c r="E2" s="72" t="n">
        <v>2</v>
      </c>
      <c r="F2" s="72" t="n">
        <v>3</v>
      </c>
      <c r="G2" s="72" t="n">
        <v>4</v>
      </c>
      <c r="H2" s="72" t="n">
        <v>5</v>
      </c>
      <c r="I2" s="72" t="n">
        <v>6</v>
      </c>
      <c r="J2" s="72" t="n">
        <v>7</v>
      </c>
      <c r="K2" s="72" t="n">
        <v>8</v>
      </c>
      <c r="L2" s="72" t="n">
        <v>9</v>
      </c>
      <c r="M2" s="67"/>
      <c r="N2" s="67"/>
      <c r="O2" s="72" t="n">
        <v>1</v>
      </c>
      <c r="P2" s="72" t="n">
        <v>2</v>
      </c>
      <c r="Q2" s="72" t="n">
        <v>3</v>
      </c>
      <c r="R2" s="72" t="n">
        <v>4</v>
      </c>
      <c r="S2" s="72" t="n">
        <v>5</v>
      </c>
      <c r="T2" s="72" t="n">
        <v>6</v>
      </c>
      <c r="U2" s="72" t="n">
        <v>7</v>
      </c>
      <c r="V2" s="72" t="n">
        <v>8</v>
      </c>
      <c r="W2" s="72" t="n">
        <v>9</v>
      </c>
      <c r="X2" s="67"/>
      <c r="Y2" s="67"/>
      <c r="Z2" s="72" t="n">
        <v>1</v>
      </c>
      <c r="AA2" s="72" t="n">
        <v>2</v>
      </c>
      <c r="AB2" s="72" t="n">
        <v>3</v>
      </c>
      <c r="AC2" s="72" t="n">
        <v>4</v>
      </c>
      <c r="AD2" s="72" t="n">
        <v>5</v>
      </c>
      <c r="AE2" s="72" t="n">
        <v>6</v>
      </c>
      <c r="AF2" s="72" t="n">
        <v>7</v>
      </c>
      <c r="AG2" s="72" t="n">
        <v>8</v>
      </c>
      <c r="AH2" s="72" t="n">
        <v>9</v>
      </c>
      <c r="AI2" s="2"/>
      <c r="AJ2" s="73" t="n">
        <f aca="false">+IF(AND(AFIRMACIONES!$C$6&gt;=AL2,AFIRMACIONES!$C$6&lt;=AM2),1,0)</f>
        <v>0</v>
      </c>
      <c r="AK2" s="73" t="n">
        <v>1</v>
      </c>
      <c r="AL2" s="74" t="n">
        <v>1</v>
      </c>
      <c r="AM2" s="74" t="n">
        <v>6</v>
      </c>
      <c r="AN2" s="75" t="s">
        <v>329</v>
      </c>
      <c r="AO2" s="76" t="s">
        <v>330</v>
      </c>
      <c r="AP2" s="77" t="s">
        <v>331</v>
      </c>
      <c r="AQ2" s="77"/>
      <c r="AR2" s="77" t="s">
        <v>332</v>
      </c>
      <c r="AS2" s="77"/>
      <c r="AT2" s="77" t="s">
        <v>333</v>
      </c>
      <c r="AU2" s="77"/>
      <c r="AV2" s="77" t="s">
        <v>334</v>
      </c>
      <c r="AW2" s="77"/>
      <c r="AX2" s="77" t="s">
        <v>335</v>
      </c>
      <c r="AY2" s="77"/>
    </row>
    <row r="3" customFormat="false" ht="12.75" hidden="true" customHeight="true" outlineLevel="0" collapsed="false">
      <c r="A3" s="2"/>
      <c r="B3" s="78" t="n">
        <v>1</v>
      </c>
      <c r="C3" s="79" t="n">
        <v>8</v>
      </c>
      <c r="D3" s="80"/>
      <c r="E3" s="81"/>
      <c r="F3" s="81"/>
      <c r="G3" s="81"/>
      <c r="H3" s="81"/>
      <c r="I3" s="81"/>
      <c r="J3" s="81"/>
      <c r="K3" s="82" t="n">
        <f aca="false">+AFIRMACIONES!B18</f>
        <v>1</v>
      </c>
      <c r="L3" s="81"/>
      <c r="M3" s="78" t="n">
        <v>100</v>
      </c>
      <c r="N3" s="79" t="n">
        <v>5</v>
      </c>
      <c r="O3" s="81"/>
      <c r="P3" s="81"/>
      <c r="Q3" s="81"/>
      <c r="R3" s="81"/>
      <c r="S3" s="82" t="n">
        <f aca="false">+AFIRMACIONES!B117</f>
        <v>0</v>
      </c>
      <c r="T3" s="81"/>
      <c r="U3" s="81"/>
      <c r="V3" s="81"/>
      <c r="W3" s="80"/>
      <c r="X3" s="78" t="n">
        <v>199</v>
      </c>
      <c r="Y3" s="79" t="n">
        <v>7</v>
      </c>
      <c r="Z3" s="81"/>
      <c r="AA3" s="81"/>
      <c r="AB3" s="83"/>
      <c r="AC3" s="81"/>
      <c r="AD3" s="81"/>
      <c r="AE3" s="80"/>
      <c r="AF3" s="82" t="n">
        <f aca="false">+AFIRMACIONES!B216</f>
        <v>0</v>
      </c>
      <c r="AG3" s="81"/>
      <c r="AH3" s="81"/>
      <c r="AI3" s="2"/>
      <c r="AJ3" s="73" t="n">
        <f aca="false">+IF(AND(AFIRMACIONES!$C$6&gt;=AL3,AFIRMACIONES!$C$6&lt;=AM3),1,0)</f>
        <v>0</v>
      </c>
      <c r="AK3" s="73" t="n">
        <v>2</v>
      </c>
      <c r="AL3" s="74" t="n">
        <v>7</v>
      </c>
      <c r="AM3" s="74" t="n">
        <v>13</v>
      </c>
      <c r="AN3" s="75" t="s">
        <v>329</v>
      </c>
      <c r="AO3" s="76" t="s">
        <v>336</v>
      </c>
      <c r="AP3" s="77" t="s">
        <v>337</v>
      </c>
      <c r="AQ3" s="77"/>
      <c r="AR3" s="77" t="s">
        <v>338</v>
      </c>
      <c r="AS3" s="77"/>
      <c r="AT3" s="77" t="s">
        <v>339</v>
      </c>
      <c r="AU3" s="77"/>
      <c r="AV3" s="77" t="s">
        <v>340</v>
      </c>
      <c r="AW3" s="77"/>
      <c r="AX3" s="77" t="s">
        <v>341</v>
      </c>
      <c r="AY3" s="77"/>
    </row>
    <row r="4" customFormat="false" ht="12.75" hidden="true" customHeight="true" outlineLevel="0" collapsed="false">
      <c r="A4" s="2"/>
      <c r="B4" s="78" t="n">
        <v>2</v>
      </c>
      <c r="C4" s="79" t="n">
        <v>6</v>
      </c>
      <c r="D4" s="81"/>
      <c r="E4" s="80"/>
      <c r="F4" s="81"/>
      <c r="G4" s="81"/>
      <c r="H4" s="81"/>
      <c r="I4" s="82" t="n">
        <f aca="false">+AFIRMACIONES!B19</f>
        <v>0</v>
      </c>
      <c r="J4" s="81"/>
      <c r="K4" s="81"/>
      <c r="L4" s="81"/>
      <c r="M4" s="78" t="n">
        <v>101</v>
      </c>
      <c r="N4" s="79" t="n">
        <v>7</v>
      </c>
      <c r="O4" s="80"/>
      <c r="P4" s="81"/>
      <c r="Q4" s="81"/>
      <c r="R4" s="81"/>
      <c r="S4" s="81"/>
      <c r="T4" s="81"/>
      <c r="U4" s="82" t="n">
        <f aca="false">+AFIRMACIONES!B118</f>
        <v>0</v>
      </c>
      <c r="V4" s="81"/>
      <c r="W4" s="80"/>
      <c r="X4" s="78" t="n">
        <v>200</v>
      </c>
      <c r="Y4" s="79" t="n">
        <v>3</v>
      </c>
      <c r="Z4" s="81"/>
      <c r="AA4" s="80"/>
      <c r="AB4" s="82" t="n">
        <f aca="false">+AFIRMACIONES!B217</f>
        <v>0</v>
      </c>
      <c r="AC4" s="81"/>
      <c r="AD4" s="81"/>
      <c r="AE4" s="81"/>
      <c r="AF4" s="83"/>
      <c r="AG4" s="81"/>
      <c r="AH4" s="81"/>
      <c r="AI4" s="2"/>
      <c r="AJ4" s="73" t="n">
        <f aca="false">+IF(AND(AFIRMACIONES!$C$6&gt;=AL4,AFIRMACIONES!$C$6&lt;=AM4),1,0)</f>
        <v>0</v>
      </c>
      <c r="AK4" s="73" t="n">
        <v>3</v>
      </c>
      <c r="AL4" s="74" t="n">
        <v>14</v>
      </c>
      <c r="AM4" s="74" t="n">
        <v>20</v>
      </c>
      <c r="AN4" s="75" t="s">
        <v>329</v>
      </c>
      <c r="AO4" s="76" t="s">
        <v>342</v>
      </c>
      <c r="AP4" s="77" t="s">
        <v>343</v>
      </c>
      <c r="AQ4" s="77"/>
      <c r="AR4" s="77" t="s">
        <v>344</v>
      </c>
      <c r="AS4" s="77"/>
      <c r="AT4" s="77" t="s">
        <v>345</v>
      </c>
      <c r="AU4" s="77"/>
      <c r="AV4" s="77" t="s">
        <v>346</v>
      </c>
      <c r="AW4" s="77"/>
      <c r="AX4" s="77" t="s">
        <v>347</v>
      </c>
      <c r="AY4" s="77"/>
    </row>
    <row r="5" customFormat="false" ht="12.75" hidden="true" customHeight="true" outlineLevel="0" collapsed="false">
      <c r="A5" s="2"/>
      <c r="B5" s="78" t="n">
        <v>3</v>
      </c>
      <c r="C5" s="79" t="n">
        <v>9</v>
      </c>
      <c r="D5" s="80"/>
      <c r="E5" s="81"/>
      <c r="F5" s="80"/>
      <c r="G5" s="81"/>
      <c r="H5" s="81"/>
      <c r="I5" s="81"/>
      <c r="J5" s="81"/>
      <c r="K5" s="81"/>
      <c r="L5" s="82" t="n">
        <f aca="false">+AFIRMACIONES!B20</f>
        <v>1</v>
      </c>
      <c r="M5" s="78" t="n">
        <v>102</v>
      </c>
      <c r="N5" s="79" t="n">
        <v>6</v>
      </c>
      <c r="O5" s="81"/>
      <c r="P5" s="81"/>
      <c r="Q5" s="81"/>
      <c r="R5" s="81"/>
      <c r="S5" s="80"/>
      <c r="T5" s="82" t="n">
        <f aca="false">+AFIRMACIONES!B119</f>
        <v>1</v>
      </c>
      <c r="U5" s="81"/>
      <c r="V5" s="80"/>
      <c r="W5" s="80"/>
      <c r="X5" s="78" t="n">
        <v>201</v>
      </c>
      <c r="Y5" s="79" t="n">
        <v>4</v>
      </c>
      <c r="Z5" s="81"/>
      <c r="AA5" s="80"/>
      <c r="AB5" s="83"/>
      <c r="AC5" s="82" t="n">
        <f aca="false">+AFIRMACIONES!B218</f>
        <v>1</v>
      </c>
      <c r="AD5" s="81"/>
      <c r="AE5" s="81"/>
      <c r="AF5" s="83"/>
      <c r="AG5" s="81"/>
      <c r="AH5" s="81"/>
      <c r="AI5" s="2"/>
      <c r="AJ5" s="73" t="n">
        <f aca="false">+IF(AND(AFIRMACIONES!$C$6&gt;=AL5,AFIRMACIONES!$C$6&lt;=AM5),1,0)</f>
        <v>0</v>
      </c>
      <c r="AK5" s="73" t="n">
        <v>4</v>
      </c>
      <c r="AL5" s="74" t="n">
        <v>21</v>
      </c>
      <c r="AM5" s="74" t="n">
        <v>27</v>
      </c>
      <c r="AN5" s="75" t="s">
        <v>329</v>
      </c>
      <c r="AO5" s="76" t="s">
        <v>348</v>
      </c>
      <c r="AP5" s="77" t="s">
        <v>349</v>
      </c>
      <c r="AQ5" s="77"/>
      <c r="AR5" s="77" t="s">
        <v>350</v>
      </c>
      <c r="AS5" s="77"/>
      <c r="AT5" s="77" t="s">
        <v>351</v>
      </c>
      <c r="AU5" s="77"/>
      <c r="AV5" s="77" t="s">
        <v>352</v>
      </c>
      <c r="AW5" s="77"/>
      <c r="AX5" s="77" t="s">
        <v>353</v>
      </c>
      <c r="AY5" s="77"/>
    </row>
    <row r="6" customFormat="false" ht="12.75" hidden="true" customHeight="true" outlineLevel="0" collapsed="false">
      <c r="A6" s="2"/>
      <c r="B6" s="78" t="n">
        <v>4</v>
      </c>
      <c r="C6" s="79" t="n">
        <v>3</v>
      </c>
      <c r="D6" s="81"/>
      <c r="E6" s="81"/>
      <c r="F6" s="82" t="n">
        <f aca="false">+AFIRMACIONES!B21</f>
        <v>0</v>
      </c>
      <c r="G6" s="80"/>
      <c r="H6" s="80"/>
      <c r="I6" s="81"/>
      <c r="J6" s="81"/>
      <c r="K6" s="81"/>
      <c r="L6" s="81"/>
      <c r="M6" s="78" t="n">
        <v>103</v>
      </c>
      <c r="N6" s="79" t="n">
        <v>3</v>
      </c>
      <c r="O6" s="81"/>
      <c r="P6" s="81"/>
      <c r="Q6" s="82" t="n">
        <f aca="false">+AFIRMACIONES!B120</f>
        <v>0</v>
      </c>
      <c r="R6" s="81"/>
      <c r="S6" s="81"/>
      <c r="T6" s="81"/>
      <c r="U6" s="81"/>
      <c r="V6" s="81"/>
      <c r="W6" s="80"/>
      <c r="X6" s="78" t="n">
        <v>202</v>
      </c>
      <c r="Y6" s="79" t="n">
        <v>9</v>
      </c>
      <c r="Z6" s="81"/>
      <c r="AA6" s="80"/>
      <c r="AB6" s="83"/>
      <c r="AC6" s="81"/>
      <c r="AD6" s="81"/>
      <c r="AE6" s="81"/>
      <c r="AF6" s="83"/>
      <c r="AG6" s="81"/>
      <c r="AH6" s="82" t="n">
        <f aca="false">+AFIRMACIONES!B219</f>
        <v>1</v>
      </c>
      <c r="AI6" s="2"/>
      <c r="AJ6" s="73" t="n">
        <f aca="false">+IF(AND(AFIRMACIONES!$C$6&gt;=AL6,AFIRMACIONES!$C$6&lt;=AM6),1,0)</f>
        <v>0</v>
      </c>
      <c r="AK6" s="73" t="n">
        <v>5</v>
      </c>
      <c r="AL6" s="74" t="n">
        <v>28</v>
      </c>
      <c r="AM6" s="74" t="n">
        <v>41</v>
      </c>
      <c r="AN6" s="75" t="s">
        <v>329</v>
      </c>
      <c r="AO6" s="76" t="s">
        <v>354</v>
      </c>
      <c r="AP6" s="77" t="s">
        <v>355</v>
      </c>
      <c r="AQ6" s="77"/>
      <c r="AR6" s="77" t="s">
        <v>356</v>
      </c>
      <c r="AS6" s="77"/>
      <c r="AT6" s="77" t="s">
        <v>357</v>
      </c>
      <c r="AU6" s="77"/>
      <c r="AV6" s="77" t="s">
        <v>358</v>
      </c>
      <c r="AW6" s="77"/>
      <c r="AX6" s="77" t="s">
        <v>359</v>
      </c>
      <c r="AY6" s="77"/>
    </row>
    <row r="7" customFormat="false" ht="12.75" hidden="true" customHeight="true" outlineLevel="0" collapsed="false">
      <c r="A7" s="2"/>
      <c r="B7" s="78" t="n">
        <v>5</v>
      </c>
      <c r="C7" s="79" t="n">
        <v>2</v>
      </c>
      <c r="D7" s="80"/>
      <c r="E7" s="82" t="n">
        <f aca="false">+AFIRMACIONES!B22</f>
        <v>0</v>
      </c>
      <c r="F7" s="81"/>
      <c r="G7" s="81"/>
      <c r="H7" s="81"/>
      <c r="I7" s="81"/>
      <c r="J7" s="81"/>
      <c r="K7" s="81"/>
      <c r="L7" s="81"/>
      <c r="M7" s="78" t="n">
        <v>104</v>
      </c>
      <c r="N7" s="79" t="n">
        <v>4</v>
      </c>
      <c r="O7" s="81"/>
      <c r="P7" s="81"/>
      <c r="Q7" s="81"/>
      <c r="R7" s="82" t="n">
        <f aca="false">+AFIRMACIONES!B121</f>
        <v>0</v>
      </c>
      <c r="S7" s="81"/>
      <c r="T7" s="81"/>
      <c r="U7" s="81"/>
      <c r="V7" s="80"/>
      <c r="W7" s="80"/>
      <c r="X7" s="78" t="n">
        <v>203</v>
      </c>
      <c r="Y7" s="79" t="n">
        <v>2</v>
      </c>
      <c r="Z7" s="80"/>
      <c r="AA7" s="82" t="n">
        <f aca="false">+AFIRMACIONES!B220</f>
        <v>0</v>
      </c>
      <c r="AB7" s="83"/>
      <c r="AC7" s="81"/>
      <c r="AD7" s="81"/>
      <c r="AE7" s="81"/>
      <c r="AF7" s="83"/>
      <c r="AG7" s="81"/>
      <c r="AH7" s="81"/>
      <c r="AI7" s="2"/>
      <c r="AJ7" s="73" t="n">
        <f aca="false">+IF(AND(AFIRMACIONES!$C$6&gt;=AL7,AFIRMACIONES!$C$6&lt;=AM7),1,0)</f>
        <v>0</v>
      </c>
      <c r="AK7" s="73" t="n">
        <v>6</v>
      </c>
      <c r="AL7" s="74" t="n">
        <v>42</v>
      </c>
      <c r="AM7" s="74" t="n">
        <v>48</v>
      </c>
      <c r="AN7" s="75" t="s">
        <v>360</v>
      </c>
      <c r="AO7" s="76" t="s">
        <v>361</v>
      </c>
      <c r="AP7" s="77" t="s">
        <v>362</v>
      </c>
      <c r="AQ7" s="77"/>
      <c r="AR7" s="77" t="s">
        <v>363</v>
      </c>
      <c r="AS7" s="77"/>
      <c r="AT7" s="77" t="s">
        <v>364</v>
      </c>
      <c r="AU7" s="77"/>
      <c r="AV7" s="77" t="s">
        <v>365</v>
      </c>
      <c r="AW7" s="77"/>
      <c r="AX7" s="77" t="s">
        <v>366</v>
      </c>
      <c r="AY7" s="77"/>
    </row>
    <row r="8" customFormat="false" ht="12.75" hidden="true" customHeight="true" outlineLevel="0" collapsed="false">
      <c r="A8" s="2"/>
      <c r="B8" s="78" t="n">
        <v>6</v>
      </c>
      <c r="C8" s="79" t="n">
        <v>5</v>
      </c>
      <c r="D8" s="81"/>
      <c r="E8" s="81"/>
      <c r="F8" s="81"/>
      <c r="G8" s="81"/>
      <c r="H8" s="82" t="n">
        <f aca="false">+AFIRMACIONES!B23</f>
        <v>1</v>
      </c>
      <c r="I8" s="81"/>
      <c r="J8" s="81"/>
      <c r="K8" s="81"/>
      <c r="L8" s="81"/>
      <c r="M8" s="78" t="n">
        <v>105</v>
      </c>
      <c r="N8" s="79" t="n">
        <v>2</v>
      </c>
      <c r="O8" s="81"/>
      <c r="P8" s="82" t="n">
        <f aca="false">+AFIRMACIONES!B122</f>
        <v>0</v>
      </c>
      <c r="Q8" s="81"/>
      <c r="R8" s="81"/>
      <c r="S8" s="81"/>
      <c r="T8" s="81"/>
      <c r="U8" s="81"/>
      <c r="V8" s="80"/>
      <c r="W8" s="80"/>
      <c r="X8" s="78" t="n">
        <v>204</v>
      </c>
      <c r="Y8" s="79" t="n">
        <v>1</v>
      </c>
      <c r="Z8" s="82" t="n">
        <f aca="false">+AFIRMACIONES!B221</f>
        <v>0</v>
      </c>
      <c r="AA8" s="81"/>
      <c r="AB8" s="83"/>
      <c r="AC8" s="81"/>
      <c r="AD8" s="80"/>
      <c r="AE8" s="81"/>
      <c r="AF8" s="83"/>
      <c r="AG8" s="81"/>
      <c r="AH8" s="81"/>
      <c r="AI8" s="2"/>
      <c r="AJ8" s="73" t="n">
        <f aca="false">+IF(AND(AFIRMACIONES!$C$6&gt;=AL8,AFIRMACIONES!$C$6&lt;=AM8),1,0)</f>
        <v>0</v>
      </c>
      <c r="AK8" s="73" t="n">
        <v>7</v>
      </c>
      <c r="AL8" s="74" t="n">
        <v>49</v>
      </c>
      <c r="AM8" s="74" t="n">
        <v>55</v>
      </c>
      <c r="AN8" s="75" t="s">
        <v>360</v>
      </c>
      <c r="AO8" s="76" t="s">
        <v>367</v>
      </c>
      <c r="AP8" s="77" t="s">
        <v>368</v>
      </c>
      <c r="AQ8" s="77"/>
      <c r="AR8" s="77" t="s">
        <v>369</v>
      </c>
      <c r="AS8" s="77"/>
      <c r="AT8" s="77" t="s">
        <v>370</v>
      </c>
      <c r="AU8" s="77"/>
      <c r="AV8" s="77" t="s">
        <v>371</v>
      </c>
      <c r="AW8" s="77"/>
      <c r="AX8" s="77" t="s">
        <v>372</v>
      </c>
      <c r="AY8" s="77"/>
    </row>
    <row r="9" customFormat="false" ht="12.75" hidden="true" customHeight="true" outlineLevel="0" collapsed="false">
      <c r="A9" s="2"/>
      <c r="B9" s="78" t="n">
        <v>7</v>
      </c>
      <c r="C9" s="79" t="n">
        <v>7</v>
      </c>
      <c r="D9" s="81"/>
      <c r="E9" s="81"/>
      <c r="F9" s="81"/>
      <c r="G9" s="81"/>
      <c r="H9" s="81"/>
      <c r="I9" s="81"/>
      <c r="J9" s="82" t="n">
        <f aca="false">+AFIRMACIONES!B24</f>
        <v>0</v>
      </c>
      <c r="K9" s="80"/>
      <c r="L9" s="81"/>
      <c r="M9" s="78" t="n">
        <v>106</v>
      </c>
      <c r="N9" s="79" t="n">
        <v>1</v>
      </c>
      <c r="O9" s="82" t="n">
        <f aca="false">+AFIRMACIONES!B123</f>
        <v>1</v>
      </c>
      <c r="P9" s="81"/>
      <c r="Q9" s="81"/>
      <c r="R9" s="80"/>
      <c r="S9" s="81"/>
      <c r="T9" s="81"/>
      <c r="U9" s="81"/>
      <c r="V9" s="81"/>
      <c r="W9" s="80"/>
      <c r="X9" s="78" t="n">
        <v>205</v>
      </c>
      <c r="Y9" s="79" t="n">
        <v>8</v>
      </c>
      <c r="Z9" s="81"/>
      <c r="AA9" s="81"/>
      <c r="AB9" s="83"/>
      <c r="AC9" s="81"/>
      <c r="AD9" s="81"/>
      <c r="AE9" s="81"/>
      <c r="AF9" s="83"/>
      <c r="AG9" s="82" t="n">
        <f aca="false">+AFIRMACIONES!B222</f>
        <v>0</v>
      </c>
      <c r="AH9" s="81"/>
      <c r="AI9" s="2"/>
      <c r="AJ9" s="73" t="n">
        <f aca="false">+IF(AND(AFIRMACIONES!$C$6&gt;=AL9,AFIRMACIONES!$C$6&lt;=AM9),1,0)</f>
        <v>0</v>
      </c>
      <c r="AK9" s="73" t="n">
        <v>8</v>
      </c>
      <c r="AL9" s="74" t="n">
        <v>56</v>
      </c>
      <c r="AM9" s="74" t="n">
        <v>62</v>
      </c>
      <c r="AN9" s="75" t="s">
        <v>360</v>
      </c>
      <c r="AO9" s="76" t="s">
        <v>373</v>
      </c>
      <c r="AP9" s="77" t="s">
        <v>374</v>
      </c>
      <c r="AQ9" s="77"/>
      <c r="AR9" s="77" t="s">
        <v>375</v>
      </c>
      <c r="AS9" s="77"/>
      <c r="AT9" s="77" t="s">
        <v>376</v>
      </c>
      <c r="AU9" s="77"/>
      <c r="AV9" s="77" t="s">
        <v>377</v>
      </c>
      <c r="AW9" s="77"/>
      <c r="AX9" s="77" t="s">
        <v>378</v>
      </c>
      <c r="AY9" s="77"/>
    </row>
    <row r="10" customFormat="false" ht="12.75" hidden="true" customHeight="true" outlineLevel="0" collapsed="false">
      <c r="A10" s="2"/>
      <c r="B10" s="78" t="n">
        <v>8</v>
      </c>
      <c r="C10" s="79" t="n">
        <v>4</v>
      </c>
      <c r="D10" s="81"/>
      <c r="E10" s="80"/>
      <c r="F10" s="81"/>
      <c r="G10" s="82" t="n">
        <f aca="false">+AFIRMACIONES!B25</f>
        <v>1</v>
      </c>
      <c r="H10" s="81"/>
      <c r="I10" s="81"/>
      <c r="J10" s="81"/>
      <c r="K10" s="81"/>
      <c r="L10" s="81"/>
      <c r="M10" s="78" t="n">
        <v>107</v>
      </c>
      <c r="N10" s="79" t="n">
        <v>8</v>
      </c>
      <c r="O10" s="80"/>
      <c r="P10" s="81"/>
      <c r="Q10" s="81"/>
      <c r="R10" s="81"/>
      <c r="S10" s="81"/>
      <c r="T10" s="81"/>
      <c r="U10" s="81"/>
      <c r="V10" s="82" t="n">
        <f aca="false">+AFIRMACIONES!B124</f>
        <v>0</v>
      </c>
      <c r="W10" s="80"/>
      <c r="X10" s="78" t="n">
        <v>206</v>
      </c>
      <c r="Y10" s="79" t="n">
        <v>6</v>
      </c>
      <c r="Z10" s="81"/>
      <c r="AA10" s="80"/>
      <c r="AB10" s="83"/>
      <c r="AC10" s="81"/>
      <c r="AD10" s="81"/>
      <c r="AE10" s="82" t="n">
        <f aca="false">+AFIRMACIONES!B223</f>
        <v>0</v>
      </c>
      <c r="AF10" s="83"/>
      <c r="AG10" s="81"/>
      <c r="AH10" s="81"/>
      <c r="AI10" s="2"/>
      <c r="AJ10" s="73" t="n">
        <f aca="false">+IF(AND(AFIRMACIONES!$C$6&gt;=AL10,AFIRMACIONES!$C$6&lt;=AM10),1,0)</f>
        <v>0</v>
      </c>
      <c r="AK10" s="73" t="n">
        <v>9</v>
      </c>
      <c r="AL10" s="74" t="n">
        <v>63</v>
      </c>
      <c r="AM10" s="74" t="n">
        <v>69</v>
      </c>
      <c r="AN10" s="75" t="s">
        <v>360</v>
      </c>
      <c r="AO10" s="76" t="s">
        <v>379</v>
      </c>
      <c r="AP10" s="77" t="s">
        <v>380</v>
      </c>
      <c r="AQ10" s="77"/>
      <c r="AR10" s="77" t="s">
        <v>381</v>
      </c>
      <c r="AS10" s="77"/>
      <c r="AT10" s="77" t="s">
        <v>382</v>
      </c>
      <c r="AU10" s="77"/>
      <c r="AV10" s="77" t="s">
        <v>383</v>
      </c>
      <c r="AW10" s="77"/>
      <c r="AX10" s="77" t="s">
        <v>384</v>
      </c>
      <c r="AY10" s="77"/>
    </row>
    <row r="11" customFormat="false" ht="12.75" hidden="true" customHeight="true" outlineLevel="0" collapsed="false">
      <c r="A11" s="2"/>
      <c r="B11" s="78" t="n">
        <v>9</v>
      </c>
      <c r="C11" s="79" t="n">
        <v>1</v>
      </c>
      <c r="D11" s="82" t="n">
        <f aca="false">+AFIRMACIONES!B26</f>
        <v>0</v>
      </c>
      <c r="E11" s="81"/>
      <c r="F11" s="81"/>
      <c r="G11" s="81"/>
      <c r="H11" s="81"/>
      <c r="I11" s="81"/>
      <c r="J11" s="81"/>
      <c r="K11" s="81"/>
      <c r="L11" s="81"/>
      <c r="M11" s="78" t="n">
        <v>108</v>
      </c>
      <c r="N11" s="79" t="n">
        <v>9</v>
      </c>
      <c r="O11" s="80"/>
      <c r="P11" s="81"/>
      <c r="Q11" s="81"/>
      <c r="R11" s="81"/>
      <c r="S11" s="81"/>
      <c r="T11" s="81"/>
      <c r="U11" s="81"/>
      <c r="V11" s="81"/>
      <c r="W11" s="82" t="n">
        <f aca="false">+AFIRMACIONES!B125</f>
        <v>0</v>
      </c>
      <c r="X11" s="78" t="n">
        <v>207</v>
      </c>
      <c r="Y11" s="79" t="n">
        <v>5</v>
      </c>
      <c r="Z11" s="80"/>
      <c r="AA11" s="81"/>
      <c r="AB11" s="83"/>
      <c r="AC11" s="81"/>
      <c r="AD11" s="82" t="n">
        <f aca="false">+AFIRMACIONES!B224</f>
        <v>1</v>
      </c>
      <c r="AE11" s="81"/>
      <c r="AF11" s="83"/>
      <c r="AG11" s="81"/>
      <c r="AH11" s="81"/>
      <c r="AI11" s="2"/>
      <c r="AJ11" s="73" t="n">
        <f aca="false">+IF(AND(AFIRMACIONES!$C$6&gt;=AL11,AFIRMACIONES!$C$6&lt;=AM11),1,0)</f>
        <v>0</v>
      </c>
      <c r="AK11" s="73" t="n">
        <v>10</v>
      </c>
      <c r="AL11" s="74" t="n">
        <v>70</v>
      </c>
      <c r="AM11" s="74" t="n">
        <v>90</v>
      </c>
      <c r="AN11" s="75" t="s">
        <v>360</v>
      </c>
      <c r="AO11" s="76" t="s">
        <v>385</v>
      </c>
      <c r="AP11" s="77" t="s">
        <v>386</v>
      </c>
      <c r="AQ11" s="77"/>
      <c r="AR11" s="77" t="s">
        <v>387</v>
      </c>
      <c r="AS11" s="77"/>
      <c r="AT11" s="77" t="s">
        <v>388</v>
      </c>
      <c r="AU11" s="77"/>
      <c r="AV11" s="77" t="s">
        <v>389</v>
      </c>
      <c r="AW11" s="77"/>
      <c r="AX11" s="77" t="s">
        <v>390</v>
      </c>
      <c r="AY11" s="77"/>
    </row>
    <row r="12" customFormat="false" ht="12.75" hidden="true" customHeight="true" outlineLevel="0" collapsed="false">
      <c r="A12" s="2"/>
      <c r="B12" s="78" t="n">
        <v>10</v>
      </c>
      <c r="C12" s="79" t="n">
        <v>9</v>
      </c>
      <c r="D12" s="81"/>
      <c r="E12" s="81"/>
      <c r="F12" s="81"/>
      <c r="G12" s="81"/>
      <c r="H12" s="81"/>
      <c r="I12" s="81"/>
      <c r="J12" s="80"/>
      <c r="K12" s="81"/>
      <c r="L12" s="82" t="n">
        <f aca="false">+AFIRMACIONES!B27</f>
        <v>1</v>
      </c>
      <c r="M12" s="78" t="n">
        <v>109</v>
      </c>
      <c r="N12" s="79" t="n">
        <v>2</v>
      </c>
      <c r="O12" s="81"/>
      <c r="P12" s="82" t="n">
        <f aca="false">+AFIRMACIONES!B126</f>
        <v>0</v>
      </c>
      <c r="Q12" s="81"/>
      <c r="R12" s="81"/>
      <c r="S12" s="81"/>
      <c r="T12" s="80"/>
      <c r="U12" s="81"/>
      <c r="V12" s="81"/>
      <c r="W12" s="80"/>
      <c r="X12" s="78" t="n">
        <v>208</v>
      </c>
      <c r="Y12" s="79" t="n">
        <v>5</v>
      </c>
      <c r="Z12" s="81"/>
      <c r="AA12" s="81"/>
      <c r="AB12" s="83"/>
      <c r="AC12" s="81"/>
      <c r="AD12" s="82" t="n">
        <f aca="false">+AFIRMACIONES!B225</f>
        <v>1</v>
      </c>
      <c r="AE12" s="81"/>
      <c r="AF12" s="83"/>
      <c r="AG12" s="81"/>
      <c r="AH12" s="81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customFormat="false" ht="12.75" hidden="true" customHeight="true" outlineLevel="0" collapsed="false">
      <c r="A13" s="2"/>
      <c r="B13" s="78" t="n">
        <v>11</v>
      </c>
      <c r="C13" s="79" t="n">
        <v>4</v>
      </c>
      <c r="D13" s="81"/>
      <c r="E13" s="81"/>
      <c r="F13" s="81"/>
      <c r="G13" s="82" t="n">
        <f aca="false">+AFIRMACIONES!B28</f>
        <v>0</v>
      </c>
      <c r="H13" s="80"/>
      <c r="I13" s="81"/>
      <c r="J13" s="81"/>
      <c r="K13" s="81"/>
      <c r="L13" s="81"/>
      <c r="M13" s="78" t="n">
        <v>110</v>
      </c>
      <c r="N13" s="79" t="n">
        <v>7</v>
      </c>
      <c r="O13" s="81"/>
      <c r="P13" s="81"/>
      <c r="Q13" s="81"/>
      <c r="R13" s="81"/>
      <c r="S13" s="80"/>
      <c r="T13" s="81"/>
      <c r="U13" s="82" t="n">
        <f aca="false">+AFIRMACIONES!B127</f>
        <v>0</v>
      </c>
      <c r="V13" s="81"/>
      <c r="W13" s="80"/>
      <c r="X13" s="78" t="n">
        <v>209</v>
      </c>
      <c r="Y13" s="79" t="n">
        <v>2</v>
      </c>
      <c r="Z13" s="81"/>
      <c r="AA13" s="82" t="n">
        <f aca="false">+AFIRMACIONES!B226</f>
        <v>0</v>
      </c>
      <c r="AB13" s="83"/>
      <c r="AC13" s="81"/>
      <c r="AD13" s="81"/>
      <c r="AE13" s="81"/>
      <c r="AF13" s="83"/>
      <c r="AG13" s="81"/>
      <c r="AH13" s="81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customFormat="false" ht="12.75" hidden="true" customHeight="true" outlineLevel="0" collapsed="false">
      <c r="A14" s="2"/>
      <c r="B14" s="78" t="n">
        <v>12</v>
      </c>
      <c r="C14" s="79" t="n">
        <v>7</v>
      </c>
      <c r="D14" s="81"/>
      <c r="E14" s="81"/>
      <c r="F14" s="81"/>
      <c r="G14" s="81"/>
      <c r="H14" s="81"/>
      <c r="I14" s="80"/>
      <c r="J14" s="82" t="n">
        <f aca="false">+AFIRMACIONES!B29</f>
        <v>0</v>
      </c>
      <c r="K14" s="81"/>
      <c r="L14" s="81"/>
      <c r="M14" s="78" t="n">
        <v>111</v>
      </c>
      <c r="N14" s="79" t="n">
        <v>8</v>
      </c>
      <c r="O14" s="80"/>
      <c r="P14" s="81"/>
      <c r="Q14" s="81"/>
      <c r="R14" s="81"/>
      <c r="S14" s="81"/>
      <c r="T14" s="81"/>
      <c r="U14" s="81"/>
      <c r="V14" s="82" t="n">
        <f aca="false">+AFIRMACIONES!B128</f>
        <v>0</v>
      </c>
      <c r="W14" s="80"/>
      <c r="X14" s="78" t="n">
        <v>210</v>
      </c>
      <c r="Y14" s="79" t="n">
        <v>3</v>
      </c>
      <c r="Z14" s="81"/>
      <c r="AA14" s="80"/>
      <c r="AB14" s="82" t="n">
        <f aca="false">+AFIRMACIONES!B227</f>
        <v>1</v>
      </c>
      <c r="AC14" s="81"/>
      <c r="AD14" s="81"/>
      <c r="AE14" s="80"/>
      <c r="AF14" s="83"/>
      <c r="AG14" s="81"/>
      <c r="AH14" s="81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customFormat="false" ht="12.75" hidden="true" customHeight="true" outlineLevel="0" collapsed="false">
      <c r="A15" s="2"/>
      <c r="B15" s="78" t="n">
        <v>13</v>
      </c>
      <c r="C15" s="79" t="n">
        <v>8</v>
      </c>
      <c r="D15" s="81"/>
      <c r="E15" s="81"/>
      <c r="F15" s="81"/>
      <c r="G15" s="81"/>
      <c r="H15" s="81"/>
      <c r="I15" s="81"/>
      <c r="J15" s="81"/>
      <c r="K15" s="82" t="n">
        <f aca="false">+AFIRMACIONES!B30</f>
        <v>1</v>
      </c>
      <c r="L15" s="80"/>
      <c r="M15" s="78" t="n">
        <v>112</v>
      </c>
      <c r="N15" s="79" t="n">
        <v>5</v>
      </c>
      <c r="O15" s="81"/>
      <c r="P15" s="81"/>
      <c r="Q15" s="81"/>
      <c r="R15" s="81"/>
      <c r="S15" s="82" t="n">
        <f aca="false">+AFIRMACIONES!B129</f>
        <v>1</v>
      </c>
      <c r="T15" s="81"/>
      <c r="U15" s="81"/>
      <c r="V15" s="81"/>
      <c r="W15" s="80"/>
      <c r="X15" s="78" t="n">
        <v>211</v>
      </c>
      <c r="Y15" s="79" t="n">
        <v>1</v>
      </c>
      <c r="Z15" s="82" t="n">
        <f aca="false">+AFIRMACIONES!B228</f>
        <v>1</v>
      </c>
      <c r="AA15" s="81"/>
      <c r="AB15" s="83"/>
      <c r="AC15" s="81"/>
      <c r="AD15" s="81"/>
      <c r="AE15" s="80"/>
      <c r="AF15" s="83"/>
      <c r="AG15" s="81"/>
      <c r="AH15" s="81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customFormat="false" ht="12.75" hidden="true" customHeight="true" outlineLevel="0" collapsed="false">
      <c r="A16" s="2"/>
      <c r="B16" s="78" t="n">
        <v>14</v>
      </c>
      <c r="C16" s="79" t="n">
        <v>3</v>
      </c>
      <c r="D16" s="81"/>
      <c r="E16" s="81"/>
      <c r="F16" s="82" t="n">
        <f aca="false">+AFIRMACIONES!B31</f>
        <v>1</v>
      </c>
      <c r="G16" s="81"/>
      <c r="H16" s="81"/>
      <c r="I16" s="80"/>
      <c r="J16" s="81"/>
      <c r="K16" s="81"/>
      <c r="L16" s="81"/>
      <c r="M16" s="78" t="n">
        <v>113</v>
      </c>
      <c r="N16" s="79" t="n">
        <v>3</v>
      </c>
      <c r="O16" s="81"/>
      <c r="P16" s="81"/>
      <c r="Q16" s="82" t="n">
        <f aca="false">+AFIRMACIONES!B130</f>
        <v>0</v>
      </c>
      <c r="R16" s="81"/>
      <c r="S16" s="80"/>
      <c r="T16" s="81"/>
      <c r="U16" s="81"/>
      <c r="V16" s="81"/>
      <c r="W16" s="80"/>
      <c r="X16" s="78" t="n">
        <v>212</v>
      </c>
      <c r="Y16" s="79" t="n">
        <v>6</v>
      </c>
      <c r="Z16" s="81"/>
      <c r="AA16" s="81"/>
      <c r="AB16" s="83"/>
      <c r="AC16" s="81"/>
      <c r="AD16" s="80"/>
      <c r="AE16" s="82" t="n">
        <f aca="false">+AFIRMACIONES!B229</f>
        <v>0</v>
      </c>
      <c r="AF16" s="83"/>
      <c r="AG16" s="81"/>
      <c r="AH16" s="81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customFormat="false" ht="12.75" hidden="true" customHeight="true" outlineLevel="0" collapsed="false">
      <c r="B17" s="78" t="n">
        <v>15</v>
      </c>
      <c r="C17" s="79" t="n">
        <v>1</v>
      </c>
      <c r="D17" s="82" t="n">
        <f aca="false">+AFIRMACIONES!B32</f>
        <v>0</v>
      </c>
      <c r="E17" s="81"/>
      <c r="F17" s="81"/>
      <c r="G17" s="81"/>
      <c r="H17" s="81"/>
      <c r="I17" s="81"/>
      <c r="J17" s="81"/>
      <c r="K17" s="81"/>
      <c r="L17" s="81"/>
      <c r="M17" s="78" t="n">
        <v>114</v>
      </c>
      <c r="N17" s="79" t="n">
        <v>4</v>
      </c>
      <c r="O17" s="81"/>
      <c r="P17" s="81"/>
      <c r="Q17" s="81"/>
      <c r="R17" s="82" t="n">
        <f aca="false">+AFIRMACIONES!B131</f>
        <v>0</v>
      </c>
      <c r="S17" s="81"/>
      <c r="T17" s="81"/>
      <c r="U17" s="80"/>
      <c r="V17" s="81"/>
      <c r="W17" s="80"/>
      <c r="X17" s="78" t="n">
        <v>213</v>
      </c>
      <c r="Y17" s="79" t="n">
        <v>9</v>
      </c>
      <c r="Z17" s="80"/>
      <c r="AA17" s="81"/>
      <c r="AB17" s="83"/>
      <c r="AC17" s="81"/>
      <c r="AD17" s="81"/>
      <c r="AE17" s="81"/>
      <c r="AF17" s="83"/>
      <c r="AG17" s="81"/>
      <c r="AH17" s="82" t="n">
        <f aca="false">+AFIRMACIONES!B230</f>
        <v>0</v>
      </c>
    </row>
    <row r="18" customFormat="false" ht="12.75" hidden="true" customHeight="true" outlineLevel="0" collapsed="false">
      <c r="B18" s="78" t="n">
        <v>16</v>
      </c>
      <c r="C18" s="79" t="n">
        <v>6</v>
      </c>
      <c r="D18" s="81"/>
      <c r="E18" s="81"/>
      <c r="F18" s="81"/>
      <c r="G18" s="81"/>
      <c r="H18" s="81"/>
      <c r="I18" s="82" t="n">
        <f aca="false">+AFIRMACIONES!B33</f>
        <v>0</v>
      </c>
      <c r="J18" s="81"/>
      <c r="K18" s="81"/>
      <c r="L18" s="80"/>
      <c r="M18" s="78" t="n">
        <v>115</v>
      </c>
      <c r="N18" s="79" t="n">
        <v>6</v>
      </c>
      <c r="O18" s="81"/>
      <c r="P18" s="81"/>
      <c r="Q18" s="81"/>
      <c r="R18" s="81"/>
      <c r="S18" s="81"/>
      <c r="T18" s="82" t="n">
        <f aca="false">+AFIRMACIONES!B132</f>
        <v>0</v>
      </c>
      <c r="U18" s="80"/>
      <c r="V18" s="81"/>
      <c r="W18" s="80"/>
      <c r="X18" s="78" t="n">
        <v>214</v>
      </c>
      <c r="Y18" s="79" t="n">
        <v>4</v>
      </c>
      <c r="Z18" s="81"/>
      <c r="AA18" s="81"/>
      <c r="AB18" s="84"/>
      <c r="AC18" s="82" t="n">
        <f aca="false">+AFIRMACIONES!B231</f>
        <v>0</v>
      </c>
      <c r="AD18" s="81"/>
      <c r="AE18" s="81"/>
      <c r="AF18" s="83"/>
      <c r="AG18" s="81"/>
      <c r="AH18" s="81"/>
    </row>
    <row r="19" customFormat="false" ht="12.75" hidden="true" customHeight="true" outlineLevel="0" collapsed="false">
      <c r="B19" s="78" t="n">
        <v>17</v>
      </c>
      <c r="C19" s="79" t="n">
        <v>2</v>
      </c>
      <c r="D19" s="80"/>
      <c r="E19" s="82" t="n">
        <f aca="false">+AFIRMACIONES!B34</f>
        <v>1</v>
      </c>
      <c r="F19" s="81"/>
      <c r="G19" s="81"/>
      <c r="H19" s="81"/>
      <c r="I19" s="81"/>
      <c r="J19" s="81"/>
      <c r="K19" s="80"/>
      <c r="L19" s="81"/>
      <c r="M19" s="78" t="n">
        <v>116</v>
      </c>
      <c r="N19" s="79" t="n">
        <v>1</v>
      </c>
      <c r="O19" s="82" t="n">
        <f aca="false">+AFIRMACIONES!B133</f>
        <v>0</v>
      </c>
      <c r="P19" s="81"/>
      <c r="Q19" s="81"/>
      <c r="R19" s="81"/>
      <c r="S19" s="81"/>
      <c r="T19" s="81"/>
      <c r="U19" s="80"/>
      <c r="V19" s="81"/>
      <c r="W19" s="80"/>
      <c r="X19" s="78" t="n">
        <v>215</v>
      </c>
      <c r="Y19" s="79" t="n">
        <v>8</v>
      </c>
      <c r="Z19" s="81"/>
      <c r="AA19" s="81"/>
      <c r="AB19" s="84"/>
      <c r="AC19" s="81"/>
      <c r="AD19" s="81"/>
      <c r="AE19" s="81"/>
      <c r="AF19" s="83"/>
      <c r="AG19" s="82" t="n">
        <f aca="false">+AFIRMACIONES!B232</f>
        <v>0</v>
      </c>
      <c r="AH19" s="81"/>
    </row>
    <row r="20" customFormat="false" ht="12.75" hidden="true" customHeight="true" outlineLevel="0" collapsed="false">
      <c r="B20" s="78" t="n">
        <v>18</v>
      </c>
      <c r="C20" s="79" t="n">
        <v>5</v>
      </c>
      <c r="D20" s="81"/>
      <c r="E20" s="81"/>
      <c r="F20" s="81"/>
      <c r="G20" s="81"/>
      <c r="H20" s="82" t="n">
        <f aca="false">+AFIRMACIONES!B35</f>
        <v>1</v>
      </c>
      <c r="I20" s="80"/>
      <c r="J20" s="81"/>
      <c r="K20" s="81"/>
      <c r="L20" s="81"/>
      <c r="M20" s="78" t="n">
        <v>117</v>
      </c>
      <c r="N20" s="79" t="n">
        <v>9</v>
      </c>
      <c r="O20" s="81"/>
      <c r="P20" s="81"/>
      <c r="Q20" s="81"/>
      <c r="R20" s="81"/>
      <c r="S20" s="81"/>
      <c r="T20" s="81"/>
      <c r="U20" s="80"/>
      <c r="V20" s="81"/>
      <c r="W20" s="82" t="n">
        <f aca="false">+AFIRMACIONES!B134</f>
        <v>0</v>
      </c>
      <c r="X20" s="78" t="n">
        <v>216</v>
      </c>
      <c r="Y20" s="79" t="n">
        <v>7</v>
      </c>
      <c r="Z20" s="80"/>
      <c r="AA20" s="81"/>
      <c r="AB20" s="83"/>
      <c r="AC20" s="81"/>
      <c r="AD20" s="81"/>
      <c r="AE20" s="81"/>
      <c r="AF20" s="82" t="n">
        <f aca="false">+AFIRMACIONES!B233</f>
        <v>0</v>
      </c>
      <c r="AG20" s="81"/>
      <c r="AH20" s="81"/>
    </row>
    <row r="21" customFormat="false" ht="12.75" hidden="true" customHeight="true" outlineLevel="0" collapsed="false">
      <c r="B21" s="78" t="n">
        <v>19</v>
      </c>
      <c r="C21" s="79" t="n">
        <v>8</v>
      </c>
      <c r="D21" s="81"/>
      <c r="E21" s="81"/>
      <c r="F21" s="81"/>
      <c r="G21" s="81"/>
      <c r="H21" s="81"/>
      <c r="I21" s="80"/>
      <c r="J21" s="81"/>
      <c r="K21" s="82" t="n">
        <f aca="false">+AFIRMACIONES!B36</f>
        <v>0</v>
      </c>
      <c r="L21" s="81"/>
      <c r="M21" s="78" t="n">
        <v>118</v>
      </c>
      <c r="N21" s="79" t="n">
        <v>3</v>
      </c>
      <c r="O21" s="81"/>
      <c r="P21" s="80"/>
      <c r="Q21" s="82" t="n">
        <f aca="false">+AFIRMACIONES!B135</f>
        <v>0</v>
      </c>
      <c r="R21" s="81"/>
      <c r="S21" s="81"/>
      <c r="T21" s="81"/>
      <c r="U21" s="81"/>
      <c r="V21" s="81"/>
      <c r="W21" s="80"/>
      <c r="X21" s="78" t="n">
        <v>217</v>
      </c>
      <c r="Y21" s="79" t="n">
        <v>3</v>
      </c>
      <c r="Z21" s="81"/>
      <c r="AA21" s="80"/>
      <c r="AB21" s="82" t="n">
        <f aca="false">+AFIRMACIONES!B234</f>
        <v>0</v>
      </c>
      <c r="AC21" s="81"/>
      <c r="AD21" s="81"/>
      <c r="AE21" s="81"/>
      <c r="AF21" s="83"/>
      <c r="AG21" s="81"/>
      <c r="AH21" s="81"/>
    </row>
    <row r="22" customFormat="false" ht="12.75" hidden="true" customHeight="true" outlineLevel="0" collapsed="false">
      <c r="B22" s="78" t="n">
        <v>20</v>
      </c>
      <c r="C22" s="79" t="n">
        <v>5</v>
      </c>
      <c r="D22" s="81"/>
      <c r="E22" s="80"/>
      <c r="F22" s="81"/>
      <c r="G22" s="81"/>
      <c r="H22" s="82" t="n">
        <f aca="false">+AFIRMACIONES!B37</f>
        <v>0</v>
      </c>
      <c r="I22" s="81"/>
      <c r="J22" s="81"/>
      <c r="K22" s="81"/>
      <c r="L22" s="81"/>
      <c r="M22" s="78" t="n">
        <v>119</v>
      </c>
      <c r="N22" s="79" t="n">
        <v>7</v>
      </c>
      <c r="O22" s="81"/>
      <c r="P22" s="81"/>
      <c r="Q22" s="81"/>
      <c r="R22" s="81"/>
      <c r="S22" s="81"/>
      <c r="T22" s="80"/>
      <c r="U22" s="82" t="n">
        <f aca="false">+AFIRMACIONES!B136</f>
        <v>0</v>
      </c>
      <c r="V22" s="81"/>
      <c r="W22" s="80"/>
      <c r="X22" s="78" t="n">
        <v>218</v>
      </c>
      <c r="Y22" s="79" t="n">
        <v>4</v>
      </c>
      <c r="Z22" s="81"/>
      <c r="AA22" s="81"/>
      <c r="AB22" s="83"/>
      <c r="AC22" s="82" t="n">
        <f aca="false">+AFIRMACIONES!B235</f>
        <v>0</v>
      </c>
      <c r="AD22" s="81"/>
      <c r="AE22" s="80"/>
      <c r="AF22" s="83"/>
      <c r="AG22" s="81"/>
      <c r="AH22" s="81"/>
    </row>
    <row r="23" customFormat="false" ht="12.75" hidden="true" customHeight="true" outlineLevel="0" collapsed="false">
      <c r="B23" s="78" t="n">
        <v>21</v>
      </c>
      <c r="C23" s="79" t="n">
        <v>2</v>
      </c>
      <c r="D23" s="80"/>
      <c r="E23" s="82" t="n">
        <f aca="false">+AFIRMACIONES!B38</f>
        <v>0</v>
      </c>
      <c r="F23" s="81"/>
      <c r="G23" s="81"/>
      <c r="H23" s="81"/>
      <c r="I23" s="80"/>
      <c r="J23" s="81"/>
      <c r="K23" s="81"/>
      <c r="L23" s="81"/>
      <c r="M23" s="78" t="n">
        <v>120</v>
      </c>
      <c r="N23" s="79" t="n">
        <v>1</v>
      </c>
      <c r="O23" s="82" t="n">
        <f aca="false">+AFIRMACIONES!B137</f>
        <v>0</v>
      </c>
      <c r="P23" s="81"/>
      <c r="Q23" s="81"/>
      <c r="R23" s="81"/>
      <c r="S23" s="81"/>
      <c r="T23" s="81"/>
      <c r="U23" s="80"/>
      <c r="V23" s="81"/>
      <c r="W23" s="80"/>
      <c r="X23" s="78" t="n">
        <v>219</v>
      </c>
      <c r="Y23" s="79" t="n">
        <v>7</v>
      </c>
      <c r="Z23" s="81"/>
      <c r="AA23" s="81"/>
      <c r="AB23" s="84"/>
      <c r="AC23" s="81"/>
      <c r="AD23" s="81"/>
      <c r="AE23" s="81"/>
      <c r="AF23" s="82" t="n">
        <f aca="false">+AFIRMACIONES!B236</f>
        <v>0</v>
      </c>
      <c r="AG23" s="81"/>
      <c r="AH23" s="81"/>
    </row>
    <row r="24" customFormat="false" ht="12.75" hidden="true" customHeight="true" outlineLevel="0" collapsed="false">
      <c r="B24" s="78" t="n">
        <v>22</v>
      </c>
      <c r="C24" s="79" t="n">
        <v>4</v>
      </c>
      <c r="D24" s="80"/>
      <c r="E24" s="81"/>
      <c r="F24" s="81"/>
      <c r="G24" s="82" t="n">
        <f aca="false">+AFIRMACIONES!B39</f>
        <v>0</v>
      </c>
      <c r="H24" s="81"/>
      <c r="I24" s="81"/>
      <c r="J24" s="81"/>
      <c r="K24" s="81"/>
      <c r="L24" s="81"/>
      <c r="M24" s="78" t="n">
        <v>121</v>
      </c>
      <c r="N24" s="79" t="n">
        <v>5</v>
      </c>
      <c r="O24" s="81"/>
      <c r="P24" s="81"/>
      <c r="Q24" s="81"/>
      <c r="R24" s="80"/>
      <c r="S24" s="82" t="n">
        <f aca="false">+AFIRMACIONES!B138</f>
        <v>1</v>
      </c>
      <c r="T24" s="81"/>
      <c r="U24" s="81"/>
      <c r="V24" s="81"/>
      <c r="W24" s="80"/>
      <c r="X24" s="78" t="n">
        <v>220</v>
      </c>
      <c r="Y24" s="79" t="n">
        <v>9</v>
      </c>
      <c r="Z24" s="81"/>
      <c r="AA24" s="81"/>
      <c r="AB24" s="83"/>
      <c r="AC24" s="81"/>
      <c r="AD24" s="81"/>
      <c r="AE24" s="81"/>
      <c r="AF24" s="83"/>
      <c r="AG24" s="81"/>
      <c r="AH24" s="82" t="n">
        <f aca="false">+AFIRMACIONES!B237</f>
        <v>0</v>
      </c>
    </row>
    <row r="25" customFormat="false" ht="12.75" hidden="true" customHeight="true" outlineLevel="0" collapsed="false">
      <c r="B25" s="78" t="n">
        <v>23</v>
      </c>
      <c r="C25" s="79" t="n">
        <v>7</v>
      </c>
      <c r="D25" s="80"/>
      <c r="E25" s="81"/>
      <c r="F25" s="81"/>
      <c r="G25" s="81"/>
      <c r="H25" s="81"/>
      <c r="I25" s="81"/>
      <c r="J25" s="82" t="n">
        <f aca="false">+AFIRMACIONES!B40</f>
        <v>0</v>
      </c>
      <c r="K25" s="81"/>
      <c r="L25" s="81"/>
      <c r="M25" s="78" t="n">
        <v>122</v>
      </c>
      <c r="N25" s="79" t="n">
        <v>2</v>
      </c>
      <c r="O25" s="81"/>
      <c r="P25" s="82" t="n">
        <f aca="false">+AFIRMACIONES!B139</f>
        <v>0</v>
      </c>
      <c r="Q25" s="81"/>
      <c r="R25" s="81"/>
      <c r="S25" s="80"/>
      <c r="T25" s="81"/>
      <c r="U25" s="81"/>
      <c r="V25" s="81"/>
      <c r="W25" s="80"/>
      <c r="X25" s="78" t="n">
        <v>221</v>
      </c>
      <c r="Y25" s="79" t="n">
        <v>8</v>
      </c>
      <c r="Z25" s="80"/>
      <c r="AA25" s="81"/>
      <c r="AB25" s="83"/>
      <c r="AC25" s="81"/>
      <c r="AD25" s="81"/>
      <c r="AE25" s="81"/>
      <c r="AF25" s="83"/>
      <c r="AG25" s="82" t="n">
        <f aca="false">+AFIRMACIONES!B238</f>
        <v>0</v>
      </c>
      <c r="AH25" s="81"/>
    </row>
    <row r="26" customFormat="false" ht="12.75" hidden="true" customHeight="true" outlineLevel="0" collapsed="false">
      <c r="B26" s="78" t="n">
        <v>24</v>
      </c>
      <c r="C26" s="79" t="n">
        <v>1</v>
      </c>
      <c r="D26" s="82" t="n">
        <f aca="false">+AFIRMACIONES!B41</f>
        <v>0</v>
      </c>
      <c r="E26" s="81"/>
      <c r="F26" s="81"/>
      <c r="G26" s="81"/>
      <c r="H26" s="81"/>
      <c r="I26" s="81"/>
      <c r="J26" s="81"/>
      <c r="K26" s="81"/>
      <c r="L26" s="81"/>
      <c r="M26" s="78" t="n">
        <v>123</v>
      </c>
      <c r="N26" s="79" t="n">
        <v>4</v>
      </c>
      <c r="O26" s="81"/>
      <c r="P26" s="81"/>
      <c r="Q26" s="81"/>
      <c r="R26" s="82" t="n">
        <f aca="false">+AFIRMACIONES!B140</f>
        <v>0</v>
      </c>
      <c r="S26" s="81"/>
      <c r="T26" s="81"/>
      <c r="U26" s="81"/>
      <c r="V26" s="81"/>
      <c r="W26" s="80"/>
      <c r="X26" s="78" t="n">
        <v>222</v>
      </c>
      <c r="Y26" s="79" t="n">
        <v>5</v>
      </c>
      <c r="Z26" s="81"/>
      <c r="AA26" s="81"/>
      <c r="AB26" s="83"/>
      <c r="AC26" s="81"/>
      <c r="AD26" s="82" t="n">
        <f aca="false">+AFIRMACIONES!B239</f>
        <v>0</v>
      </c>
      <c r="AE26" s="81"/>
      <c r="AF26" s="83"/>
      <c r="AG26" s="81"/>
      <c r="AH26" s="81"/>
    </row>
    <row r="27" customFormat="false" ht="12.75" hidden="true" customHeight="true" outlineLevel="0" collapsed="false">
      <c r="B27" s="78" t="n">
        <v>25</v>
      </c>
      <c r="C27" s="79" t="n">
        <v>9</v>
      </c>
      <c r="D27" s="81"/>
      <c r="E27" s="81"/>
      <c r="F27" s="81"/>
      <c r="G27" s="80"/>
      <c r="H27" s="81"/>
      <c r="I27" s="81"/>
      <c r="J27" s="81"/>
      <c r="K27" s="81"/>
      <c r="L27" s="82" t="n">
        <f aca="false">+AFIRMACIONES!B42</f>
        <v>0</v>
      </c>
      <c r="M27" s="78" t="n">
        <v>124</v>
      </c>
      <c r="N27" s="79" t="n">
        <v>8</v>
      </c>
      <c r="O27" s="81"/>
      <c r="P27" s="81"/>
      <c r="Q27" s="81"/>
      <c r="R27" s="81"/>
      <c r="S27" s="81"/>
      <c r="T27" s="80"/>
      <c r="U27" s="81"/>
      <c r="V27" s="82" t="n">
        <f aca="false">+AFIRMACIONES!B141</f>
        <v>0</v>
      </c>
      <c r="W27" s="80"/>
      <c r="X27" s="78" t="n">
        <v>223</v>
      </c>
      <c r="Y27" s="79" t="n">
        <v>1</v>
      </c>
      <c r="Z27" s="82" t="n">
        <f aca="false">+AFIRMACIONES!B240</f>
        <v>0</v>
      </c>
      <c r="AA27" s="81"/>
      <c r="AB27" s="83"/>
      <c r="AC27" s="81"/>
      <c r="AD27" s="81"/>
      <c r="AE27" s="81"/>
      <c r="AF27" s="83"/>
      <c r="AG27" s="81"/>
      <c r="AH27" s="81"/>
    </row>
    <row r="28" customFormat="false" ht="12.75" hidden="true" customHeight="true" outlineLevel="0" collapsed="false">
      <c r="B28" s="78" t="n">
        <v>26</v>
      </c>
      <c r="C28" s="79" t="n">
        <v>3</v>
      </c>
      <c r="D28" s="81"/>
      <c r="E28" s="81"/>
      <c r="F28" s="82" t="n">
        <f aca="false">+AFIRMACIONES!B43</f>
        <v>0</v>
      </c>
      <c r="G28" s="81"/>
      <c r="H28" s="81"/>
      <c r="I28" s="80"/>
      <c r="J28" s="81"/>
      <c r="K28" s="81"/>
      <c r="L28" s="81"/>
      <c r="M28" s="78" t="n">
        <v>125</v>
      </c>
      <c r="N28" s="79" t="n">
        <v>9</v>
      </c>
      <c r="O28" s="81"/>
      <c r="P28" s="80"/>
      <c r="Q28" s="81"/>
      <c r="R28" s="81"/>
      <c r="S28" s="81"/>
      <c r="T28" s="81"/>
      <c r="U28" s="81"/>
      <c r="V28" s="81"/>
      <c r="W28" s="82" t="n">
        <f aca="false">+AFIRMACIONES!B142</f>
        <v>0</v>
      </c>
      <c r="X28" s="78" t="n">
        <v>224</v>
      </c>
      <c r="Y28" s="79" t="n">
        <v>2</v>
      </c>
      <c r="Z28" s="81"/>
      <c r="AA28" s="82" t="n">
        <f aca="false">+AFIRMACIONES!B241</f>
        <v>0</v>
      </c>
      <c r="AB28" s="83"/>
      <c r="AC28" s="81"/>
      <c r="AD28" s="81"/>
      <c r="AE28" s="80"/>
      <c r="AF28" s="83"/>
      <c r="AG28" s="81"/>
      <c r="AH28" s="81"/>
    </row>
    <row r="29" customFormat="false" ht="12.75" hidden="true" customHeight="true" outlineLevel="0" collapsed="false">
      <c r="B29" s="78" t="n">
        <v>27</v>
      </c>
      <c r="C29" s="79" t="n">
        <v>6</v>
      </c>
      <c r="D29" s="81"/>
      <c r="E29" s="81"/>
      <c r="F29" s="81"/>
      <c r="G29" s="81"/>
      <c r="H29" s="81"/>
      <c r="I29" s="82" t="n">
        <f aca="false">+AFIRMACIONES!B44</f>
        <v>1</v>
      </c>
      <c r="J29" s="81"/>
      <c r="K29" s="80"/>
      <c r="L29" s="81"/>
      <c r="M29" s="78" t="n">
        <v>126</v>
      </c>
      <c r="N29" s="79" t="n">
        <v>6</v>
      </c>
      <c r="O29" s="81"/>
      <c r="P29" s="81"/>
      <c r="Q29" s="81"/>
      <c r="R29" s="81"/>
      <c r="S29" s="81"/>
      <c r="T29" s="82" t="n">
        <f aca="false">+AFIRMACIONES!B143</f>
        <v>1</v>
      </c>
      <c r="U29" s="80"/>
      <c r="V29" s="81"/>
      <c r="W29" s="80"/>
      <c r="X29" s="78" t="n">
        <v>225</v>
      </c>
      <c r="Y29" s="79" t="n">
        <v>6</v>
      </c>
      <c r="Z29" s="81"/>
      <c r="AA29" s="80"/>
      <c r="AB29" s="83"/>
      <c r="AC29" s="81"/>
      <c r="AD29" s="81"/>
      <c r="AE29" s="82" t="n">
        <f aca="false">+AFIRMACIONES!B242</f>
        <v>0</v>
      </c>
      <c r="AF29" s="83"/>
      <c r="AG29" s="81"/>
      <c r="AH29" s="81"/>
    </row>
    <row r="30" customFormat="false" ht="12.75" hidden="true" customHeight="true" outlineLevel="0" collapsed="false">
      <c r="B30" s="78" t="n">
        <v>28</v>
      </c>
      <c r="C30" s="79" t="n">
        <v>2</v>
      </c>
      <c r="D30" s="80"/>
      <c r="E30" s="82" t="n">
        <f aca="false">+AFIRMACIONES!B45</f>
        <v>0</v>
      </c>
      <c r="F30" s="80"/>
      <c r="G30" s="81"/>
      <c r="H30" s="81"/>
      <c r="I30" s="81"/>
      <c r="J30" s="81"/>
      <c r="K30" s="81"/>
      <c r="L30" s="81"/>
      <c r="M30" s="78" t="n">
        <v>127</v>
      </c>
      <c r="N30" s="79" t="n">
        <v>6</v>
      </c>
      <c r="O30" s="81"/>
      <c r="P30" s="80"/>
      <c r="Q30" s="81"/>
      <c r="R30" s="81"/>
      <c r="S30" s="81"/>
      <c r="T30" s="82" t="n">
        <f aca="false">+AFIRMACIONES!B144</f>
        <v>0</v>
      </c>
      <c r="U30" s="81"/>
      <c r="V30" s="81"/>
      <c r="W30" s="80"/>
      <c r="X30" s="78" t="n">
        <v>226</v>
      </c>
      <c r="Y30" s="79" t="n">
        <v>1</v>
      </c>
      <c r="Z30" s="82" t="n">
        <f aca="false">+AFIRMACIONES!B243</f>
        <v>0</v>
      </c>
      <c r="AA30" s="81"/>
      <c r="AB30" s="83"/>
      <c r="AC30" s="81"/>
      <c r="AD30" s="80"/>
      <c r="AE30" s="81"/>
      <c r="AF30" s="83"/>
      <c r="AG30" s="81"/>
      <c r="AH30" s="81"/>
    </row>
    <row r="31" customFormat="false" ht="12.75" hidden="true" customHeight="true" outlineLevel="0" collapsed="false">
      <c r="B31" s="78" t="n">
        <v>29</v>
      </c>
      <c r="C31" s="79" t="n">
        <v>3</v>
      </c>
      <c r="D31" s="81"/>
      <c r="E31" s="81"/>
      <c r="F31" s="82" t="n">
        <f aca="false">+AFIRMACIONES!B46</f>
        <v>1</v>
      </c>
      <c r="G31" s="81"/>
      <c r="H31" s="81"/>
      <c r="I31" s="81"/>
      <c r="J31" s="81"/>
      <c r="K31" s="80"/>
      <c r="L31" s="81"/>
      <c r="M31" s="78" t="n">
        <v>128</v>
      </c>
      <c r="N31" s="79" t="n">
        <v>1</v>
      </c>
      <c r="O31" s="82" t="n">
        <f aca="false">+AFIRMACIONES!B145</f>
        <v>0</v>
      </c>
      <c r="P31" s="81"/>
      <c r="Q31" s="81"/>
      <c r="R31" s="81"/>
      <c r="S31" s="81"/>
      <c r="T31" s="81"/>
      <c r="U31" s="80"/>
      <c r="V31" s="81"/>
      <c r="W31" s="80"/>
      <c r="X31" s="78" t="n">
        <v>227</v>
      </c>
      <c r="Y31" s="79" t="n">
        <v>2</v>
      </c>
      <c r="Z31" s="81"/>
      <c r="AA31" s="82" t="n">
        <f aca="false">+AFIRMACIONES!B244</f>
        <v>0</v>
      </c>
      <c r="AB31" s="83"/>
      <c r="AC31" s="81"/>
      <c r="AD31" s="81"/>
      <c r="AE31" s="80"/>
      <c r="AF31" s="83"/>
      <c r="AG31" s="81"/>
      <c r="AH31" s="81"/>
    </row>
    <row r="32" customFormat="false" ht="12.75" hidden="true" customHeight="true" outlineLevel="0" collapsed="false">
      <c r="B32" s="78" t="n">
        <v>30</v>
      </c>
      <c r="C32" s="79" t="n">
        <v>8</v>
      </c>
      <c r="D32" s="81"/>
      <c r="E32" s="80"/>
      <c r="F32" s="81"/>
      <c r="G32" s="81"/>
      <c r="H32" s="81"/>
      <c r="I32" s="81"/>
      <c r="J32" s="81"/>
      <c r="K32" s="82" t="n">
        <f aca="false">+AFIRMACIONES!B47</f>
        <v>0</v>
      </c>
      <c r="L32" s="81"/>
      <c r="M32" s="78" t="n">
        <v>129</v>
      </c>
      <c r="N32" s="79" t="n">
        <v>2</v>
      </c>
      <c r="O32" s="81"/>
      <c r="P32" s="82" t="n">
        <f aca="false">+AFIRMACIONES!B146</f>
        <v>0</v>
      </c>
      <c r="Q32" s="81"/>
      <c r="R32" s="81"/>
      <c r="S32" s="81"/>
      <c r="T32" s="81"/>
      <c r="U32" s="81"/>
      <c r="V32" s="81"/>
      <c r="W32" s="80"/>
      <c r="X32" s="78" t="n">
        <v>228</v>
      </c>
      <c r="Y32" s="79" t="n">
        <v>5</v>
      </c>
      <c r="Z32" s="81"/>
      <c r="AA32" s="81"/>
      <c r="AB32" s="83"/>
      <c r="AC32" s="81"/>
      <c r="AD32" s="82" t="n">
        <f aca="false">+AFIRMACIONES!B245</f>
        <v>1</v>
      </c>
      <c r="AE32" s="81"/>
      <c r="AF32" s="83"/>
      <c r="AG32" s="81"/>
      <c r="AH32" s="81"/>
    </row>
    <row r="33" customFormat="false" ht="12.75" hidden="true" customHeight="true" outlineLevel="0" collapsed="false">
      <c r="B33" s="78" t="n">
        <v>31</v>
      </c>
      <c r="C33" s="79" t="n">
        <v>5</v>
      </c>
      <c r="D33" s="81"/>
      <c r="E33" s="81"/>
      <c r="F33" s="80"/>
      <c r="G33" s="81"/>
      <c r="H33" s="82" t="n">
        <f aca="false">+AFIRMACIONES!B48</f>
        <v>0</v>
      </c>
      <c r="I33" s="81"/>
      <c r="J33" s="81"/>
      <c r="K33" s="81"/>
      <c r="L33" s="81"/>
      <c r="M33" s="78" t="n">
        <v>130</v>
      </c>
      <c r="N33" s="79" t="n">
        <v>8</v>
      </c>
      <c r="O33" s="81"/>
      <c r="P33" s="81"/>
      <c r="Q33" s="81"/>
      <c r="R33" s="81"/>
      <c r="S33" s="81"/>
      <c r="T33" s="81"/>
      <c r="U33" s="80"/>
      <c r="V33" s="82" t="n">
        <f aca="false">+AFIRMACIONES!B147</f>
        <v>0</v>
      </c>
      <c r="W33" s="80"/>
      <c r="X33" s="78" t="n">
        <v>229</v>
      </c>
      <c r="Y33" s="79" t="n">
        <v>6</v>
      </c>
      <c r="Z33" s="81"/>
      <c r="AA33" s="81"/>
      <c r="AB33" s="83"/>
      <c r="AC33" s="81"/>
      <c r="AD33" s="81"/>
      <c r="AE33" s="82" t="n">
        <f aca="false">+AFIRMACIONES!B246</f>
        <v>1</v>
      </c>
      <c r="AF33" s="83"/>
      <c r="AG33" s="81"/>
      <c r="AH33" s="81"/>
    </row>
    <row r="34" customFormat="false" ht="12.75" hidden="true" customHeight="true" outlineLevel="0" collapsed="false">
      <c r="B34" s="78" t="n">
        <v>32</v>
      </c>
      <c r="C34" s="79" t="n">
        <v>1</v>
      </c>
      <c r="D34" s="82" t="n">
        <f aca="false">+AFIRMACIONES!B49</f>
        <v>1</v>
      </c>
      <c r="E34" s="81"/>
      <c r="F34" s="81"/>
      <c r="G34" s="81"/>
      <c r="H34" s="81"/>
      <c r="I34" s="81"/>
      <c r="J34" s="81"/>
      <c r="K34" s="80"/>
      <c r="L34" s="81"/>
      <c r="M34" s="78" t="n">
        <v>131</v>
      </c>
      <c r="N34" s="79" t="n">
        <v>3</v>
      </c>
      <c r="O34" s="81"/>
      <c r="P34" s="81"/>
      <c r="Q34" s="82" t="n">
        <f aca="false">+AFIRMACIONES!B148</f>
        <v>0</v>
      </c>
      <c r="R34" s="81"/>
      <c r="S34" s="81"/>
      <c r="T34" s="81"/>
      <c r="U34" s="81"/>
      <c r="V34" s="81"/>
      <c r="W34" s="80"/>
      <c r="X34" s="78" t="n">
        <v>230</v>
      </c>
      <c r="Y34" s="79" t="n">
        <v>8</v>
      </c>
      <c r="Z34" s="80"/>
      <c r="AA34" s="81"/>
      <c r="AB34" s="83"/>
      <c r="AC34" s="80"/>
      <c r="AD34" s="81"/>
      <c r="AE34" s="81"/>
      <c r="AF34" s="83"/>
      <c r="AG34" s="82" t="n">
        <f aca="false">+AFIRMACIONES!B247</f>
        <v>0</v>
      </c>
      <c r="AH34" s="81"/>
    </row>
    <row r="35" customFormat="false" ht="12.75" hidden="true" customHeight="true" outlineLevel="0" collapsed="false">
      <c r="B35" s="78" t="n">
        <v>33</v>
      </c>
      <c r="C35" s="79" t="n">
        <v>6</v>
      </c>
      <c r="D35" s="81"/>
      <c r="E35" s="80"/>
      <c r="F35" s="81"/>
      <c r="G35" s="81"/>
      <c r="H35" s="81"/>
      <c r="I35" s="82" t="n">
        <f aca="false">+AFIRMACIONES!B50</f>
        <v>0</v>
      </c>
      <c r="J35" s="81"/>
      <c r="K35" s="81"/>
      <c r="L35" s="81"/>
      <c r="M35" s="78" t="n">
        <v>132</v>
      </c>
      <c r="N35" s="79" t="n">
        <v>7</v>
      </c>
      <c r="O35" s="81"/>
      <c r="P35" s="81"/>
      <c r="Q35" s="80"/>
      <c r="R35" s="81"/>
      <c r="S35" s="81"/>
      <c r="T35" s="81"/>
      <c r="U35" s="82" t="n">
        <f aca="false">+AFIRMACIONES!B149</f>
        <v>0</v>
      </c>
      <c r="V35" s="81"/>
      <c r="W35" s="80"/>
      <c r="X35" s="78" t="n">
        <v>231</v>
      </c>
      <c r="Y35" s="79" t="n">
        <v>9</v>
      </c>
      <c r="Z35" s="81"/>
      <c r="AA35" s="81"/>
      <c r="AB35" s="83"/>
      <c r="AC35" s="81"/>
      <c r="AD35" s="81"/>
      <c r="AE35" s="81"/>
      <c r="AF35" s="83"/>
      <c r="AG35" s="81"/>
      <c r="AH35" s="82" t="n">
        <f aca="false">+AFIRMACIONES!B248</f>
        <v>0</v>
      </c>
    </row>
    <row r="36" customFormat="false" ht="12.75" hidden="true" customHeight="true" outlineLevel="0" collapsed="false">
      <c r="B36" s="78" t="n">
        <v>34</v>
      </c>
      <c r="C36" s="79" t="n">
        <v>9</v>
      </c>
      <c r="D36" s="81"/>
      <c r="E36" s="81"/>
      <c r="F36" s="80"/>
      <c r="G36" s="81"/>
      <c r="H36" s="81"/>
      <c r="I36" s="81"/>
      <c r="J36" s="81"/>
      <c r="K36" s="81"/>
      <c r="L36" s="82" t="n">
        <f aca="false">+AFIRMACIONES!B51</f>
        <v>1</v>
      </c>
      <c r="M36" s="78" t="n">
        <v>133</v>
      </c>
      <c r="N36" s="79" t="n">
        <v>5</v>
      </c>
      <c r="O36" s="81"/>
      <c r="P36" s="81"/>
      <c r="Q36" s="81"/>
      <c r="R36" s="81"/>
      <c r="S36" s="82" t="n">
        <f aca="false">+AFIRMACIONES!B150</f>
        <v>0</v>
      </c>
      <c r="T36" s="81"/>
      <c r="U36" s="81"/>
      <c r="V36" s="81"/>
      <c r="W36" s="80"/>
      <c r="X36" s="78" t="n">
        <v>232</v>
      </c>
      <c r="Y36" s="79" t="n">
        <v>4</v>
      </c>
      <c r="Z36" s="81"/>
      <c r="AA36" s="81"/>
      <c r="AB36" s="83"/>
      <c r="AC36" s="82" t="n">
        <f aca="false">+AFIRMACIONES!B249</f>
        <v>0</v>
      </c>
      <c r="AD36" s="80"/>
      <c r="AE36" s="81"/>
      <c r="AF36" s="83"/>
      <c r="AG36" s="81"/>
      <c r="AH36" s="81"/>
    </row>
    <row r="37" customFormat="false" ht="12.75" hidden="true" customHeight="true" outlineLevel="0" collapsed="false">
      <c r="B37" s="78" t="n">
        <v>35</v>
      </c>
      <c r="C37" s="79" t="n">
        <v>4</v>
      </c>
      <c r="D37" s="81"/>
      <c r="E37" s="81"/>
      <c r="F37" s="81"/>
      <c r="G37" s="82" t="n">
        <f aca="false">+AFIRMACIONES!B52</f>
        <v>0</v>
      </c>
      <c r="H37" s="80"/>
      <c r="I37" s="81"/>
      <c r="J37" s="81"/>
      <c r="K37" s="81"/>
      <c r="L37" s="81"/>
      <c r="M37" s="78" t="n">
        <v>134</v>
      </c>
      <c r="N37" s="79" t="n">
        <v>4</v>
      </c>
      <c r="O37" s="81"/>
      <c r="P37" s="81"/>
      <c r="Q37" s="80"/>
      <c r="R37" s="82" t="n">
        <f aca="false">+AFIRMACIONES!B151</f>
        <v>0</v>
      </c>
      <c r="S37" s="81"/>
      <c r="T37" s="81"/>
      <c r="U37" s="81"/>
      <c r="V37" s="81"/>
      <c r="W37" s="80"/>
      <c r="X37" s="78" t="n">
        <v>233</v>
      </c>
      <c r="Y37" s="79" t="n">
        <v>7</v>
      </c>
      <c r="Z37" s="81"/>
      <c r="AA37" s="81"/>
      <c r="AB37" s="83"/>
      <c r="AC37" s="81"/>
      <c r="AD37" s="81"/>
      <c r="AE37" s="81"/>
      <c r="AF37" s="82" t="n">
        <f aca="false">+AFIRMACIONES!B250</f>
        <v>0</v>
      </c>
      <c r="AG37" s="81"/>
      <c r="AH37" s="81"/>
    </row>
    <row r="38" customFormat="false" ht="12.75" hidden="true" customHeight="true" outlineLevel="0" collapsed="false">
      <c r="B38" s="78" t="n">
        <v>36</v>
      </c>
      <c r="C38" s="79" t="n">
        <v>7</v>
      </c>
      <c r="D38" s="81"/>
      <c r="E38" s="81"/>
      <c r="F38" s="80"/>
      <c r="G38" s="81"/>
      <c r="H38" s="81"/>
      <c r="I38" s="81"/>
      <c r="J38" s="82" t="n">
        <f aca="false">+AFIRMACIONES!B53</f>
        <v>0</v>
      </c>
      <c r="K38" s="81"/>
      <c r="L38" s="81"/>
      <c r="M38" s="78" t="n">
        <v>135</v>
      </c>
      <c r="N38" s="79" t="n">
        <v>9</v>
      </c>
      <c r="O38" s="81"/>
      <c r="P38" s="81"/>
      <c r="Q38" s="81"/>
      <c r="R38" s="81"/>
      <c r="S38" s="80"/>
      <c r="T38" s="81"/>
      <c r="U38" s="81"/>
      <c r="V38" s="81"/>
      <c r="W38" s="82" t="n">
        <f aca="false">+AFIRMACIONES!B152</f>
        <v>0</v>
      </c>
      <c r="X38" s="78" t="n">
        <v>234</v>
      </c>
      <c r="Y38" s="79" t="n">
        <v>3</v>
      </c>
      <c r="Z38" s="81"/>
      <c r="AA38" s="81"/>
      <c r="AB38" s="82" t="n">
        <f aca="false">+AFIRMACIONES!B251</f>
        <v>1</v>
      </c>
      <c r="AC38" s="81"/>
      <c r="AD38" s="81"/>
      <c r="AE38" s="81"/>
      <c r="AF38" s="83"/>
      <c r="AG38" s="81"/>
      <c r="AH38" s="81"/>
    </row>
    <row r="39" customFormat="false" ht="12.75" hidden="true" customHeight="true" outlineLevel="0" collapsed="false">
      <c r="B39" s="78" t="n">
        <v>37</v>
      </c>
      <c r="C39" s="79" t="n">
        <v>4</v>
      </c>
      <c r="D39" s="81"/>
      <c r="E39" s="81"/>
      <c r="F39" s="81"/>
      <c r="G39" s="82" t="n">
        <f aca="false">+AFIRMACIONES!B54</f>
        <v>1</v>
      </c>
      <c r="H39" s="81"/>
      <c r="I39" s="81"/>
      <c r="J39" s="80"/>
      <c r="K39" s="81"/>
      <c r="L39" s="81"/>
      <c r="M39" s="78" t="n">
        <v>136</v>
      </c>
      <c r="N39" s="79" t="n">
        <v>9</v>
      </c>
      <c r="O39" s="81"/>
      <c r="P39" s="81"/>
      <c r="Q39" s="81"/>
      <c r="R39" s="80"/>
      <c r="S39" s="80"/>
      <c r="T39" s="81"/>
      <c r="U39" s="81"/>
      <c r="V39" s="81"/>
      <c r="W39" s="82" t="n">
        <f aca="false">+AFIRMACIONES!B153</f>
        <v>0</v>
      </c>
      <c r="X39" s="78" t="n">
        <v>235</v>
      </c>
      <c r="Y39" s="79" t="n">
        <v>8</v>
      </c>
      <c r="Z39" s="80"/>
      <c r="AA39" s="81"/>
      <c r="AB39" s="83"/>
      <c r="AC39" s="81"/>
      <c r="AD39" s="81"/>
      <c r="AE39" s="81"/>
      <c r="AF39" s="83"/>
      <c r="AG39" s="82" t="n">
        <f aca="false">+AFIRMACIONES!B252</f>
        <v>0</v>
      </c>
      <c r="AH39" s="81"/>
    </row>
    <row r="40" customFormat="false" ht="12.75" hidden="true" customHeight="true" outlineLevel="0" collapsed="false">
      <c r="B40" s="78" t="n">
        <v>38</v>
      </c>
      <c r="C40" s="79" t="n">
        <v>5</v>
      </c>
      <c r="D40" s="81"/>
      <c r="E40" s="81"/>
      <c r="F40" s="81"/>
      <c r="G40" s="81"/>
      <c r="H40" s="82" t="n">
        <f aca="false">+AFIRMACIONES!B55</f>
        <v>1</v>
      </c>
      <c r="I40" s="80"/>
      <c r="J40" s="81"/>
      <c r="K40" s="81"/>
      <c r="L40" s="81"/>
      <c r="M40" s="78" t="n">
        <v>137</v>
      </c>
      <c r="N40" s="79" t="n">
        <v>6</v>
      </c>
      <c r="O40" s="81"/>
      <c r="P40" s="81"/>
      <c r="Q40" s="80"/>
      <c r="R40" s="81"/>
      <c r="S40" s="81"/>
      <c r="T40" s="82" t="n">
        <f aca="false">+AFIRMACIONES!B154</f>
        <v>0</v>
      </c>
      <c r="U40" s="81"/>
      <c r="V40" s="81"/>
      <c r="W40" s="80"/>
      <c r="X40" s="78" t="n">
        <v>236</v>
      </c>
      <c r="Y40" s="79" t="n">
        <v>9</v>
      </c>
      <c r="Z40" s="81"/>
      <c r="AA40" s="81"/>
      <c r="AB40" s="83"/>
      <c r="AC40" s="81"/>
      <c r="AD40" s="81"/>
      <c r="AE40" s="81"/>
      <c r="AF40" s="83"/>
      <c r="AG40" s="81"/>
      <c r="AH40" s="82" t="n">
        <f aca="false">+AFIRMACIONES!B253</f>
        <v>0</v>
      </c>
    </row>
    <row r="41" customFormat="false" ht="12.75" hidden="true" customHeight="true" outlineLevel="0" collapsed="false">
      <c r="B41" s="78" t="n">
        <v>39</v>
      </c>
      <c r="C41" s="79" t="n">
        <v>1</v>
      </c>
      <c r="D41" s="82" t="n">
        <f aca="false">+AFIRMACIONES!B56</f>
        <v>0</v>
      </c>
      <c r="E41" s="81"/>
      <c r="F41" s="81"/>
      <c r="G41" s="81"/>
      <c r="H41" s="81"/>
      <c r="I41" s="80"/>
      <c r="J41" s="81"/>
      <c r="K41" s="81"/>
      <c r="L41" s="81"/>
      <c r="M41" s="78" t="n">
        <v>138</v>
      </c>
      <c r="N41" s="79" t="n">
        <v>7</v>
      </c>
      <c r="O41" s="81"/>
      <c r="P41" s="81"/>
      <c r="Q41" s="81"/>
      <c r="R41" s="81"/>
      <c r="S41" s="81"/>
      <c r="T41" s="81"/>
      <c r="U41" s="82" t="n">
        <f aca="false">+AFIRMACIONES!B155</f>
        <v>0</v>
      </c>
      <c r="V41" s="81"/>
      <c r="W41" s="80"/>
      <c r="X41" s="78" t="n">
        <v>237</v>
      </c>
      <c r="Y41" s="79" t="n">
        <v>4</v>
      </c>
      <c r="Z41" s="81"/>
      <c r="AA41" s="81"/>
      <c r="AB41" s="83"/>
      <c r="AC41" s="82" t="n">
        <f aca="false">+AFIRMACIONES!B254</f>
        <v>0</v>
      </c>
      <c r="AD41" s="80"/>
      <c r="AE41" s="81"/>
      <c r="AF41" s="83"/>
      <c r="AG41" s="81"/>
      <c r="AH41" s="81"/>
    </row>
    <row r="42" customFormat="false" ht="12.75" hidden="true" customHeight="true" outlineLevel="0" collapsed="false">
      <c r="B42" s="78" t="n">
        <v>40</v>
      </c>
      <c r="C42" s="79" t="n">
        <v>2</v>
      </c>
      <c r="D42" s="80"/>
      <c r="E42" s="82" t="n">
        <f aca="false">+AFIRMACIONES!B57</f>
        <v>0</v>
      </c>
      <c r="F42" s="80"/>
      <c r="G42" s="81"/>
      <c r="H42" s="81"/>
      <c r="I42" s="81"/>
      <c r="J42" s="81"/>
      <c r="K42" s="81"/>
      <c r="L42" s="81"/>
      <c r="M42" s="78" t="n">
        <v>139</v>
      </c>
      <c r="N42" s="79" t="n">
        <v>5</v>
      </c>
      <c r="O42" s="81"/>
      <c r="P42" s="81"/>
      <c r="Q42" s="81"/>
      <c r="R42" s="81"/>
      <c r="S42" s="82" t="n">
        <f aca="false">+AFIRMACIONES!B156</f>
        <v>1</v>
      </c>
      <c r="T42" s="81"/>
      <c r="U42" s="80"/>
      <c r="V42" s="81"/>
      <c r="W42" s="80"/>
      <c r="X42" s="78" t="n">
        <v>238</v>
      </c>
      <c r="Y42" s="79" t="n">
        <v>5</v>
      </c>
      <c r="Z42" s="81"/>
      <c r="AA42" s="81"/>
      <c r="AB42" s="83"/>
      <c r="AC42" s="81"/>
      <c r="AD42" s="82" t="n">
        <f aca="false">+AFIRMACIONES!B255</f>
        <v>0</v>
      </c>
      <c r="AE42" s="81"/>
      <c r="AF42" s="83"/>
      <c r="AG42" s="81"/>
      <c r="AH42" s="81"/>
    </row>
    <row r="43" customFormat="false" ht="12.75" hidden="true" customHeight="true" outlineLevel="0" collapsed="false">
      <c r="B43" s="78" t="n">
        <v>41</v>
      </c>
      <c r="C43" s="79" t="n">
        <v>8</v>
      </c>
      <c r="D43" s="81"/>
      <c r="E43" s="81"/>
      <c r="F43" s="81"/>
      <c r="G43" s="81"/>
      <c r="H43" s="81"/>
      <c r="I43" s="81"/>
      <c r="J43" s="81"/>
      <c r="K43" s="82" t="n">
        <f aca="false">+AFIRMACIONES!B58</f>
        <v>1</v>
      </c>
      <c r="L43" s="81"/>
      <c r="M43" s="78" t="n">
        <v>140</v>
      </c>
      <c r="N43" s="79" t="n">
        <v>4</v>
      </c>
      <c r="O43" s="81"/>
      <c r="P43" s="81"/>
      <c r="Q43" s="80"/>
      <c r="R43" s="82" t="n">
        <f aca="false">+AFIRMACIONES!B157</f>
        <v>0</v>
      </c>
      <c r="S43" s="80"/>
      <c r="T43" s="81"/>
      <c r="U43" s="81"/>
      <c r="V43" s="81"/>
      <c r="W43" s="80"/>
      <c r="X43" s="78" t="n">
        <v>239</v>
      </c>
      <c r="Y43" s="79" t="n">
        <v>6</v>
      </c>
      <c r="Z43" s="81"/>
      <c r="AA43" s="81"/>
      <c r="AB43" s="83"/>
      <c r="AC43" s="80"/>
      <c r="AD43" s="81"/>
      <c r="AE43" s="82" t="n">
        <f aca="false">+AFIRMACIONES!B256</f>
        <v>0</v>
      </c>
      <c r="AF43" s="83"/>
      <c r="AG43" s="81"/>
      <c r="AH43" s="81"/>
    </row>
    <row r="44" customFormat="false" ht="12.75" hidden="true" customHeight="true" outlineLevel="0" collapsed="false">
      <c r="B44" s="78" t="n">
        <v>42</v>
      </c>
      <c r="C44" s="79" t="n">
        <v>7</v>
      </c>
      <c r="D44" s="81"/>
      <c r="E44" s="80"/>
      <c r="F44" s="81"/>
      <c r="G44" s="81"/>
      <c r="H44" s="81"/>
      <c r="I44" s="81"/>
      <c r="J44" s="82" t="n">
        <f aca="false">+AFIRMACIONES!B59</f>
        <v>0</v>
      </c>
      <c r="K44" s="81"/>
      <c r="L44" s="81"/>
      <c r="M44" s="78" t="n">
        <v>141</v>
      </c>
      <c r="N44" s="79" t="n">
        <v>3</v>
      </c>
      <c r="O44" s="81"/>
      <c r="P44" s="81"/>
      <c r="Q44" s="82" t="n">
        <f aca="false">+AFIRMACIONES!B158</f>
        <v>0</v>
      </c>
      <c r="R44" s="81"/>
      <c r="S44" s="81"/>
      <c r="T44" s="81"/>
      <c r="U44" s="81"/>
      <c r="V44" s="81"/>
      <c r="W44" s="80"/>
      <c r="X44" s="78" t="n">
        <v>240</v>
      </c>
      <c r="Y44" s="79" t="n">
        <v>1</v>
      </c>
      <c r="Z44" s="82" t="n">
        <f aca="false">+AFIRMACIONES!B257</f>
        <v>1</v>
      </c>
      <c r="AA44" s="81"/>
      <c r="AB44" s="83"/>
      <c r="AC44" s="81"/>
      <c r="AD44" s="81"/>
      <c r="AE44" s="81"/>
      <c r="AF44" s="83"/>
      <c r="AG44" s="81"/>
      <c r="AH44" s="81"/>
    </row>
    <row r="45" customFormat="false" ht="12.75" hidden="true" customHeight="true" outlineLevel="0" collapsed="false">
      <c r="B45" s="78" t="n">
        <v>43</v>
      </c>
      <c r="C45" s="79" t="n">
        <v>9</v>
      </c>
      <c r="D45" s="81"/>
      <c r="E45" s="80"/>
      <c r="F45" s="81"/>
      <c r="G45" s="81"/>
      <c r="H45" s="81"/>
      <c r="I45" s="81"/>
      <c r="J45" s="81"/>
      <c r="K45" s="81"/>
      <c r="L45" s="82" t="n">
        <f aca="false">+AFIRMACIONES!B60</f>
        <v>1</v>
      </c>
      <c r="M45" s="78" t="n">
        <v>142</v>
      </c>
      <c r="N45" s="79" t="n">
        <v>2</v>
      </c>
      <c r="O45" s="81"/>
      <c r="P45" s="82" t="n">
        <f aca="false">+AFIRMACIONES!B159</f>
        <v>1</v>
      </c>
      <c r="Q45" s="81"/>
      <c r="R45" s="81"/>
      <c r="S45" s="81"/>
      <c r="T45" s="81"/>
      <c r="U45" s="81"/>
      <c r="V45" s="81"/>
      <c r="W45" s="80"/>
      <c r="X45" s="78" t="n">
        <v>241</v>
      </c>
      <c r="Y45" s="79" t="n">
        <v>7</v>
      </c>
      <c r="Z45" s="81"/>
      <c r="AA45" s="81"/>
      <c r="AB45" s="83"/>
      <c r="AC45" s="81"/>
      <c r="AD45" s="81"/>
      <c r="AE45" s="80"/>
      <c r="AF45" s="82" t="n">
        <f aca="false">+AFIRMACIONES!B258</f>
        <v>1</v>
      </c>
      <c r="AG45" s="81"/>
      <c r="AH45" s="81"/>
    </row>
    <row r="46" customFormat="false" ht="12.75" hidden="true" customHeight="true" outlineLevel="0" collapsed="false">
      <c r="B46" s="78" t="n">
        <v>44</v>
      </c>
      <c r="C46" s="79" t="n">
        <v>3</v>
      </c>
      <c r="D46" s="81"/>
      <c r="E46" s="81"/>
      <c r="F46" s="82" t="n">
        <f aca="false">+AFIRMACIONES!B61</f>
        <v>1</v>
      </c>
      <c r="G46" s="81"/>
      <c r="H46" s="80"/>
      <c r="I46" s="81"/>
      <c r="J46" s="81"/>
      <c r="K46" s="81"/>
      <c r="L46" s="81"/>
      <c r="M46" s="78" t="n">
        <v>143</v>
      </c>
      <c r="N46" s="79" t="n">
        <v>8</v>
      </c>
      <c r="O46" s="81"/>
      <c r="P46" s="81"/>
      <c r="Q46" s="81"/>
      <c r="R46" s="81"/>
      <c r="S46" s="81"/>
      <c r="T46" s="81"/>
      <c r="U46" s="81"/>
      <c r="V46" s="82" t="n">
        <f aca="false">+AFIRMACIONES!B160</f>
        <v>0</v>
      </c>
      <c r="W46" s="80"/>
      <c r="X46" s="78" t="n">
        <v>242</v>
      </c>
      <c r="Y46" s="79" t="n">
        <v>2</v>
      </c>
      <c r="Z46" s="81"/>
      <c r="AA46" s="82" t="n">
        <f aca="false">+AFIRMACIONES!B259</f>
        <v>0</v>
      </c>
      <c r="AB46" s="83"/>
      <c r="AC46" s="81"/>
      <c r="AD46" s="81"/>
      <c r="AE46" s="80"/>
      <c r="AF46" s="83"/>
      <c r="AG46" s="81"/>
      <c r="AH46" s="81"/>
    </row>
    <row r="47" customFormat="false" ht="12.75" hidden="true" customHeight="true" outlineLevel="0" collapsed="false">
      <c r="B47" s="78" t="n">
        <v>45</v>
      </c>
      <c r="C47" s="79" t="n">
        <v>6</v>
      </c>
      <c r="D47" s="81"/>
      <c r="E47" s="81"/>
      <c r="F47" s="81"/>
      <c r="G47" s="81"/>
      <c r="H47" s="81"/>
      <c r="I47" s="82" t="n">
        <f aca="false">+AFIRMACIONES!B62</f>
        <v>1</v>
      </c>
      <c r="J47" s="81"/>
      <c r="K47" s="80"/>
      <c r="L47" s="81"/>
      <c r="M47" s="78" t="n">
        <v>144</v>
      </c>
      <c r="N47" s="79" t="n">
        <v>1</v>
      </c>
      <c r="O47" s="82" t="n">
        <f aca="false">+AFIRMACIONES!B161</f>
        <v>0</v>
      </c>
      <c r="P47" s="81"/>
      <c r="Q47" s="81"/>
      <c r="R47" s="80"/>
      <c r="S47" s="81"/>
      <c r="T47" s="81"/>
      <c r="U47" s="81"/>
      <c r="V47" s="81"/>
      <c r="W47" s="80"/>
      <c r="X47" s="78" t="n">
        <v>243</v>
      </c>
      <c r="Y47" s="79" t="n">
        <v>3</v>
      </c>
      <c r="Z47" s="81"/>
      <c r="AA47" s="81"/>
      <c r="AB47" s="82" t="n">
        <f aca="false">+AFIRMACIONES!B260</f>
        <v>0</v>
      </c>
      <c r="AC47" s="80"/>
      <c r="AD47" s="81"/>
      <c r="AE47" s="81"/>
      <c r="AF47" s="83"/>
      <c r="AG47" s="81"/>
      <c r="AH47" s="81"/>
    </row>
    <row r="48" customFormat="false" ht="12.75" hidden="true" customHeight="true" outlineLevel="0" collapsed="false">
      <c r="B48" s="78" t="n">
        <v>46</v>
      </c>
      <c r="C48" s="79" t="n">
        <v>2</v>
      </c>
      <c r="D48" s="80"/>
      <c r="E48" s="82" t="n">
        <f aca="false">+AFIRMACIONES!B63</f>
        <v>0</v>
      </c>
      <c r="F48" s="81"/>
      <c r="G48" s="81"/>
      <c r="H48" s="81"/>
      <c r="I48" s="81"/>
      <c r="J48" s="81"/>
      <c r="K48" s="81"/>
      <c r="L48" s="81"/>
      <c r="M48" s="78" t="n">
        <v>145</v>
      </c>
      <c r="N48" s="79" t="n">
        <v>6</v>
      </c>
      <c r="O48" s="80"/>
      <c r="P48" s="81"/>
      <c r="Q48" s="81"/>
      <c r="R48" s="81"/>
      <c r="S48" s="81"/>
      <c r="T48" s="82" t="n">
        <f aca="false">+AFIRMACIONES!B162</f>
        <v>1</v>
      </c>
      <c r="U48" s="81"/>
      <c r="V48" s="81"/>
      <c r="W48" s="80"/>
      <c r="X48" s="78" t="n">
        <v>244</v>
      </c>
      <c r="Y48" s="79" t="n">
        <v>3</v>
      </c>
      <c r="Z48" s="81"/>
      <c r="AA48" s="81"/>
      <c r="AB48" s="82" t="n">
        <f aca="false">+AFIRMACIONES!B261</f>
        <v>0</v>
      </c>
      <c r="AC48" s="81"/>
      <c r="AD48" s="81"/>
      <c r="AE48" s="81"/>
      <c r="AF48" s="83"/>
      <c r="AG48" s="81"/>
      <c r="AH48" s="81"/>
    </row>
    <row r="49" customFormat="false" ht="12.75" hidden="true" customHeight="true" outlineLevel="0" collapsed="false">
      <c r="B49" s="78" t="n">
        <v>47</v>
      </c>
      <c r="C49" s="79" t="n">
        <v>5</v>
      </c>
      <c r="D49" s="81"/>
      <c r="E49" s="81"/>
      <c r="F49" s="81"/>
      <c r="G49" s="81"/>
      <c r="H49" s="82" t="n">
        <f aca="false">+AFIRMACIONES!B64</f>
        <v>0</v>
      </c>
      <c r="I49" s="81"/>
      <c r="J49" s="81"/>
      <c r="K49" s="81"/>
      <c r="L49" s="80"/>
      <c r="M49" s="78" t="n">
        <v>146</v>
      </c>
      <c r="N49" s="79" t="n">
        <v>4</v>
      </c>
      <c r="O49" s="81"/>
      <c r="P49" s="81"/>
      <c r="Q49" s="80"/>
      <c r="R49" s="82" t="n">
        <f aca="false">+AFIRMACIONES!B163</f>
        <v>0</v>
      </c>
      <c r="S49" s="81"/>
      <c r="T49" s="81"/>
      <c r="U49" s="81"/>
      <c r="V49" s="81"/>
      <c r="W49" s="80"/>
      <c r="X49" s="78" t="n">
        <v>245</v>
      </c>
      <c r="Y49" s="79" t="n">
        <v>1</v>
      </c>
      <c r="Z49" s="82" t="n">
        <f aca="false">+AFIRMACIONES!B262</f>
        <v>0</v>
      </c>
      <c r="AA49" s="81"/>
      <c r="AB49" s="83"/>
      <c r="AC49" s="81"/>
      <c r="AD49" s="81"/>
      <c r="AE49" s="81"/>
      <c r="AF49" s="83"/>
      <c r="AG49" s="81"/>
      <c r="AH49" s="81"/>
      <c r="AI49" s="2"/>
    </row>
    <row r="50" customFormat="false" ht="12.75" hidden="true" customHeight="true" outlineLevel="0" collapsed="false">
      <c r="B50" s="78" t="n">
        <v>48</v>
      </c>
      <c r="C50" s="79" t="n">
        <v>9</v>
      </c>
      <c r="D50" s="81"/>
      <c r="E50" s="81"/>
      <c r="F50" s="81"/>
      <c r="G50" s="81"/>
      <c r="H50" s="81"/>
      <c r="I50" s="81"/>
      <c r="J50" s="81"/>
      <c r="K50" s="80"/>
      <c r="L50" s="82" t="n">
        <f aca="false">+AFIRMACIONES!B65</f>
        <v>0</v>
      </c>
      <c r="M50" s="78" t="n">
        <v>147</v>
      </c>
      <c r="N50" s="79" t="n">
        <v>9</v>
      </c>
      <c r="O50" s="81"/>
      <c r="P50" s="81"/>
      <c r="Q50" s="81"/>
      <c r="R50" s="81"/>
      <c r="S50" s="80"/>
      <c r="T50" s="81"/>
      <c r="U50" s="81"/>
      <c r="V50" s="81"/>
      <c r="W50" s="82" t="n">
        <f aca="false">+AFIRMACIONES!B164</f>
        <v>0</v>
      </c>
      <c r="X50" s="78" t="n">
        <v>246</v>
      </c>
      <c r="Y50" s="79" t="n">
        <v>8</v>
      </c>
      <c r="Z50" s="81"/>
      <c r="AA50" s="81"/>
      <c r="AB50" s="83"/>
      <c r="AC50" s="81"/>
      <c r="AD50" s="81"/>
      <c r="AE50" s="81"/>
      <c r="AF50" s="83"/>
      <c r="AG50" s="82" t="n">
        <f aca="false">+AFIRMACIONES!B263</f>
        <v>0</v>
      </c>
      <c r="AH50" s="81"/>
      <c r="AI50" s="2"/>
    </row>
    <row r="51" customFormat="false" ht="12.75" hidden="true" customHeight="true" outlineLevel="0" collapsed="false">
      <c r="B51" s="78" t="n">
        <v>49</v>
      </c>
      <c r="C51" s="79" t="n">
        <v>8</v>
      </c>
      <c r="D51" s="81"/>
      <c r="E51" s="81"/>
      <c r="F51" s="81"/>
      <c r="G51" s="81"/>
      <c r="H51" s="81"/>
      <c r="I51" s="81"/>
      <c r="J51" s="81"/>
      <c r="K51" s="82" t="n">
        <f aca="false">+AFIRMACIONES!B66</f>
        <v>1</v>
      </c>
      <c r="L51" s="80"/>
      <c r="M51" s="78" t="n">
        <v>148</v>
      </c>
      <c r="N51" s="79" t="n">
        <v>7</v>
      </c>
      <c r="O51" s="81"/>
      <c r="P51" s="81"/>
      <c r="Q51" s="81"/>
      <c r="R51" s="81"/>
      <c r="S51" s="81"/>
      <c r="T51" s="81"/>
      <c r="U51" s="82" t="n">
        <f aca="false">+AFIRMACIONES!B165</f>
        <v>1</v>
      </c>
      <c r="V51" s="81"/>
      <c r="W51" s="80"/>
      <c r="X51" s="78" t="n">
        <v>247</v>
      </c>
      <c r="Y51" s="79" t="n">
        <v>5</v>
      </c>
      <c r="Z51" s="81"/>
      <c r="AA51" s="81"/>
      <c r="AB51" s="83"/>
      <c r="AC51" s="81"/>
      <c r="AD51" s="82" t="n">
        <f aca="false">+AFIRMACIONES!B264</f>
        <v>0</v>
      </c>
      <c r="AE51" s="81"/>
      <c r="AF51" s="83"/>
      <c r="AG51" s="81"/>
      <c r="AH51" s="81"/>
      <c r="AI51" s="2"/>
    </row>
    <row r="52" customFormat="false" ht="12.75" hidden="true" customHeight="true" outlineLevel="0" collapsed="false">
      <c r="B52" s="78" t="n">
        <v>50</v>
      </c>
      <c r="C52" s="79" t="n">
        <v>3</v>
      </c>
      <c r="D52" s="81"/>
      <c r="E52" s="81"/>
      <c r="F52" s="82" t="n">
        <f aca="false">+AFIRMACIONES!B67</f>
        <v>0</v>
      </c>
      <c r="G52" s="81"/>
      <c r="H52" s="81"/>
      <c r="I52" s="81"/>
      <c r="J52" s="81"/>
      <c r="K52" s="81"/>
      <c r="L52" s="81"/>
      <c r="M52" s="78" t="n">
        <v>149</v>
      </c>
      <c r="N52" s="79" t="n">
        <v>2</v>
      </c>
      <c r="O52" s="81"/>
      <c r="P52" s="82" t="n">
        <f aca="false">+AFIRMACIONES!B166</f>
        <v>0</v>
      </c>
      <c r="Q52" s="80"/>
      <c r="R52" s="81"/>
      <c r="S52" s="81"/>
      <c r="T52" s="81"/>
      <c r="U52" s="81"/>
      <c r="V52" s="81"/>
      <c r="W52" s="80"/>
      <c r="X52" s="78" t="n">
        <v>248</v>
      </c>
      <c r="Y52" s="79" t="n">
        <v>9</v>
      </c>
      <c r="Z52" s="81"/>
      <c r="AA52" s="81"/>
      <c r="AB52" s="83"/>
      <c r="AC52" s="81"/>
      <c r="AD52" s="81"/>
      <c r="AE52" s="81"/>
      <c r="AF52" s="83"/>
      <c r="AG52" s="81"/>
      <c r="AH52" s="82" t="n">
        <f aca="false">+AFIRMACIONES!B265</f>
        <v>0</v>
      </c>
      <c r="AI52" s="2"/>
    </row>
    <row r="53" customFormat="false" ht="12.75" hidden="true" customHeight="true" outlineLevel="0" collapsed="false">
      <c r="B53" s="78" t="n">
        <v>51</v>
      </c>
      <c r="C53" s="79" t="n">
        <v>4</v>
      </c>
      <c r="D53" s="81"/>
      <c r="E53" s="81"/>
      <c r="F53" s="81"/>
      <c r="G53" s="82" t="n">
        <f aca="false">+AFIRMACIONES!B68</f>
        <v>0</v>
      </c>
      <c r="H53" s="81"/>
      <c r="I53" s="81"/>
      <c r="J53" s="80"/>
      <c r="K53" s="81"/>
      <c r="L53" s="81"/>
      <c r="M53" s="78" t="n">
        <v>150</v>
      </c>
      <c r="N53" s="79" t="n">
        <v>5</v>
      </c>
      <c r="O53" s="81"/>
      <c r="P53" s="81"/>
      <c r="Q53" s="80"/>
      <c r="R53" s="81"/>
      <c r="S53" s="82" t="n">
        <f aca="false">+AFIRMACIONES!B167</f>
        <v>0</v>
      </c>
      <c r="T53" s="81"/>
      <c r="U53" s="80"/>
      <c r="V53" s="81"/>
      <c r="W53" s="80"/>
      <c r="X53" s="78" t="n">
        <v>249</v>
      </c>
      <c r="Y53" s="79" t="n">
        <v>6</v>
      </c>
      <c r="Z53" s="81"/>
      <c r="AA53" s="81"/>
      <c r="AB53" s="83"/>
      <c r="AC53" s="81"/>
      <c r="AD53" s="81"/>
      <c r="AE53" s="82" t="n">
        <f aca="false">+AFIRMACIONES!B266</f>
        <v>0</v>
      </c>
      <c r="AF53" s="83"/>
      <c r="AG53" s="81"/>
      <c r="AH53" s="81"/>
      <c r="AI53" s="2"/>
    </row>
    <row r="54" customFormat="false" ht="12.75" hidden="true" customHeight="true" outlineLevel="0" collapsed="false">
      <c r="B54" s="78" t="n">
        <v>52</v>
      </c>
      <c r="C54" s="79" t="n">
        <v>7</v>
      </c>
      <c r="D54" s="80"/>
      <c r="E54" s="81"/>
      <c r="F54" s="81"/>
      <c r="G54" s="81"/>
      <c r="H54" s="81"/>
      <c r="I54" s="81"/>
      <c r="J54" s="82" t="n">
        <f aca="false">+AFIRMACIONES!B69</f>
        <v>0</v>
      </c>
      <c r="K54" s="81"/>
      <c r="L54" s="81"/>
      <c r="M54" s="78" t="n">
        <v>151</v>
      </c>
      <c r="N54" s="79" t="n">
        <v>3</v>
      </c>
      <c r="O54" s="81"/>
      <c r="P54" s="80"/>
      <c r="Q54" s="82" t="n">
        <f aca="false">+AFIRMACIONES!B168</f>
        <v>0</v>
      </c>
      <c r="R54" s="81"/>
      <c r="S54" s="81"/>
      <c r="T54" s="81"/>
      <c r="U54" s="81"/>
      <c r="V54" s="81"/>
      <c r="W54" s="80"/>
      <c r="X54" s="78" t="n">
        <v>250</v>
      </c>
      <c r="Y54" s="79" t="n">
        <v>4</v>
      </c>
      <c r="Z54" s="80"/>
      <c r="AA54" s="81"/>
      <c r="AB54" s="83"/>
      <c r="AC54" s="82" t="n">
        <f aca="false">+AFIRMACIONES!B267</f>
        <v>0</v>
      </c>
      <c r="AD54" s="81"/>
      <c r="AE54" s="81"/>
      <c r="AF54" s="83"/>
      <c r="AG54" s="81"/>
      <c r="AH54" s="81"/>
      <c r="AI54" s="2"/>
    </row>
    <row r="55" customFormat="false" ht="12.75" hidden="true" customHeight="true" outlineLevel="0" collapsed="false">
      <c r="B55" s="78" t="n">
        <v>53</v>
      </c>
      <c r="C55" s="79" t="n">
        <v>1</v>
      </c>
      <c r="D55" s="82" t="n">
        <f aca="false">+AFIRMACIONES!B70</f>
        <v>1</v>
      </c>
      <c r="E55" s="81"/>
      <c r="F55" s="81"/>
      <c r="G55" s="80"/>
      <c r="H55" s="81"/>
      <c r="I55" s="81"/>
      <c r="J55" s="81"/>
      <c r="K55" s="81"/>
      <c r="L55" s="81"/>
      <c r="M55" s="78" t="n">
        <v>152</v>
      </c>
      <c r="N55" s="79" t="n">
        <v>1</v>
      </c>
      <c r="O55" s="82" t="n">
        <f aca="false">+AFIRMACIONES!B169</f>
        <v>1</v>
      </c>
      <c r="P55" s="81"/>
      <c r="Q55" s="81"/>
      <c r="R55" s="80"/>
      <c r="S55" s="80"/>
      <c r="T55" s="81"/>
      <c r="U55" s="81"/>
      <c r="V55" s="81"/>
      <c r="W55" s="80"/>
      <c r="X55" s="78" t="n">
        <v>251</v>
      </c>
      <c r="Y55" s="79" t="n">
        <v>7</v>
      </c>
      <c r="Z55" s="81"/>
      <c r="AA55" s="81"/>
      <c r="AB55" s="83"/>
      <c r="AC55" s="80"/>
      <c r="AD55" s="81"/>
      <c r="AE55" s="80"/>
      <c r="AF55" s="82" t="n">
        <f aca="false">+AFIRMACIONES!B268</f>
        <v>0</v>
      </c>
      <c r="AG55" s="81"/>
      <c r="AH55" s="81"/>
      <c r="AI55" s="2"/>
    </row>
    <row r="56" customFormat="false" ht="12.75" hidden="true" customHeight="true" outlineLevel="0" collapsed="false">
      <c r="B56" s="78" t="n">
        <v>54</v>
      </c>
      <c r="C56" s="79" t="n">
        <v>6</v>
      </c>
      <c r="D56" s="81"/>
      <c r="E56" s="81"/>
      <c r="F56" s="81"/>
      <c r="G56" s="81"/>
      <c r="H56" s="81"/>
      <c r="I56" s="82" t="n">
        <f aca="false">+AFIRMACIONES!B71</f>
        <v>0</v>
      </c>
      <c r="J56" s="81"/>
      <c r="K56" s="81"/>
      <c r="L56" s="81"/>
      <c r="M56" s="78" t="n">
        <v>153</v>
      </c>
      <c r="N56" s="79" t="n">
        <v>8</v>
      </c>
      <c r="O56" s="81"/>
      <c r="P56" s="81"/>
      <c r="Q56" s="81"/>
      <c r="R56" s="81"/>
      <c r="S56" s="81"/>
      <c r="T56" s="81"/>
      <c r="U56" s="81"/>
      <c r="V56" s="82" t="n">
        <f aca="false">+AFIRMACIONES!B170</f>
        <v>0</v>
      </c>
      <c r="W56" s="80"/>
      <c r="X56" s="78" t="n">
        <v>252</v>
      </c>
      <c r="Y56" s="79" t="n">
        <v>2</v>
      </c>
      <c r="Z56" s="81"/>
      <c r="AA56" s="82" t="n">
        <f aca="false">+AFIRMACIONES!B269</f>
        <v>0</v>
      </c>
      <c r="AB56" s="84"/>
      <c r="AC56" s="81"/>
      <c r="AD56" s="81"/>
      <c r="AE56" s="81"/>
      <c r="AF56" s="83"/>
      <c r="AG56" s="81"/>
      <c r="AH56" s="81"/>
      <c r="AI56" s="2"/>
    </row>
    <row r="57" customFormat="false" ht="12.75" hidden="true" customHeight="true" outlineLevel="0" collapsed="false">
      <c r="B57" s="78" t="n">
        <v>55</v>
      </c>
      <c r="C57" s="79" t="n">
        <v>2</v>
      </c>
      <c r="D57" s="80"/>
      <c r="E57" s="82" t="n">
        <f aca="false">+AFIRMACIONES!B72</f>
        <v>0</v>
      </c>
      <c r="F57" s="81"/>
      <c r="G57" s="81"/>
      <c r="H57" s="80"/>
      <c r="I57" s="81"/>
      <c r="J57" s="81"/>
      <c r="K57" s="81"/>
      <c r="L57" s="81"/>
      <c r="M57" s="78" t="n">
        <v>154</v>
      </c>
      <c r="N57" s="79" t="n">
        <v>3</v>
      </c>
      <c r="O57" s="80"/>
      <c r="P57" s="81"/>
      <c r="Q57" s="82" t="n">
        <f aca="false">+AFIRMACIONES!B171</f>
        <v>1</v>
      </c>
      <c r="R57" s="81"/>
      <c r="S57" s="81"/>
      <c r="T57" s="81"/>
      <c r="U57" s="81"/>
      <c r="V57" s="81"/>
      <c r="W57" s="80"/>
      <c r="X57" s="78" t="n">
        <v>253</v>
      </c>
      <c r="Y57" s="79" t="n">
        <v>8</v>
      </c>
      <c r="Z57" s="81"/>
      <c r="AA57" s="81"/>
      <c r="AB57" s="83"/>
      <c r="AC57" s="81"/>
      <c r="AD57" s="81"/>
      <c r="AE57" s="80"/>
      <c r="AF57" s="83"/>
      <c r="AG57" s="82" t="n">
        <f aca="false">+AFIRMACIONES!B270</f>
        <v>0</v>
      </c>
      <c r="AH57" s="81"/>
      <c r="AI57" s="2"/>
    </row>
    <row r="58" customFormat="false" ht="12.75" hidden="true" customHeight="true" outlineLevel="0" collapsed="false">
      <c r="B58" s="78" t="n">
        <v>56</v>
      </c>
      <c r="C58" s="79" t="n">
        <v>7</v>
      </c>
      <c r="D58" s="81"/>
      <c r="E58" s="81"/>
      <c r="F58" s="81"/>
      <c r="G58" s="81"/>
      <c r="H58" s="81"/>
      <c r="I58" s="81"/>
      <c r="J58" s="82" t="n">
        <f aca="false">+AFIRMACIONES!B73</f>
        <v>0</v>
      </c>
      <c r="K58" s="81"/>
      <c r="L58" s="80"/>
      <c r="M58" s="78" t="n">
        <v>155</v>
      </c>
      <c r="N58" s="79" t="n">
        <v>6</v>
      </c>
      <c r="O58" s="81"/>
      <c r="P58" s="81"/>
      <c r="Q58" s="81"/>
      <c r="R58" s="81"/>
      <c r="S58" s="81"/>
      <c r="T58" s="82" t="n">
        <f aca="false">+AFIRMACIONES!B172</f>
        <v>0</v>
      </c>
      <c r="U58" s="81"/>
      <c r="V58" s="80"/>
      <c r="W58" s="80"/>
      <c r="X58" s="78" t="n">
        <v>254</v>
      </c>
      <c r="Y58" s="79" t="n">
        <v>5</v>
      </c>
      <c r="Z58" s="81"/>
      <c r="AA58" s="81"/>
      <c r="AB58" s="83"/>
      <c r="AC58" s="81"/>
      <c r="AD58" s="82" t="n">
        <f aca="false">+AFIRMACIONES!B271</f>
        <v>0</v>
      </c>
      <c r="AE58" s="81"/>
      <c r="AF58" s="83"/>
      <c r="AG58" s="81"/>
      <c r="AH58" s="81"/>
      <c r="AI58" s="2"/>
    </row>
    <row r="59" customFormat="false" ht="12.75" hidden="true" customHeight="true" outlineLevel="0" collapsed="false">
      <c r="B59" s="78" t="n">
        <v>57</v>
      </c>
      <c r="C59" s="79" t="n">
        <v>3</v>
      </c>
      <c r="D59" s="81"/>
      <c r="E59" s="81"/>
      <c r="F59" s="82" t="n">
        <f aca="false">+AFIRMACIONES!B74</f>
        <v>0</v>
      </c>
      <c r="G59" s="81"/>
      <c r="H59" s="81"/>
      <c r="I59" s="81"/>
      <c r="J59" s="81"/>
      <c r="K59" s="81"/>
      <c r="L59" s="81"/>
      <c r="M59" s="78" t="n">
        <v>156</v>
      </c>
      <c r="N59" s="79" t="n">
        <v>2</v>
      </c>
      <c r="O59" s="81"/>
      <c r="P59" s="82" t="n">
        <f aca="false">+AFIRMACIONES!B173</f>
        <v>0</v>
      </c>
      <c r="Q59" s="81"/>
      <c r="R59" s="81"/>
      <c r="S59" s="81"/>
      <c r="T59" s="81"/>
      <c r="U59" s="81"/>
      <c r="V59" s="81"/>
      <c r="W59" s="80"/>
      <c r="X59" s="78" t="n">
        <v>255</v>
      </c>
      <c r="Y59" s="79" t="n">
        <v>1</v>
      </c>
      <c r="Z59" s="82" t="n">
        <f aca="false">+AFIRMACIONES!B272</f>
        <v>0</v>
      </c>
      <c r="AA59" s="81"/>
      <c r="AB59" s="83"/>
      <c r="AC59" s="81"/>
      <c r="AD59" s="81"/>
      <c r="AE59" s="81"/>
      <c r="AF59" s="83"/>
      <c r="AG59" s="81"/>
      <c r="AH59" s="81"/>
      <c r="AI59" s="2"/>
    </row>
    <row r="60" customFormat="false" ht="12.75" hidden="true" customHeight="true" outlineLevel="0" collapsed="false">
      <c r="B60" s="78" t="n">
        <v>58</v>
      </c>
      <c r="C60" s="79" t="n">
        <v>5</v>
      </c>
      <c r="D60" s="81"/>
      <c r="E60" s="81"/>
      <c r="F60" s="81"/>
      <c r="G60" s="80"/>
      <c r="H60" s="82" t="n">
        <f aca="false">+AFIRMACIONES!B75</f>
        <v>1</v>
      </c>
      <c r="I60" s="81"/>
      <c r="J60" s="81"/>
      <c r="K60" s="81"/>
      <c r="L60" s="81"/>
      <c r="M60" s="78" t="n">
        <v>157</v>
      </c>
      <c r="N60" s="79" t="n">
        <v>5</v>
      </c>
      <c r="O60" s="81"/>
      <c r="P60" s="81"/>
      <c r="Q60" s="81"/>
      <c r="R60" s="81"/>
      <c r="S60" s="82" t="n">
        <f aca="false">+AFIRMACIONES!B174</f>
        <v>0</v>
      </c>
      <c r="T60" s="81"/>
      <c r="U60" s="80"/>
      <c r="V60" s="81"/>
      <c r="W60" s="80"/>
      <c r="X60" s="78" t="n">
        <v>256</v>
      </c>
      <c r="Y60" s="79" t="n">
        <v>3</v>
      </c>
      <c r="Z60" s="81"/>
      <c r="AA60" s="81"/>
      <c r="AB60" s="82" t="n">
        <f aca="false">+AFIRMACIONES!B273</f>
        <v>0</v>
      </c>
      <c r="AC60" s="81"/>
      <c r="AD60" s="80"/>
      <c r="AE60" s="81"/>
      <c r="AF60" s="83"/>
      <c r="AG60" s="81"/>
      <c r="AH60" s="81"/>
      <c r="AI60" s="2"/>
    </row>
    <row r="61" customFormat="false" ht="12.75" hidden="true" customHeight="true" outlineLevel="0" collapsed="false">
      <c r="B61" s="78" t="n">
        <v>59</v>
      </c>
      <c r="C61" s="79" t="n">
        <v>4</v>
      </c>
      <c r="D61" s="81"/>
      <c r="E61" s="81"/>
      <c r="F61" s="81"/>
      <c r="G61" s="82" t="n">
        <f aca="false">+AFIRMACIONES!B76</f>
        <v>1</v>
      </c>
      <c r="H61" s="81"/>
      <c r="I61" s="81"/>
      <c r="J61" s="80"/>
      <c r="K61" s="81"/>
      <c r="L61" s="81"/>
      <c r="M61" s="78" t="n">
        <v>158</v>
      </c>
      <c r="N61" s="79" t="n">
        <v>4</v>
      </c>
      <c r="O61" s="81"/>
      <c r="P61" s="81"/>
      <c r="Q61" s="80"/>
      <c r="R61" s="82" t="n">
        <f aca="false">+AFIRMACIONES!B175</f>
        <v>0</v>
      </c>
      <c r="S61" s="81"/>
      <c r="T61" s="81"/>
      <c r="U61" s="81"/>
      <c r="V61" s="81"/>
      <c r="W61" s="80"/>
      <c r="X61" s="78" t="n">
        <v>257</v>
      </c>
      <c r="Y61" s="79" t="n">
        <v>9</v>
      </c>
      <c r="Z61" s="81"/>
      <c r="AA61" s="81"/>
      <c r="AB61" s="83"/>
      <c r="AC61" s="81"/>
      <c r="AD61" s="81"/>
      <c r="AE61" s="81"/>
      <c r="AF61" s="83"/>
      <c r="AG61" s="81"/>
      <c r="AH61" s="82" t="n">
        <f aca="false">+AFIRMACIONES!B274</f>
        <v>0</v>
      </c>
      <c r="AI61" s="2"/>
    </row>
    <row r="62" customFormat="false" ht="12.75" hidden="true" customHeight="true" outlineLevel="0" collapsed="false">
      <c r="B62" s="78" t="n">
        <v>60</v>
      </c>
      <c r="C62" s="79" t="n">
        <v>6</v>
      </c>
      <c r="D62" s="81"/>
      <c r="E62" s="80"/>
      <c r="F62" s="81"/>
      <c r="G62" s="81"/>
      <c r="H62" s="81"/>
      <c r="I62" s="82" t="n">
        <f aca="false">+AFIRMACIONES!B77</f>
        <v>1</v>
      </c>
      <c r="J62" s="81"/>
      <c r="K62" s="81"/>
      <c r="L62" s="81"/>
      <c r="M62" s="78" t="n">
        <v>159</v>
      </c>
      <c r="N62" s="79" t="n">
        <v>1</v>
      </c>
      <c r="O62" s="82" t="n">
        <f aca="false">+AFIRMACIONES!B176</f>
        <v>0</v>
      </c>
      <c r="P62" s="81"/>
      <c r="Q62" s="81"/>
      <c r="R62" s="80"/>
      <c r="S62" s="81"/>
      <c r="T62" s="81"/>
      <c r="U62" s="81"/>
      <c r="V62" s="81"/>
      <c r="W62" s="80"/>
      <c r="X62" s="78" t="n">
        <v>258</v>
      </c>
      <c r="Y62" s="79" t="n">
        <v>2</v>
      </c>
      <c r="Z62" s="81"/>
      <c r="AA62" s="82" t="n">
        <f aca="false">+AFIRMACIONES!B275</f>
        <v>0</v>
      </c>
      <c r="AB62" s="83"/>
      <c r="AC62" s="81"/>
      <c r="AD62" s="81"/>
      <c r="AE62" s="80"/>
      <c r="AF62" s="83"/>
      <c r="AG62" s="81"/>
      <c r="AH62" s="81"/>
      <c r="AI62" s="85"/>
    </row>
    <row r="63" customFormat="false" ht="12.75" hidden="true" customHeight="true" outlineLevel="0" collapsed="false">
      <c r="B63" s="78" t="n">
        <v>61</v>
      </c>
      <c r="C63" s="79" t="n">
        <v>8</v>
      </c>
      <c r="D63" s="81"/>
      <c r="E63" s="80"/>
      <c r="F63" s="81"/>
      <c r="G63" s="81"/>
      <c r="H63" s="81"/>
      <c r="I63" s="81"/>
      <c r="J63" s="81"/>
      <c r="K63" s="82" t="n">
        <f aca="false">+AFIRMACIONES!B78</f>
        <v>0</v>
      </c>
      <c r="L63" s="81"/>
      <c r="M63" s="78" t="n">
        <v>160</v>
      </c>
      <c r="N63" s="79" t="n">
        <v>7</v>
      </c>
      <c r="O63" s="81"/>
      <c r="P63" s="81"/>
      <c r="Q63" s="81"/>
      <c r="R63" s="81"/>
      <c r="S63" s="81"/>
      <c r="T63" s="80"/>
      <c r="U63" s="82" t="n">
        <f aca="false">+AFIRMACIONES!B177</f>
        <v>1</v>
      </c>
      <c r="V63" s="81"/>
      <c r="W63" s="80"/>
      <c r="X63" s="78" t="n">
        <v>259</v>
      </c>
      <c r="Y63" s="79" t="n">
        <v>6</v>
      </c>
      <c r="Z63" s="81"/>
      <c r="AA63" s="81"/>
      <c r="AB63" s="83"/>
      <c r="AC63" s="81"/>
      <c r="AD63" s="81"/>
      <c r="AE63" s="82" t="n">
        <f aca="false">+AFIRMACIONES!B276</f>
        <v>0</v>
      </c>
      <c r="AF63" s="83"/>
      <c r="AG63" s="81"/>
      <c r="AH63" s="81"/>
      <c r="AI63" s="85"/>
    </row>
    <row r="64" customFormat="false" ht="12.75" hidden="true" customHeight="true" outlineLevel="0" collapsed="false">
      <c r="B64" s="78" t="n">
        <v>62</v>
      </c>
      <c r="C64" s="79" t="n">
        <v>1</v>
      </c>
      <c r="D64" s="82" t="n">
        <f aca="false">+AFIRMACIONES!B79</f>
        <v>1</v>
      </c>
      <c r="E64" s="81"/>
      <c r="F64" s="80"/>
      <c r="G64" s="81"/>
      <c r="H64" s="81"/>
      <c r="I64" s="81"/>
      <c r="J64" s="81"/>
      <c r="K64" s="81"/>
      <c r="L64" s="81"/>
      <c r="M64" s="78" t="n">
        <v>161</v>
      </c>
      <c r="N64" s="79" t="n">
        <v>9</v>
      </c>
      <c r="O64" s="81"/>
      <c r="P64" s="81"/>
      <c r="Q64" s="81"/>
      <c r="R64" s="81"/>
      <c r="S64" s="81"/>
      <c r="T64" s="81"/>
      <c r="U64" s="81"/>
      <c r="V64" s="81"/>
      <c r="W64" s="82" t="n">
        <f aca="false">+AFIRMACIONES!B178</f>
        <v>1</v>
      </c>
      <c r="X64" s="78" t="n">
        <v>260</v>
      </c>
      <c r="Y64" s="79" t="n">
        <v>7</v>
      </c>
      <c r="Z64" s="81"/>
      <c r="AA64" s="81"/>
      <c r="AB64" s="83"/>
      <c r="AC64" s="81"/>
      <c r="AD64" s="81"/>
      <c r="AE64" s="81"/>
      <c r="AF64" s="82" t="n">
        <f aca="false">+AFIRMACIONES!B277</f>
        <v>0</v>
      </c>
      <c r="AG64" s="81"/>
      <c r="AH64" s="81"/>
      <c r="AI64" s="86"/>
    </row>
    <row r="65" customFormat="false" ht="12.75" hidden="true" customHeight="true" outlineLevel="0" collapsed="false">
      <c r="B65" s="78" t="n">
        <v>63</v>
      </c>
      <c r="C65" s="79" t="n">
        <v>9</v>
      </c>
      <c r="D65" s="81"/>
      <c r="E65" s="81"/>
      <c r="F65" s="81"/>
      <c r="G65" s="81"/>
      <c r="H65" s="81"/>
      <c r="I65" s="81"/>
      <c r="J65" s="80"/>
      <c r="K65" s="81"/>
      <c r="L65" s="82" t="n">
        <f aca="false">+AFIRMACIONES!B80</f>
        <v>1</v>
      </c>
      <c r="M65" s="78" t="n">
        <v>162</v>
      </c>
      <c r="N65" s="79" t="n">
        <v>8</v>
      </c>
      <c r="O65" s="81"/>
      <c r="P65" s="81"/>
      <c r="Q65" s="81"/>
      <c r="R65" s="81"/>
      <c r="S65" s="81"/>
      <c r="T65" s="80"/>
      <c r="U65" s="81"/>
      <c r="V65" s="82" t="n">
        <f aca="false">+AFIRMACIONES!B179</f>
        <v>0</v>
      </c>
      <c r="W65" s="80"/>
      <c r="X65" s="78" t="n">
        <v>261</v>
      </c>
      <c r="Y65" s="79" t="n">
        <v>4</v>
      </c>
      <c r="Z65" s="81"/>
      <c r="AA65" s="81"/>
      <c r="AB65" s="83"/>
      <c r="AC65" s="82" t="n">
        <f aca="false">+AFIRMACIONES!B278</f>
        <v>0</v>
      </c>
      <c r="AD65" s="80"/>
      <c r="AE65" s="80"/>
      <c r="AF65" s="83"/>
      <c r="AG65" s="81"/>
      <c r="AH65" s="81"/>
      <c r="AI65" s="85"/>
    </row>
    <row r="66" customFormat="false" ht="12.75" hidden="true" customHeight="true" outlineLevel="0" collapsed="false">
      <c r="B66" s="78" t="n">
        <v>64</v>
      </c>
      <c r="C66" s="79" t="n">
        <v>2</v>
      </c>
      <c r="D66" s="80"/>
      <c r="E66" s="82" t="n">
        <f aca="false">+AFIRMACIONES!B81</f>
        <v>0</v>
      </c>
      <c r="F66" s="81"/>
      <c r="G66" s="81"/>
      <c r="H66" s="81"/>
      <c r="I66" s="81"/>
      <c r="J66" s="81"/>
      <c r="K66" s="80"/>
      <c r="L66" s="81"/>
      <c r="M66" s="78" t="n">
        <v>163</v>
      </c>
      <c r="N66" s="79" t="n">
        <v>6</v>
      </c>
      <c r="O66" s="81"/>
      <c r="P66" s="81"/>
      <c r="Q66" s="81"/>
      <c r="R66" s="81"/>
      <c r="S66" s="80"/>
      <c r="T66" s="82" t="n">
        <f aca="false">+AFIRMACIONES!B180</f>
        <v>0</v>
      </c>
      <c r="U66" s="81"/>
      <c r="V66" s="81"/>
      <c r="W66" s="80"/>
      <c r="X66" s="78" t="n">
        <v>262</v>
      </c>
      <c r="Y66" s="79" t="n">
        <v>8</v>
      </c>
      <c r="Z66" s="81"/>
      <c r="AA66" s="81"/>
      <c r="AB66" s="83"/>
      <c r="AC66" s="81"/>
      <c r="AD66" s="81"/>
      <c r="AE66" s="80"/>
      <c r="AF66" s="83"/>
      <c r="AG66" s="82" t="n">
        <f aca="false">+AFIRMACIONES!B279</f>
        <v>0</v>
      </c>
      <c r="AH66" s="81"/>
      <c r="AI66" s="85"/>
    </row>
    <row r="67" customFormat="false" ht="12.75" hidden="true" customHeight="true" outlineLevel="0" collapsed="false">
      <c r="B67" s="78" t="n">
        <v>65</v>
      </c>
      <c r="C67" s="79" t="n">
        <v>4</v>
      </c>
      <c r="D67" s="81"/>
      <c r="E67" s="81"/>
      <c r="F67" s="80"/>
      <c r="G67" s="82" t="n">
        <f aca="false">+AFIRMACIONES!B82</f>
        <v>0</v>
      </c>
      <c r="H67" s="81"/>
      <c r="I67" s="81"/>
      <c r="J67" s="81"/>
      <c r="K67" s="81"/>
      <c r="L67" s="81"/>
      <c r="M67" s="78" t="n">
        <v>164</v>
      </c>
      <c r="N67" s="79" t="n">
        <v>5</v>
      </c>
      <c r="O67" s="81"/>
      <c r="P67" s="81"/>
      <c r="Q67" s="81"/>
      <c r="R67" s="81"/>
      <c r="S67" s="82" t="n">
        <f aca="false">+AFIRMACIONES!B181</f>
        <v>0</v>
      </c>
      <c r="T67" s="81"/>
      <c r="U67" s="80"/>
      <c r="V67" s="81"/>
      <c r="W67" s="80"/>
      <c r="X67" s="78" t="n">
        <v>263</v>
      </c>
      <c r="Y67" s="79" t="n">
        <v>3</v>
      </c>
      <c r="Z67" s="81"/>
      <c r="AA67" s="81"/>
      <c r="AB67" s="82" t="n">
        <f aca="false">+AFIRMACIONES!B280</f>
        <v>0</v>
      </c>
      <c r="AC67" s="81"/>
      <c r="AD67" s="81"/>
      <c r="AE67" s="81"/>
      <c r="AF67" s="83"/>
      <c r="AG67" s="81"/>
      <c r="AH67" s="81"/>
      <c r="AI67" s="85"/>
    </row>
    <row r="68" customFormat="false" ht="12.75" hidden="true" customHeight="true" outlineLevel="0" collapsed="false">
      <c r="B68" s="78" t="n">
        <v>66</v>
      </c>
      <c r="C68" s="79" t="n">
        <v>6</v>
      </c>
      <c r="D68" s="81"/>
      <c r="E68" s="81"/>
      <c r="F68" s="81"/>
      <c r="G68" s="81"/>
      <c r="H68" s="81"/>
      <c r="I68" s="82" t="n">
        <f aca="false">+AFIRMACIONES!B83</f>
        <v>1</v>
      </c>
      <c r="J68" s="81"/>
      <c r="K68" s="81"/>
      <c r="L68" s="80"/>
      <c r="M68" s="78" t="n">
        <v>165</v>
      </c>
      <c r="N68" s="79" t="n">
        <v>9</v>
      </c>
      <c r="O68" s="81"/>
      <c r="P68" s="81"/>
      <c r="Q68" s="81"/>
      <c r="R68" s="81"/>
      <c r="S68" s="81"/>
      <c r="T68" s="81"/>
      <c r="U68" s="81"/>
      <c r="V68" s="81"/>
      <c r="W68" s="82" t="n">
        <f aca="false">+AFIRMACIONES!B182</f>
        <v>1</v>
      </c>
      <c r="X68" s="78" t="n">
        <v>264</v>
      </c>
      <c r="Y68" s="79" t="n">
        <v>5</v>
      </c>
      <c r="Z68" s="81"/>
      <c r="AA68" s="81"/>
      <c r="AB68" s="83"/>
      <c r="AC68" s="80"/>
      <c r="AD68" s="82" t="n">
        <f aca="false">+AFIRMACIONES!$B281</f>
        <v>0</v>
      </c>
      <c r="AE68" s="81"/>
      <c r="AF68" s="83"/>
      <c r="AG68" s="81"/>
      <c r="AH68" s="81"/>
      <c r="AI68" s="85"/>
    </row>
    <row r="69" customFormat="false" ht="12.75" hidden="true" customHeight="true" outlineLevel="0" collapsed="false">
      <c r="B69" s="78" t="n">
        <v>67</v>
      </c>
      <c r="C69" s="79" t="n">
        <v>5</v>
      </c>
      <c r="D69" s="81"/>
      <c r="E69" s="81"/>
      <c r="F69" s="81"/>
      <c r="G69" s="81"/>
      <c r="H69" s="82" t="n">
        <f aca="false">+AFIRMACIONES!B84</f>
        <v>1</v>
      </c>
      <c r="I69" s="81"/>
      <c r="J69" s="81"/>
      <c r="K69" s="81"/>
      <c r="L69" s="80"/>
      <c r="M69" s="78" t="n">
        <v>166</v>
      </c>
      <c r="N69" s="79" t="n">
        <v>7</v>
      </c>
      <c r="O69" s="81"/>
      <c r="P69" s="81"/>
      <c r="Q69" s="81"/>
      <c r="R69" s="81"/>
      <c r="S69" s="81"/>
      <c r="T69" s="81"/>
      <c r="U69" s="82" t="n">
        <f aca="false">+AFIRMACIONES!B183</f>
        <v>0</v>
      </c>
      <c r="V69" s="80"/>
      <c r="W69" s="80"/>
      <c r="X69" s="78" t="n">
        <v>265</v>
      </c>
      <c r="Y69" s="79" t="n">
        <v>7</v>
      </c>
      <c r="Z69" s="80"/>
      <c r="AA69" s="81"/>
      <c r="AB69" s="83"/>
      <c r="AC69" s="81"/>
      <c r="AD69" s="81"/>
      <c r="AE69" s="81"/>
      <c r="AF69" s="82" t="n">
        <f aca="false">+AFIRMACIONES!B282</f>
        <v>0</v>
      </c>
      <c r="AG69" s="81"/>
      <c r="AH69" s="81"/>
      <c r="AI69" s="71"/>
    </row>
    <row r="70" customFormat="false" ht="12.75" hidden="true" customHeight="true" outlineLevel="0" collapsed="false">
      <c r="B70" s="78" t="n">
        <v>68</v>
      </c>
      <c r="C70" s="79" t="n">
        <v>9</v>
      </c>
      <c r="D70" s="80"/>
      <c r="E70" s="81"/>
      <c r="F70" s="81"/>
      <c r="G70" s="81"/>
      <c r="H70" s="81"/>
      <c r="I70" s="81"/>
      <c r="J70" s="81"/>
      <c r="K70" s="81"/>
      <c r="L70" s="82" t="n">
        <f aca="false">+AFIRMACIONES!B85</f>
        <v>1</v>
      </c>
      <c r="M70" s="78" t="n">
        <v>167</v>
      </c>
      <c r="N70" s="79" t="n">
        <v>4</v>
      </c>
      <c r="O70" s="80"/>
      <c r="P70" s="81"/>
      <c r="Q70" s="81"/>
      <c r="R70" s="82" t="n">
        <f aca="false">+AFIRMACIONES!B184</f>
        <v>0</v>
      </c>
      <c r="S70" s="81"/>
      <c r="T70" s="81"/>
      <c r="U70" s="81"/>
      <c r="V70" s="81"/>
      <c r="W70" s="80"/>
      <c r="X70" s="78" t="n">
        <v>266</v>
      </c>
      <c r="Y70" s="79" t="n">
        <v>9</v>
      </c>
      <c r="Z70" s="81"/>
      <c r="AA70" s="81"/>
      <c r="AB70" s="83"/>
      <c r="AC70" s="81"/>
      <c r="AD70" s="81"/>
      <c r="AE70" s="80"/>
      <c r="AF70" s="83"/>
      <c r="AG70" s="81"/>
      <c r="AH70" s="82" t="n">
        <f aca="false">+AFIRMACIONES!B283</f>
        <v>0</v>
      </c>
      <c r="AI70" s="86"/>
    </row>
    <row r="71" customFormat="false" ht="12.75" hidden="true" customHeight="true" outlineLevel="0" collapsed="false">
      <c r="B71" s="78" t="n">
        <v>69</v>
      </c>
      <c r="C71" s="79" t="n">
        <v>3</v>
      </c>
      <c r="D71" s="81"/>
      <c r="E71" s="81"/>
      <c r="F71" s="82" t="n">
        <f aca="false">+AFIRMACIONES!B86</f>
        <v>0</v>
      </c>
      <c r="G71" s="81"/>
      <c r="H71" s="81"/>
      <c r="I71" s="81"/>
      <c r="J71" s="80"/>
      <c r="K71" s="81"/>
      <c r="L71" s="81"/>
      <c r="M71" s="78" t="n">
        <v>168</v>
      </c>
      <c r="N71" s="79" t="n">
        <v>1</v>
      </c>
      <c r="O71" s="82" t="n">
        <f aca="false">+AFIRMACIONES!B185</f>
        <v>1</v>
      </c>
      <c r="P71" s="80"/>
      <c r="Q71" s="81"/>
      <c r="R71" s="81"/>
      <c r="S71" s="81"/>
      <c r="T71" s="81"/>
      <c r="U71" s="81"/>
      <c r="V71" s="81"/>
      <c r="W71" s="80"/>
      <c r="X71" s="78" t="n">
        <v>267</v>
      </c>
      <c r="Y71" s="79" t="n">
        <v>4</v>
      </c>
      <c r="Z71" s="81"/>
      <c r="AA71" s="81"/>
      <c r="AB71" s="83"/>
      <c r="AC71" s="82" t="n">
        <f aca="false">+AFIRMACIONES!B284</f>
        <v>0</v>
      </c>
      <c r="AD71" s="80"/>
      <c r="AE71" s="81"/>
      <c r="AF71" s="83"/>
      <c r="AG71" s="81"/>
      <c r="AH71" s="81"/>
      <c r="AI71" s="87"/>
    </row>
    <row r="72" customFormat="false" ht="12.75" hidden="true" customHeight="true" outlineLevel="0" collapsed="false">
      <c r="B72" s="78" t="n">
        <v>70</v>
      </c>
      <c r="C72" s="79" t="n">
        <v>1</v>
      </c>
      <c r="D72" s="82" t="n">
        <f aca="false">+AFIRMACIONES!B87</f>
        <v>0</v>
      </c>
      <c r="E72" s="81"/>
      <c r="F72" s="81"/>
      <c r="G72" s="81"/>
      <c r="H72" s="81"/>
      <c r="I72" s="81"/>
      <c r="J72" s="80"/>
      <c r="K72" s="81"/>
      <c r="L72" s="81"/>
      <c r="M72" s="78" t="n">
        <v>169</v>
      </c>
      <c r="N72" s="79" t="n">
        <v>3</v>
      </c>
      <c r="O72" s="81"/>
      <c r="P72" s="80"/>
      <c r="Q72" s="82" t="n">
        <f aca="false">+AFIRMACIONES!B186</f>
        <v>0</v>
      </c>
      <c r="R72" s="81"/>
      <c r="S72" s="81"/>
      <c r="T72" s="81"/>
      <c r="U72" s="81"/>
      <c r="V72" s="81"/>
      <c r="W72" s="80"/>
      <c r="X72" s="78" t="n">
        <v>268</v>
      </c>
      <c r="Y72" s="79" t="n">
        <v>1</v>
      </c>
      <c r="Z72" s="82" t="n">
        <f aca="false">+AFIRMACIONES!B285</f>
        <v>0</v>
      </c>
      <c r="AA72" s="81"/>
      <c r="AB72" s="83"/>
      <c r="AC72" s="81"/>
      <c r="AD72" s="81"/>
      <c r="AE72" s="81"/>
      <c r="AF72" s="83"/>
      <c r="AG72" s="81"/>
      <c r="AH72" s="81"/>
      <c r="AI72" s="87"/>
    </row>
    <row r="73" customFormat="false" ht="12.75" hidden="true" customHeight="true" outlineLevel="0" collapsed="false">
      <c r="B73" s="78" t="n">
        <v>71</v>
      </c>
      <c r="C73" s="79" t="n">
        <v>7</v>
      </c>
      <c r="D73" s="81"/>
      <c r="E73" s="81"/>
      <c r="F73" s="81"/>
      <c r="G73" s="80"/>
      <c r="H73" s="81"/>
      <c r="I73" s="81"/>
      <c r="J73" s="82" t="n">
        <f aca="false">+AFIRMACIONES!B88</f>
        <v>1</v>
      </c>
      <c r="K73" s="81"/>
      <c r="L73" s="81"/>
      <c r="M73" s="78" t="n">
        <v>170</v>
      </c>
      <c r="N73" s="79" t="n">
        <v>2</v>
      </c>
      <c r="O73" s="81"/>
      <c r="P73" s="82" t="n">
        <f aca="false">+AFIRMACIONES!B187</f>
        <v>0</v>
      </c>
      <c r="Q73" s="81"/>
      <c r="R73" s="81"/>
      <c r="S73" s="81"/>
      <c r="T73" s="81"/>
      <c r="U73" s="81"/>
      <c r="V73" s="81"/>
      <c r="W73" s="80"/>
      <c r="X73" s="78" t="n">
        <v>269</v>
      </c>
      <c r="Y73" s="79" t="n">
        <v>6</v>
      </c>
      <c r="Z73" s="81"/>
      <c r="AA73" s="81"/>
      <c r="AB73" s="83"/>
      <c r="AC73" s="81"/>
      <c r="AD73" s="80"/>
      <c r="AE73" s="82" t="n">
        <f aca="false">+AFIRMACIONES!B286</f>
        <v>0</v>
      </c>
      <c r="AF73" s="83"/>
      <c r="AG73" s="81"/>
      <c r="AH73" s="81"/>
      <c r="AI73" s="87"/>
    </row>
    <row r="74" customFormat="false" ht="12.75" hidden="true" customHeight="true" outlineLevel="0" collapsed="false">
      <c r="B74" s="78" t="n">
        <v>72</v>
      </c>
      <c r="C74" s="79" t="n">
        <v>8</v>
      </c>
      <c r="D74" s="81"/>
      <c r="E74" s="81"/>
      <c r="F74" s="81"/>
      <c r="G74" s="80"/>
      <c r="H74" s="81"/>
      <c r="I74" s="81"/>
      <c r="J74" s="81"/>
      <c r="K74" s="82" t="n">
        <f aca="false">+AFIRMACIONES!B89</f>
        <v>1</v>
      </c>
      <c r="L74" s="81"/>
      <c r="M74" s="78" t="n">
        <v>171</v>
      </c>
      <c r="N74" s="79" t="n">
        <v>8</v>
      </c>
      <c r="O74" s="81"/>
      <c r="P74" s="81"/>
      <c r="Q74" s="81"/>
      <c r="R74" s="80"/>
      <c r="S74" s="81"/>
      <c r="T74" s="81"/>
      <c r="U74" s="81"/>
      <c r="V74" s="82" t="n">
        <f aca="false">+AFIRMACIONES!B188</f>
        <v>0</v>
      </c>
      <c r="W74" s="80"/>
      <c r="X74" s="78" t="n">
        <v>270</v>
      </c>
      <c r="Y74" s="79" t="n">
        <v>2</v>
      </c>
      <c r="Z74" s="81"/>
      <c r="AA74" s="82" t="n">
        <f aca="false">+AFIRMACIONES!B287</f>
        <v>0</v>
      </c>
      <c r="AB74" s="84"/>
      <c r="AC74" s="81"/>
      <c r="AD74" s="81"/>
      <c r="AE74" s="81"/>
      <c r="AF74" s="83"/>
      <c r="AG74" s="81"/>
      <c r="AH74" s="81"/>
      <c r="AI74" s="2"/>
    </row>
    <row r="75" customFormat="false" ht="12.75" hidden="true" customHeight="true" outlineLevel="0" collapsed="false">
      <c r="B75" s="78" t="n">
        <v>73</v>
      </c>
      <c r="C75" s="79" t="n">
        <v>1</v>
      </c>
      <c r="D75" s="82" t="n">
        <f aca="false">+AFIRMACIONES!B90</f>
        <v>1</v>
      </c>
      <c r="E75" s="81"/>
      <c r="F75" s="81"/>
      <c r="G75" s="81"/>
      <c r="H75" s="81"/>
      <c r="I75" s="81"/>
      <c r="J75" s="81"/>
      <c r="K75" s="81"/>
      <c r="L75" s="80"/>
      <c r="M75" s="78" t="n">
        <v>172</v>
      </c>
      <c r="N75" s="79" t="n">
        <v>7</v>
      </c>
      <c r="O75" s="81"/>
      <c r="P75" s="80"/>
      <c r="Q75" s="81"/>
      <c r="R75" s="81"/>
      <c r="S75" s="81"/>
      <c r="T75" s="81"/>
      <c r="U75" s="82" t="n">
        <f aca="false">+AFIRMACIONES!B189</f>
        <v>0</v>
      </c>
      <c r="V75" s="80"/>
      <c r="W75" s="80"/>
      <c r="X75" s="88" t="s">
        <v>391</v>
      </c>
      <c r="Y75" s="88"/>
      <c r="Z75" s="89" t="n">
        <f aca="false">SUM(Z3:Z74)</f>
        <v>2</v>
      </c>
      <c r="AA75" s="89" t="n">
        <f aca="false">SUM(AA3:AA74)</f>
        <v>0</v>
      </c>
      <c r="AB75" s="89" t="n">
        <f aca="false">SUM(AB3:AB74)</f>
        <v>2</v>
      </c>
      <c r="AC75" s="89" t="n">
        <f aca="false">SUM(AC3:AC74)</f>
        <v>1</v>
      </c>
      <c r="AD75" s="89" t="n">
        <f aca="false">SUM(AD3:AD74)</f>
        <v>3</v>
      </c>
      <c r="AE75" s="89" t="n">
        <f aca="false">SUM(AE3:AE74)</f>
        <v>1</v>
      </c>
      <c r="AF75" s="89" t="n">
        <f aca="false">SUM(AF3:AF74)</f>
        <v>1</v>
      </c>
      <c r="AG75" s="89" t="n">
        <f aca="false">SUM(AG3:AG74)</f>
        <v>0</v>
      </c>
      <c r="AH75" s="89" t="n">
        <f aca="false">SUM(AH3:AH74)</f>
        <v>1</v>
      </c>
      <c r="AI75" s="85"/>
    </row>
    <row r="76" customFormat="false" ht="12.75" hidden="true" customHeight="true" outlineLevel="0" collapsed="false">
      <c r="B76" s="78" t="n">
        <v>74</v>
      </c>
      <c r="C76" s="79" t="n">
        <v>3</v>
      </c>
      <c r="D76" s="81"/>
      <c r="E76" s="81"/>
      <c r="F76" s="82" t="n">
        <f aca="false">+AFIRMACIONES!B91</f>
        <v>1</v>
      </c>
      <c r="G76" s="81"/>
      <c r="H76" s="81"/>
      <c r="I76" s="80"/>
      <c r="J76" s="81"/>
      <c r="K76" s="81"/>
      <c r="L76" s="81"/>
      <c r="M76" s="78" t="n">
        <v>173</v>
      </c>
      <c r="N76" s="79" t="n">
        <v>6</v>
      </c>
      <c r="O76" s="81"/>
      <c r="P76" s="81"/>
      <c r="Q76" s="81"/>
      <c r="R76" s="80"/>
      <c r="S76" s="81"/>
      <c r="T76" s="82" t="n">
        <f aca="false">+AFIRMACIONES!B190</f>
        <v>0</v>
      </c>
      <c r="U76" s="81"/>
      <c r="V76" s="81"/>
      <c r="W76" s="80"/>
      <c r="X76" s="90"/>
      <c r="Y76" s="2"/>
      <c r="Z76" s="85"/>
      <c r="AA76" s="85"/>
      <c r="AB76" s="71"/>
      <c r="AC76" s="85"/>
      <c r="AD76" s="85"/>
      <c r="AE76" s="2"/>
      <c r="AF76" s="85"/>
      <c r="AG76" s="71"/>
      <c r="AH76" s="85"/>
      <c r="AI76" s="85"/>
    </row>
    <row r="77" customFormat="false" ht="12.75" hidden="true" customHeight="true" outlineLevel="0" collapsed="false">
      <c r="B77" s="78" t="n">
        <v>75</v>
      </c>
      <c r="C77" s="79" t="n">
        <v>6</v>
      </c>
      <c r="D77" s="81"/>
      <c r="E77" s="81"/>
      <c r="F77" s="81"/>
      <c r="G77" s="80"/>
      <c r="H77" s="81"/>
      <c r="I77" s="82" t="n">
        <f aca="false">+AFIRMACIONES!B92</f>
        <v>0</v>
      </c>
      <c r="J77" s="81"/>
      <c r="K77" s="81"/>
      <c r="L77" s="81"/>
      <c r="M77" s="78" t="n">
        <v>174</v>
      </c>
      <c r="N77" s="79" t="n">
        <v>4</v>
      </c>
      <c r="O77" s="80"/>
      <c r="P77" s="81"/>
      <c r="Q77" s="81"/>
      <c r="R77" s="82" t="n">
        <f aca="false">+AFIRMACIONES!B191</f>
        <v>0</v>
      </c>
      <c r="S77" s="81"/>
      <c r="T77" s="81"/>
      <c r="U77" s="81"/>
      <c r="V77" s="81"/>
      <c r="W77" s="80"/>
      <c r="X77" s="90"/>
      <c r="Y77" s="2"/>
      <c r="Z77" s="68" t="s">
        <v>321</v>
      </c>
      <c r="AA77" s="68"/>
      <c r="AB77" s="68"/>
      <c r="AC77" s="68"/>
      <c r="AD77" s="68"/>
      <c r="AE77" s="68"/>
      <c r="AF77" s="68"/>
      <c r="AG77" s="68"/>
      <c r="AH77" s="68"/>
      <c r="AI77" s="85"/>
    </row>
    <row r="78" customFormat="false" ht="12.75" hidden="true" customHeight="true" outlineLevel="0" collapsed="false">
      <c r="B78" s="78" t="n">
        <v>76</v>
      </c>
      <c r="C78" s="79" t="n">
        <v>9</v>
      </c>
      <c r="D78" s="80"/>
      <c r="E78" s="81"/>
      <c r="F78" s="81"/>
      <c r="G78" s="81"/>
      <c r="H78" s="81"/>
      <c r="I78" s="81"/>
      <c r="J78" s="80"/>
      <c r="K78" s="81"/>
      <c r="L78" s="82" t="n">
        <f aca="false">+AFIRMACIONES!B93</f>
        <v>0</v>
      </c>
      <c r="M78" s="78" t="n">
        <v>175</v>
      </c>
      <c r="N78" s="79" t="n">
        <v>9</v>
      </c>
      <c r="O78" s="81"/>
      <c r="P78" s="81"/>
      <c r="Q78" s="81"/>
      <c r="R78" s="81"/>
      <c r="S78" s="81"/>
      <c r="T78" s="81"/>
      <c r="U78" s="80"/>
      <c r="V78" s="81"/>
      <c r="W78" s="82" t="n">
        <f aca="false">+AFIRMACIONES!B192</f>
        <v>0</v>
      </c>
      <c r="X78" s="90"/>
      <c r="Y78" s="2"/>
      <c r="Z78" s="72" t="n">
        <v>1</v>
      </c>
      <c r="AA78" s="72" t="n">
        <v>2</v>
      </c>
      <c r="AB78" s="72" t="n">
        <v>3</v>
      </c>
      <c r="AC78" s="91" t="n">
        <v>4</v>
      </c>
      <c r="AD78" s="92" t="n">
        <v>5</v>
      </c>
      <c r="AE78" s="72" t="n">
        <v>6</v>
      </c>
      <c r="AF78" s="72" t="n">
        <v>7</v>
      </c>
      <c r="AG78" s="72" t="n">
        <v>8</v>
      </c>
      <c r="AH78" s="72" t="n">
        <v>9</v>
      </c>
      <c r="AI78" s="85"/>
    </row>
    <row r="79" customFormat="false" ht="12.75" hidden="true" customHeight="true" outlineLevel="0" collapsed="false">
      <c r="B79" s="78" t="n">
        <v>77</v>
      </c>
      <c r="C79" s="79" t="n">
        <v>4</v>
      </c>
      <c r="D79" s="81"/>
      <c r="E79" s="81"/>
      <c r="F79" s="80"/>
      <c r="G79" s="82" t="n">
        <f aca="false">+AFIRMACIONES!B94</f>
        <v>1</v>
      </c>
      <c r="H79" s="81"/>
      <c r="I79" s="81"/>
      <c r="J79" s="81"/>
      <c r="K79" s="81"/>
      <c r="L79" s="81"/>
      <c r="M79" s="78" t="n">
        <v>176</v>
      </c>
      <c r="N79" s="79" t="n">
        <v>8</v>
      </c>
      <c r="O79" s="81"/>
      <c r="P79" s="81"/>
      <c r="Q79" s="81"/>
      <c r="R79" s="81"/>
      <c r="S79" s="80"/>
      <c r="T79" s="81"/>
      <c r="U79" s="81"/>
      <c r="V79" s="82" t="n">
        <f aca="false">+AFIRMACIONES!B193</f>
        <v>0</v>
      </c>
      <c r="W79" s="80"/>
      <c r="X79" s="93" t="str">
        <f aca="false">+B102</f>
        <v>Sub Total A</v>
      </c>
      <c r="Y79" s="93"/>
      <c r="Z79" s="81" t="n">
        <f aca="false">+D102</f>
        <v>5</v>
      </c>
      <c r="AA79" s="81" t="n">
        <f aca="false">+E102</f>
        <v>2</v>
      </c>
      <c r="AB79" s="81" t="n">
        <f aca="false">+F102</f>
        <v>4</v>
      </c>
      <c r="AC79" s="81" t="n">
        <f aca="false">+G102</f>
        <v>4</v>
      </c>
      <c r="AD79" s="81" t="n">
        <f aca="false">+H102</f>
        <v>6</v>
      </c>
      <c r="AE79" s="81" t="n">
        <f aca="false">+I102</f>
        <v>4</v>
      </c>
      <c r="AF79" s="81" t="n">
        <f aca="false">+J102</f>
        <v>2</v>
      </c>
      <c r="AG79" s="81" t="n">
        <f aca="false">+K102</f>
        <v>6</v>
      </c>
      <c r="AH79" s="81" t="n">
        <f aca="false">+L102</f>
        <v>8</v>
      </c>
      <c r="AI79" s="94" t="s">
        <v>392</v>
      </c>
    </row>
    <row r="80" customFormat="false" ht="12.75" hidden="true" customHeight="true" outlineLevel="0" collapsed="false">
      <c r="B80" s="78" t="n">
        <v>78</v>
      </c>
      <c r="C80" s="79" t="n">
        <v>7</v>
      </c>
      <c r="D80" s="81"/>
      <c r="E80" s="81"/>
      <c r="F80" s="81"/>
      <c r="G80" s="80"/>
      <c r="H80" s="80"/>
      <c r="I80" s="81"/>
      <c r="J80" s="82" t="n">
        <f aca="false">+AFIRMACIONES!B95</f>
        <v>0</v>
      </c>
      <c r="K80" s="81"/>
      <c r="L80" s="81"/>
      <c r="M80" s="78" t="n">
        <v>177</v>
      </c>
      <c r="N80" s="79" t="n">
        <v>5</v>
      </c>
      <c r="O80" s="81"/>
      <c r="P80" s="81"/>
      <c r="Q80" s="80"/>
      <c r="R80" s="81"/>
      <c r="S80" s="82" t="n">
        <f aca="false">+AFIRMACIONES!B194</f>
        <v>0</v>
      </c>
      <c r="T80" s="81"/>
      <c r="U80" s="81"/>
      <c r="V80" s="81"/>
      <c r="W80" s="80"/>
      <c r="X80" s="93" t="str">
        <f aca="false">+M102</f>
        <v>Sub Total B</v>
      </c>
      <c r="Y80" s="93"/>
      <c r="Z80" s="81" t="n">
        <f aca="false">+O102</f>
        <v>4</v>
      </c>
      <c r="AA80" s="81" t="n">
        <f aca="false">+P102</f>
        <v>1</v>
      </c>
      <c r="AB80" s="81" t="n">
        <f aca="false">+Q102</f>
        <v>1</v>
      </c>
      <c r="AC80" s="81" t="n">
        <f aca="false">+R102</f>
        <v>0</v>
      </c>
      <c r="AD80" s="81" t="n">
        <f aca="false">+S102</f>
        <v>4</v>
      </c>
      <c r="AE80" s="81" t="n">
        <f aca="false">+T102</f>
        <v>4</v>
      </c>
      <c r="AF80" s="81" t="n">
        <f aca="false">+U102</f>
        <v>2</v>
      </c>
      <c r="AG80" s="81" t="n">
        <f aca="false">+V102</f>
        <v>0</v>
      </c>
      <c r="AH80" s="81" t="n">
        <f aca="false">+W102</f>
        <v>4</v>
      </c>
      <c r="AI80" s="95" t="s">
        <v>393</v>
      </c>
    </row>
    <row r="81" customFormat="false" ht="12.75" hidden="true" customHeight="true" outlineLevel="0" collapsed="false">
      <c r="B81" s="78" t="n">
        <v>79</v>
      </c>
      <c r="C81" s="79" t="n">
        <v>5</v>
      </c>
      <c r="D81" s="81"/>
      <c r="E81" s="81"/>
      <c r="F81" s="81"/>
      <c r="G81" s="80"/>
      <c r="H81" s="82" t="n">
        <f aca="false">+AFIRMACIONES!B96</f>
        <v>0</v>
      </c>
      <c r="I81" s="81"/>
      <c r="J81" s="81"/>
      <c r="K81" s="81"/>
      <c r="L81" s="81"/>
      <c r="M81" s="78" t="n">
        <v>178</v>
      </c>
      <c r="N81" s="79" t="n">
        <v>3</v>
      </c>
      <c r="O81" s="81"/>
      <c r="P81" s="80"/>
      <c r="Q81" s="82" t="n">
        <f aca="false">+AFIRMACIONES!B195</f>
        <v>0</v>
      </c>
      <c r="R81" s="81"/>
      <c r="S81" s="81"/>
      <c r="T81" s="81"/>
      <c r="U81" s="81"/>
      <c r="V81" s="81"/>
      <c r="W81" s="80"/>
      <c r="X81" s="93" t="s">
        <v>391</v>
      </c>
      <c r="Y81" s="93"/>
      <c r="Z81" s="81" t="n">
        <f aca="false">+Z75</f>
        <v>2</v>
      </c>
      <c r="AA81" s="81" t="n">
        <f aca="false">+AA75</f>
        <v>0</v>
      </c>
      <c r="AB81" s="81" t="n">
        <f aca="false">+AB75</f>
        <v>2</v>
      </c>
      <c r="AC81" s="81" t="n">
        <f aca="false">+AC75</f>
        <v>1</v>
      </c>
      <c r="AD81" s="81" t="n">
        <f aca="false">+AD75</f>
        <v>3</v>
      </c>
      <c r="AE81" s="81" t="n">
        <f aca="false">+AE75</f>
        <v>1</v>
      </c>
      <c r="AF81" s="81" t="n">
        <f aca="false">+AF75</f>
        <v>1</v>
      </c>
      <c r="AG81" s="81" t="n">
        <f aca="false">+AG75</f>
        <v>0</v>
      </c>
      <c r="AH81" s="81" t="n">
        <f aca="false">+AH75</f>
        <v>1</v>
      </c>
      <c r="AI81" s="95" t="s">
        <v>394</v>
      </c>
      <c r="AJ81" s="2"/>
      <c r="AK81" s="2"/>
      <c r="AL81" s="2"/>
    </row>
    <row r="82" customFormat="false" ht="12.75" hidden="true" customHeight="true" outlineLevel="0" collapsed="false">
      <c r="B82" s="78" t="n">
        <v>80</v>
      </c>
      <c r="C82" s="79" t="n">
        <v>8</v>
      </c>
      <c r="D82" s="81"/>
      <c r="E82" s="80"/>
      <c r="F82" s="81"/>
      <c r="G82" s="81"/>
      <c r="H82" s="81"/>
      <c r="I82" s="81"/>
      <c r="J82" s="81"/>
      <c r="K82" s="82" t="n">
        <f aca="false">+AFIRMACIONES!B97</f>
        <v>0</v>
      </c>
      <c r="L82" s="81"/>
      <c r="M82" s="78" t="n">
        <v>179</v>
      </c>
      <c r="N82" s="79" t="n">
        <v>2</v>
      </c>
      <c r="O82" s="81"/>
      <c r="P82" s="82" t="n">
        <f aca="false">+AFIRMACIONES!B196</f>
        <v>0</v>
      </c>
      <c r="Q82" s="81"/>
      <c r="R82" s="81"/>
      <c r="S82" s="81"/>
      <c r="T82" s="81"/>
      <c r="U82" s="81"/>
      <c r="V82" s="81"/>
      <c r="W82" s="80"/>
      <c r="X82" s="93" t="s">
        <v>395</v>
      </c>
      <c r="Y82" s="93"/>
      <c r="Z82" s="96" t="n">
        <f aca="false">+B170</f>
        <v>11</v>
      </c>
      <c r="AA82" s="96" t="n">
        <f aca="false">+C170</f>
        <v>3</v>
      </c>
      <c r="AB82" s="96" t="n">
        <f aca="false">+D170</f>
        <v>7</v>
      </c>
      <c r="AC82" s="96" t="n">
        <f aca="false">+E170</f>
        <v>5</v>
      </c>
      <c r="AD82" s="96" t="n">
        <f aca="false">+F170</f>
        <v>13</v>
      </c>
      <c r="AE82" s="96" t="n">
        <f aca="false">+G170</f>
        <v>9</v>
      </c>
      <c r="AF82" s="96" t="n">
        <f aca="false">+H170</f>
        <v>5</v>
      </c>
      <c r="AG82" s="96" t="n">
        <f aca="false">+I170</f>
        <v>6</v>
      </c>
      <c r="AH82" s="96" t="n">
        <f aca="false">+J170</f>
        <v>13</v>
      </c>
      <c r="AI82" s="97" t="n">
        <f aca="false">SUM(Z82:AH82)</f>
        <v>72</v>
      </c>
      <c r="AJ82" s="2"/>
      <c r="AK82" s="2"/>
      <c r="AL82" s="2"/>
    </row>
    <row r="83" customFormat="false" ht="12.75" hidden="true" customHeight="true" outlineLevel="0" collapsed="false">
      <c r="B83" s="78" t="n">
        <v>81</v>
      </c>
      <c r="C83" s="79" t="n">
        <v>2</v>
      </c>
      <c r="D83" s="80"/>
      <c r="E83" s="82" t="n">
        <f aca="false">+AFIRMACIONES!B98</f>
        <v>0</v>
      </c>
      <c r="F83" s="81"/>
      <c r="G83" s="80"/>
      <c r="H83" s="81"/>
      <c r="I83" s="81"/>
      <c r="J83" s="81"/>
      <c r="K83" s="81"/>
      <c r="L83" s="81"/>
      <c r="M83" s="78" t="n">
        <v>180</v>
      </c>
      <c r="N83" s="79" t="n">
        <v>1</v>
      </c>
      <c r="O83" s="82" t="n">
        <f aca="false">+AFIRMACIONES!B197</f>
        <v>0</v>
      </c>
      <c r="P83" s="80"/>
      <c r="Q83" s="81"/>
      <c r="R83" s="81"/>
      <c r="S83" s="81"/>
      <c r="T83" s="81"/>
      <c r="U83" s="81"/>
      <c r="V83" s="81"/>
      <c r="W83" s="80"/>
      <c r="X83" s="90"/>
      <c r="Y83" s="2"/>
      <c r="Z83" s="85"/>
      <c r="AA83" s="85"/>
      <c r="AB83" s="98"/>
      <c r="AC83" s="85"/>
      <c r="AD83" s="85"/>
      <c r="AE83" s="85"/>
      <c r="AF83" s="85"/>
      <c r="AG83" s="71"/>
      <c r="AH83" s="85"/>
      <c r="AI83" s="85"/>
      <c r="AJ83" s="2"/>
      <c r="AK83" s="2"/>
      <c r="AL83" s="2"/>
    </row>
    <row r="84" customFormat="false" ht="12.75" hidden="true" customHeight="true" outlineLevel="0" collapsed="false">
      <c r="B84" s="78" t="n">
        <v>82</v>
      </c>
      <c r="C84" s="79" t="n">
        <v>5</v>
      </c>
      <c r="D84" s="81"/>
      <c r="E84" s="81"/>
      <c r="F84" s="81"/>
      <c r="G84" s="81"/>
      <c r="H84" s="82" t="n">
        <f aca="false">+AFIRMACIONES!B99</f>
        <v>1</v>
      </c>
      <c r="I84" s="81"/>
      <c r="J84" s="81"/>
      <c r="K84" s="80"/>
      <c r="L84" s="81"/>
      <c r="M84" s="78" t="n">
        <v>181</v>
      </c>
      <c r="N84" s="79" t="n">
        <v>8</v>
      </c>
      <c r="O84" s="81"/>
      <c r="P84" s="81"/>
      <c r="Q84" s="81"/>
      <c r="R84" s="81"/>
      <c r="S84" s="80"/>
      <c r="T84" s="81"/>
      <c r="U84" s="81"/>
      <c r="V84" s="82" t="n">
        <f aca="false">+AFIRMACIONES!B198</f>
        <v>0</v>
      </c>
      <c r="W84" s="80"/>
      <c r="X84" s="99"/>
      <c r="Y84" s="99"/>
      <c r="Z84" s="100" t="s">
        <v>396</v>
      </c>
      <c r="AA84" s="100"/>
      <c r="AB84" s="100"/>
      <c r="AC84" s="100"/>
      <c r="AD84" s="100"/>
      <c r="AE84" s="100"/>
      <c r="AF84" s="100"/>
      <c r="AG84" s="101" t="n">
        <f aca="false">IF(H172&lt;=13,2,3)</f>
        <v>2</v>
      </c>
      <c r="AH84" s="86"/>
      <c r="AI84" s="85"/>
      <c r="AJ84" s="2"/>
      <c r="AK84" s="2"/>
      <c r="AL84" s="2"/>
    </row>
    <row r="85" customFormat="false" ht="12.75" hidden="true" customHeight="true" outlineLevel="0" collapsed="false">
      <c r="B85" s="78" t="n">
        <v>83</v>
      </c>
      <c r="C85" s="79" t="n">
        <v>6</v>
      </c>
      <c r="D85" s="81"/>
      <c r="E85" s="81"/>
      <c r="F85" s="81"/>
      <c r="G85" s="80"/>
      <c r="H85" s="81"/>
      <c r="I85" s="82" t="n">
        <f aca="false">+AFIRMACIONES!B100</f>
        <v>0</v>
      </c>
      <c r="J85" s="81"/>
      <c r="K85" s="81"/>
      <c r="L85" s="81"/>
      <c r="M85" s="78" t="n">
        <v>182</v>
      </c>
      <c r="N85" s="79" t="n">
        <v>9</v>
      </c>
      <c r="O85" s="81"/>
      <c r="P85" s="80"/>
      <c r="Q85" s="81"/>
      <c r="R85" s="81"/>
      <c r="S85" s="81"/>
      <c r="T85" s="81"/>
      <c r="U85" s="81"/>
      <c r="V85" s="81"/>
      <c r="W85" s="82" t="n">
        <f aca="false">+AFIRMACIONES!B199</f>
        <v>1</v>
      </c>
      <c r="X85" s="102"/>
      <c r="Y85" s="103"/>
      <c r="Z85" s="100"/>
      <c r="AA85" s="100"/>
      <c r="AB85" s="100"/>
      <c r="AC85" s="100"/>
      <c r="AD85" s="100"/>
      <c r="AE85" s="100"/>
      <c r="AF85" s="100"/>
      <c r="AG85" s="101"/>
      <c r="AH85" s="87"/>
      <c r="AI85" s="85"/>
      <c r="AJ85" s="2"/>
      <c r="AK85" s="2"/>
      <c r="AL85" s="2"/>
    </row>
    <row r="86" customFormat="false" ht="12.75" hidden="true" customHeight="true" outlineLevel="0" collapsed="false">
      <c r="B86" s="78" t="n">
        <v>84</v>
      </c>
      <c r="C86" s="79" t="n">
        <v>3</v>
      </c>
      <c r="D86" s="81"/>
      <c r="E86" s="81"/>
      <c r="F86" s="82" t="n">
        <f aca="false">+AFIRMACIONES!B101</f>
        <v>0</v>
      </c>
      <c r="G86" s="80"/>
      <c r="H86" s="81"/>
      <c r="I86" s="81"/>
      <c r="J86" s="81"/>
      <c r="K86" s="81"/>
      <c r="L86" s="81"/>
      <c r="M86" s="78" t="n">
        <v>183</v>
      </c>
      <c r="N86" s="79" t="n">
        <v>2</v>
      </c>
      <c r="O86" s="81"/>
      <c r="P86" s="82" t="n">
        <f aca="false">+AFIRMACIONES!B200</f>
        <v>0</v>
      </c>
      <c r="Q86" s="81"/>
      <c r="R86" s="81"/>
      <c r="S86" s="81"/>
      <c r="T86" s="81"/>
      <c r="U86" s="80"/>
      <c r="V86" s="81"/>
      <c r="W86" s="80"/>
      <c r="X86" s="102"/>
      <c r="Y86" s="103"/>
      <c r="Z86" s="100"/>
      <c r="AA86" s="100"/>
      <c r="AB86" s="100"/>
      <c r="AC86" s="100"/>
      <c r="AD86" s="100"/>
      <c r="AE86" s="100"/>
      <c r="AF86" s="100"/>
      <c r="AG86" s="101"/>
      <c r="AH86" s="87"/>
      <c r="AI86" s="85"/>
      <c r="AJ86" s="2"/>
      <c r="AK86" s="2"/>
      <c r="AL86" s="2"/>
    </row>
    <row r="87" customFormat="false" ht="12.75" hidden="true" customHeight="true" outlineLevel="0" collapsed="false">
      <c r="B87" s="78" t="n">
        <v>85</v>
      </c>
      <c r="C87" s="79" t="n">
        <v>1</v>
      </c>
      <c r="D87" s="82" t="n">
        <f aca="false">+AFIRMACIONES!B102</f>
        <v>0</v>
      </c>
      <c r="E87" s="80"/>
      <c r="F87" s="81"/>
      <c r="G87" s="81"/>
      <c r="H87" s="81"/>
      <c r="I87" s="81"/>
      <c r="J87" s="81"/>
      <c r="K87" s="81"/>
      <c r="L87" s="81"/>
      <c r="M87" s="78" t="n">
        <v>184</v>
      </c>
      <c r="N87" s="79" t="n">
        <v>3</v>
      </c>
      <c r="O87" s="81"/>
      <c r="P87" s="81"/>
      <c r="Q87" s="82" t="n">
        <f aca="false">+AFIRMACIONES!B201</f>
        <v>0</v>
      </c>
      <c r="R87" s="81"/>
      <c r="S87" s="81"/>
      <c r="T87" s="81"/>
      <c r="U87" s="81"/>
      <c r="V87" s="81"/>
      <c r="W87" s="80"/>
      <c r="X87" s="102"/>
      <c r="Y87" s="103"/>
      <c r="Z87" s="100"/>
      <c r="AA87" s="100"/>
      <c r="AB87" s="100"/>
      <c r="AC87" s="100"/>
      <c r="AD87" s="100"/>
      <c r="AE87" s="100"/>
      <c r="AF87" s="100"/>
      <c r="AG87" s="101"/>
      <c r="AH87" s="87"/>
      <c r="AI87" s="85"/>
      <c r="AJ87" s="2"/>
      <c r="AK87" s="2"/>
      <c r="AL87" s="2"/>
    </row>
    <row r="88" customFormat="false" ht="12.75" hidden="true" customHeight="true" outlineLevel="0" collapsed="false">
      <c r="B88" s="78" t="n">
        <v>86</v>
      </c>
      <c r="C88" s="79" t="n">
        <v>4</v>
      </c>
      <c r="D88" s="81"/>
      <c r="E88" s="81"/>
      <c r="F88" s="81"/>
      <c r="G88" s="82" t="n">
        <f aca="false">+AFIRMACIONES!B103</f>
        <v>0</v>
      </c>
      <c r="H88" s="81"/>
      <c r="I88" s="81"/>
      <c r="J88" s="81"/>
      <c r="K88" s="81"/>
      <c r="L88" s="81"/>
      <c r="M88" s="78" t="n">
        <v>185</v>
      </c>
      <c r="N88" s="79" t="n">
        <v>1</v>
      </c>
      <c r="O88" s="82" t="n">
        <f aca="false">+AFIRMACIONES!B202</f>
        <v>1</v>
      </c>
      <c r="P88" s="80"/>
      <c r="Q88" s="81"/>
      <c r="R88" s="81"/>
      <c r="S88" s="81"/>
      <c r="T88" s="81"/>
      <c r="U88" s="81"/>
      <c r="V88" s="81"/>
      <c r="W88" s="80"/>
      <c r="X88" s="103"/>
      <c r="Y88" s="103"/>
      <c r="Z88" s="2"/>
      <c r="AA88" s="2"/>
      <c r="AB88" s="98"/>
      <c r="AC88" s="2"/>
      <c r="AD88" s="2"/>
      <c r="AE88" s="2"/>
      <c r="AF88" s="2"/>
      <c r="AG88" s="71"/>
      <c r="AH88" s="85"/>
      <c r="AI88" s="85"/>
      <c r="AJ88" s="2"/>
      <c r="AK88" s="2"/>
      <c r="AL88" s="2"/>
    </row>
    <row r="89" customFormat="false" ht="12.75" hidden="true" customHeight="true" outlineLevel="0" collapsed="false">
      <c r="B89" s="78" t="n">
        <v>87</v>
      </c>
      <c r="C89" s="79" t="n">
        <v>2</v>
      </c>
      <c r="D89" s="80"/>
      <c r="E89" s="82" t="n">
        <f aca="false">+AFIRMACIONES!B104</f>
        <v>1</v>
      </c>
      <c r="F89" s="81"/>
      <c r="G89" s="81"/>
      <c r="H89" s="81"/>
      <c r="I89" s="81"/>
      <c r="J89" s="81"/>
      <c r="K89" s="80"/>
      <c r="L89" s="81"/>
      <c r="M89" s="78" t="n">
        <v>186</v>
      </c>
      <c r="N89" s="79" t="n">
        <v>5</v>
      </c>
      <c r="O89" s="81"/>
      <c r="P89" s="81"/>
      <c r="Q89" s="81"/>
      <c r="R89" s="81"/>
      <c r="S89" s="82" t="n">
        <f aca="false">+AFIRMACIONES!B203</f>
        <v>0</v>
      </c>
      <c r="T89" s="81"/>
      <c r="U89" s="81"/>
      <c r="V89" s="81"/>
      <c r="W89" s="80"/>
      <c r="X89" s="103"/>
      <c r="Y89" s="2"/>
      <c r="Z89" s="2"/>
      <c r="AA89" s="2"/>
      <c r="AB89" s="98"/>
      <c r="AC89" s="2"/>
      <c r="AD89" s="2"/>
      <c r="AE89" s="2"/>
      <c r="AF89" s="2"/>
      <c r="AG89" s="71"/>
      <c r="AH89" s="85"/>
      <c r="AI89" s="104"/>
      <c r="AJ89" s="104"/>
      <c r="AK89" s="2"/>
      <c r="AL89" s="2"/>
    </row>
    <row r="90" customFormat="false" ht="12.75" hidden="true" customHeight="true" outlineLevel="0" collapsed="false">
      <c r="B90" s="78" t="n">
        <v>88</v>
      </c>
      <c r="C90" s="79" t="n">
        <v>9</v>
      </c>
      <c r="D90" s="80"/>
      <c r="E90" s="81"/>
      <c r="F90" s="81"/>
      <c r="G90" s="81"/>
      <c r="H90" s="81"/>
      <c r="I90" s="81"/>
      <c r="J90" s="81"/>
      <c r="K90" s="81"/>
      <c r="L90" s="82" t="n">
        <f aca="false">+AFIRMACIONES!B105</f>
        <v>1</v>
      </c>
      <c r="M90" s="78" t="n">
        <v>187</v>
      </c>
      <c r="N90" s="79" t="n">
        <v>4</v>
      </c>
      <c r="O90" s="81"/>
      <c r="P90" s="81"/>
      <c r="Q90" s="81"/>
      <c r="R90" s="82" t="n">
        <f aca="false">+AFIRMACIONES!B204</f>
        <v>0</v>
      </c>
      <c r="S90" s="81"/>
      <c r="T90" s="81"/>
      <c r="U90" s="81"/>
      <c r="V90" s="80"/>
      <c r="W90" s="80"/>
      <c r="X90" s="105" t="n">
        <f aca="false">+B179</f>
        <v>3</v>
      </c>
      <c r="Y90" s="73" t="n">
        <f aca="false">+IF(X90&lt;0, 1,)</f>
        <v>0</v>
      </c>
      <c r="Z90" s="85" t="n">
        <v>1</v>
      </c>
      <c r="AA90" s="2" t="s">
        <v>397</v>
      </c>
      <c r="AB90" s="98"/>
      <c r="AC90" s="2"/>
      <c r="AD90" s="2"/>
      <c r="AE90" s="2"/>
      <c r="AF90" s="2"/>
      <c r="AG90" s="71"/>
      <c r="AH90" s="85"/>
      <c r="AI90" s="85"/>
      <c r="AJ90" s="103"/>
      <c r="AK90" s="2"/>
      <c r="AL90" s="2"/>
    </row>
    <row r="91" customFormat="false" ht="12.75" hidden="true" customHeight="true" outlineLevel="0" collapsed="false">
      <c r="B91" s="78" t="n">
        <v>89</v>
      </c>
      <c r="C91" s="79" t="n">
        <v>7</v>
      </c>
      <c r="D91" s="81"/>
      <c r="E91" s="81"/>
      <c r="F91" s="81"/>
      <c r="G91" s="80"/>
      <c r="H91" s="81"/>
      <c r="I91" s="81"/>
      <c r="J91" s="82" t="n">
        <f aca="false">+AFIRMACIONES!B106</f>
        <v>1</v>
      </c>
      <c r="K91" s="81"/>
      <c r="L91" s="81"/>
      <c r="M91" s="78" t="n">
        <v>188</v>
      </c>
      <c r="N91" s="79" t="n">
        <v>7</v>
      </c>
      <c r="O91" s="81"/>
      <c r="P91" s="81"/>
      <c r="Q91" s="81"/>
      <c r="R91" s="81"/>
      <c r="S91" s="81"/>
      <c r="T91" s="81"/>
      <c r="U91" s="82" t="n">
        <f aca="false">+AFIRMACIONES!B205</f>
        <v>0</v>
      </c>
      <c r="V91" s="80"/>
      <c r="W91" s="80"/>
      <c r="X91" s="105" t="n">
        <f aca="false">+C179</f>
        <v>-5</v>
      </c>
      <c r="Y91" s="73" t="n">
        <f aca="false">+IF(X91&lt;0, 1,)</f>
        <v>1</v>
      </c>
      <c r="Z91" s="85" t="n">
        <v>2</v>
      </c>
      <c r="AA91" s="2" t="s">
        <v>398</v>
      </c>
      <c r="AB91" s="98"/>
      <c r="AC91" s="2"/>
      <c r="AD91" s="2"/>
      <c r="AE91" s="2"/>
      <c r="AF91" s="2"/>
      <c r="AG91" s="71"/>
      <c r="AH91" s="85"/>
      <c r="AI91" s="85"/>
      <c r="AJ91" s="103"/>
      <c r="AK91" s="102"/>
      <c r="AL91" s="103"/>
    </row>
    <row r="92" customFormat="false" ht="12.75" hidden="true" customHeight="true" outlineLevel="0" collapsed="false">
      <c r="B92" s="78" t="n">
        <v>90</v>
      </c>
      <c r="C92" s="79" t="n">
        <v>8</v>
      </c>
      <c r="D92" s="81"/>
      <c r="E92" s="81"/>
      <c r="F92" s="81"/>
      <c r="G92" s="81"/>
      <c r="H92" s="81"/>
      <c r="I92" s="80"/>
      <c r="J92" s="81"/>
      <c r="K92" s="82" t="n">
        <f aca="false">+AFIRMACIONES!B107</f>
        <v>1</v>
      </c>
      <c r="L92" s="81"/>
      <c r="M92" s="78" t="n">
        <v>189</v>
      </c>
      <c r="N92" s="79" t="n">
        <v>6</v>
      </c>
      <c r="O92" s="81"/>
      <c r="P92" s="81"/>
      <c r="Q92" s="81"/>
      <c r="R92" s="80"/>
      <c r="S92" s="81"/>
      <c r="T92" s="82" t="n">
        <f aca="false">+AFIRMACIONES!B206</f>
        <v>1</v>
      </c>
      <c r="U92" s="81"/>
      <c r="V92" s="81"/>
      <c r="W92" s="81"/>
      <c r="X92" s="105" t="n">
        <f aca="false">+D179</f>
        <v>-1</v>
      </c>
      <c r="Y92" s="73" t="n">
        <f aca="false">+IF(X92&lt;0, 1,)</f>
        <v>1</v>
      </c>
      <c r="Z92" s="85" t="n">
        <v>3</v>
      </c>
      <c r="AA92" s="2" t="s">
        <v>399</v>
      </c>
      <c r="AB92" s="98"/>
      <c r="AC92" s="2"/>
      <c r="AD92" s="2"/>
      <c r="AE92" s="2"/>
      <c r="AF92" s="2"/>
      <c r="AG92" s="71"/>
      <c r="AH92" s="85"/>
      <c r="AI92" s="85"/>
      <c r="AJ92" s="103"/>
      <c r="AK92" s="102"/>
      <c r="AL92" s="103"/>
    </row>
    <row r="93" customFormat="false" ht="12.75" hidden="true" customHeight="true" outlineLevel="0" collapsed="false">
      <c r="B93" s="78" t="n">
        <v>91</v>
      </c>
      <c r="C93" s="79" t="n">
        <v>5</v>
      </c>
      <c r="D93" s="81"/>
      <c r="E93" s="81"/>
      <c r="F93" s="81"/>
      <c r="G93" s="81"/>
      <c r="H93" s="82" t="n">
        <f aca="false">+AFIRMACIONES!B108</f>
        <v>0</v>
      </c>
      <c r="I93" s="80"/>
      <c r="J93" s="81"/>
      <c r="K93" s="81"/>
      <c r="L93" s="81"/>
      <c r="M93" s="78" t="n">
        <v>190</v>
      </c>
      <c r="N93" s="79" t="n">
        <v>5</v>
      </c>
      <c r="O93" s="81"/>
      <c r="P93" s="81"/>
      <c r="Q93" s="81"/>
      <c r="R93" s="80"/>
      <c r="S93" s="82" t="n">
        <f aca="false">+AFIRMACIONES!B207</f>
        <v>1</v>
      </c>
      <c r="T93" s="81"/>
      <c r="U93" s="81"/>
      <c r="V93" s="81"/>
      <c r="W93" s="81"/>
      <c r="X93" s="105" t="n">
        <f aca="false">+E179</f>
        <v>-3</v>
      </c>
      <c r="Y93" s="73" t="n">
        <f aca="false">+IF(X93&lt;0, 1,)</f>
        <v>1</v>
      </c>
      <c r="Z93" s="85" t="n">
        <v>4</v>
      </c>
      <c r="AA93" s="2" t="s">
        <v>400</v>
      </c>
      <c r="AB93" s="98"/>
      <c r="AC93" s="2"/>
      <c r="AD93" s="2"/>
      <c r="AE93" s="2"/>
      <c r="AF93" s="2"/>
      <c r="AG93" s="2"/>
      <c r="AH93" s="2"/>
      <c r="AI93" s="85"/>
      <c r="AJ93" s="98"/>
      <c r="AK93" s="102"/>
      <c r="AL93" s="103"/>
    </row>
    <row r="94" customFormat="false" ht="12.75" hidden="true" customHeight="true" outlineLevel="0" collapsed="false">
      <c r="B94" s="78" t="n">
        <v>92</v>
      </c>
      <c r="C94" s="79" t="n">
        <v>7</v>
      </c>
      <c r="D94" s="81"/>
      <c r="E94" s="81"/>
      <c r="F94" s="81"/>
      <c r="G94" s="81"/>
      <c r="H94" s="81"/>
      <c r="I94" s="80"/>
      <c r="J94" s="82" t="n">
        <f aca="false">+AFIRMACIONES!B109</f>
        <v>0</v>
      </c>
      <c r="K94" s="81"/>
      <c r="L94" s="81"/>
      <c r="M94" s="78" t="n">
        <v>191</v>
      </c>
      <c r="N94" s="79" t="n">
        <v>6</v>
      </c>
      <c r="O94" s="81"/>
      <c r="P94" s="81"/>
      <c r="Q94" s="81"/>
      <c r="R94" s="80"/>
      <c r="S94" s="81"/>
      <c r="T94" s="82" t="n">
        <f aca="false">+AFIRMACIONES!B208</f>
        <v>0</v>
      </c>
      <c r="U94" s="81"/>
      <c r="V94" s="81"/>
      <c r="W94" s="81"/>
      <c r="X94" s="105" t="n">
        <f aca="false">+F179</f>
        <v>5</v>
      </c>
      <c r="Y94" s="73" t="n">
        <f aca="false">+IF(X94&lt;0, 1,)</f>
        <v>0</v>
      </c>
      <c r="Z94" s="85" t="n">
        <v>5</v>
      </c>
      <c r="AA94" s="2" t="s">
        <v>401</v>
      </c>
      <c r="AB94" s="2"/>
      <c r="AC94" s="2"/>
      <c r="AD94" s="85"/>
      <c r="AE94" s="85"/>
      <c r="AF94" s="71"/>
      <c r="AG94" s="85"/>
      <c r="AH94" s="85"/>
      <c r="AI94" s="85"/>
      <c r="AJ94" s="98"/>
      <c r="AK94" s="102"/>
      <c r="AL94" s="103"/>
    </row>
    <row r="95" customFormat="false" ht="12.75" hidden="true" customHeight="true" outlineLevel="0" collapsed="false">
      <c r="B95" s="78" t="n">
        <v>93</v>
      </c>
      <c r="C95" s="79" t="n">
        <v>9</v>
      </c>
      <c r="D95" s="81"/>
      <c r="E95" s="81"/>
      <c r="F95" s="81"/>
      <c r="G95" s="81"/>
      <c r="H95" s="81"/>
      <c r="I95" s="80"/>
      <c r="J95" s="81"/>
      <c r="K95" s="81"/>
      <c r="L95" s="82" t="n">
        <f aca="false">+AFIRMACIONES!B110</f>
        <v>1</v>
      </c>
      <c r="M95" s="78" t="n">
        <v>192</v>
      </c>
      <c r="N95" s="79" t="n">
        <v>2</v>
      </c>
      <c r="O95" s="81"/>
      <c r="P95" s="82" t="n">
        <f aca="false">+AFIRMACIONES!B209</f>
        <v>0</v>
      </c>
      <c r="Q95" s="81"/>
      <c r="R95" s="80"/>
      <c r="S95" s="81"/>
      <c r="T95" s="81"/>
      <c r="U95" s="81"/>
      <c r="V95" s="81"/>
      <c r="W95" s="81"/>
      <c r="X95" s="105" t="n">
        <f aca="false">+G179</f>
        <v>1</v>
      </c>
      <c r="Y95" s="73" t="n">
        <f aca="false">+IF(X95&lt;0, 1,)</f>
        <v>0</v>
      </c>
      <c r="Z95" s="85" t="n">
        <v>6</v>
      </c>
      <c r="AA95" s="106" t="s">
        <v>402</v>
      </c>
      <c r="AB95" s="2"/>
      <c r="AC95" s="2"/>
      <c r="AD95" s="85"/>
      <c r="AE95" s="85"/>
      <c r="AF95" s="71"/>
      <c r="AG95" s="85"/>
      <c r="AH95" s="85"/>
      <c r="AI95" s="85"/>
      <c r="AJ95" s="98"/>
      <c r="AK95" s="102"/>
      <c r="AL95" s="103"/>
    </row>
    <row r="96" customFormat="false" ht="12.75" hidden="true" customHeight="true" outlineLevel="0" collapsed="false">
      <c r="B96" s="78" t="n">
        <v>94</v>
      </c>
      <c r="C96" s="79" t="n">
        <v>6</v>
      </c>
      <c r="D96" s="81"/>
      <c r="E96" s="81"/>
      <c r="F96" s="81"/>
      <c r="G96" s="81"/>
      <c r="H96" s="81"/>
      <c r="I96" s="82" t="n">
        <f aca="false">+AFIRMACIONES!B111</f>
        <v>0</v>
      </c>
      <c r="J96" s="81"/>
      <c r="K96" s="81"/>
      <c r="L96" s="81"/>
      <c r="M96" s="78" t="n">
        <v>193</v>
      </c>
      <c r="N96" s="79" t="n">
        <v>7</v>
      </c>
      <c r="O96" s="81"/>
      <c r="P96" s="81"/>
      <c r="Q96" s="81"/>
      <c r="R96" s="80"/>
      <c r="S96" s="81"/>
      <c r="T96" s="81"/>
      <c r="U96" s="82" t="n">
        <f aca="false">+AFIRMACIONES!B210</f>
        <v>0</v>
      </c>
      <c r="V96" s="81"/>
      <c r="W96" s="81"/>
      <c r="X96" s="105" t="n">
        <f aca="false">+H179</f>
        <v>-3</v>
      </c>
      <c r="Y96" s="73" t="n">
        <f aca="false">+IF(X96&lt;0, 1,)</f>
        <v>1</v>
      </c>
      <c r="Z96" s="85" t="n">
        <v>7</v>
      </c>
      <c r="AA96" s="106" t="s">
        <v>403</v>
      </c>
      <c r="AB96" s="2"/>
      <c r="AC96" s="2"/>
      <c r="AD96" s="85"/>
      <c r="AE96" s="85"/>
      <c r="AF96" s="71"/>
      <c r="AG96" s="85"/>
      <c r="AH96" s="85"/>
      <c r="AI96" s="85"/>
      <c r="AJ96" s="98"/>
      <c r="AK96" s="107"/>
      <c r="AL96" s="103"/>
    </row>
    <row r="97" customFormat="false" ht="12.75" hidden="true" customHeight="true" outlineLevel="0" collapsed="false">
      <c r="B97" s="78" t="n">
        <v>95</v>
      </c>
      <c r="C97" s="79" t="n">
        <v>8</v>
      </c>
      <c r="D97" s="81"/>
      <c r="E97" s="81"/>
      <c r="F97" s="81"/>
      <c r="G97" s="81"/>
      <c r="H97" s="81"/>
      <c r="I97" s="80"/>
      <c r="J97" s="81"/>
      <c r="K97" s="82" t="n">
        <f aca="false">+AFIRMACIONES!B112</f>
        <v>0</v>
      </c>
      <c r="L97" s="81"/>
      <c r="M97" s="78" t="n">
        <v>194</v>
      </c>
      <c r="N97" s="79" t="n">
        <v>3</v>
      </c>
      <c r="O97" s="81"/>
      <c r="P97" s="81"/>
      <c r="Q97" s="82" t="n">
        <f aca="false">+AFIRMACIONES!B211</f>
        <v>0</v>
      </c>
      <c r="R97" s="80"/>
      <c r="S97" s="81"/>
      <c r="T97" s="81"/>
      <c r="U97" s="81"/>
      <c r="V97" s="81"/>
      <c r="W97" s="81"/>
      <c r="X97" s="105" t="n">
        <f aca="false">+I179</f>
        <v>-2</v>
      </c>
      <c r="Y97" s="73" t="n">
        <f aca="false">+IF(X97&lt;0, 1,)</f>
        <v>1</v>
      </c>
      <c r="Z97" s="85" t="n">
        <v>8</v>
      </c>
      <c r="AA97" s="106" t="s">
        <v>404</v>
      </c>
      <c r="AB97" s="2"/>
      <c r="AC97" s="2"/>
      <c r="AD97" s="85"/>
      <c r="AE97" s="85"/>
      <c r="AF97" s="71"/>
      <c r="AG97" s="85"/>
      <c r="AH97" s="85"/>
      <c r="AI97" s="85"/>
      <c r="AJ97" s="98"/>
      <c r="AK97" s="107"/>
      <c r="AL97" s="103"/>
    </row>
    <row r="98" customFormat="false" ht="12.75" hidden="true" customHeight="true" outlineLevel="0" collapsed="false">
      <c r="B98" s="78" t="n">
        <v>96</v>
      </c>
      <c r="C98" s="79" t="n">
        <v>3</v>
      </c>
      <c r="D98" s="81"/>
      <c r="E98" s="81"/>
      <c r="F98" s="82" t="n">
        <f aca="false">+AFIRMACIONES!B113</f>
        <v>0</v>
      </c>
      <c r="G98" s="81"/>
      <c r="H98" s="81"/>
      <c r="I98" s="80"/>
      <c r="J98" s="81"/>
      <c r="K98" s="81"/>
      <c r="L98" s="81"/>
      <c r="M98" s="78" t="n">
        <v>195</v>
      </c>
      <c r="N98" s="79" t="n">
        <v>9</v>
      </c>
      <c r="O98" s="81"/>
      <c r="P98" s="81"/>
      <c r="Q98" s="81"/>
      <c r="R98" s="80"/>
      <c r="S98" s="81"/>
      <c r="T98" s="81"/>
      <c r="U98" s="81"/>
      <c r="V98" s="81"/>
      <c r="W98" s="82" t="n">
        <f aca="false">+AFIRMACIONES!B212</f>
        <v>1</v>
      </c>
      <c r="X98" s="105" t="n">
        <f aca="false">+J179</f>
        <v>5</v>
      </c>
      <c r="Y98" s="73" t="n">
        <f aca="false">+IF(X98&lt;0, 1,)</f>
        <v>0</v>
      </c>
      <c r="Z98" s="85" t="n">
        <v>9</v>
      </c>
      <c r="AA98" s="106" t="s">
        <v>405</v>
      </c>
      <c r="AB98" s="2"/>
      <c r="AC98" s="85"/>
      <c r="AD98" s="85"/>
      <c r="AE98" s="85"/>
      <c r="AF98" s="71"/>
      <c r="AG98" s="85"/>
      <c r="AH98" s="85"/>
      <c r="AI98" s="85"/>
      <c r="AJ98" s="2"/>
      <c r="AK98" s="2"/>
      <c r="AL98" s="2"/>
    </row>
    <row r="99" customFormat="false" ht="12.75" hidden="true" customHeight="true" outlineLevel="0" collapsed="false">
      <c r="B99" s="78" t="n">
        <v>97</v>
      </c>
      <c r="C99" s="79" t="n">
        <v>1</v>
      </c>
      <c r="D99" s="82" t="n">
        <f aca="false">+AFIRMACIONES!B114</f>
        <v>1</v>
      </c>
      <c r="E99" s="81"/>
      <c r="F99" s="81"/>
      <c r="G99" s="81"/>
      <c r="H99" s="81"/>
      <c r="I99" s="80"/>
      <c r="J99" s="81"/>
      <c r="K99" s="81"/>
      <c r="L99" s="81"/>
      <c r="M99" s="78" t="n">
        <v>196</v>
      </c>
      <c r="N99" s="79" t="n">
        <v>4</v>
      </c>
      <c r="O99" s="81"/>
      <c r="P99" s="81"/>
      <c r="Q99" s="81"/>
      <c r="R99" s="82" t="n">
        <f aca="false">+AFIRMACIONES!B213</f>
        <v>0</v>
      </c>
      <c r="S99" s="81"/>
      <c r="T99" s="81"/>
      <c r="U99" s="81"/>
      <c r="V99" s="81"/>
      <c r="W99" s="81"/>
      <c r="X99" s="108"/>
      <c r="Y99" s="108"/>
      <c r="Z99" s="85"/>
      <c r="AA99" s="85"/>
      <c r="AB99" s="71"/>
      <c r="AC99" s="85"/>
      <c r="AD99" s="85"/>
      <c r="AE99" s="85"/>
      <c r="AF99" s="71"/>
      <c r="AG99" s="85"/>
      <c r="AH99" s="85"/>
      <c r="AI99" s="85"/>
      <c r="AJ99" s="2"/>
      <c r="AK99" s="2"/>
      <c r="AL99" s="2"/>
    </row>
    <row r="100" customFormat="false" ht="12.75" hidden="true" customHeight="true" outlineLevel="0" collapsed="false">
      <c r="B100" s="78" t="n">
        <v>98</v>
      </c>
      <c r="C100" s="79" t="n">
        <v>2</v>
      </c>
      <c r="D100" s="80"/>
      <c r="E100" s="82" t="n">
        <f aca="false">+AFIRMACIONES!B115</f>
        <v>0</v>
      </c>
      <c r="F100" s="81"/>
      <c r="G100" s="81"/>
      <c r="H100" s="81"/>
      <c r="I100" s="80"/>
      <c r="J100" s="81"/>
      <c r="K100" s="81"/>
      <c r="L100" s="81"/>
      <c r="M100" s="78" t="n">
        <v>197</v>
      </c>
      <c r="N100" s="79" t="n">
        <v>1</v>
      </c>
      <c r="O100" s="82" t="n">
        <f aca="false">+AFIRMACIONES!B214</f>
        <v>0</v>
      </c>
      <c r="P100" s="81"/>
      <c r="Q100" s="81"/>
      <c r="R100" s="80"/>
      <c r="S100" s="81"/>
      <c r="T100" s="81"/>
      <c r="U100" s="81"/>
      <c r="V100" s="81"/>
      <c r="W100" s="81"/>
      <c r="X100" s="108"/>
      <c r="Y100" s="108"/>
      <c r="Z100" s="85"/>
      <c r="AA100" s="85"/>
      <c r="AB100" s="71"/>
      <c r="AC100" s="85"/>
      <c r="AD100" s="85"/>
      <c r="AE100" s="85"/>
      <c r="AF100" s="71"/>
      <c r="AG100" s="85"/>
      <c r="AH100" s="85"/>
      <c r="AI100" s="85"/>
      <c r="AJ100" s="2"/>
      <c r="AK100" s="2"/>
      <c r="AL100" s="2"/>
    </row>
    <row r="101" customFormat="false" ht="12.75" hidden="true" customHeight="true" outlineLevel="0" collapsed="false">
      <c r="B101" s="78" t="n">
        <v>99</v>
      </c>
      <c r="C101" s="79" t="n">
        <v>4</v>
      </c>
      <c r="D101" s="81"/>
      <c r="E101" s="81"/>
      <c r="F101" s="81"/>
      <c r="G101" s="82" t="n">
        <f aca="false">+AFIRMACIONES!B116</f>
        <v>0</v>
      </c>
      <c r="H101" s="81"/>
      <c r="I101" s="80"/>
      <c r="J101" s="81"/>
      <c r="K101" s="81"/>
      <c r="L101" s="81"/>
      <c r="M101" s="78" t="n">
        <v>198</v>
      </c>
      <c r="N101" s="79" t="n">
        <v>8</v>
      </c>
      <c r="O101" s="81"/>
      <c r="P101" s="81"/>
      <c r="Q101" s="81"/>
      <c r="R101" s="80"/>
      <c r="S101" s="81"/>
      <c r="T101" s="81"/>
      <c r="U101" s="81"/>
      <c r="V101" s="82" t="n">
        <f aca="false">+AFIRMACIONES!B215</f>
        <v>0</v>
      </c>
      <c r="W101" s="81"/>
      <c r="X101" s="108"/>
      <c r="Y101" s="108"/>
      <c r="Z101" s="85"/>
      <c r="AA101" s="85"/>
      <c r="AB101" s="71"/>
      <c r="AC101" s="85"/>
      <c r="AD101" s="85"/>
      <c r="AE101" s="85"/>
      <c r="AF101" s="71"/>
      <c r="AG101" s="85"/>
      <c r="AH101" s="85"/>
      <c r="AI101" s="85"/>
      <c r="AJ101" s="2"/>
      <c r="AK101" s="2"/>
      <c r="AL101" s="2"/>
    </row>
    <row r="102" customFormat="false" ht="12.75" hidden="true" customHeight="true" outlineLevel="0" collapsed="false">
      <c r="B102" s="88" t="s">
        <v>406</v>
      </c>
      <c r="C102" s="88"/>
      <c r="D102" s="89" t="n">
        <f aca="false">SUM(D3:D101)</f>
        <v>5</v>
      </c>
      <c r="E102" s="89" t="n">
        <f aca="false">SUM(E3:E101)</f>
        <v>2</v>
      </c>
      <c r="F102" s="89" t="n">
        <f aca="false">SUM(F3:F101)</f>
        <v>4</v>
      </c>
      <c r="G102" s="89" t="n">
        <f aca="false">SUM(G3:G101)</f>
        <v>4</v>
      </c>
      <c r="H102" s="89" t="n">
        <f aca="false">SUM(H3:H101)</f>
        <v>6</v>
      </c>
      <c r="I102" s="89" t="n">
        <f aca="false">SUM(I3:I101)</f>
        <v>4</v>
      </c>
      <c r="J102" s="89" t="n">
        <f aca="false">SUM(J3:J101)</f>
        <v>2</v>
      </c>
      <c r="K102" s="89" t="n">
        <f aca="false">SUM(K3:K101)</f>
        <v>6</v>
      </c>
      <c r="L102" s="89" t="n">
        <f aca="false">SUM(L3:L101)</f>
        <v>8</v>
      </c>
      <c r="M102" s="88" t="s">
        <v>407</v>
      </c>
      <c r="N102" s="88"/>
      <c r="O102" s="89" t="n">
        <f aca="false">SUM(O3:O101)</f>
        <v>4</v>
      </c>
      <c r="P102" s="89" t="n">
        <f aca="false">SUM(P3:P101)</f>
        <v>1</v>
      </c>
      <c r="Q102" s="89" t="n">
        <f aca="false">SUM(Q3:Q101)</f>
        <v>1</v>
      </c>
      <c r="R102" s="89" t="n">
        <f aca="false">SUM(R3:R101)</f>
        <v>0</v>
      </c>
      <c r="S102" s="89" t="n">
        <f aca="false">SUM(S3:S101)</f>
        <v>4</v>
      </c>
      <c r="T102" s="89" t="n">
        <f aca="false">SUM(T3:T101)</f>
        <v>4</v>
      </c>
      <c r="U102" s="89" t="n">
        <f aca="false">SUM(U3:U101)</f>
        <v>2</v>
      </c>
      <c r="V102" s="89" t="n">
        <f aca="false">SUM(V3:V101)</f>
        <v>0</v>
      </c>
      <c r="W102" s="89" t="n">
        <f aca="false">SUM(W3:W101)</f>
        <v>4</v>
      </c>
      <c r="X102" s="90"/>
      <c r="Y102" s="2"/>
      <c r="Z102" s="2"/>
      <c r="AA102" s="2"/>
      <c r="AB102" s="98"/>
      <c r="AC102" s="2"/>
      <c r="AD102" s="2"/>
      <c r="AE102" s="2"/>
      <c r="AF102" s="2"/>
      <c r="AG102" s="71"/>
      <c r="AH102" s="85"/>
      <c r="AI102" s="85"/>
      <c r="AJ102" s="2"/>
      <c r="AK102" s="2"/>
      <c r="AL102" s="2"/>
    </row>
    <row r="103" customFormat="false" ht="12.75" hidden="true" customHeight="true" outlineLevel="0" collapsed="false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90"/>
      <c r="N103" s="2"/>
      <c r="O103" s="103"/>
      <c r="P103" s="103"/>
      <c r="Q103" s="103"/>
      <c r="R103" s="103"/>
      <c r="S103" s="103"/>
      <c r="T103" s="103"/>
      <c r="U103" s="103"/>
      <c r="V103" s="2"/>
      <c r="W103" s="2"/>
      <c r="X103" s="2"/>
      <c r="Y103" s="2"/>
      <c r="Z103" s="2"/>
      <c r="AA103" s="2"/>
      <c r="AB103" s="98"/>
      <c r="AC103" s="2"/>
      <c r="AD103" s="103"/>
      <c r="AE103" s="103"/>
      <c r="AF103" s="103"/>
      <c r="AG103" s="109"/>
      <c r="AH103" s="87"/>
      <c r="AI103" s="85"/>
      <c r="AJ103" s="2"/>
      <c r="AK103" s="2"/>
      <c r="AL103" s="2"/>
    </row>
    <row r="104" customFormat="false" ht="37.5" hidden="true" customHeight="true" outlineLevel="0" collapsed="false">
      <c r="B104" s="110" t="s">
        <v>408</v>
      </c>
      <c r="C104" s="110"/>
      <c r="D104" s="110"/>
      <c r="E104" s="110"/>
      <c r="F104" s="111" t="n">
        <f aca="false">+F167</f>
        <v>0</v>
      </c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2"/>
      <c r="T104" s="112"/>
      <c r="U104" s="112"/>
      <c r="V104" s="112"/>
      <c r="W104" s="2"/>
      <c r="X104" s="2"/>
      <c r="Y104" s="2"/>
      <c r="Z104" s="2"/>
      <c r="AA104" s="2"/>
      <c r="AB104" s="98"/>
      <c r="AC104" s="2"/>
      <c r="AD104" s="103"/>
      <c r="AE104" s="103"/>
      <c r="AF104" s="103"/>
      <c r="AG104" s="109"/>
      <c r="AH104" s="87"/>
      <c r="AI104" s="85"/>
      <c r="AJ104" s="2"/>
      <c r="AK104" s="2"/>
      <c r="AL104" s="2"/>
    </row>
    <row r="105" customFormat="false" ht="12.75" hidden="true" customHeight="true" outlineLevel="0" collapsed="false">
      <c r="B105" s="90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90"/>
      <c r="N105" s="2"/>
      <c r="O105" s="103"/>
      <c r="P105" s="103"/>
      <c r="Q105" s="113" t="s">
        <v>409</v>
      </c>
      <c r="R105" s="114" t="n">
        <f aca="false">+M168</f>
        <v>0</v>
      </c>
      <c r="S105" s="114"/>
      <c r="T105" s="103"/>
      <c r="U105" s="2"/>
      <c r="V105" s="2"/>
      <c r="W105" s="2"/>
      <c r="X105" s="2"/>
      <c r="Y105" s="2"/>
      <c r="Z105" s="2"/>
      <c r="AA105" s="2"/>
      <c r="AB105" s="98"/>
      <c r="AC105" s="2"/>
      <c r="AD105" s="103"/>
      <c r="AE105" s="103"/>
      <c r="AF105" s="103"/>
      <c r="AG105" s="109"/>
      <c r="AH105" s="87"/>
      <c r="AI105" s="85"/>
      <c r="AJ105" s="2"/>
      <c r="AK105" s="2"/>
      <c r="AL105" s="2"/>
    </row>
    <row r="106" customFormat="false" ht="12.75" hidden="true" customHeight="true" outlineLevel="0" collapsed="false">
      <c r="B106" s="90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90"/>
      <c r="N106" s="2"/>
      <c r="O106" s="103"/>
      <c r="P106" s="103"/>
      <c r="Q106" s="103"/>
      <c r="R106" s="103"/>
      <c r="S106" s="103"/>
      <c r="T106" s="103"/>
      <c r="U106" s="2"/>
      <c r="V106" s="2"/>
      <c r="W106" s="2"/>
      <c r="X106" s="2"/>
      <c r="Y106" s="2"/>
      <c r="Z106" s="2"/>
      <c r="AA106" s="2"/>
      <c r="AB106" s="98"/>
      <c r="AC106" s="2"/>
      <c r="AD106" s="103"/>
      <c r="AE106" s="103"/>
      <c r="AF106" s="103"/>
      <c r="AG106" s="109"/>
      <c r="AH106" s="87"/>
      <c r="AI106" s="85"/>
      <c r="AJ106" s="2"/>
      <c r="AK106" s="2"/>
      <c r="AL106" s="2"/>
    </row>
    <row r="107" customFormat="false" ht="12.75" hidden="true" customHeight="true" outlineLevel="0" collapsed="false">
      <c r="B107" s="115" t="s">
        <v>410</v>
      </c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2"/>
      <c r="V107" s="2"/>
      <c r="W107" s="2"/>
      <c r="X107" s="90"/>
      <c r="Y107" s="2"/>
      <c r="Z107" s="2"/>
      <c r="AA107" s="2"/>
      <c r="AB107" s="98"/>
      <c r="AC107" s="2"/>
      <c r="AD107" s="2"/>
      <c r="AE107" s="2"/>
      <c r="AF107" s="2"/>
      <c r="AG107" s="71"/>
      <c r="AH107" s="85"/>
      <c r="AI107" s="85"/>
      <c r="AJ107" s="2"/>
      <c r="AK107" s="2"/>
      <c r="AL107" s="2"/>
    </row>
    <row r="108" customFormat="false" ht="12.75" hidden="true" customHeight="true" outlineLevel="0" collapsed="false">
      <c r="B108" s="90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90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90"/>
      <c r="Y108" s="2"/>
      <c r="Z108" s="2"/>
      <c r="AA108" s="2"/>
      <c r="AB108" s="98"/>
      <c r="AC108" s="2"/>
      <c r="AD108" s="2"/>
      <c r="AE108" s="2"/>
      <c r="AF108" s="2"/>
      <c r="AG108" s="71"/>
      <c r="AH108" s="85"/>
      <c r="AI108" s="85"/>
      <c r="AJ108" s="2"/>
      <c r="AK108" s="2"/>
      <c r="AL108" s="2"/>
    </row>
    <row r="109" customFormat="false" ht="12.75" hidden="true" customHeight="true" outlineLevel="0" collapsed="false">
      <c r="B109" s="116" t="s">
        <v>411</v>
      </c>
      <c r="C109" s="116"/>
      <c r="D109" s="117" t="n">
        <f aca="false">(MAX($B$170:$J$170)+MIN($B$170:$J$170))/2</f>
        <v>8</v>
      </c>
      <c r="E109" s="2"/>
      <c r="F109" s="2"/>
      <c r="G109" s="2"/>
      <c r="H109" s="2"/>
      <c r="I109" s="2"/>
      <c r="J109" s="2"/>
      <c r="K109" s="2"/>
      <c r="L109" s="2"/>
      <c r="M109" s="90"/>
      <c r="N109" s="2"/>
      <c r="O109" s="431" t="s">
        <v>417</v>
      </c>
      <c r="P109" s="118"/>
      <c r="Q109" s="118"/>
      <c r="R109" s="118"/>
      <c r="S109" s="118"/>
      <c r="T109" s="118"/>
      <c r="U109" s="2"/>
      <c r="V109" s="2"/>
      <c r="W109" s="2"/>
      <c r="X109" s="90"/>
      <c r="Y109" s="2"/>
      <c r="Z109" s="2"/>
      <c r="AA109" s="2"/>
      <c r="AB109" s="98"/>
      <c r="AC109" s="2"/>
      <c r="AD109" s="2"/>
      <c r="AE109" s="2"/>
      <c r="AF109" s="2"/>
      <c r="AG109" s="71"/>
      <c r="AH109" s="85"/>
      <c r="AI109" s="85"/>
      <c r="AJ109" s="2"/>
      <c r="AK109" s="2"/>
      <c r="AL109" s="2"/>
    </row>
    <row r="110" customFormat="false" ht="12.75" hidden="true" customHeight="true" outlineLevel="0" collapsed="false">
      <c r="B110" s="90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90"/>
      <c r="N110" s="2"/>
      <c r="O110" s="432" t="n">
        <v>9.16</v>
      </c>
      <c r="P110" s="119"/>
      <c r="Q110" s="119"/>
      <c r="R110" s="119"/>
      <c r="S110" s="119"/>
      <c r="T110" s="119"/>
      <c r="U110" s="2"/>
      <c r="V110" s="2"/>
      <c r="W110" s="2"/>
      <c r="X110" s="2"/>
      <c r="Y110" s="2"/>
      <c r="Z110" s="2"/>
      <c r="AA110" s="2"/>
      <c r="AB110" s="98"/>
      <c r="AC110" s="2"/>
      <c r="AD110" s="103"/>
      <c r="AE110" s="103"/>
      <c r="AF110" s="103"/>
      <c r="AG110" s="109"/>
      <c r="AH110" s="87"/>
      <c r="AI110" s="85"/>
      <c r="AJ110" s="2"/>
      <c r="AK110" s="2"/>
      <c r="AL110" s="2"/>
    </row>
    <row r="111" customFormat="false" ht="12.75" hidden="true" customHeight="true" outlineLevel="0" collapsed="false">
      <c r="B111" s="90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90"/>
      <c r="N111" s="2"/>
      <c r="O111" s="120" t="s">
        <v>455</v>
      </c>
      <c r="P111" s="120"/>
      <c r="Q111" s="120"/>
      <c r="R111" s="121" t="s">
        <v>456</v>
      </c>
      <c r="S111" s="121"/>
      <c r="T111" s="121"/>
      <c r="U111" s="2"/>
      <c r="V111" s="2"/>
      <c r="W111" s="2"/>
      <c r="X111" s="2"/>
      <c r="Y111" s="2"/>
      <c r="Z111" s="2"/>
      <c r="AA111" s="2"/>
      <c r="AB111" s="98"/>
      <c r="AC111" s="2"/>
      <c r="AD111" s="103"/>
      <c r="AE111" s="103"/>
      <c r="AF111" s="103"/>
      <c r="AG111" s="109"/>
      <c r="AH111" s="87"/>
      <c r="AI111" s="85"/>
      <c r="AJ111" s="2"/>
      <c r="AK111" s="2"/>
      <c r="AL111" s="2"/>
    </row>
    <row r="112" customFormat="false" ht="12.75" hidden="true" customHeight="true" outlineLevel="0" collapsed="false">
      <c r="B112" s="90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90"/>
      <c r="N112" s="2"/>
      <c r="O112" s="433" t="s">
        <v>416</v>
      </c>
      <c r="P112" s="433"/>
      <c r="Q112" s="433"/>
      <c r="R112" s="433"/>
      <c r="S112" s="433"/>
      <c r="T112" s="433"/>
      <c r="U112" s="2"/>
      <c r="V112" s="2"/>
      <c r="W112" s="2"/>
      <c r="X112" s="2"/>
      <c r="Y112" s="2"/>
      <c r="Z112" s="2"/>
      <c r="AA112" s="2"/>
      <c r="AB112" s="98"/>
      <c r="AC112" s="2"/>
      <c r="AD112" s="103"/>
      <c r="AE112" s="103"/>
      <c r="AF112" s="103"/>
      <c r="AG112" s="109"/>
      <c r="AH112" s="87"/>
      <c r="AI112" s="85"/>
      <c r="AJ112" s="2"/>
      <c r="AK112" s="2"/>
      <c r="AL112" s="2"/>
    </row>
    <row r="113" customFormat="false" ht="12.75" hidden="true" customHeight="true" outlineLevel="0" collapsed="false">
      <c r="B113" s="90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90"/>
      <c r="N113" s="2"/>
      <c r="O113" s="232" t="s">
        <v>418</v>
      </c>
      <c r="P113" s="232"/>
      <c r="Q113" s="232"/>
      <c r="R113" s="232"/>
      <c r="S113" s="232"/>
      <c r="T113" s="232"/>
      <c r="U113" s="2"/>
      <c r="V113" s="2"/>
      <c r="W113" s="2"/>
      <c r="X113" s="2"/>
      <c r="Y113" s="2"/>
      <c r="Z113" s="2"/>
      <c r="AA113" s="2"/>
      <c r="AB113" s="98"/>
      <c r="AC113" s="2"/>
      <c r="AD113" s="103"/>
      <c r="AE113" s="103"/>
      <c r="AF113" s="103"/>
      <c r="AG113" s="109"/>
      <c r="AH113" s="87"/>
      <c r="AI113" s="85"/>
    </row>
    <row r="114" customFormat="false" ht="12.75" hidden="true" customHeight="true" outlineLevel="0" collapsed="false">
      <c r="B114" s="90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90"/>
      <c r="N114" s="2"/>
      <c r="O114" s="103"/>
      <c r="P114" s="103"/>
      <c r="Q114" s="103"/>
      <c r="R114" s="103"/>
      <c r="S114" s="103"/>
      <c r="T114" s="103"/>
      <c r="U114" s="2"/>
      <c r="V114" s="2"/>
      <c r="W114" s="2"/>
      <c r="X114" s="2"/>
      <c r="Y114" s="2"/>
      <c r="Z114" s="2"/>
      <c r="AA114" s="2"/>
      <c r="AB114" s="98"/>
      <c r="AC114" s="2"/>
      <c r="AD114" s="103"/>
      <c r="AE114" s="103"/>
      <c r="AF114" s="103"/>
      <c r="AG114" s="109"/>
      <c r="AH114" s="87"/>
      <c r="AI114" s="85"/>
    </row>
    <row r="115" customFormat="false" ht="12.75" hidden="true" customHeight="true" outlineLevel="0" collapsed="false">
      <c r="B115" s="90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90"/>
      <c r="N115" s="2"/>
      <c r="O115" s="103"/>
      <c r="P115" s="103"/>
      <c r="Q115" s="103"/>
      <c r="R115" s="103"/>
      <c r="S115" s="103"/>
      <c r="T115" s="103"/>
      <c r="U115" s="2"/>
      <c r="V115" s="2"/>
      <c r="W115" s="2"/>
      <c r="X115" s="2"/>
      <c r="Y115" s="2"/>
      <c r="Z115" s="2"/>
      <c r="AA115" s="2"/>
      <c r="AB115" s="98"/>
      <c r="AC115" s="2"/>
      <c r="AD115" s="103"/>
      <c r="AE115" s="103"/>
      <c r="AF115" s="103"/>
      <c r="AG115" s="109"/>
      <c r="AH115" s="87"/>
      <c r="AI115" s="85"/>
    </row>
    <row r="116" customFormat="false" ht="12.75" hidden="true" customHeight="true" outlineLevel="0" collapsed="false">
      <c r="B116" s="90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90"/>
      <c r="N116" s="2"/>
      <c r="O116" s="103"/>
      <c r="P116" s="103"/>
      <c r="Q116" s="103"/>
      <c r="R116" s="103"/>
      <c r="S116" s="103"/>
      <c r="T116" s="103"/>
      <c r="U116" s="2"/>
      <c r="V116" s="2"/>
      <c r="W116" s="2"/>
      <c r="X116" s="2"/>
      <c r="Y116" s="2"/>
      <c r="Z116" s="2"/>
      <c r="AA116" s="2"/>
      <c r="AB116" s="98"/>
      <c r="AC116" s="2"/>
      <c r="AD116" s="103"/>
      <c r="AE116" s="103"/>
      <c r="AF116" s="103"/>
      <c r="AG116" s="109"/>
      <c r="AH116" s="87"/>
      <c r="AI116" s="85"/>
    </row>
    <row r="117" customFormat="false" ht="12.75" hidden="true" customHeight="true" outlineLevel="0" collapsed="false">
      <c r="B117" s="90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90"/>
      <c r="N117" s="2"/>
      <c r="O117" s="103"/>
      <c r="P117" s="103"/>
      <c r="Q117" s="103"/>
      <c r="R117" s="103"/>
      <c r="S117" s="103"/>
      <c r="T117" s="103"/>
      <c r="U117" s="2"/>
      <c r="V117" s="2"/>
      <c r="W117" s="2"/>
      <c r="X117" s="2"/>
      <c r="Y117" s="2"/>
      <c r="Z117" s="2"/>
      <c r="AA117" s="2"/>
      <c r="AB117" s="98"/>
      <c r="AC117" s="2"/>
      <c r="AD117" s="103"/>
      <c r="AE117" s="103"/>
      <c r="AF117" s="103"/>
      <c r="AG117" s="109"/>
      <c r="AH117" s="87"/>
      <c r="AI117" s="85"/>
    </row>
    <row r="118" customFormat="false" ht="12.75" hidden="true" customHeight="true" outlineLevel="0" collapsed="false">
      <c r="B118" s="90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90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90"/>
      <c r="Y118" s="2"/>
      <c r="Z118" s="2"/>
      <c r="AA118" s="2"/>
      <c r="AB118" s="98"/>
      <c r="AC118" s="2"/>
      <c r="AD118" s="2"/>
      <c r="AE118" s="2"/>
      <c r="AF118" s="2"/>
      <c r="AG118" s="71"/>
      <c r="AH118" s="85"/>
      <c r="AI118" s="85"/>
    </row>
    <row r="119" customFormat="false" ht="12.75" hidden="true" customHeight="true" outlineLevel="0" collapsed="false">
      <c r="B119" s="9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90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90"/>
      <c r="Y119" s="2"/>
      <c r="Z119" s="2"/>
      <c r="AA119" s="2"/>
      <c r="AB119" s="98"/>
      <c r="AC119" s="2"/>
      <c r="AD119" s="2"/>
      <c r="AE119" s="2"/>
      <c r="AF119" s="2"/>
      <c r="AG119" s="71"/>
      <c r="AH119" s="85"/>
      <c r="AI119" s="85"/>
    </row>
    <row r="120" customFormat="false" ht="12.75" hidden="true" customHeight="true" outlineLevel="0" collapsed="false">
      <c r="B120" s="90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90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90"/>
      <c r="Y120" s="2"/>
      <c r="Z120" s="2"/>
      <c r="AA120" s="2"/>
      <c r="AB120" s="98"/>
      <c r="AC120" s="2"/>
      <c r="AD120" s="2"/>
      <c r="AE120" s="2"/>
      <c r="AF120" s="2"/>
      <c r="AG120" s="71"/>
      <c r="AH120" s="85"/>
      <c r="AI120" s="85"/>
    </row>
    <row r="121" customFormat="false" ht="12.75" hidden="true" customHeight="true" outlineLevel="0" collapsed="false">
      <c r="B121" s="90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90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90"/>
      <c r="Y121" s="2"/>
      <c r="Z121" s="2"/>
      <c r="AA121" s="2"/>
      <c r="AB121" s="98"/>
      <c r="AC121" s="2"/>
      <c r="AD121" s="2"/>
      <c r="AE121" s="2"/>
      <c r="AF121" s="2"/>
      <c r="AG121" s="71"/>
      <c r="AH121" s="85"/>
      <c r="AI121" s="85"/>
    </row>
    <row r="122" customFormat="false" ht="12.75" hidden="true" customHeight="true" outlineLevel="0" collapsed="false">
      <c r="B122" s="90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90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90"/>
      <c r="Y122" s="2"/>
      <c r="Z122" s="2"/>
      <c r="AA122" s="2"/>
      <c r="AB122" s="98"/>
      <c r="AC122" s="2"/>
      <c r="AD122" s="2"/>
      <c r="AE122" s="2"/>
      <c r="AF122" s="2"/>
      <c r="AG122" s="71"/>
      <c r="AH122" s="85"/>
      <c r="AI122" s="85"/>
    </row>
    <row r="123" customFormat="false" ht="12.75" hidden="true" customHeight="true" outlineLevel="0" collapsed="false">
      <c r="B123" s="90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90"/>
      <c r="N123" s="2"/>
      <c r="O123" s="103"/>
      <c r="P123" s="103"/>
      <c r="Q123" s="103"/>
      <c r="R123" s="103"/>
      <c r="S123" s="103"/>
      <c r="T123" s="103"/>
      <c r="U123" s="2"/>
      <c r="V123" s="2"/>
      <c r="W123" s="2"/>
      <c r="X123" s="2"/>
      <c r="Y123" s="2"/>
      <c r="Z123" s="2"/>
      <c r="AA123" s="2"/>
      <c r="AB123" s="98"/>
      <c r="AC123" s="2"/>
      <c r="AD123" s="103"/>
      <c r="AE123" s="103"/>
      <c r="AF123" s="103"/>
      <c r="AG123" s="109"/>
      <c r="AH123" s="87"/>
      <c r="AI123" s="85"/>
    </row>
    <row r="124" customFormat="false" ht="12.75" hidden="true" customHeight="true" outlineLevel="0" collapsed="false">
      <c r="B124" s="90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90"/>
      <c r="N124" s="2"/>
      <c r="O124" s="103"/>
      <c r="P124" s="103"/>
      <c r="Q124" s="103"/>
      <c r="R124" s="103"/>
      <c r="S124" s="103"/>
      <c r="T124" s="103"/>
      <c r="U124" s="2"/>
      <c r="V124" s="2"/>
      <c r="W124" s="2"/>
      <c r="X124" s="2"/>
      <c r="Y124" s="2"/>
      <c r="Z124" s="2"/>
      <c r="AA124" s="2"/>
      <c r="AB124" s="98"/>
      <c r="AC124" s="2"/>
      <c r="AD124" s="103"/>
      <c r="AE124" s="103"/>
      <c r="AF124" s="103"/>
      <c r="AG124" s="109"/>
      <c r="AH124" s="87"/>
      <c r="AI124" s="85"/>
    </row>
    <row r="125" customFormat="false" ht="12.75" hidden="true" customHeight="true" outlineLevel="0" collapsed="false">
      <c r="B125" s="90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90"/>
      <c r="N125" s="2"/>
      <c r="O125" s="103"/>
      <c r="P125" s="103"/>
      <c r="Q125" s="103"/>
      <c r="R125" s="103"/>
      <c r="S125" s="103"/>
      <c r="T125" s="103"/>
      <c r="U125" s="2"/>
      <c r="V125" s="2"/>
      <c r="W125" s="2"/>
      <c r="X125" s="2"/>
      <c r="Y125" s="2"/>
      <c r="Z125" s="2"/>
      <c r="AA125" s="2"/>
      <c r="AB125" s="98"/>
      <c r="AC125" s="2"/>
      <c r="AD125" s="103"/>
      <c r="AE125" s="103"/>
      <c r="AF125" s="103"/>
      <c r="AG125" s="109"/>
      <c r="AH125" s="87"/>
      <c r="AI125" s="85"/>
    </row>
    <row r="126" customFormat="false" ht="12.75" hidden="true" customHeight="true" outlineLevel="0" collapsed="false">
      <c r="B126" s="90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90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98"/>
      <c r="AC126" s="2"/>
      <c r="AD126" s="2"/>
      <c r="AE126" s="2"/>
      <c r="AF126" s="2"/>
      <c r="AG126" s="71"/>
      <c r="AH126" s="85"/>
      <c r="AI126" s="85"/>
    </row>
    <row r="127" customFormat="false" ht="12.75" hidden="true" customHeight="true" outlineLevel="0" collapsed="false">
      <c r="B127" s="90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90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98"/>
      <c r="AC127" s="2"/>
      <c r="AD127" s="2"/>
      <c r="AE127" s="2"/>
      <c r="AF127" s="2"/>
      <c r="AG127" s="71"/>
      <c r="AH127" s="85"/>
      <c r="AI127" s="85"/>
    </row>
    <row r="128" customFormat="false" ht="12.75" hidden="true" customHeight="true" outlineLevel="0" collapsed="false">
      <c r="B128" s="90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90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90"/>
      <c r="Y128" s="2"/>
      <c r="Z128" s="2"/>
      <c r="AA128" s="2"/>
      <c r="AB128" s="98"/>
      <c r="AC128" s="2"/>
      <c r="AD128" s="2"/>
      <c r="AE128" s="2"/>
      <c r="AF128" s="2"/>
      <c r="AG128" s="71"/>
      <c r="AH128" s="85"/>
      <c r="AI128" s="85"/>
    </row>
    <row r="129" customFormat="false" ht="12.75" hidden="true" customHeight="true" outlineLevel="0" collapsed="false">
      <c r="B129" s="90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90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90"/>
      <c r="Y129" s="2"/>
      <c r="Z129" s="2"/>
      <c r="AA129" s="2"/>
      <c r="AB129" s="98"/>
      <c r="AC129" s="2"/>
      <c r="AD129" s="2"/>
      <c r="AE129" s="2"/>
      <c r="AF129" s="2"/>
      <c r="AG129" s="71"/>
      <c r="AH129" s="85"/>
      <c r="AI129" s="85"/>
    </row>
    <row r="130" customFormat="false" ht="12.75" hidden="true" customHeight="true" outlineLevel="0" collapsed="false">
      <c r="B130" s="90"/>
      <c r="C130" s="2"/>
      <c r="D130" s="2"/>
      <c r="E130" s="2"/>
      <c r="F130" s="2"/>
      <c r="G130" s="2"/>
      <c r="H130" s="2"/>
      <c r="I130" s="2"/>
      <c r="J130" s="2"/>
      <c r="K130" s="128" t="n">
        <f aca="false">+J170</f>
        <v>13</v>
      </c>
      <c r="L130" s="2"/>
      <c r="M130" s="90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90"/>
      <c r="Y130" s="2"/>
      <c r="Z130" s="2"/>
      <c r="AA130" s="2"/>
      <c r="AB130" s="98"/>
      <c r="AC130" s="2"/>
      <c r="AD130" s="2"/>
      <c r="AE130" s="2"/>
      <c r="AF130" s="2"/>
      <c r="AG130" s="71"/>
      <c r="AH130" s="85"/>
      <c r="AI130" s="85"/>
    </row>
    <row r="131" customFormat="false" ht="12.75" hidden="true" customHeight="true" outlineLevel="0" collapsed="false">
      <c r="B131" s="90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90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90"/>
      <c r="Y131" s="2"/>
      <c r="Z131" s="2"/>
      <c r="AA131" s="2"/>
      <c r="AB131" s="98"/>
      <c r="AC131" s="2"/>
      <c r="AD131" s="2"/>
      <c r="AE131" s="2"/>
      <c r="AF131" s="2"/>
      <c r="AG131" s="71"/>
      <c r="AH131" s="85"/>
      <c r="AI131" s="85"/>
    </row>
    <row r="132" customFormat="false" ht="12.75" hidden="true" customHeight="true" outlineLevel="0" collapsed="false">
      <c r="B132" s="90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90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90"/>
      <c r="Y132" s="2"/>
      <c r="Z132" s="2"/>
      <c r="AA132" s="2"/>
      <c r="AB132" s="98"/>
      <c r="AC132" s="2"/>
      <c r="AD132" s="2"/>
      <c r="AE132" s="2"/>
      <c r="AF132" s="2"/>
      <c r="AG132" s="71"/>
      <c r="AH132" s="85"/>
      <c r="AI132" s="85"/>
    </row>
    <row r="133" customFormat="false" ht="12.75" hidden="true" customHeight="true" outlineLevel="0" collapsed="false">
      <c r="B133" s="90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90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90"/>
      <c r="Y133" s="2"/>
      <c r="Z133" s="2"/>
      <c r="AA133" s="2"/>
      <c r="AB133" s="98"/>
      <c r="AC133" s="2"/>
      <c r="AD133" s="2"/>
      <c r="AE133" s="2"/>
      <c r="AF133" s="2"/>
      <c r="AG133" s="71"/>
      <c r="AH133" s="85"/>
      <c r="AI133" s="85"/>
    </row>
    <row r="134" customFormat="false" ht="12.75" hidden="true" customHeight="true" outlineLevel="0" collapsed="false">
      <c r="B134" s="90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90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90"/>
      <c r="Y134" s="2"/>
      <c r="Z134" s="2"/>
      <c r="AA134" s="2"/>
      <c r="AB134" s="98"/>
      <c r="AC134" s="2"/>
      <c r="AD134" s="2"/>
      <c r="AE134" s="2"/>
      <c r="AF134" s="2"/>
      <c r="AG134" s="71"/>
      <c r="AH134" s="85"/>
      <c r="AI134" s="85"/>
    </row>
    <row r="135" customFormat="false" ht="12.75" hidden="true" customHeight="true" outlineLevel="0" collapsed="false">
      <c r="B135" s="90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90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90"/>
      <c r="Y135" s="2"/>
      <c r="Z135" s="2"/>
      <c r="AA135" s="2"/>
      <c r="AB135" s="98"/>
      <c r="AC135" s="2"/>
      <c r="AD135" s="2"/>
      <c r="AE135" s="2"/>
      <c r="AF135" s="2"/>
      <c r="AG135" s="71"/>
      <c r="AH135" s="85"/>
      <c r="AI135" s="85"/>
    </row>
    <row r="136" customFormat="false" ht="12.75" hidden="true" customHeight="true" outlineLevel="0" collapsed="false">
      <c r="B136" s="90"/>
      <c r="C136" s="2"/>
      <c r="D136" s="2"/>
      <c r="E136" s="128" t="n">
        <f aca="false">+I170</f>
        <v>6</v>
      </c>
      <c r="F136" s="2"/>
      <c r="G136" s="2"/>
      <c r="H136" s="2"/>
      <c r="I136" s="2"/>
      <c r="J136" s="2"/>
      <c r="K136" s="2"/>
      <c r="L136" s="2"/>
      <c r="M136" s="90"/>
      <c r="N136" s="2"/>
      <c r="O136" s="2"/>
      <c r="P136" s="2"/>
      <c r="Q136" s="128" t="n">
        <f aca="false">+B170</f>
        <v>11</v>
      </c>
      <c r="R136" s="2"/>
      <c r="S136" s="2"/>
      <c r="T136" s="2"/>
      <c r="U136" s="2"/>
      <c r="V136" s="2"/>
      <c r="W136" s="2"/>
      <c r="X136" s="90"/>
      <c r="Y136" s="2"/>
      <c r="Z136" s="2"/>
      <c r="AA136" s="2"/>
      <c r="AB136" s="98"/>
      <c r="AC136" s="2"/>
      <c r="AD136" s="2"/>
      <c r="AE136" s="2"/>
      <c r="AF136" s="2"/>
      <c r="AG136" s="71"/>
      <c r="AH136" s="85"/>
      <c r="AI136" s="85"/>
    </row>
    <row r="137" customFormat="false" ht="12.75" hidden="true" customHeight="true" outlineLevel="0" collapsed="false">
      <c r="B137" s="90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90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90"/>
      <c r="Y137" s="2"/>
      <c r="Z137" s="2"/>
      <c r="AA137" s="2"/>
      <c r="AB137" s="98"/>
      <c r="AC137" s="2"/>
      <c r="AD137" s="2"/>
      <c r="AE137" s="2"/>
      <c r="AF137" s="2"/>
      <c r="AG137" s="71"/>
      <c r="AH137" s="85"/>
      <c r="AI137" s="85"/>
    </row>
    <row r="138" customFormat="false" ht="12.75" hidden="true" customHeight="true" outlineLevel="0" collapsed="false">
      <c r="B138" s="90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90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90"/>
      <c r="Y138" s="2"/>
      <c r="Z138" s="2"/>
      <c r="AA138" s="2"/>
      <c r="AB138" s="98"/>
      <c r="AC138" s="2"/>
      <c r="AD138" s="2"/>
      <c r="AE138" s="2"/>
      <c r="AF138" s="2"/>
      <c r="AG138" s="71"/>
      <c r="AH138" s="85"/>
      <c r="AI138" s="85"/>
    </row>
    <row r="139" customFormat="false" ht="12.75" hidden="true" customHeight="true" outlineLevel="0" collapsed="false">
      <c r="B139" s="90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90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90"/>
      <c r="Y139" s="2"/>
      <c r="Z139" s="2"/>
      <c r="AA139" s="2"/>
      <c r="AB139" s="98"/>
      <c r="AC139" s="2"/>
      <c r="AD139" s="2"/>
      <c r="AE139" s="2"/>
      <c r="AF139" s="2"/>
      <c r="AG139" s="71"/>
      <c r="AH139" s="85"/>
      <c r="AI139" s="85"/>
    </row>
    <row r="140" customFormat="false" ht="12.75" hidden="true" customHeight="true" outlineLevel="0" collapsed="false">
      <c r="B140" s="90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90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90"/>
      <c r="Y140" s="2"/>
      <c r="Z140" s="2"/>
      <c r="AA140" s="2"/>
      <c r="AB140" s="98"/>
      <c r="AC140" s="2"/>
      <c r="AD140" s="2"/>
      <c r="AE140" s="2"/>
      <c r="AF140" s="2"/>
      <c r="AG140" s="71"/>
      <c r="AH140" s="85"/>
      <c r="AI140" s="85"/>
    </row>
    <row r="141" customFormat="false" ht="12.75" hidden="true" customHeight="true" outlineLevel="0" collapsed="false">
      <c r="B141" s="90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90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90"/>
      <c r="Y141" s="2"/>
      <c r="Z141" s="2"/>
      <c r="AA141" s="2"/>
      <c r="AB141" s="98"/>
      <c r="AC141" s="2"/>
      <c r="AD141" s="2"/>
      <c r="AE141" s="2"/>
      <c r="AF141" s="2"/>
      <c r="AG141" s="71"/>
      <c r="AH141" s="85"/>
      <c r="AI141" s="85"/>
    </row>
    <row r="142" customFormat="false" ht="12.75" hidden="true" customHeight="true" outlineLevel="0" collapsed="false">
      <c r="B142" s="90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90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90"/>
      <c r="Y142" s="2"/>
      <c r="Z142" s="2"/>
      <c r="AA142" s="2"/>
      <c r="AB142" s="98"/>
      <c r="AC142" s="2"/>
      <c r="AD142" s="2"/>
      <c r="AE142" s="2"/>
      <c r="AF142" s="2"/>
      <c r="AG142" s="71"/>
      <c r="AH142" s="85"/>
      <c r="AI142" s="85"/>
    </row>
    <row r="143" customFormat="false" ht="12.75" hidden="true" customHeight="true" outlineLevel="0" collapsed="false">
      <c r="B143" s="90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90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90"/>
      <c r="Y143" s="2"/>
      <c r="Z143" s="2"/>
      <c r="AA143" s="2"/>
      <c r="AB143" s="98"/>
      <c r="AC143" s="2"/>
      <c r="AD143" s="2"/>
      <c r="AE143" s="2"/>
      <c r="AF143" s="2"/>
      <c r="AG143" s="71"/>
      <c r="AH143" s="85"/>
      <c r="AI143" s="85"/>
    </row>
    <row r="144" customFormat="false" ht="12.75" hidden="true" customHeight="true" outlineLevel="0" collapsed="false">
      <c r="B144" s="90"/>
      <c r="C144" s="2"/>
      <c r="D144" s="2"/>
      <c r="E144" s="128" t="n">
        <f aca="false">+H170</f>
        <v>5</v>
      </c>
      <c r="F144" s="2"/>
      <c r="G144" s="2"/>
      <c r="H144" s="2"/>
      <c r="I144" s="2"/>
      <c r="J144" s="2"/>
      <c r="K144" s="2"/>
      <c r="L144" s="2"/>
      <c r="M144" s="90"/>
      <c r="N144" s="2"/>
      <c r="O144" s="2"/>
      <c r="P144" s="2"/>
      <c r="Q144" s="128" t="n">
        <f aca="false">+C170</f>
        <v>3</v>
      </c>
      <c r="R144" s="2"/>
      <c r="S144" s="2"/>
      <c r="T144" s="2"/>
      <c r="U144" s="2"/>
      <c r="V144" s="2"/>
      <c r="W144" s="2"/>
      <c r="X144" s="90"/>
      <c r="Y144" s="2"/>
      <c r="Z144" s="2"/>
      <c r="AA144" s="2"/>
      <c r="AB144" s="98"/>
      <c r="AC144" s="2"/>
      <c r="AD144" s="2"/>
      <c r="AE144" s="2"/>
      <c r="AF144" s="2"/>
      <c r="AG144" s="71"/>
      <c r="AH144" s="85"/>
      <c r="AI144" s="85"/>
    </row>
    <row r="145" customFormat="false" ht="12.75" hidden="true" customHeight="true" outlineLevel="0" collapsed="false">
      <c r="B145" s="90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90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90"/>
      <c r="Y145" s="2"/>
      <c r="Z145" s="2"/>
      <c r="AA145" s="2"/>
      <c r="AB145" s="98"/>
      <c r="AC145" s="2"/>
      <c r="AD145" s="2"/>
      <c r="AE145" s="2"/>
      <c r="AF145" s="2"/>
      <c r="AG145" s="71"/>
      <c r="AH145" s="85"/>
      <c r="AI145" s="85"/>
    </row>
    <row r="146" customFormat="false" ht="12.75" hidden="true" customHeight="true" outlineLevel="0" collapsed="false">
      <c r="B146" s="90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90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90"/>
      <c r="Y146" s="2"/>
      <c r="Z146" s="2"/>
      <c r="AA146" s="2"/>
      <c r="AB146" s="98"/>
      <c r="AC146" s="2"/>
      <c r="AD146" s="2"/>
      <c r="AE146" s="2"/>
      <c r="AF146" s="2"/>
      <c r="AG146" s="71"/>
      <c r="AH146" s="85"/>
      <c r="AI146" s="85"/>
    </row>
    <row r="147" customFormat="false" ht="12.75" hidden="true" customHeight="true" outlineLevel="0" collapsed="false">
      <c r="B147" s="90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90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90"/>
      <c r="Y147" s="2"/>
      <c r="Z147" s="2"/>
      <c r="AA147" s="2"/>
      <c r="AB147" s="98"/>
      <c r="AC147" s="2"/>
      <c r="AD147" s="2"/>
      <c r="AE147" s="2"/>
      <c r="AF147" s="2"/>
      <c r="AG147" s="71"/>
      <c r="AH147" s="85"/>
      <c r="AI147" s="85"/>
    </row>
    <row r="148" customFormat="false" ht="12.75" hidden="true" customHeight="true" outlineLevel="0" collapsed="false">
      <c r="B148" s="90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90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90"/>
      <c r="Y148" s="2"/>
      <c r="Z148" s="2"/>
      <c r="AA148" s="2"/>
      <c r="AB148" s="98"/>
      <c r="AC148" s="2"/>
      <c r="AD148" s="2"/>
      <c r="AE148" s="2"/>
      <c r="AF148" s="2"/>
      <c r="AG148" s="71"/>
      <c r="AH148" s="85"/>
      <c r="AI148" s="85"/>
    </row>
    <row r="149" customFormat="false" ht="12.75" hidden="true" customHeight="true" outlineLevel="0" collapsed="false">
      <c r="B149" s="90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90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90"/>
      <c r="Y149" s="2"/>
      <c r="Z149" s="2"/>
      <c r="AA149" s="2"/>
      <c r="AB149" s="98"/>
      <c r="AC149" s="2"/>
      <c r="AD149" s="2"/>
      <c r="AE149" s="2"/>
      <c r="AF149" s="2"/>
      <c r="AG149" s="71"/>
      <c r="AH149" s="85"/>
      <c r="AI149" s="85"/>
    </row>
    <row r="150" customFormat="false" ht="12.75" hidden="true" customHeight="true" outlineLevel="0" collapsed="false">
      <c r="B150" s="90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90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90"/>
      <c r="Y150" s="2"/>
      <c r="Z150" s="2"/>
      <c r="AA150" s="2"/>
      <c r="AB150" s="98"/>
      <c r="AC150" s="2"/>
      <c r="AD150" s="2"/>
      <c r="AE150" s="2"/>
      <c r="AF150" s="2"/>
      <c r="AG150" s="71"/>
      <c r="AH150" s="85"/>
      <c r="AI150" s="85"/>
    </row>
    <row r="151" customFormat="false" ht="12.75" hidden="true" customHeight="true" outlineLevel="0" collapsed="false">
      <c r="B151" s="90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90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90"/>
      <c r="Y151" s="2"/>
      <c r="Z151" s="2"/>
      <c r="AA151" s="2"/>
      <c r="AB151" s="98"/>
      <c r="AC151" s="2"/>
      <c r="AD151" s="2"/>
      <c r="AE151" s="2"/>
      <c r="AF151" s="2"/>
      <c r="AG151" s="71"/>
      <c r="AH151" s="85"/>
      <c r="AI151" s="85"/>
    </row>
    <row r="152" customFormat="false" ht="12.75" hidden="true" customHeight="true" outlineLevel="0" collapsed="false">
      <c r="B152" s="90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90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90"/>
      <c r="Y152" s="2"/>
      <c r="Z152" s="2"/>
      <c r="AA152" s="2"/>
      <c r="AB152" s="98"/>
      <c r="AC152" s="2"/>
      <c r="AD152" s="2"/>
      <c r="AE152" s="2"/>
      <c r="AF152" s="2"/>
      <c r="AG152" s="71"/>
      <c r="AH152" s="85"/>
      <c r="AI152" s="85"/>
    </row>
    <row r="153" customFormat="false" ht="12.75" hidden="true" customHeight="true" outlineLevel="0" collapsed="false">
      <c r="B153" s="90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90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90"/>
      <c r="Y153" s="2"/>
      <c r="Z153" s="2"/>
      <c r="AA153" s="2"/>
      <c r="AB153" s="98"/>
      <c r="AC153" s="2"/>
      <c r="AD153" s="2"/>
      <c r="AE153" s="2"/>
      <c r="AF153" s="2"/>
      <c r="AG153" s="71"/>
      <c r="AH153" s="85"/>
      <c r="AI153" s="85"/>
    </row>
    <row r="154" customFormat="false" ht="12.75" hidden="true" customHeight="true" outlineLevel="0" collapsed="false">
      <c r="B154" s="90"/>
      <c r="C154" s="2"/>
      <c r="D154" s="2"/>
      <c r="E154" s="128" t="n">
        <f aca="false">+G170</f>
        <v>9</v>
      </c>
      <c r="F154" s="2"/>
      <c r="G154" s="2"/>
      <c r="H154" s="2"/>
      <c r="I154" s="2"/>
      <c r="J154" s="2"/>
      <c r="K154" s="2"/>
      <c r="L154" s="2"/>
      <c r="M154" s="90"/>
      <c r="N154" s="2"/>
      <c r="O154" s="2"/>
      <c r="P154" s="2"/>
      <c r="Q154" s="128" t="n">
        <f aca="false">+D170</f>
        <v>7</v>
      </c>
      <c r="R154" s="2"/>
      <c r="S154" s="2"/>
      <c r="T154" s="2"/>
      <c r="U154" s="2"/>
      <c r="V154" s="2"/>
      <c r="W154" s="2"/>
      <c r="X154" s="90"/>
      <c r="Y154" s="2"/>
      <c r="Z154" s="2"/>
      <c r="AA154" s="2"/>
      <c r="AB154" s="98"/>
      <c r="AC154" s="2"/>
      <c r="AD154" s="2"/>
      <c r="AE154" s="2"/>
      <c r="AF154" s="2"/>
      <c r="AG154" s="71"/>
      <c r="AH154" s="85"/>
      <c r="AI154" s="85"/>
    </row>
    <row r="155" customFormat="false" ht="12.75" hidden="true" customHeight="true" outlineLevel="0" collapsed="false">
      <c r="B155" s="90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90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90"/>
      <c r="Y155" s="2"/>
      <c r="Z155" s="2"/>
      <c r="AA155" s="2"/>
      <c r="AB155" s="98"/>
      <c r="AC155" s="2"/>
      <c r="AD155" s="2"/>
      <c r="AE155" s="2"/>
      <c r="AF155" s="2"/>
      <c r="AG155" s="71"/>
      <c r="AH155" s="85"/>
      <c r="AI155" s="85"/>
    </row>
    <row r="156" customFormat="false" ht="12.75" hidden="true" customHeight="true" outlineLevel="0" collapsed="false">
      <c r="B156" s="90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90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90"/>
      <c r="Y156" s="2"/>
      <c r="Z156" s="2"/>
      <c r="AA156" s="2"/>
      <c r="AB156" s="98"/>
      <c r="AC156" s="2"/>
      <c r="AD156" s="2"/>
      <c r="AE156" s="2"/>
      <c r="AF156" s="2"/>
      <c r="AG156" s="71"/>
      <c r="AH156" s="85"/>
      <c r="AI156" s="85"/>
    </row>
    <row r="157" customFormat="false" ht="12.75" hidden="true" customHeight="true" outlineLevel="0" collapsed="false">
      <c r="B157" s="90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90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90"/>
      <c r="Y157" s="2"/>
      <c r="Z157" s="2"/>
      <c r="AA157" s="2"/>
      <c r="AB157" s="98"/>
      <c r="AC157" s="2"/>
      <c r="AD157" s="2"/>
      <c r="AE157" s="2"/>
      <c r="AF157" s="2"/>
      <c r="AG157" s="71"/>
      <c r="AH157" s="85"/>
      <c r="AI157" s="85"/>
    </row>
    <row r="158" customFormat="false" ht="12.75" hidden="true" customHeight="true" outlineLevel="0" collapsed="false">
      <c r="B158" s="90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90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90"/>
      <c r="Y158" s="2"/>
      <c r="Z158" s="2"/>
      <c r="AA158" s="2"/>
      <c r="AB158" s="98"/>
      <c r="AC158" s="2"/>
      <c r="AD158" s="2"/>
      <c r="AE158" s="2"/>
      <c r="AF158" s="2"/>
      <c r="AG158" s="71"/>
      <c r="AH158" s="85"/>
      <c r="AI158" s="85"/>
    </row>
    <row r="159" customFormat="false" ht="12.75" hidden="true" customHeight="true" outlineLevel="0" collapsed="false">
      <c r="B159" s="90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90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90"/>
      <c r="Y159" s="2"/>
      <c r="Z159" s="2"/>
      <c r="AA159" s="2"/>
      <c r="AB159" s="98"/>
      <c r="AC159" s="2"/>
      <c r="AD159" s="2"/>
      <c r="AE159" s="2"/>
      <c r="AF159" s="2"/>
      <c r="AG159" s="71"/>
      <c r="AH159" s="85"/>
      <c r="AI159" s="85"/>
    </row>
    <row r="160" customFormat="false" ht="12.75" hidden="true" customHeight="true" outlineLevel="0" collapsed="false">
      <c r="B160" s="90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90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90"/>
      <c r="Y160" s="2"/>
      <c r="Z160" s="2"/>
      <c r="AA160" s="2"/>
      <c r="AB160" s="98"/>
      <c r="AC160" s="2"/>
      <c r="AD160" s="2"/>
      <c r="AE160" s="2"/>
      <c r="AF160" s="2"/>
      <c r="AG160" s="71"/>
      <c r="AH160" s="85"/>
      <c r="AI160" s="85"/>
    </row>
    <row r="161" customFormat="false" ht="12.75" hidden="true" customHeight="true" outlineLevel="0" collapsed="false">
      <c r="B161" s="90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90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90"/>
      <c r="Y161" s="2"/>
      <c r="Z161" s="2"/>
      <c r="AA161" s="2"/>
      <c r="AB161" s="98"/>
      <c r="AC161" s="2"/>
      <c r="AD161" s="2"/>
      <c r="AE161" s="2"/>
      <c r="AF161" s="2"/>
      <c r="AG161" s="71"/>
      <c r="AH161" s="85"/>
      <c r="AI161" s="85"/>
      <c r="AJ161" s="2"/>
      <c r="AK161" s="2"/>
      <c r="AL161" s="2"/>
    </row>
    <row r="162" customFormat="false" ht="12.75" hidden="true" customHeight="true" outlineLevel="0" collapsed="false">
      <c r="B162" s="90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90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90"/>
      <c r="Y162" s="2"/>
      <c r="Z162" s="2"/>
      <c r="AA162" s="2"/>
      <c r="AB162" s="98"/>
      <c r="AC162" s="2"/>
      <c r="AD162" s="2"/>
      <c r="AE162" s="2"/>
      <c r="AF162" s="2"/>
      <c r="AG162" s="71"/>
      <c r="AH162" s="85"/>
      <c r="AI162" s="85"/>
      <c r="AJ162" s="2"/>
      <c r="AK162" s="2"/>
      <c r="AL162" s="2"/>
    </row>
    <row r="163" customFormat="false" ht="12.75" hidden="true" customHeight="true" outlineLevel="0" collapsed="false">
      <c r="B163" s="90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90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90"/>
      <c r="Y163" s="2"/>
      <c r="Z163" s="2"/>
      <c r="AA163" s="2"/>
      <c r="AB163" s="98"/>
      <c r="AC163" s="2"/>
      <c r="AD163" s="2"/>
      <c r="AE163" s="2"/>
      <c r="AF163" s="2"/>
      <c r="AG163" s="71"/>
      <c r="AH163" s="85"/>
      <c r="AI163" s="85"/>
      <c r="AJ163" s="2"/>
      <c r="AK163" s="2"/>
      <c r="AL163" s="2"/>
    </row>
    <row r="164" customFormat="false" ht="12.75" hidden="true" customHeight="true" outlineLevel="0" collapsed="false">
      <c r="B164" s="90"/>
      <c r="C164" s="2"/>
      <c r="D164" s="2"/>
      <c r="E164" s="2"/>
      <c r="F164" s="2"/>
      <c r="G164" s="2"/>
      <c r="H164" s="2"/>
      <c r="I164" s="128" t="n">
        <f aca="false">+F170</f>
        <v>13</v>
      </c>
      <c r="J164" s="2"/>
      <c r="K164" s="2"/>
      <c r="L164" s="2"/>
      <c r="M164" s="128" t="n">
        <f aca="false">+E170</f>
        <v>5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90"/>
      <c r="Y164" s="2"/>
      <c r="Z164" s="2"/>
      <c r="AA164" s="2"/>
      <c r="AB164" s="98"/>
      <c r="AC164" s="2"/>
      <c r="AD164" s="2"/>
      <c r="AE164" s="2"/>
      <c r="AF164" s="2"/>
      <c r="AG164" s="71"/>
      <c r="AH164" s="85"/>
      <c r="AI164" s="85"/>
      <c r="AJ164" s="2"/>
      <c r="AK164" s="2"/>
      <c r="AL164" s="2"/>
    </row>
    <row r="165" customFormat="false" ht="12.75" hidden="false" customHeight="true" outlineLevel="0" collapsed="false">
      <c r="B165" s="434" t="s">
        <v>502</v>
      </c>
      <c r="C165" s="434"/>
      <c r="D165" s="434"/>
      <c r="E165" s="434"/>
      <c r="F165" s="434"/>
      <c r="G165" s="434"/>
      <c r="H165" s="434"/>
      <c r="I165" s="434"/>
      <c r="J165" s="434"/>
      <c r="K165" s="434"/>
      <c r="L165" s="434"/>
      <c r="M165" s="434"/>
      <c r="N165" s="434"/>
      <c r="O165" s="434"/>
      <c r="P165" s="434"/>
      <c r="Q165" s="434"/>
      <c r="R165" s="434"/>
      <c r="S165" s="434"/>
      <c r="T165" s="434"/>
      <c r="U165" s="2"/>
      <c r="V165" s="2"/>
      <c r="W165" s="2"/>
      <c r="X165" s="90"/>
      <c r="Y165" s="2"/>
      <c r="Z165" s="2"/>
      <c r="AA165" s="2"/>
      <c r="AB165" s="98"/>
      <c r="AC165" s="2"/>
      <c r="AD165" s="2"/>
      <c r="AE165" s="2"/>
      <c r="AF165" s="2"/>
      <c r="AG165" s="71"/>
      <c r="AH165" s="85"/>
      <c r="AI165" s="85"/>
      <c r="AJ165" s="2"/>
      <c r="AK165" s="2"/>
      <c r="AL165" s="2"/>
    </row>
    <row r="166" customFormat="false" ht="21" hidden="false" customHeight="true" outlineLevel="0" collapsed="false">
      <c r="B166" s="434"/>
      <c r="C166" s="434"/>
      <c r="D166" s="434"/>
      <c r="E166" s="434"/>
      <c r="F166" s="434"/>
      <c r="G166" s="434"/>
      <c r="H166" s="434"/>
      <c r="I166" s="434"/>
      <c r="J166" s="434"/>
      <c r="K166" s="434"/>
      <c r="L166" s="434"/>
      <c r="M166" s="434"/>
      <c r="N166" s="434"/>
      <c r="O166" s="434"/>
      <c r="P166" s="434"/>
      <c r="Q166" s="434"/>
      <c r="R166" s="434"/>
      <c r="S166" s="434"/>
      <c r="T166" s="434"/>
      <c r="U166" s="2"/>
      <c r="V166" s="2"/>
      <c r="W166" s="2"/>
      <c r="X166" s="90"/>
      <c r="Y166" s="2"/>
      <c r="Z166" s="2"/>
      <c r="AA166" s="2"/>
      <c r="AB166" s="98"/>
      <c r="AC166" s="2"/>
      <c r="AD166" s="2"/>
      <c r="AE166" s="2"/>
      <c r="AF166" s="2"/>
      <c r="AG166" s="71"/>
      <c r="AH166" s="85"/>
      <c r="AI166" s="85"/>
      <c r="AJ166" s="2"/>
      <c r="AK166" s="2"/>
      <c r="AL166" s="2"/>
    </row>
    <row r="167" customFormat="false" ht="30.75" hidden="false" customHeight="true" outlineLevel="0" collapsed="false">
      <c r="B167" s="110" t="s">
        <v>408</v>
      </c>
      <c r="C167" s="110"/>
      <c r="D167" s="110"/>
      <c r="E167" s="110"/>
      <c r="F167" s="111" t="n">
        <f aca="false">+AFIRMACIONES!C4</f>
        <v>0</v>
      </c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2"/>
      <c r="S167" s="2"/>
      <c r="T167" s="2"/>
      <c r="U167" s="2"/>
      <c r="V167" s="2"/>
      <c r="W167" s="2"/>
      <c r="X167" s="90"/>
      <c r="Y167" s="2"/>
      <c r="Z167" s="2"/>
      <c r="AA167" s="2"/>
      <c r="AB167" s="98"/>
      <c r="AC167" s="2"/>
      <c r="AD167" s="2"/>
      <c r="AE167" s="2"/>
      <c r="AF167" s="2"/>
      <c r="AG167" s="129"/>
      <c r="AH167" s="104"/>
      <c r="AI167" s="85"/>
      <c r="AJ167" s="2"/>
      <c r="AK167" s="2"/>
      <c r="AL167" s="2"/>
    </row>
    <row r="168" customFormat="false" ht="12.75" hidden="false" customHeight="true" outlineLevel="0" collapsed="false">
      <c r="B168" s="130" t="s">
        <v>420</v>
      </c>
      <c r="C168" s="130"/>
      <c r="D168" s="130"/>
      <c r="E168" s="130"/>
      <c r="F168" s="130"/>
      <c r="G168" s="130"/>
      <c r="H168" s="130"/>
      <c r="I168" s="130"/>
      <c r="J168" s="130"/>
      <c r="K168" s="2"/>
      <c r="L168" s="131" t="s">
        <v>421</v>
      </c>
      <c r="M168" s="132" t="n">
        <f aca="false">+AFIRMACIONES!C3</f>
        <v>0</v>
      </c>
      <c r="N168" s="132"/>
      <c r="O168" s="131" t="s">
        <v>422</v>
      </c>
      <c r="P168" s="133" t="n">
        <f aca="false">+AFIRMACIONES!HO1</f>
        <v>0</v>
      </c>
      <c r="Q168" s="134" t="s">
        <v>423</v>
      </c>
      <c r="R168" s="134"/>
      <c r="S168" s="132" t="n">
        <f aca="false">+AFIRMACIONES!C5</f>
        <v>0</v>
      </c>
      <c r="T168" s="132"/>
      <c r="U168" s="2"/>
      <c r="V168" s="2"/>
      <c r="W168" s="2"/>
      <c r="X168" s="90"/>
      <c r="Y168" s="2"/>
      <c r="Z168" s="2"/>
      <c r="AA168" s="2"/>
      <c r="AB168" s="98"/>
      <c r="AC168" s="2"/>
      <c r="AD168" s="2"/>
      <c r="AE168" s="2"/>
      <c r="AF168" s="2"/>
      <c r="AG168" s="71"/>
      <c r="AH168" s="85"/>
      <c r="AI168" s="85"/>
      <c r="AJ168" s="2"/>
      <c r="AK168" s="2"/>
      <c r="AL168" s="2"/>
    </row>
    <row r="169" customFormat="false" ht="12.75" hidden="false" customHeight="true" outlineLevel="0" collapsed="false">
      <c r="B169" s="135" t="n">
        <v>1</v>
      </c>
      <c r="C169" s="136" t="n">
        <v>2</v>
      </c>
      <c r="D169" s="136" t="n">
        <v>3</v>
      </c>
      <c r="E169" s="136" t="n">
        <v>4</v>
      </c>
      <c r="F169" s="136" t="n">
        <v>5</v>
      </c>
      <c r="G169" s="136" t="n">
        <v>6</v>
      </c>
      <c r="H169" s="136" t="n">
        <v>7</v>
      </c>
      <c r="I169" s="136" t="n">
        <v>8</v>
      </c>
      <c r="J169" s="137" t="n">
        <v>9</v>
      </c>
      <c r="K169" s="2"/>
      <c r="L169" s="2"/>
      <c r="M169" s="90"/>
      <c r="N169" s="2"/>
      <c r="O169" s="131" t="s">
        <v>424</v>
      </c>
      <c r="P169" s="132" t="n">
        <f aca="false">+AFIRMACIONES!C7</f>
        <v>0</v>
      </c>
      <c r="Q169" s="132"/>
      <c r="R169" s="132"/>
      <c r="S169" s="132"/>
      <c r="T169" s="132"/>
      <c r="U169" s="2"/>
      <c r="V169" s="2"/>
      <c r="W169" s="2"/>
      <c r="X169" s="90"/>
      <c r="Y169" s="2"/>
      <c r="Z169" s="2"/>
      <c r="AA169" s="2"/>
      <c r="AB169" s="98"/>
      <c r="AC169" s="2"/>
      <c r="AD169" s="2"/>
      <c r="AE169" s="2"/>
      <c r="AF169" s="2"/>
      <c r="AG169" s="71"/>
      <c r="AH169" s="85"/>
      <c r="AI169" s="85"/>
      <c r="AJ169" s="2"/>
      <c r="AK169" s="2"/>
      <c r="AL169" s="2"/>
    </row>
    <row r="170" customFormat="false" ht="12.75" hidden="false" customHeight="true" outlineLevel="0" collapsed="false">
      <c r="B170" s="138" t="n">
        <f aca="false">SUM(Z79:Z81)</f>
        <v>11</v>
      </c>
      <c r="C170" s="138" t="n">
        <f aca="false">SUM(AA79:AA81)</f>
        <v>3</v>
      </c>
      <c r="D170" s="138" t="n">
        <f aca="false">SUM(AB79:AB81)</f>
        <v>7</v>
      </c>
      <c r="E170" s="138" t="n">
        <f aca="false">SUM(AC79:AC81)</f>
        <v>5</v>
      </c>
      <c r="F170" s="138" t="n">
        <f aca="false">SUM(AD79:AD81)</f>
        <v>13</v>
      </c>
      <c r="G170" s="138" t="n">
        <f aca="false">SUM(AE79:AE81)</f>
        <v>9</v>
      </c>
      <c r="H170" s="138" t="n">
        <f aca="false">SUM(AF79:AF81)</f>
        <v>5</v>
      </c>
      <c r="I170" s="138" t="n">
        <f aca="false">SUM(AG79:AG81)</f>
        <v>6</v>
      </c>
      <c r="J170" s="138" t="n">
        <f aca="false">SUM(AH79:AH81)</f>
        <v>13</v>
      </c>
      <c r="K170" s="2"/>
      <c r="L170" s="2"/>
      <c r="M170" s="90"/>
      <c r="N170" s="2"/>
      <c r="O170" s="131" t="s">
        <v>425</v>
      </c>
      <c r="P170" s="132" t="n">
        <f aca="false">+AFIRMACIONES!C8</f>
        <v>0</v>
      </c>
      <c r="Q170" s="132"/>
      <c r="R170" s="132"/>
      <c r="S170" s="132"/>
      <c r="T170" s="132"/>
      <c r="U170" s="2"/>
      <c r="V170" s="2"/>
      <c r="W170" s="2"/>
      <c r="X170" s="90"/>
      <c r="Y170" s="2"/>
      <c r="Z170" s="2"/>
      <c r="AA170" s="2"/>
      <c r="AB170" s="98"/>
      <c r="AC170" s="2"/>
      <c r="AD170" s="2"/>
      <c r="AE170" s="2"/>
      <c r="AF170" s="2"/>
      <c r="AG170" s="71"/>
      <c r="AH170" s="85"/>
      <c r="AI170" s="85"/>
      <c r="AJ170" s="2"/>
      <c r="AK170" s="2"/>
      <c r="AL170" s="2"/>
    </row>
    <row r="171" customFormat="false" ht="12.75" hidden="false" customHeight="true" outlineLevel="0" collapsed="false">
      <c r="B171" s="139" t="s">
        <v>426</v>
      </c>
      <c r="C171" s="139"/>
      <c r="D171" s="140" t="n">
        <f aca="false">SUM(B170:J170)/261</f>
        <v>0.275862068965517</v>
      </c>
      <c r="E171" s="141" t="str">
        <f aca="false">IF(D171&lt;0.2,"NO SE PUEDE HACER EL ANÁLISIS",IF(D171&gt;0.3,"NO TIENES PROBLEMAS EN MOSTRARTE","TE CUESTA MOSTRARTE"))</f>
        <v>TE CUESTA MOSTRARTE</v>
      </c>
      <c r="F171" s="141"/>
      <c r="G171" s="141"/>
      <c r="H171" s="141"/>
      <c r="I171" s="141"/>
      <c r="J171" s="141"/>
      <c r="K171" s="2"/>
      <c r="L171" s="2"/>
      <c r="M171" s="90"/>
      <c r="N171" s="2"/>
      <c r="O171" s="131" t="s">
        <v>427</v>
      </c>
      <c r="P171" s="132" t="n">
        <f aca="false">+AFIRMACIONES!C9</f>
        <v>0</v>
      </c>
      <c r="Q171" s="132"/>
      <c r="R171" s="132"/>
      <c r="S171" s="132"/>
      <c r="T171" s="132"/>
      <c r="U171" s="2"/>
      <c r="V171" s="2"/>
      <c r="W171" s="2"/>
      <c r="X171" s="90"/>
      <c r="Y171" s="2"/>
      <c r="Z171" s="2"/>
      <c r="AA171" s="2"/>
      <c r="AB171" s="98"/>
      <c r="AC171" s="2"/>
      <c r="AD171" s="2"/>
      <c r="AE171" s="2"/>
      <c r="AF171" s="2"/>
      <c r="AG171" s="71"/>
      <c r="AH171" s="85"/>
      <c r="AI171" s="85"/>
      <c r="AJ171" s="2"/>
      <c r="AK171" s="2"/>
      <c r="AL171" s="2"/>
    </row>
    <row r="172" customFormat="false" ht="12.75" hidden="false" customHeight="true" outlineLevel="0" collapsed="false">
      <c r="B172" s="90"/>
      <c r="C172" s="2"/>
      <c r="D172" s="2"/>
      <c r="E172" s="2"/>
      <c r="F172" s="142" t="s">
        <v>411</v>
      </c>
      <c r="G172" s="142"/>
      <c r="H172" s="143" t="n">
        <f aca="false">(MAX($B$170:$J$170)+MIN($B$170:$J$170))/2</f>
        <v>8</v>
      </c>
      <c r="I172" s="2"/>
      <c r="J172" s="2"/>
      <c r="K172" s="2"/>
      <c r="L172" s="2"/>
      <c r="M172" s="90"/>
      <c r="N172" s="2"/>
      <c r="O172" s="131" t="s">
        <v>428</v>
      </c>
      <c r="P172" s="435" t="e">
        <f aca="false">+VLOOKUP(1,#REF!,2,FALSE())</f>
        <v>#VALUE!</v>
      </c>
      <c r="Q172" s="435"/>
      <c r="R172" s="436"/>
      <c r="S172" s="437" t="e">
        <f aca="false">+VLOOKUP(1,#REF!,2,FALSE())</f>
        <v>#VALUE!</v>
      </c>
      <c r="T172" s="106"/>
      <c r="U172" s="2"/>
      <c r="V172" s="2"/>
      <c r="W172" s="2"/>
      <c r="X172" s="90"/>
      <c r="Y172" s="2"/>
      <c r="Z172" s="2"/>
      <c r="AA172" s="2"/>
      <c r="AB172" s="98"/>
      <c r="AC172" s="2"/>
      <c r="AD172" s="2"/>
      <c r="AE172" s="2"/>
      <c r="AF172" s="2"/>
      <c r="AG172" s="71"/>
      <c r="AH172" s="85"/>
      <c r="AI172" s="85"/>
      <c r="AJ172" s="2"/>
      <c r="AK172" s="2"/>
      <c r="AL172" s="2"/>
    </row>
    <row r="173" customFormat="false" ht="12.75" hidden="false" customHeight="true" outlineLevel="0" collapsed="false">
      <c r="B173" s="146" t="s">
        <v>429</v>
      </c>
      <c r="C173" s="146"/>
      <c r="D173" s="146"/>
      <c r="E173" s="146"/>
      <c r="F173" s="146"/>
      <c r="G173" s="146"/>
      <c r="H173" s="147" t="n">
        <f aca="false">COUNTIF(B170:J170,"&gt;"&amp;H172)</f>
        <v>4</v>
      </c>
      <c r="I173" s="2"/>
      <c r="J173" s="103"/>
      <c r="K173" s="2"/>
      <c r="L173" s="2"/>
      <c r="M173" s="90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90"/>
      <c r="Y173" s="2"/>
      <c r="Z173" s="2"/>
      <c r="AA173" s="2"/>
      <c r="AB173" s="98"/>
      <c r="AC173" s="2"/>
      <c r="AD173" s="2"/>
      <c r="AE173" s="2"/>
      <c r="AF173" s="2"/>
      <c r="AG173" s="71"/>
      <c r="AH173" s="85"/>
      <c r="AI173" s="85"/>
      <c r="AJ173" s="2"/>
      <c r="AK173" s="102"/>
      <c r="AL173" s="103"/>
    </row>
    <row r="174" customFormat="false" ht="12.75" hidden="false" customHeight="true" outlineLevel="0" collapsed="false">
      <c r="B174" s="148" t="s">
        <v>430</v>
      </c>
      <c r="C174" s="148"/>
      <c r="D174" s="148"/>
      <c r="E174" s="148"/>
      <c r="F174" s="148"/>
      <c r="G174" s="148"/>
      <c r="H174" s="149" t="n">
        <f aca="false">COUNTIF(B170:J170,"="&amp;H172)</f>
        <v>0</v>
      </c>
      <c r="I174" s="2"/>
      <c r="J174" s="2"/>
      <c r="K174" s="2"/>
      <c r="L174" s="150" t="s">
        <v>431</v>
      </c>
      <c r="M174" s="151" t="s">
        <v>432</v>
      </c>
      <c r="N174" s="151"/>
      <c r="O174" s="151"/>
      <c r="P174" s="151"/>
      <c r="Q174" s="151"/>
      <c r="R174" s="151"/>
      <c r="S174" s="151"/>
      <c r="T174" s="152" t="s">
        <v>433</v>
      </c>
      <c r="U174" s="2"/>
      <c r="V174" s="2"/>
      <c r="W174" s="2"/>
      <c r="X174" s="90"/>
      <c r="Y174" s="2"/>
      <c r="Z174" s="2"/>
      <c r="AA174" s="2"/>
      <c r="AB174" s="98"/>
      <c r="AC174" s="2"/>
      <c r="AD174" s="2"/>
      <c r="AE174" s="2"/>
      <c r="AF174" s="2"/>
      <c r="AG174" s="71"/>
      <c r="AH174" s="85"/>
      <c r="AI174" s="85"/>
      <c r="AJ174" s="2"/>
      <c r="AK174" s="102"/>
      <c r="AL174" s="103"/>
    </row>
    <row r="175" customFormat="false" ht="12.75" hidden="false" customHeight="true" outlineLevel="0" collapsed="false">
      <c r="B175" s="153" t="s">
        <v>434</v>
      </c>
      <c r="C175" s="153"/>
      <c r="D175" s="153"/>
      <c r="E175" s="153"/>
      <c r="F175" s="153"/>
      <c r="G175" s="153"/>
      <c r="H175" s="147" t="n">
        <f aca="false">COUNTIF(B170:J170,"&lt;"&amp;H172)</f>
        <v>5</v>
      </c>
      <c r="I175" s="2"/>
      <c r="J175" s="2"/>
      <c r="K175" s="103"/>
      <c r="L175" s="154" t="n">
        <v>1</v>
      </c>
      <c r="M175" s="155" t="str">
        <f aca="false">+VLOOKUP(L175,AFIRMACIONES!$B$293:$H$301,2,0)</f>
        <v>Evito la cólera y el enojo, porque no es correcto irritarse.</v>
      </c>
      <c r="N175" s="155"/>
      <c r="O175" s="155"/>
      <c r="P175" s="155"/>
      <c r="Q175" s="155"/>
      <c r="R175" s="155"/>
      <c r="S175" s="155"/>
      <c r="T175" s="156" t="n">
        <f aca="false">+VLOOKUP(L175,AFIRMACIONES!$B$293:$N$301,13,0)</f>
        <v>1</v>
      </c>
      <c r="U175" s="103"/>
      <c r="V175" s="2"/>
      <c r="W175" s="2"/>
      <c r="X175" s="90"/>
      <c r="Y175" s="2"/>
      <c r="Z175" s="2"/>
      <c r="AA175" s="2"/>
      <c r="AB175" s="98"/>
      <c r="AC175" s="2"/>
      <c r="AD175" s="2"/>
      <c r="AE175" s="2"/>
      <c r="AF175" s="2"/>
      <c r="AG175" s="71"/>
      <c r="AH175" s="85"/>
      <c r="AI175" s="85"/>
      <c r="AJ175" s="2"/>
      <c r="AK175" s="102"/>
      <c r="AL175" s="103"/>
    </row>
    <row r="176" customFormat="false" ht="12.75" hidden="false" customHeight="true" outlineLevel="0" collapsed="false">
      <c r="B176" s="157" t="s">
        <v>435</v>
      </c>
      <c r="C176" s="157"/>
      <c r="D176" s="157"/>
      <c r="E176" s="157"/>
      <c r="F176" s="157"/>
      <c r="G176" s="157"/>
      <c r="H176" s="157"/>
      <c r="I176" s="157"/>
      <c r="J176" s="157"/>
      <c r="K176" s="103"/>
      <c r="L176" s="154"/>
      <c r="M176" s="155"/>
      <c r="N176" s="155"/>
      <c r="O176" s="155"/>
      <c r="P176" s="155"/>
      <c r="Q176" s="155"/>
      <c r="R176" s="155"/>
      <c r="S176" s="155"/>
      <c r="T176" s="156"/>
      <c r="U176" s="103"/>
      <c r="V176" s="2"/>
      <c r="W176" s="2"/>
      <c r="X176" s="90"/>
      <c r="Y176" s="2"/>
      <c r="Z176" s="2"/>
      <c r="AA176" s="2"/>
      <c r="AB176" s="98"/>
      <c r="AC176" s="2"/>
      <c r="AD176" s="2"/>
      <c r="AE176" s="2"/>
      <c r="AF176" s="2"/>
      <c r="AG176" s="71"/>
      <c r="AH176" s="85"/>
      <c r="AI176" s="85"/>
      <c r="AJ176" s="2"/>
      <c r="AK176" s="102"/>
      <c r="AL176" s="103"/>
    </row>
    <row r="177" customFormat="false" ht="12.75" hidden="false" customHeight="true" outlineLevel="0" collapsed="false">
      <c r="B177" s="158" t="n">
        <v>1</v>
      </c>
      <c r="C177" s="159" t="n">
        <v>2</v>
      </c>
      <c r="D177" s="159" t="n">
        <v>3</v>
      </c>
      <c r="E177" s="159" t="n">
        <v>4</v>
      </c>
      <c r="F177" s="159" t="n">
        <v>5</v>
      </c>
      <c r="G177" s="159" t="n">
        <v>6</v>
      </c>
      <c r="H177" s="159" t="n">
        <v>7</v>
      </c>
      <c r="I177" s="159" t="n">
        <v>8</v>
      </c>
      <c r="J177" s="160" t="n">
        <v>9</v>
      </c>
      <c r="K177" s="103"/>
      <c r="L177" s="154" t="n">
        <v>2</v>
      </c>
      <c r="M177" s="155" t="str">
        <f aca="false">+VLOOKUP(L177,AFIRMACIONES!$B$293:$H$301,2,0)</f>
        <v>Evito cualquier tipo de irresponsabilidad.</v>
      </c>
      <c r="N177" s="155"/>
      <c r="O177" s="155"/>
      <c r="P177" s="155"/>
      <c r="Q177" s="155"/>
      <c r="R177" s="155"/>
      <c r="S177" s="155"/>
      <c r="T177" s="156" t="n">
        <f aca="false">+VLOOKUP(L177,AFIRMACIONES!$B$293:$N$301,13,0)</f>
        <v>6</v>
      </c>
      <c r="U177" s="103"/>
      <c r="V177" s="2"/>
      <c r="W177" s="2"/>
      <c r="X177" s="90"/>
      <c r="Y177" s="2"/>
      <c r="Z177" s="2"/>
      <c r="AA177" s="2"/>
      <c r="AB177" s="98"/>
      <c r="AC177" s="2"/>
      <c r="AD177" s="2"/>
      <c r="AE177" s="2"/>
      <c r="AF177" s="2"/>
      <c r="AG177" s="71"/>
      <c r="AH177" s="85"/>
      <c r="AI177" s="85"/>
      <c r="AJ177" s="2"/>
      <c r="AK177" s="102"/>
      <c r="AL177" s="103"/>
    </row>
    <row r="178" customFormat="false" ht="12.75" hidden="false" customHeight="true" outlineLevel="0" collapsed="false">
      <c r="B178" s="161" t="str">
        <f aca="false">+IF(B170=$H$172,"Igual",IF(B170&lt;$H$172,"Bajo","Sobre"))</f>
        <v>Sobre</v>
      </c>
      <c r="C178" s="162" t="str">
        <f aca="false">+IF(C170=$H$172,"Igual",IF(C170&lt;$H$172,"Bajo","Sobre"))</f>
        <v>Bajo</v>
      </c>
      <c r="D178" s="162" t="str">
        <f aca="false">+IF(D170=$H$172,"Igual",IF(D170&lt;$H$172,"Bajo","Sobre"))</f>
        <v>Bajo</v>
      </c>
      <c r="E178" s="162" t="str">
        <f aca="false">+IF(E170=$H$172,"Igual",IF(E170&lt;$H$172,"Bajo","Sobre"))</f>
        <v>Bajo</v>
      </c>
      <c r="F178" s="162" t="str">
        <f aca="false">+IF(F170=$H$172,"Igual",IF(F170&lt;$H$172,"Bajo","Sobre"))</f>
        <v>Sobre</v>
      </c>
      <c r="G178" s="162" t="str">
        <f aca="false">+IF(G170=$H$172,"Igual",IF(G170&lt;$H$172,"Bajo","Sobre"))</f>
        <v>Sobre</v>
      </c>
      <c r="H178" s="162" t="str">
        <f aca="false">+IF(H170=$H$172,"Igual",IF(H170&lt;$H$172,"Bajo","Sobre"))</f>
        <v>Bajo</v>
      </c>
      <c r="I178" s="162" t="str">
        <f aca="false">+IF(I170=$H$172,"Igual",IF(I170&lt;$H$172,"Bajo","Sobre"))</f>
        <v>Bajo</v>
      </c>
      <c r="J178" s="163" t="str">
        <f aca="false">+IF(J170=$H$172,"Igual",IF(J170&lt;$H$172,"Bajo","Sobre"))</f>
        <v>Sobre</v>
      </c>
      <c r="K178" s="103"/>
      <c r="L178" s="154"/>
      <c r="M178" s="155"/>
      <c r="N178" s="155"/>
      <c r="O178" s="155"/>
      <c r="P178" s="155"/>
      <c r="Q178" s="155"/>
      <c r="R178" s="155"/>
      <c r="S178" s="155"/>
      <c r="T178" s="156"/>
      <c r="U178" s="164"/>
      <c r="V178" s="2"/>
      <c r="W178" s="2"/>
      <c r="X178" s="90"/>
      <c r="Y178" s="2"/>
      <c r="Z178" s="2"/>
      <c r="AA178" s="2"/>
      <c r="AB178" s="98"/>
      <c r="AC178" s="2"/>
      <c r="AD178" s="2"/>
      <c r="AE178" s="2"/>
      <c r="AF178" s="2"/>
      <c r="AG178" s="71"/>
      <c r="AH178" s="85"/>
      <c r="AI178" s="85"/>
      <c r="AJ178" s="2"/>
      <c r="AK178" s="102"/>
      <c r="AL178" s="103"/>
    </row>
    <row r="179" customFormat="false" ht="12.75" hidden="false" customHeight="true" outlineLevel="0" collapsed="false">
      <c r="B179" s="165" t="n">
        <f aca="false">+B170-$H$172</f>
        <v>3</v>
      </c>
      <c r="C179" s="166" t="n">
        <f aca="false">+C170-$H$172</f>
        <v>-5</v>
      </c>
      <c r="D179" s="166" t="n">
        <f aca="false">+D170-$H$172</f>
        <v>-1</v>
      </c>
      <c r="E179" s="166" t="n">
        <f aca="false">+E170-$H$172</f>
        <v>-3</v>
      </c>
      <c r="F179" s="166" t="n">
        <f aca="false">+F170-$H$172</f>
        <v>5</v>
      </c>
      <c r="G179" s="166" t="n">
        <f aca="false">+G170-$H$172</f>
        <v>1</v>
      </c>
      <c r="H179" s="166" t="n">
        <f aca="false">+H170-$H$172</f>
        <v>-3</v>
      </c>
      <c r="I179" s="166" t="n">
        <f aca="false">+I170-$H$172</f>
        <v>-2</v>
      </c>
      <c r="J179" s="167" t="n">
        <f aca="false">+J170-$H$172</f>
        <v>5</v>
      </c>
      <c r="K179" s="103"/>
      <c r="L179" s="168" t="n">
        <v>3</v>
      </c>
      <c r="M179" s="169" t="str">
        <f aca="false">+VLOOKUP(L179,AFIRMACIONES!$B$293:$H$301,2,0)</f>
        <v>Evito el fracaso a toda costa, porque creo que siempre se puede hacer algo más.</v>
      </c>
      <c r="N179" s="169"/>
      <c r="O179" s="169"/>
      <c r="P179" s="169"/>
      <c r="Q179" s="169"/>
      <c r="R179" s="169"/>
      <c r="S179" s="169"/>
      <c r="T179" s="170" t="n">
        <f aca="false">+VLOOKUP(L179,AFIRMACIONES!$B$293:$N$301,13,0)</f>
        <v>3</v>
      </c>
      <c r="U179" s="164"/>
      <c r="V179" s="2"/>
      <c r="W179" s="2"/>
      <c r="X179" s="90"/>
      <c r="Y179" s="2"/>
      <c r="Z179" s="2"/>
      <c r="AA179" s="2"/>
      <c r="AB179" s="98"/>
      <c r="AC179" s="2"/>
      <c r="AD179" s="2"/>
      <c r="AE179" s="2"/>
      <c r="AF179" s="2"/>
      <c r="AG179" s="71"/>
      <c r="AH179" s="85"/>
      <c r="AI179" s="85"/>
      <c r="AJ179" s="2"/>
      <c r="AK179" s="102"/>
      <c r="AL179" s="103"/>
    </row>
    <row r="180" customFormat="false" ht="12.75" hidden="false" customHeight="true" outlineLevel="0" collapsed="false">
      <c r="B180" s="171" t="s">
        <v>436</v>
      </c>
      <c r="C180" s="171"/>
      <c r="D180" s="171"/>
      <c r="E180" s="172" t="n">
        <f aca="false">MAX(B170:J170)-MIN(B170:J170)</f>
        <v>10</v>
      </c>
      <c r="F180" s="2"/>
      <c r="G180" s="2"/>
      <c r="H180" s="2"/>
      <c r="I180" s="2"/>
      <c r="J180" s="2"/>
      <c r="K180" s="103"/>
      <c r="L180" s="168"/>
      <c r="M180" s="169"/>
      <c r="N180" s="169"/>
      <c r="O180" s="169"/>
      <c r="P180" s="169"/>
      <c r="Q180" s="169"/>
      <c r="R180" s="169"/>
      <c r="S180" s="169"/>
      <c r="T180" s="170"/>
      <c r="U180" s="103"/>
      <c r="V180" s="2"/>
      <c r="W180" s="2"/>
      <c r="X180" s="90"/>
      <c r="Y180" s="2"/>
      <c r="Z180" s="2"/>
      <c r="AA180" s="2"/>
      <c r="AB180" s="98"/>
      <c r="AC180" s="2"/>
      <c r="AD180" s="2"/>
      <c r="AE180" s="2"/>
      <c r="AF180" s="2"/>
      <c r="AG180" s="71"/>
      <c r="AH180" s="85"/>
      <c r="AI180" s="87"/>
      <c r="AJ180" s="103"/>
      <c r="AK180" s="107"/>
      <c r="AL180" s="103"/>
    </row>
    <row r="181" customFormat="false" ht="12.75" hidden="false" customHeight="true" outlineLevel="0" collapsed="false">
      <c r="B181" s="90"/>
      <c r="C181" s="2"/>
      <c r="D181" s="2"/>
      <c r="E181" s="2"/>
      <c r="F181" s="2"/>
      <c r="G181" s="2"/>
      <c r="H181" s="2"/>
      <c r="I181" s="2"/>
      <c r="J181" s="2"/>
      <c r="K181" s="103"/>
      <c r="L181" s="173" t="s">
        <v>437</v>
      </c>
      <c r="M181" s="173"/>
      <c r="N181" s="173"/>
      <c r="O181" s="173"/>
      <c r="P181" s="173"/>
      <c r="Q181" s="173"/>
      <c r="R181" s="173"/>
      <c r="S181" s="173"/>
      <c r="T181" s="152" t="s">
        <v>433</v>
      </c>
      <c r="U181" s="164"/>
      <c r="V181" s="2"/>
      <c r="W181" s="2"/>
      <c r="X181" s="90"/>
      <c r="Y181" s="2"/>
      <c r="Z181" s="2"/>
      <c r="AA181" s="2"/>
      <c r="AB181" s="98"/>
      <c r="AC181" s="2"/>
      <c r="AD181" s="2"/>
      <c r="AE181" s="2"/>
      <c r="AF181" s="2"/>
      <c r="AG181" s="71"/>
      <c r="AH181" s="85"/>
      <c r="AI181" s="87"/>
      <c r="AJ181" s="103"/>
      <c r="AK181" s="2"/>
      <c r="AL181" s="2"/>
    </row>
    <row r="182" customFormat="false" ht="12.75" hidden="false" customHeight="true" outlineLevel="0" collapsed="false">
      <c r="B182" s="90"/>
      <c r="C182" s="2"/>
      <c r="D182" s="2"/>
      <c r="E182" s="2"/>
      <c r="F182" s="2"/>
      <c r="G182" s="2"/>
      <c r="H182" s="2"/>
      <c r="I182" s="2"/>
      <c r="J182" s="2"/>
      <c r="K182" s="103"/>
      <c r="L182" s="174" t="n">
        <v>1</v>
      </c>
      <c r="M182" s="175" t="s">
        <v>438</v>
      </c>
      <c r="N182" s="175"/>
      <c r="O182" s="175"/>
      <c r="P182" s="176" t="str">
        <f aca="false">+VLOOKUP(L182,AFIRMACIONES!$B$306:$N$314,2,0)</f>
        <v>Realizar</v>
      </c>
      <c r="Q182" s="176"/>
      <c r="R182" s="176"/>
      <c r="S182" s="176"/>
      <c r="T182" s="177" t="n">
        <f aca="false">+VLOOKUP(L182,AFIRMACIONES!$B$306:$N$314,13,0)</f>
        <v>3</v>
      </c>
      <c r="U182" s="164"/>
      <c r="V182" s="2"/>
      <c r="W182" s="2"/>
      <c r="X182" s="90"/>
      <c r="Y182" s="2"/>
      <c r="Z182" s="2"/>
      <c r="AA182" s="2"/>
      <c r="AB182" s="98"/>
      <c r="AC182" s="2"/>
      <c r="AD182" s="2"/>
      <c r="AE182" s="2"/>
      <c r="AF182" s="2"/>
      <c r="AG182" s="71"/>
      <c r="AH182" s="85"/>
      <c r="AI182" s="85"/>
      <c r="AJ182" s="2"/>
      <c r="AK182" s="2"/>
      <c r="AL182" s="2"/>
    </row>
    <row r="183" customFormat="false" ht="12.75" hidden="false" customHeight="true" outlineLevel="0" collapsed="false">
      <c r="B183" s="90"/>
      <c r="C183" s="2"/>
      <c r="D183" s="2"/>
      <c r="E183" s="2"/>
      <c r="F183" s="2"/>
      <c r="G183" s="2"/>
      <c r="H183" s="2"/>
      <c r="I183" s="2"/>
      <c r="J183" s="2"/>
      <c r="K183" s="103"/>
      <c r="L183" s="178" t="n">
        <v>2</v>
      </c>
      <c r="M183" s="179" t="s">
        <v>439</v>
      </c>
      <c r="N183" s="179"/>
      <c r="O183" s="179"/>
      <c r="P183" s="180" t="str">
        <f aca="false">+VLOOKUP(L183,AFIRMACIONES!$B$306:$N$314,2,0)</f>
        <v>Observar</v>
      </c>
      <c r="Q183" s="180"/>
      <c r="R183" s="180"/>
      <c r="S183" s="180"/>
      <c r="T183" s="181" t="n">
        <f aca="false">+VLOOKUP(L183,AFIRMACIONES!$B$306:$N$314,13,0)</f>
        <v>5</v>
      </c>
      <c r="U183" s="164"/>
      <c r="V183" s="2"/>
      <c r="W183" s="2"/>
      <c r="X183" s="90"/>
      <c r="Y183" s="2"/>
      <c r="Z183" s="2"/>
      <c r="AA183" s="2"/>
      <c r="AB183" s="98"/>
      <c r="AC183" s="2"/>
      <c r="AD183" s="2"/>
      <c r="AE183" s="2"/>
      <c r="AF183" s="2"/>
      <c r="AG183" s="71"/>
      <c r="AH183" s="85"/>
      <c r="AI183" s="85"/>
      <c r="AJ183" s="2"/>
      <c r="AK183" s="2"/>
      <c r="AL183" s="2"/>
    </row>
    <row r="184" customFormat="false" ht="12.75" hidden="false" customHeight="true" outlineLevel="0" collapsed="false">
      <c r="B184" s="90"/>
      <c r="C184" s="2"/>
      <c r="D184" s="2"/>
      <c r="E184" s="2"/>
      <c r="F184" s="2"/>
      <c r="G184" s="2"/>
      <c r="H184" s="2"/>
      <c r="I184" s="2"/>
      <c r="J184" s="2"/>
      <c r="K184" s="103"/>
      <c r="L184" s="2"/>
      <c r="M184" s="90"/>
      <c r="N184" s="2"/>
      <c r="O184" s="2"/>
      <c r="P184" s="2"/>
      <c r="Q184" s="2"/>
      <c r="R184" s="2"/>
      <c r="S184" s="2"/>
      <c r="T184" s="2"/>
      <c r="U184" s="103"/>
      <c r="V184" s="2"/>
      <c r="W184" s="2"/>
      <c r="X184" s="90"/>
      <c r="Y184" s="2"/>
      <c r="Z184" s="2"/>
      <c r="AA184" s="2"/>
      <c r="AB184" s="98"/>
      <c r="AC184" s="2"/>
      <c r="AD184" s="2"/>
      <c r="AE184" s="2"/>
      <c r="AF184" s="2"/>
      <c r="AG184" s="71"/>
      <c r="AH184" s="85"/>
      <c r="AI184" s="85"/>
      <c r="AJ184" s="2"/>
      <c r="AK184" s="2"/>
      <c r="AL184" s="2"/>
    </row>
    <row r="185" customFormat="false" ht="12.75" hidden="false" customHeight="true" outlineLevel="0" collapsed="false">
      <c r="B185" s="90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90"/>
      <c r="N185" s="2"/>
      <c r="O185" s="2"/>
      <c r="P185" s="220" t="s">
        <v>495</v>
      </c>
      <c r="Q185" s="220"/>
      <c r="R185" s="220"/>
      <c r="S185" s="220"/>
      <c r="T185" s="220"/>
      <c r="U185" s="164"/>
      <c r="V185" s="2"/>
      <c r="W185" s="2"/>
      <c r="X185" s="90"/>
      <c r="Y185" s="2"/>
      <c r="Z185" s="2"/>
      <c r="AA185" s="2"/>
      <c r="AB185" s="98"/>
      <c r="AC185" s="2"/>
      <c r="AD185" s="2"/>
      <c r="AE185" s="2"/>
      <c r="AF185" s="2"/>
      <c r="AG185" s="71"/>
      <c r="AH185" s="85"/>
      <c r="AI185" s="87"/>
      <c r="AJ185" s="103"/>
      <c r="AK185" s="2"/>
      <c r="AL185" s="2"/>
    </row>
    <row r="186" customFormat="false" ht="12.75" hidden="false" customHeight="true" outlineLevel="0" collapsed="false">
      <c r="B186" s="90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90"/>
      <c r="N186" s="2"/>
      <c r="O186" s="2"/>
      <c r="P186" s="401" t="n">
        <v>1</v>
      </c>
      <c r="Q186" s="402" t="str">
        <f aca="false">IF(Y90=1,AA90,"No")</f>
        <v>No</v>
      </c>
      <c r="R186" s="402"/>
      <c r="S186" s="402"/>
      <c r="T186" s="402"/>
      <c r="U186" s="103"/>
      <c r="V186" s="2"/>
      <c r="W186" s="2"/>
      <c r="X186" s="90"/>
      <c r="Y186" s="2"/>
      <c r="Z186" s="2"/>
      <c r="AA186" s="2"/>
      <c r="AB186" s="98"/>
      <c r="AC186" s="2"/>
      <c r="AD186" s="2"/>
      <c r="AE186" s="2"/>
      <c r="AF186" s="2"/>
      <c r="AG186" s="71"/>
      <c r="AH186" s="85"/>
      <c r="AI186" s="87"/>
      <c r="AJ186" s="103"/>
      <c r="AK186" s="2"/>
      <c r="AL186" s="2"/>
    </row>
    <row r="187" customFormat="false" ht="12.75" hidden="false" customHeight="true" outlineLevel="0" collapsed="false">
      <c r="B187" s="182"/>
      <c r="C187" s="182"/>
      <c r="D187" s="182"/>
      <c r="E187" s="182"/>
      <c r="F187" s="182"/>
      <c r="G187" s="182"/>
      <c r="H187" s="182"/>
      <c r="I187" s="182"/>
      <c r="J187" s="182"/>
      <c r="K187" s="2"/>
      <c r="L187" s="2"/>
      <c r="M187" s="90"/>
      <c r="N187" s="2"/>
      <c r="O187" s="2"/>
      <c r="P187" s="409" t="n">
        <f aca="false">+B179</f>
        <v>3</v>
      </c>
      <c r="Q187" s="402"/>
      <c r="R187" s="402"/>
      <c r="S187" s="402"/>
      <c r="T187" s="402"/>
      <c r="U187" s="186"/>
      <c r="V187" s="2"/>
      <c r="W187" s="2"/>
      <c r="X187" s="90"/>
      <c r="Y187" s="2"/>
      <c r="Z187" s="2"/>
      <c r="AA187" s="2"/>
      <c r="AB187" s="98"/>
      <c r="AC187" s="2"/>
      <c r="AD187" s="2"/>
      <c r="AE187" s="2"/>
      <c r="AF187" s="2"/>
      <c r="AG187" s="71"/>
      <c r="AH187" s="85"/>
      <c r="AI187" s="87"/>
      <c r="AJ187" s="103"/>
      <c r="AK187" s="2"/>
      <c r="AL187" s="2"/>
    </row>
    <row r="188" customFormat="false" ht="12.75" hidden="false" customHeight="true" outlineLevel="0" collapsed="false">
      <c r="B188" s="182"/>
      <c r="C188" s="182"/>
      <c r="D188" s="182"/>
      <c r="E188" s="182"/>
      <c r="F188" s="182"/>
      <c r="G188" s="182"/>
      <c r="H188" s="182"/>
      <c r="I188" s="182"/>
      <c r="J188" s="182"/>
      <c r="K188" s="2"/>
      <c r="L188" s="2"/>
      <c r="M188" s="90"/>
      <c r="N188" s="2"/>
      <c r="O188" s="2"/>
      <c r="P188" s="401" t="n">
        <v>2</v>
      </c>
      <c r="Q188" s="402" t="str">
        <f aca="false">IF(Y91=1,AA91,"No")</f>
        <v>Abrirse afectivamente, a la vincularidad - Amar.</v>
      </c>
      <c r="R188" s="402"/>
      <c r="S188" s="402"/>
      <c r="T188" s="402"/>
      <c r="U188" s="103"/>
      <c r="V188" s="2"/>
      <c r="W188" s="2"/>
      <c r="X188" s="90"/>
      <c r="Y188" s="2"/>
      <c r="Z188" s="2"/>
      <c r="AA188" s="2"/>
      <c r="AB188" s="98"/>
      <c r="AC188" s="2"/>
      <c r="AD188" s="2"/>
      <c r="AE188" s="2"/>
      <c r="AF188" s="2"/>
      <c r="AG188" s="71"/>
      <c r="AH188" s="85"/>
      <c r="AI188" s="87"/>
      <c r="AJ188" s="103"/>
      <c r="AK188" s="2"/>
      <c r="AL188" s="2"/>
    </row>
    <row r="189" customFormat="false" ht="12.75" hidden="false" customHeight="true" outlineLevel="0" collapsed="false">
      <c r="B189" s="182"/>
      <c r="C189" s="182"/>
      <c r="D189" s="182"/>
      <c r="E189" s="182"/>
      <c r="F189" s="182"/>
      <c r="G189" s="182"/>
      <c r="H189" s="182"/>
      <c r="I189" s="182"/>
      <c r="J189" s="182"/>
      <c r="K189" s="2"/>
      <c r="L189" s="2"/>
      <c r="M189" s="90"/>
      <c r="N189" s="2"/>
      <c r="O189" s="2"/>
      <c r="P189" s="409" t="n">
        <f aca="false">+C179</f>
        <v>-5</v>
      </c>
      <c r="Q189" s="402"/>
      <c r="R189" s="402"/>
      <c r="S189" s="402"/>
      <c r="T189" s="402"/>
      <c r="U189" s="103"/>
      <c r="V189" s="2"/>
      <c r="W189" s="2"/>
      <c r="X189" s="90"/>
      <c r="Y189" s="2"/>
      <c r="Z189" s="2"/>
      <c r="AA189" s="2"/>
      <c r="AB189" s="98"/>
      <c r="AC189" s="2"/>
      <c r="AD189" s="2"/>
      <c r="AE189" s="2"/>
      <c r="AF189" s="2"/>
      <c r="AG189" s="71"/>
      <c r="AH189" s="85"/>
      <c r="AI189" s="87"/>
      <c r="AJ189" s="103"/>
      <c r="AK189" s="2"/>
      <c r="AL189" s="2"/>
    </row>
    <row r="190" customFormat="false" ht="17.25" hidden="false" customHeight="true" outlineLevel="0" collapsed="false">
      <c r="B190" s="182"/>
      <c r="C190" s="182"/>
      <c r="D190" s="182"/>
      <c r="E190" s="182"/>
      <c r="F190" s="182"/>
      <c r="G190" s="182"/>
      <c r="H190" s="182"/>
      <c r="I190" s="182"/>
      <c r="J190" s="182"/>
      <c r="K190" s="2"/>
      <c r="L190" s="2"/>
      <c r="M190" s="90"/>
      <c r="N190" s="2"/>
      <c r="O190" s="2"/>
      <c r="P190" s="401" t="n">
        <v>3</v>
      </c>
      <c r="Q190" s="402" t="str">
        <f aca="false">IF(Y92=1,AA92,"No")</f>
        <v>Hacer lo que se debe para lograr el desarrollo personal.</v>
      </c>
      <c r="R190" s="402"/>
      <c r="S190" s="402"/>
      <c r="T190" s="402"/>
      <c r="U190" s="103"/>
      <c r="V190" s="2"/>
      <c r="W190" s="2"/>
      <c r="X190" s="90"/>
      <c r="Y190" s="2"/>
      <c r="Z190" s="2"/>
      <c r="AA190" s="2"/>
      <c r="AB190" s="98"/>
      <c r="AC190" s="2"/>
      <c r="AD190" s="2"/>
      <c r="AE190" s="2"/>
      <c r="AF190" s="2"/>
      <c r="AG190" s="71"/>
      <c r="AH190" s="85"/>
      <c r="AI190" s="87"/>
      <c r="AJ190" s="103"/>
      <c r="AK190" s="2"/>
      <c r="AL190" s="2"/>
    </row>
    <row r="191" customFormat="false" ht="17.25" hidden="false" customHeight="true" outlineLevel="0" collapsed="false">
      <c r="B191" s="196" t="s">
        <v>447</v>
      </c>
      <c r="C191" s="196"/>
      <c r="D191" s="196"/>
      <c r="E191" s="196"/>
      <c r="F191" s="196"/>
      <c r="G191" s="196"/>
      <c r="H191" s="196"/>
      <c r="I191" s="196"/>
      <c r="J191" s="196"/>
      <c r="K191" s="2"/>
      <c r="L191" s="438" t="s">
        <v>412</v>
      </c>
      <c r="M191" s="438"/>
      <c r="N191" s="438"/>
      <c r="O191" s="2"/>
      <c r="P191" s="409" t="n">
        <f aca="false">+D179</f>
        <v>-1</v>
      </c>
      <c r="Q191" s="402"/>
      <c r="R191" s="402"/>
      <c r="S191" s="402"/>
      <c r="T191" s="402"/>
      <c r="U191" s="103"/>
      <c r="V191" s="2"/>
      <c r="W191" s="2"/>
      <c r="X191" s="90"/>
      <c r="Y191" s="2"/>
      <c r="Z191" s="2"/>
      <c r="AA191" s="2"/>
      <c r="AB191" s="98"/>
      <c r="AC191" s="2"/>
      <c r="AD191" s="2"/>
      <c r="AE191" s="2"/>
      <c r="AF191" s="2"/>
      <c r="AG191" s="71"/>
      <c r="AH191" s="85"/>
      <c r="AI191" s="87"/>
      <c r="AJ191" s="103"/>
      <c r="AK191" s="2"/>
      <c r="AL191" s="2"/>
    </row>
    <row r="192" customFormat="false" ht="17.25" hidden="false" customHeight="true" outlineLevel="0" collapsed="false">
      <c r="B192" s="200" t="n">
        <v>1</v>
      </c>
      <c r="C192" s="152" t="n">
        <v>5</v>
      </c>
      <c r="D192" s="200" t="n">
        <v>2</v>
      </c>
      <c r="E192" s="152" t="n">
        <v>6</v>
      </c>
      <c r="F192" s="200" t="n">
        <v>3</v>
      </c>
      <c r="G192" s="152" t="n">
        <v>7</v>
      </c>
      <c r="H192" s="200" t="n">
        <v>4</v>
      </c>
      <c r="I192" s="201" t="n">
        <v>8</v>
      </c>
      <c r="J192" s="202" t="n">
        <v>9</v>
      </c>
      <c r="K192" s="2"/>
      <c r="L192" s="438" t="s">
        <v>414</v>
      </c>
      <c r="M192" s="438"/>
      <c r="N192" s="438"/>
      <c r="O192" s="2"/>
      <c r="P192" s="401" t="n">
        <v>4</v>
      </c>
      <c r="Q192" s="402" t="str">
        <f aca="false">IF(Y93=1,AA93,"No")</f>
        <v>Introspección - Mirar lo que no le gusta o no puede cambiar de si.</v>
      </c>
      <c r="R192" s="402"/>
      <c r="S192" s="402"/>
      <c r="T192" s="402"/>
      <c r="U192" s="204"/>
      <c r="V192" s="2"/>
      <c r="W192" s="2"/>
      <c r="X192" s="90"/>
      <c r="Y192" s="2"/>
      <c r="Z192" s="2"/>
      <c r="AA192" s="2"/>
      <c r="AB192" s="98"/>
      <c r="AC192" s="2"/>
      <c r="AD192" s="2"/>
      <c r="AE192" s="2"/>
      <c r="AF192" s="2"/>
      <c r="AG192" s="71"/>
      <c r="AH192" s="85"/>
      <c r="AI192" s="7"/>
      <c r="AJ192" s="103"/>
      <c r="AK192" s="2"/>
      <c r="AL192" s="2"/>
    </row>
    <row r="193" customFormat="false" ht="17.25" hidden="false" customHeight="true" outlineLevel="0" collapsed="false">
      <c r="B193" s="205" t="n">
        <f aca="false">+B170</f>
        <v>11</v>
      </c>
      <c r="C193" s="206" t="n">
        <f aca="false">+F170</f>
        <v>13</v>
      </c>
      <c r="D193" s="205" t="n">
        <f aca="false">+C170</f>
        <v>3</v>
      </c>
      <c r="E193" s="206" t="n">
        <f aca="false">+G170</f>
        <v>9</v>
      </c>
      <c r="F193" s="205" t="n">
        <f aca="false">+D170</f>
        <v>7</v>
      </c>
      <c r="G193" s="206" t="n">
        <f aca="false">+H170</f>
        <v>5</v>
      </c>
      <c r="H193" s="205" t="n">
        <f aca="false">+E170</f>
        <v>5</v>
      </c>
      <c r="I193" s="207" t="n">
        <f aca="false">+I170</f>
        <v>6</v>
      </c>
      <c r="J193" s="208" t="n">
        <f aca="false">+J170</f>
        <v>13</v>
      </c>
      <c r="K193" s="2"/>
      <c r="L193" s="2"/>
      <c r="M193" s="124" t="s">
        <v>416</v>
      </c>
      <c r="N193" s="2"/>
      <c r="O193" s="2"/>
      <c r="P193" s="409" t="n">
        <f aca="false">+E179</f>
        <v>-3</v>
      </c>
      <c r="Q193" s="402"/>
      <c r="R193" s="402"/>
      <c r="S193" s="402"/>
      <c r="T193" s="402"/>
      <c r="U193" s="103"/>
      <c r="V193" s="2"/>
      <c r="W193" s="2"/>
      <c r="X193" s="90"/>
      <c r="Y193" s="2"/>
      <c r="Z193" s="2"/>
      <c r="AA193" s="2"/>
      <c r="AB193" s="98"/>
      <c r="AC193" s="2"/>
      <c r="AD193" s="2"/>
      <c r="AE193" s="2"/>
      <c r="AF193" s="2"/>
      <c r="AG193" s="71"/>
      <c r="AH193" s="85"/>
      <c r="AI193" s="85"/>
      <c r="AJ193" s="103"/>
    </row>
    <row r="194" customFormat="false" ht="17.25" hidden="false" customHeight="true" outlineLevel="0" collapsed="false">
      <c r="B194" s="208" t="n">
        <f aca="false">(+B170+F170)</f>
        <v>24</v>
      </c>
      <c r="C194" s="208"/>
      <c r="D194" s="208" t="n">
        <f aca="false">(+C170+G170)</f>
        <v>12</v>
      </c>
      <c r="E194" s="208"/>
      <c r="F194" s="208" t="n">
        <f aca="false">(+D170+H170)</f>
        <v>12</v>
      </c>
      <c r="G194" s="208"/>
      <c r="H194" s="208" t="n">
        <f aca="false">(+E170+I170)</f>
        <v>11</v>
      </c>
      <c r="I194" s="208"/>
      <c r="J194" s="208"/>
      <c r="K194" s="2"/>
      <c r="L194" s="2"/>
      <c r="M194" s="124" t="s">
        <v>418</v>
      </c>
      <c r="N194" s="2"/>
      <c r="O194" s="2"/>
      <c r="P194" s="401" t="n">
        <v>5</v>
      </c>
      <c r="Q194" s="402" t="str">
        <f aca="false">IF(Y94=1,AA94,"No")</f>
        <v>No</v>
      </c>
      <c r="R194" s="402"/>
      <c r="S194" s="402"/>
      <c r="T194" s="402"/>
      <c r="U194" s="103"/>
      <c r="V194" s="2"/>
      <c r="W194" s="2"/>
      <c r="X194" s="90"/>
      <c r="Y194" s="2"/>
      <c r="Z194" s="2"/>
      <c r="AA194" s="2"/>
      <c r="AB194" s="98"/>
      <c r="AC194" s="2"/>
      <c r="AD194" s="2"/>
      <c r="AE194" s="2"/>
      <c r="AF194" s="2"/>
      <c r="AG194" s="71"/>
      <c r="AH194" s="85"/>
      <c r="AI194" s="85"/>
      <c r="AJ194" s="103"/>
    </row>
    <row r="195" customFormat="false" ht="17.25" hidden="false" customHeight="true" outlineLevel="0" collapsed="false">
      <c r="B195" s="210" t="s">
        <v>449</v>
      </c>
      <c r="C195" s="210"/>
      <c r="D195" s="211" t="s">
        <v>450</v>
      </c>
      <c r="E195" s="211"/>
      <c r="F195" s="212" t="s">
        <v>451</v>
      </c>
      <c r="G195" s="212"/>
      <c r="H195" s="213" t="s">
        <v>452</v>
      </c>
      <c r="I195" s="213"/>
      <c r="J195" s="214" t="s">
        <v>453</v>
      </c>
      <c r="K195" s="2"/>
      <c r="L195" s="2"/>
      <c r="M195" s="439" t="s">
        <v>417</v>
      </c>
      <c r="N195" s="2"/>
      <c r="O195" s="2"/>
      <c r="P195" s="409" t="n">
        <f aca="false">+F179</f>
        <v>5</v>
      </c>
      <c r="Q195" s="402"/>
      <c r="R195" s="402"/>
      <c r="S195" s="402"/>
      <c r="T195" s="402"/>
      <c r="U195" s="103"/>
      <c r="V195" s="2"/>
      <c r="W195" s="2"/>
      <c r="X195" s="90"/>
      <c r="Y195" s="2"/>
      <c r="Z195" s="2"/>
      <c r="AA195" s="2"/>
      <c r="AB195" s="98"/>
      <c r="AC195" s="2"/>
      <c r="AD195" s="2"/>
      <c r="AE195" s="2"/>
      <c r="AF195" s="2"/>
      <c r="AG195" s="71"/>
      <c r="AH195" s="85"/>
      <c r="AI195" s="85"/>
      <c r="AJ195" s="2"/>
    </row>
    <row r="196" customFormat="false" ht="17.25" hidden="false" customHeight="true" outlineLevel="0" collapsed="false">
      <c r="B196" s="440" t="str">
        <f aca="false">IF(B194=MIN($B$194:$I$194),"Eje más bajo",IF(B194=MAX($B194:$I194),"Eje más alto"," "))</f>
        <v>Eje más alto</v>
      </c>
      <c r="C196" s="440"/>
      <c r="D196" s="440" t="str">
        <f aca="false">IF(D194=MIN($B$194:$I$194),"Eje más bajo",IF(D194=MAX($B194:$I194),"Eje más alto"," "))</f>
        <v> </v>
      </c>
      <c r="E196" s="440"/>
      <c r="F196" s="440" t="str">
        <f aca="false">IF(F194=MIN($B$194:$I$194),"Eje más bajo",IF(F194=MAX($B194:$I194),"Eje más alto"," "))</f>
        <v> </v>
      </c>
      <c r="G196" s="440"/>
      <c r="H196" s="441" t="str">
        <f aca="false">IF(H194=MIN($B$194:$I$194),"Eje más bajo",IF(H194=MAX($B194:$I194),"Eje más alto"," "))</f>
        <v>Eje más bajo</v>
      </c>
      <c r="I196" s="441"/>
      <c r="J196" s="218" t="str">
        <f aca="false">IF(J170&gt;H172,"Sobre Media","Bajo Media")</f>
        <v>Sobre Media</v>
      </c>
      <c r="K196" s="2"/>
      <c r="L196" s="2"/>
      <c r="M196" s="442" t="s">
        <v>503</v>
      </c>
      <c r="N196" s="2"/>
      <c r="O196" s="2"/>
      <c r="P196" s="401" t="n">
        <v>6</v>
      </c>
      <c r="Q196" s="402" t="str">
        <f aca="false">IF(Y95=1,AA95,"No")</f>
        <v>No</v>
      </c>
      <c r="R196" s="402"/>
      <c r="S196" s="402"/>
      <c r="T196" s="402"/>
      <c r="U196" s="2"/>
      <c r="V196" s="2"/>
      <c r="W196" s="2"/>
      <c r="X196" s="98"/>
      <c r="Y196" s="2"/>
      <c r="Z196" s="2"/>
      <c r="AA196" s="2"/>
      <c r="AB196" s="2"/>
      <c r="AC196" s="71"/>
      <c r="AD196" s="85"/>
      <c r="AE196" s="2"/>
      <c r="AF196" s="2"/>
      <c r="AG196" s="2"/>
      <c r="AH196" s="2"/>
      <c r="AI196" s="2"/>
      <c r="AJ196" s="2"/>
    </row>
    <row r="197" customFormat="false" ht="17.25" hidden="false" customHeight="true" outlineLevel="0" collapsed="false">
      <c r="B197" s="231" t="s">
        <v>458</v>
      </c>
      <c r="C197" s="231"/>
      <c r="D197" s="231"/>
      <c r="E197" s="443" t="n">
        <f aca="false">MAX(B194:I194)</f>
        <v>24</v>
      </c>
      <c r="F197" s="182"/>
      <c r="G197" s="182"/>
      <c r="H197" s="182"/>
      <c r="I197" s="118"/>
      <c r="J197" s="218"/>
      <c r="K197" s="2"/>
      <c r="L197" s="2"/>
      <c r="M197" s="90"/>
      <c r="N197" s="2"/>
      <c r="O197" s="2"/>
      <c r="P197" s="409" t="n">
        <f aca="false">+G179</f>
        <v>1</v>
      </c>
      <c r="Q197" s="402"/>
      <c r="R197" s="402"/>
      <c r="S197" s="402"/>
      <c r="T197" s="402"/>
      <c r="U197" s="2"/>
      <c r="V197" s="2"/>
      <c r="W197" s="2"/>
      <c r="X197" s="98"/>
      <c r="Y197" s="2"/>
      <c r="Z197" s="2"/>
      <c r="AA197" s="2"/>
      <c r="AB197" s="2"/>
      <c r="AC197" s="71"/>
      <c r="AD197" s="85"/>
      <c r="AE197" s="2"/>
      <c r="AF197" s="2"/>
      <c r="AG197" s="2"/>
      <c r="AH197" s="2"/>
      <c r="AI197" s="2"/>
      <c r="AJ197" s="2"/>
    </row>
    <row r="198" customFormat="false" ht="17.25" hidden="false" customHeight="true" outlineLevel="0" collapsed="false">
      <c r="B198" s="231" t="s">
        <v>460</v>
      </c>
      <c r="C198" s="231"/>
      <c r="D198" s="231"/>
      <c r="E198" s="206" t="n">
        <f aca="false">MIN(B194:I194)</f>
        <v>11</v>
      </c>
      <c r="F198" s="182"/>
      <c r="G198" s="182"/>
      <c r="H198" s="182"/>
      <c r="I198" s="182"/>
      <c r="J198" s="182"/>
      <c r="K198" s="2"/>
      <c r="L198" s="2"/>
      <c r="M198" s="90"/>
      <c r="N198" s="2"/>
      <c r="O198" s="2"/>
      <c r="P198" s="401" t="n">
        <v>7</v>
      </c>
      <c r="Q198" s="402" t="str">
        <f aca="false">IF(Y96=1,AA96,"No")</f>
        <v>Disfrutar - Relejarse de exceso de responsabilidades y control.</v>
      </c>
      <c r="R198" s="402"/>
      <c r="S198" s="402"/>
      <c r="T198" s="402"/>
      <c r="U198" s="2"/>
      <c r="V198" s="2"/>
      <c r="W198" s="2"/>
      <c r="X198" s="90"/>
      <c r="Y198" s="2"/>
      <c r="Z198" s="2"/>
      <c r="AA198" s="2"/>
      <c r="AB198" s="2"/>
      <c r="AC198" s="71"/>
      <c r="AD198" s="85"/>
      <c r="AE198" s="2"/>
      <c r="AF198" s="2"/>
      <c r="AG198" s="2"/>
      <c r="AH198" s="2"/>
      <c r="AI198" s="2"/>
      <c r="AJ198" s="2"/>
    </row>
    <row r="199" customFormat="false" ht="17.25" hidden="false" customHeight="true" outlineLevel="0" collapsed="false">
      <c r="B199" s="231" t="s">
        <v>461</v>
      </c>
      <c r="C199" s="231"/>
      <c r="D199" s="231"/>
      <c r="E199" s="237" t="n">
        <f aca="false">+E197-E198</f>
        <v>13</v>
      </c>
      <c r="F199" s="238" t="str">
        <f aca="false">+IF(E199&lt;=3.5,"Trabajar un poco",IF(E199&gt;7,"Trabajar mucho","Trabajo moderado"))</f>
        <v>Trabajar mucho</v>
      </c>
      <c r="G199" s="238"/>
      <c r="H199" s="238"/>
      <c r="I199" s="2"/>
      <c r="J199" s="2"/>
      <c r="K199" s="2"/>
      <c r="L199" s="2"/>
      <c r="M199" s="90"/>
      <c r="N199" s="2"/>
      <c r="O199" s="2"/>
      <c r="P199" s="409" t="n">
        <f aca="false">+H179</f>
        <v>-3</v>
      </c>
      <c r="Q199" s="402"/>
      <c r="R199" s="402"/>
      <c r="S199" s="402"/>
      <c r="T199" s="402"/>
      <c r="U199" s="2"/>
      <c r="V199" s="2"/>
      <c r="W199" s="2"/>
      <c r="X199" s="90"/>
      <c r="Y199" s="2"/>
      <c r="Z199" s="2"/>
      <c r="AA199" s="2"/>
      <c r="AB199" s="2"/>
      <c r="AC199" s="71"/>
      <c r="AD199" s="85"/>
      <c r="AE199" s="2"/>
      <c r="AF199" s="2"/>
      <c r="AG199" s="2"/>
      <c r="AH199" s="2"/>
      <c r="AI199" s="2"/>
      <c r="AJ199" s="2"/>
    </row>
    <row r="200" customFormat="false" ht="17.25" hidden="false" customHeight="true" outlineLevel="0" collapsed="false">
      <c r="B200" s="90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90"/>
      <c r="N200" s="2"/>
      <c r="O200" s="2"/>
      <c r="P200" s="401" t="n">
        <v>8</v>
      </c>
      <c r="Q200" s="402" t="str">
        <f aca="false">IF(Y97=1,AA97,"No")</f>
        <v>Una decisión - Poner límites - Considerar las consecuencias.</v>
      </c>
      <c r="R200" s="402"/>
      <c r="S200" s="402"/>
      <c r="T200" s="402"/>
      <c r="U200" s="2"/>
      <c r="V200" s="2"/>
      <c r="W200" s="2"/>
      <c r="X200" s="90"/>
      <c r="Y200" s="2"/>
      <c r="Z200" s="2"/>
      <c r="AA200" s="2"/>
      <c r="AB200" s="2"/>
      <c r="AC200" s="71"/>
      <c r="AD200" s="85"/>
      <c r="AE200" s="2"/>
      <c r="AF200" s="2"/>
      <c r="AG200" s="2"/>
      <c r="AH200" s="2"/>
      <c r="AI200" s="2"/>
      <c r="AJ200" s="2"/>
    </row>
    <row r="201" customFormat="false" ht="17.25" hidden="false" customHeight="true" outlineLevel="0" collapsed="false">
      <c r="B201" s="130" t="s">
        <v>440</v>
      </c>
      <c r="C201" s="130"/>
      <c r="D201" s="130"/>
      <c r="E201" s="130"/>
      <c r="F201" s="130"/>
      <c r="G201" s="130"/>
      <c r="H201" s="130"/>
      <c r="I201" s="130"/>
      <c r="J201" s="130"/>
      <c r="K201" s="2"/>
      <c r="L201" s="2"/>
      <c r="M201" s="90"/>
      <c r="N201" s="2"/>
      <c r="O201" s="2"/>
      <c r="P201" s="409" t="n">
        <f aca="false">+I179</f>
        <v>-2</v>
      </c>
      <c r="Q201" s="402"/>
      <c r="R201" s="402"/>
      <c r="S201" s="402"/>
      <c r="T201" s="402"/>
      <c r="U201" s="2"/>
      <c r="V201" s="2"/>
      <c r="W201" s="2"/>
      <c r="X201" s="90"/>
      <c r="Y201" s="2"/>
      <c r="Z201" s="2"/>
      <c r="AA201" s="2"/>
      <c r="AB201" s="2"/>
      <c r="AC201" s="71"/>
      <c r="AD201" s="85"/>
      <c r="AE201" s="85"/>
      <c r="AF201" s="2"/>
      <c r="AG201" s="2"/>
      <c r="AH201" s="2"/>
      <c r="AI201" s="2"/>
      <c r="AJ201" s="2"/>
    </row>
    <row r="202" customFormat="false" ht="17.25" hidden="false" customHeight="true" outlineLevel="0" collapsed="false">
      <c r="B202" s="184" t="n">
        <v>4</v>
      </c>
      <c r="C202" s="175" t="n">
        <v>5</v>
      </c>
      <c r="D202" s="175" t="n">
        <v>3</v>
      </c>
      <c r="E202" s="175" t="n">
        <v>6</v>
      </c>
      <c r="F202" s="175" t="n">
        <v>2</v>
      </c>
      <c r="G202" s="175" t="n">
        <v>7</v>
      </c>
      <c r="H202" s="175" t="n">
        <v>1</v>
      </c>
      <c r="I202" s="175" t="n">
        <v>8</v>
      </c>
      <c r="J202" s="185" t="n">
        <v>9</v>
      </c>
      <c r="K202" s="2"/>
      <c r="L202" s="2"/>
      <c r="M202" s="90"/>
      <c r="N202" s="2"/>
      <c r="O202" s="2"/>
      <c r="P202" s="401" t="n">
        <v>9</v>
      </c>
      <c r="Q202" s="402" t="str">
        <f aca="false">IF(Y98=1,AA98,"No")</f>
        <v>No</v>
      </c>
      <c r="R202" s="402"/>
      <c r="S202" s="402"/>
      <c r="T202" s="402"/>
      <c r="U202" s="2"/>
      <c r="V202" s="2"/>
      <c r="W202" s="2"/>
      <c r="X202" s="90"/>
      <c r="Y202" s="2"/>
      <c r="Z202" s="2"/>
      <c r="AA202" s="2"/>
      <c r="AB202" s="2"/>
      <c r="AC202" s="71"/>
      <c r="AD202" s="85"/>
      <c r="AE202" s="85"/>
      <c r="AF202" s="2"/>
      <c r="AG202" s="2"/>
      <c r="AH202" s="2"/>
      <c r="AI202" s="2"/>
      <c r="AJ202" s="2"/>
    </row>
    <row r="203" customFormat="false" ht="17.25" hidden="false" customHeight="true" outlineLevel="0" collapsed="false">
      <c r="B203" s="187" t="n">
        <f aca="false">+E170</f>
        <v>5</v>
      </c>
      <c r="C203" s="188" t="n">
        <f aca="false">+F170</f>
        <v>13</v>
      </c>
      <c r="D203" s="188" t="n">
        <f aca="false">+D170</f>
        <v>7</v>
      </c>
      <c r="E203" s="188" t="n">
        <f aca="false">+G170</f>
        <v>9</v>
      </c>
      <c r="F203" s="188" t="n">
        <f aca="false">+C170</f>
        <v>3</v>
      </c>
      <c r="G203" s="188" t="n">
        <f aca="false">+H170</f>
        <v>5</v>
      </c>
      <c r="H203" s="188" t="n">
        <f aca="false">+B170</f>
        <v>11</v>
      </c>
      <c r="I203" s="188" t="n">
        <f aca="false">+I170</f>
        <v>6</v>
      </c>
      <c r="J203" s="189" t="n">
        <f aca="false">+J170</f>
        <v>13</v>
      </c>
      <c r="K203" s="2"/>
      <c r="L203" s="2"/>
      <c r="M203" s="90"/>
      <c r="N203" s="2"/>
      <c r="O203" s="2"/>
      <c r="P203" s="409" t="n">
        <f aca="false">+J179</f>
        <v>5</v>
      </c>
      <c r="Q203" s="402"/>
      <c r="R203" s="402"/>
      <c r="S203" s="402"/>
      <c r="T203" s="402"/>
      <c r="U203" s="2"/>
      <c r="V203" s="2"/>
      <c r="W203" s="2"/>
      <c r="X203" s="90"/>
      <c r="Y203" s="2"/>
      <c r="Z203" s="2"/>
      <c r="AA203" s="2"/>
      <c r="AB203" s="2"/>
      <c r="AC203" s="71"/>
      <c r="AD203" s="85"/>
      <c r="AE203" s="85"/>
      <c r="AF203" s="2"/>
      <c r="AG203" s="2"/>
      <c r="AH203" s="2"/>
      <c r="AI203" s="2"/>
      <c r="AJ203" s="2"/>
    </row>
    <row r="204" customFormat="false" ht="17.25" hidden="false" customHeight="true" outlineLevel="0" collapsed="false">
      <c r="B204" s="190" t="s">
        <v>441</v>
      </c>
      <c r="C204" s="190"/>
      <c r="D204" s="191" t="s">
        <v>442</v>
      </c>
      <c r="E204" s="191"/>
      <c r="F204" s="191" t="s">
        <v>443</v>
      </c>
      <c r="G204" s="191"/>
      <c r="H204" s="191" t="s">
        <v>444</v>
      </c>
      <c r="I204" s="191"/>
      <c r="J204" s="192" t="s">
        <v>445</v>
      </c>
      <c r="K204" s="2"/>
      <c r="L204" s="2"/>
      <c r="M204" s="90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90"/>
      <c r="Y204" s="2"/>
      <c r="Z204" s="2"/>
      <c r="AA204" s="2"/>
      <c r="AB204" s="2"/>
      <c r="AC204" s="71"/>
      <c r="AD204" s="85"/>
      <c r="AE204" s="85"/>
      <c r="AF204" s="2"/>
      <c r="AG204" s="2"/>
      <c r="AH204" s="2"/>
      <c r="AI204" s="2"/>
      <c r="AJ204" s="2"/>
    </row>
    <row r="205" customFormat="false" ht="17.25" hidden="false" customHeight="true" outlineLevel="0" collapsed="false">
      <c r="B205" s="193" t="str">
        <f aca="false">+IF(AND((B203-C203)&lt;=$AG$84,(B203-C203)&gt;=-$AG$84),"EJE","NO")</f>
        <v>NO</v>
      </c>
      <c r="C205" s="193"/>
      <c r="D205" s="194" t="str">
        <f aca="false">+IF(AND((D203-E203)&lt;=$AG$84,(D203-E203)&gt;=-$AG$84),"EJE","NO")</f>
        <v>EJE</v>
      </c>
      <c r="E205" s="194"/>
      <c r="F205" s="194" t="str">
        <f aca="false">+IF(AND((F203-G203)&lt;=$AG$84,(F203-G203)&gt;=-$AG$84),"EJE","NO")</f>
        <v>EJE</v>
      </c>
      <c r="G205" s="194"/>
      <c r="H205" s="194" t="str">
        <f aca="false">+IF(AND((H203-I203)&lt;=$AG$84,(H203-I203)&gt;=-$AG$84),"EJE","NO")</f>
        <v>NO</v>
      </c>
      <c r="I205" s="194"/>
      <c r="J205" s="195" t="s">
        <v>446</v>
      </c>
      <c r="K205" s="2"/>
      <c r="L205" s="2"/>
      <c r="M205" s="90"/>
      <c r="N205" s="2"/>
      <c r="O205" s="2"/>
      <c r="P205" s="2"/>
      <c r="Q205" s="2"/>
      <c r="R205" s="2"/>
      <c r="S205" s="2"/>
      <c r="T205" s="90"/>
      <c r="U205" s="2"/>
      <c r="V205" s="2"/>
      <c r="W205" s="2"/>
      <c r="X205" s="90"/>
      <c r="Y205" s="2"/>
      <c r="Z205" s="2"/>
      <c r="AA205" s="2"/>
      <c r="AB205" s="2"/>
      <c r="AC205" s="71"/>
      <c r="AD205" s="85"/>
      <c r="AE205" s="85"/>
      <c r="AF205" s="2"/>
      <c r="AG205" s="2"/>
      <c r="AH205" s="2"/>
      <c r="AI205" s="2"/>
      <c r="AJ205" s="2"/>
    </row>
    <row r="206" customFormat="false" ht="17.25" hidden="false" customHeight="true" outlineLevel="0" collapsed="false">
      <c r="B206" s="197" t="str">
        <f aca="false">IF(B205="EJE",(+IF(AND((B203-$H$172)&gt;=0,(C203-$H$172)&gt;=0,((B203-$H$172)+(C203-$H$172))&gt;0),"SOBRE LA MEDIA",(IF(AND((B203-$H$172)&lt;=0,(C203-$H$172)&lt;=0,((B203-$H$172)+(C203-$H$172))&lt;0),"BAJO LA MEDIA","EN LA MEDIA")))),"HAY EJE")</f>
        <v>HAY EJE</v>
      </c>
      <c r="C206" s="197"/>
      <c r="D206" s="198" t="str">
        <f aca="false">IF(D205="EJE",(+IF(AND((D203-$H$172)&gt;=0,(E203-$H$172)&gt;=0,((D203-$H$172)+(E203-$H$172))&gt;0),"SOBRE LA MEDIA",(IF(AND((D203-$H$172)&lt;=0,(E203-$H$172)&lt;=0,((D203-$H$172)+(E203-$H$172))&lt;0),"BAJO LA MEDIA","EN LA MEDIA")))),"HAY EJE")</f>
        <v>EN LA MEDIA</v>
      </c>
      <c r="E206" s="198"/>
      <c r="F206" s="198" t="str">
        <f aca="false">IF(F205="EJE",(+IF(AND((F203-$H$172)&gt;=0,(G203-$H$172)&gt;=0,((F203-$H$172)+(G203-$H$172))&gt;0),"SOBRE LA MEDIA",(IF(AND((F203-$H$172)&lt;=0,(G203-$H$172)&lt;=0,((F203-$H$172)+(G203-$H$172))&lt;0),"BAJO LA MEDIA","EN LA MEDIA")))),"HAY EJE")</f>
        <v>BAJO LA MEDIA</v>
      </c>
      <c r="G206" s="198"/>
      <c r="H206" s="198" t="str">
        <f aca="false">IF(H205="EJE",(+IF(AND((H203-$H$172)&gt;=0,(I203-$H$172)&gt;=0,((H203-$H$172)+(I203-$H$172))&gt;0),"SOBRE LA MEDIA",(IF(AND((H203-$H$172)&lt;=0,(I203-$H$172)&lt;=0,((H203-$H$172)+(I203-$H$172))&lt;0),"BAJO LA MEDIA","EN LA MEDIA")))),"HAY EJE")</f>
        <v>HAY EJE</v>
      </c>
      <c r="I206" s="198"/>
      <c r="J206" s="199" t="str">
        <f aca="false">IF(J203&lt;$H$172,"BAJO","ALTO")</f>
        <v>ALTO</v>
      </c>
      <c r="K206" s="2"/>
      <c r="L206" s="2"/>
      <c r="M206" s="90"/>
      <c r="N206" s="2"/>
      <c r="O206" s="2"/>
      <c r="P206" s="351" t="s">
        <v>485</v>
      </c>
      <c r="Q206" s="351"/>
      <c r="R206" s="351"/>
      <c r="S206" s="351"/>
      <c r="T206" s="90"/>
      <c r="U206" s="2"/>
      <c r="V206" s="2"/>
      <c r="W206" s="2"/>
      <c r="X206" s="90"/>
      <c r="Y206" s="2"/>
      <c r="Z206" s="2"/>
      <c r="AA206" s="2"/>
      <c r="AB206" s="2"/>
      <c r="AC206" s="7"/>
      <c r="AD206" s="7"/>
      <c r="AE206" s="85"/>
      <c r="AF206" s="2"/>
      <c r="AG206" s="2"/>
      <c r="AH206" s="2"/>
      <c r="AI206" s="2"/>
      <c r="AJ206" s="2"/>
    </row>
    <row r="207" customFormat="false" ht="17.25" hidden="false" customHeight="true" outlineLevel="0" collapsed="false">
      <c r="B207" s="203" t="s">
        <v>448</v>
      </c>
      <c r="C207" s="203"/>
      <c r="D207" s="203"/>
      <c r="E207" s="203"/>
      <c r="F207" s="203"/>
      <c r="G207" s="203"/>
      <c r="H207" s="203"/>
      <c r="I207" s="203"/>
      <c r="J207" s="203"/>
      <c r="K207" s="2"/>
      <c r="L207" s="2"/>
      <c r="M207" s="90"/>
      <c r="N207" s="2"/>
      <c r="O207" s="2"/>
      <c r="P207" s="353" t="s">
        <v>433</v>
      </c>
      <c r="Q207" s="354" t="s">
        <v>488</v>
      </c>
      <c r="R207" s="354"/>
      <c r="S207" s="354"/>
      <c r="T207" s="444"/>
      <c r="U207" s="444"/>
      <c r="V207" s="2"/>
      <c r="W207" s="2"/>
      <c r="X207" s="90"/>
      <c r="Y207" s="2"/>
      <c r="Z207" s="2"/>
      <c r="AA207" s="2"/>
      <c r="AB207" s="2"/>
      <c r="AC207" s="71"/>
      <c r="AD207" s="85"/>
      <c r="AE207" s="85"/>
      <c r="AF207" s="2"/>
      <c r="AG207" s="2"/>
      <c r="AH207" s="2"/>
      <c r="AI207" s="2"/>
      <c r="AJ207" s="2"/>
    </row>
    <row r="208" customFormat="false" ht="17.25" hidden="false" customHeight="true" outlineLevel="0" collapsed="false">
      <c r="B208" s="203"/>
      <c r="C208" s="203"/>
      <c r="D208" s="203"/>
      <c r="E208" s="203"/>
      <c r="F208" s="203"/>
      <c r="G208" s="203"/>
      <c r="H208" s="203"/>
      <c r="I208" s="203"/>
      <c r="J208" s="203"/>
      <c r="K208" s="2"/>
      <c r="L208" s="2"/>
      <c r="M208" s="122" t="s">
        <v>413</v>
      </c>
      <c r="N208" s="2"/>
      <c r="O208" s="2"/>
      <c r="P208" s="359" t="n">
        <v>1</v>
      </c>
      <c r="Q208" s="75" t="n">
        <f aca="false">+B170</f>
        <v>11</v>
      </c>
      <c r="R208" s="360" t="s">
        <v>392</v>
      </c>
      <c r="S208" s="236" t="n">
        <f aca="false">SUM(Q208:Q210)</f>
        <v>24</v>
      </c>
      <c r="T208" s="444"/>
      <c r="U208" s="444"/>
      <c r="V208" s="2"/>
      <c r="W208" s="2"/>
      <c r="X208" s="90"/>
      <c r="Y208" s="2"/>
      <c r="Z208" s="2"/>
      <c r="AA208" s="2"/>
      <c r="AB208" s="2"/>
      <c r="AC208" s="71"/>
      <c r="AD208" s="85"/>
      <c r="AE208" s="85"/>
      <c r="AF208" s="2"/>
      <c r="AG208" s="2"/>
      <c r="AH208" s="2"/>
      <c r="AI208" s="2"/>
      <c r="AJ208" s="2"/>
    </row>
    <row r="209" customFormat="false" ht="17.25" hidden="false" customHeight="true" outlineLevel="0" collapsed="false">
      <c r="A209" s="2"/>
      <c r="B209" s="203"/>
      <c r="C209" s="203"/>
      <c r="D209" s="203"/>
      <c r="E209" s="203"/>
      <c r="F209" s="203"/>
      <c r="G209" s="203"/>
      <c r="H209" s="203"/>
      <c r="I209" s="203"/>
      <c r="J209" s="203"/>
      <c r="K209" s="2"/>
      <c r="L209" s="2"/>
      <c r="M209" s="122" t="s">
        <v>415</v>
      </c>
      <c r="N209" s="2"/>
      <c r="O209" s="2"/>
      <c r="P209" s="359" t="n">
        <v>3</v>
      </c>
      <c r="Q209" s="75" t="n">
        <f aca="false">+D170</f>
        <v>7</v>
      </c>
      <c r="R209" s="366" t="s">
        <v>462</v>
      </c>
      <c r="S209" s="241" t="n">
        <f aca="false">+S208/$AI$82</f>
        <v>0.333333333333333</v>
      </c>
      <c r="T209" s="125"/>
      <c r="U209" s="125"/>
      <c r="V209" s="2"/>
      <c r="W209" s="2"/>
      <c r="X209" s="90"/>
      <c r="Y209" s="2"/>
      <c r="Z209" s="2"/>
      <c r="AA209" s="2"/>
      <c r="AB209" s="2"/>
      <c r="AC209" s="71"/>
      <c r="AD209" s="85"/>
      <c r="AE209" s="85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customFormat="false" ht="17.2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70" t="n">
        <v>8</v>
      </c>
      <c r="Q210" s="371" t="n">
        <f aca="false">+I170</f>
        <v>6</v>
      </c>
      <c r="R210" s="372" t="s">
        <v>464</v>
      </c>
      <c r="S210" s="245" t="str">
        <f aca="false">IF(S209=MIN($S$217,$S$213,$S$209),"MENOR",IF(S209=MAX($S$217,$S$213,$S$209),"MAYOR","MEDIO"))</f>
        <v>MEDIO</v>
      </c>
      <c r="T210" s="125"/>
      <c r="U210" s="125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customFormat="false" ht="17.25" hidden="false" customHeight="true" outlineLevel="0" collapsed="false">
      <c r="A211" s="2"/>
      <c r="B211" s="425" t="s">
        <v>499</v>
      </c>
      <c r="C211" s="426" t="s">
        <v>500</v>
      </c>
      <c r="D211" s="426" t="s">
        <v>501</v>
      </c>
      <c r="E211" s="426" t="s">
        <v>324</v>
      </c>
      <c r="F211" s="426"/>
      <c r="G211" s="426" t="s">
        <v>325</v>
      </c>
      <c r="H211" s="426"/>
      <c r="I211" s="426" t="s">
        <v>326</v>
      </c>
      <c r="J211" s="426"/>
      <c r="K211" s="426" t="s">
        <v>327</v>
      </c>
      <c r="L211" s="426"/>
      <c r="M211" s="427" t="s">
        <v>328</v>
      </c>
      <c r="N211" s="427"/>
      <c r="O211" s="2"/>
      <c r="P211" s="378" t="s">
        <v>433</v>
      </c>
      <c r="Q211" s="379" t="s">
        <v>492</v>
      </c>
      <c r="R211" s="379"/>
      <c r="S211" s="379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customFormat="false" ht="17.25" hidden="false" customHeight="true" outlineLevel="0" collapsed="false">
      <c r="A212" s="2"/>
      <c r="B212" s="425"/>
      <c r="C212" s="428" t="e">
        <f aca="false">+VLOOKUP(1,$AJ$2:$AY$11,5,FALSE())</f>
        <v>#N/A</v>
      </c>
      <c r="D212" s="429" t="e">
        <f aca="false">+VLOOKUP(1,$AJ$2:$AY$11,6,FALSE())</f>
        <v>#N/A</v>
      </c>
      <c r="E212" s="429" t="e">
        <f aca="false">+VLOOKUP(1,$AJ$2:$AY$11,7,FALSE())</f>
        <v>#N/A</v>
      </c>
      <c r="F212" s="429"/>
      <c r="G212" s="429" t="e">
        <f aca="false">+VLOOKUP(1,$AJ$2:$AY$11,9,FALSE())</f>
        <v>#N/A</v>
      </c>
      <c r="H212" s="429"/>
      <c r="I212" s="429" t="e">
        <f aca="false">+VLOOKUP(1,$AJ$2:$AY$11,11,FALSE())</f>
        <v>#N/A</v>
      </c>
      <c r="J212" s="429"/>
      <c r="K212" s="429" t="e">
        <f aca="false">+VLOOKUP(1,$AJ$2:$AY$11,13,FALSE())</f>
        <v>#N/A</v>
      </c>
      <c r="L212" s="429"/>
      <c r="M212" s="430" t="e">
        <f aca="false">+VLOOKUP(1,$AJ$2:$AY$11,15,FALSE())</f>
        <v>#N/A</v>
      </c>
      <c r="N212" s="430"/>
      <c r="O212" s="2"/>
      <c r="P212" s="386" t="n">
        <v>2</v>
      </c>
      <c r="Q212" s="75" t="n">
        <f aca="false">+C170</f>
        <v>3</v>
      </c>
      <c r="R212" s="387" t="s">
        <v>392</v>
      </c>
      <c r="S212" s="236" t="n">
        <f aca="false">SUM(Q212:Q214)</f>
        <v>17</v>
      </c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customFormat="false" ht="17.25" hidden="false" customHeight="true" outlineLevel="0" collapsed="false">
      <c r="A213" s="2"/>
      <c r="B213" s="425"/>
      <c r="C213" s="428"/>
      <c r="D213" s="428"/>
      <c r="E213" s="429"/>
      <c r="F213" s="429"/>
      <c r="G213" s="429"/>
      <c r="H213" s="429"/>
      <c r="I213" s="429"/>
      <c r="J213" s="429"/>
      <c r="K213" s="429"/>
      <c r="L213" s="429"/>
      <c r="M213" s="430"/>
      <c r="N213" s="430"/>
      <c r="O213" s="2"/>
      <c r="P213" s="386" t="n">
        <v>6</v>
      </c>
      <c r="Q213" s="75" t="n">
        <f aca="false">+G170</f>
        <v>9</v>
      </c>
      <c r="R213" s="392" t="s">
        <v>462</v>
      </c>
      <c r="S213" s="241" t="n">
        <f aca="false">+S212/$AI$82</f>
        <v>0.236111111111111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customFormat="false" ht="17.25" hidden="false" customHeight="true" outlineLevel="0" collapsed="false">
      <c r="A214" s="2"/>
      <c r="B214" s="425"/>
      <c r="C214" s="428"/>
      <c r="D214" s="428"/>
      <c r="E214" s="429"/>
      <c r="F214" s="429"/>
      <c r="G214" s="429"/>
      <c r="H214" s="429"/>
      <c r="I214" s="429"/>
      <c r="J214" s="429"/>
      <c r="K214" s="429"/>
      <c r="L214" s="429"/>
      <c r="M214" s="430"/>
      <c r="N214" s="430"/>
      <c r="O214" s="2"/>
      <c r="P214" s="395" t="n">
        <v>7</v>
      </c>
      <c r="Q214" s="374" t="n">
        <f aca="false">+H170</f>
        <v>5</v>
      </c>
      <c r="R214" s="396" t="s">
        <v>464</v>
      </c>
      <c r="S214" s="245" t="str">
        <f aca="false">IF(S213=MIN($S$217,$S$213,$S$209),"MENOR",IF(S213=MAX($S$217,$S$213,$S$209),"MAYOR","MEDIO"))</f>
        <v>MENOR</v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customFormat="false" ht="17.25" hidden="false" customHeight="true" outlineLevel="0" collapsed="false">
      <c r="A215" s="2"/>
      <c r="B215" s="425"/>
      <c r="C215" s="428"/>
      <c r="D215" s="428"/>
      <c r="E215" s="429"/>
      <c r="F215" s="429"/>
      <c r="G215" s="429"/>
      <c r="H215" s="429"/>
      <c r="I215" s="429"/>
      <c r="J215" s="429"/>
      <c r="K215" s="429"/>
      <c r="L215" s="429"/>
      <c r="M215" s="430"/>
      <c r="N215" s="430"/>
      <c r="O215" s="2"/>
      <c r="P215" s="403" t="s">
        <v>433</v>
      </c>
      <c r="Q215" s="404" t="s">
        <v>496</v>
      </c>
      <c r="R215" s="404"/>
      <c r="S215" s="404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customFormat="false" ht="17.25" hidden="false" customHeight="true" outlineLevel="0" collapsed="false">
      <c r="A216" s="2"/>
      <c r="B216" s="425"/>
      <c r="C216" s="428"/>
      <c r="D216" s="428"/>
      <c r="E216" s="429"/>
      <c r="F216" s="429"/>
      <c r="G216" s="429"/>
      <c r="H216" s="429"/>
      <c r="I216" s="429"/>
      <c r="J216" s="429"/>
      <c r="K216" s="429"/>
      <c r="L216" s="429"/>
      <c r="M216" s="430"/>
      <c r="N216" s="430"/>
      <c r="O216" s="2"/>
      <c r="P216" s="410" t="n">
        <v>4</v>
      </c>
      <c r="Q216" s="255" t="n">
        <f aca="false">+E170</f>
        <v>5</v>
      </c>
      <c r="R216" s="411" t="s">
        <v>392</v>
      </c>
      <c r="S216" s="236" t="n">
        <f aca="false">SUM(Q216:Q218)</f>
        <v>31</v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85"/>
      <c r="AE216" s="85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customFormat="false" ht="17.25" hidden="false" customHeight="true" outlineLevel="0" collapsed="false">
      <c r="A217" s="2"/>
      <c r="B217" s="425"/>
      <c r="C217" s="428"/>
      <c r="D217" s="428"/>
      <c r="E217" s="429"/>
      <c r="F217" s="429"/>
      <c r="G217" s="429"/>
      <c r="H217" s="429"/>
      <c r="I217" s="429"/>
      <c r="J217" s="429"/>
      <c r="K217" s="429"/>
      <c r="L217" s="429"/>
      <c r="M217" s="430"/>
      <c r="N217" s="430"/>
      <c r="O217" s="2"/>
      <c r="P217" s="410" t="n">
        <v>5</v>
      </c>
      <c r="Q217" s="255" t="n">
        <f aca="false">+F170</f>
        <v>13</v>
      </c>
      <c r="R217" s="416" t="s">
        <v>462</v>
      </c>
      <c r="S217" s="241" t="n">
        <f aca="false">+S216/$AI$82</f>
        <v>0.430555555555556</v>
      </c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85"/>
      <c r="AE217" s="85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customFormat="false" ht="17.25" hidden="false" customHeight="true" outlineLevel="0" collapsed="false">
      <c r="A218" s="2"/>
      <c r="B218" s="425"/>
      <c r="C218" s="428"/>
      <c r="D218" s="428"/>
      <c r="E218" s="429"/>
      <c r="F218" s="429"/>
      <c r="G218" s="429"/>
      <c r="H218" s="429"/>
      <c r="I218" s="429"/>
      <c r="J218" s="429"/>
      <c r="K218" s="429"/>
      <c r="L218" s="429"/>
      <c r="M218" s="430"/>
      <c r="N218" s="430"/>
      <c r="O218" s="2"/>
      <c r="P218" s="419" t="n">
        <v>9</v>
      </c>
      <c r="Q218" s="374" t="n">
        <f aca="false">+J170</f>
        <v>13</v>
      </c>
      <c r="R218" s="420" t="s">
        <v>464</v>
      </c>
      <c r="S218" s="245" t="str">
        <f aca="false">IF(S217=MIN($S$217,$S$213,$S$209),"MENOR",IF(S217=MAX($S$217,$S$213,$S$209),"MAYOR","MEDIO"))</f>
        <v>MAYOR</v>
      </c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customFormat="false" ht="17.25" hidden="false" customHeight="true" outlineLevel="0" collapsed="false">
      <c r="A219" s="2"/>
      <c r="B219" s="425"/>
      <c r="C219" s="428"/>
      <c r="D219" s="428"/>
      <c r="E219" s="429"/>
      <c r="F219" s="429"/>
      <c r="G219" s="429"/>
      <c r="H219" s="429"/>
      <c r="I219" s="429"/>
      <c r="J219" s="429"/>
      <c r="K219" s="429"/>
      <c r="L219" s="429"/>
      <c r="M219" s="430"/>
      <c r="N219" s="430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customFormat="false" ht="17.25" hidden="false" customHeight="true" outlineLevel="0" collapsed="false">
      <c r="A220" s="2"/>
      <c r="B220" s="425"/>
      <c r="C220" s="428"/>
      <c r="D220" s="428"/>
      <c r="E220" s="429"/>
      <c r="F220" s="429"/>
      <c r="G220" s="429"/>
      <c r="H220" s="429"/>
      <c r="I220" s="429"/>
      <c r="J220" s="429"/>
      <c r="K220" s="429"/>
      <c r="L220" s="429"/>
      <c r="M220" s="430"/>
      <c r="N220" s="430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customFormat="false" ht="17.25" hidden="false" customHeight="true" outlineLevel="0" collapsed="false">
      <c r="A221" s="2"/>
      <c r="B221" s="425"/>
      <c r="C221" s="428"/>
      <c r="D221" s="428"/>
      <c r="E221" s="429"/>
      <c r="F221" s="429"/>
      <c r="G221" s="429"/>
      <c r="H221" s="429"/>
      <c r="I221" s="429"/>
      <c r="J221" s="429"/>
      <c r="K221" s="429"/>
      <c r="L221" s="429"/>
      <c r="M221" s="430"/>
      <c r="N221" s="430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customFormat="false" ht="17.25" hidden="false" customHeight="true" outlineLevel="0" collapsed="false">
      <c r="A222" s="2"/>
      <c r="B222" s="425"/>
      <c r="C222" s="428"/>
      <c r="D222" s="428"/>
      <c r="E222" s="429"/>
      <c r="F222" s="429"/>
      <c r="G222" s="429"/>
      <c r="H222" s="429"/>
      <c r="I222" s="429"/>
      <c r="J222" s="429"/>
      <c r="K222" s="429"/>
      <c r="L222" s="429"/>
      <c r="M222" s="430"/>
      <c r="N222" s="430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customFormat="false" ht="17.2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customFormat="false" ht="17.2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customFormat="false" ht="17.2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customFormat="false" ht="17.2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customFormat="false" ht="17.2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customFormat="false" ht="17.2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customFormat="false" ht="17.2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customFormat="false" ht="17.2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customFormat="false" ht="17.2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customFormat="false" ht="17.2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customFormat="false" ht="17.2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customFormat="false" ht="17.2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customFormat="false" ht="17.25" hidden="false" customHeight="true" outlineLevel="0" collapsed="false">
      <c r="A235" s="2"/>
      <c r="B235" s="90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90"/>
      <c r="N235" s="2"/>
      <c r="O235" s="2"/>
      <c r="P235" s="2"/>
      <c r="Q235" s="2"/>
      <c r="R235" s="2"/>
      <c r="S235" s="2"/>
      <c r="T235" s="2"/>
      <c r="U235" s="103"/>
      <c r="V235" s="2"/>
      <c r="W235" s="2"/>
      <c r="X235" s="90"/>
      <c r="Y235" s="2"/>
      <c r="Z235" s="2"/>
      <c r="AA235" s="2"/>
      <c r="AB235" s="98"/>
      <c r="AC235" s="2"/>
      <c r="AD235" s="2"/>
      <c r="AE235" s="2"/>
      <c r="AF235" s="2"/>
      <c r="AG235" s="71"/>
      <c r="AH235" s="85"/>
      <c r="AI235" s="85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customFormat="false" ht="17.25" hidden="false" customHeight="true" outlineLevel="0" collapsed="false">
      <c r="A236" s="2"/>
      <c r="B236" s="90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0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90"/>
      <c r="Y236" s="2"/>
      <c r="Z236" s="2"/>
      <c r="AA236" s="2"/>
      <c r="AB236" s="98"/>
      <c r="AC236" s="2"/>
      <c r="AD236" s="2"/>
      <c r="AE236" s="2"/>
      <c r="AF236" s="2"/>
      <c r="AG236" s="71"/>
      <c r="AH236" s="85"/>
      <c r="AI236" s="85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customFormat="false" ht="17.25" hidden="false" customHeight="true" outlineLevel="0" collapsed="false">
      <c r="A237" s="2"/>
      <c r="B237" s="90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90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90"/>
      <c r="Y237" s="2"/>
      <c r="Z237" s="2"/>
      <c r="AA237" s="2"/>
      <c r="AB237" s="98"/>
      <c r="AC237" s="2"/>
      <c r="AD237" s="2"/>
      <c r="AE237" s="2"/>
      <c r="AF237" s="2"/>
      <c r="AG237" s="71"/>
      <c r="AH237" s="85"/>
      <c r="AI237" s="85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customFormat="false" ht="17.25" hidden="false" customHeight="true" outlineLevel="0" collapsed="false">
      <c r="A238" s="2"/>
      <c r="B238" s="90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90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90"/>
      <c r="Y238" s="2"/>
      <c r="Z238" s="2"/>
      <c r="AA238" s="2"/>
      <c r="AB238" s="98"/>
      <c r="AC238" s="2"/>
      <c r="AD238" s="2"/>
      <c r="AE238" s="2"/>
      <c r="AF238" s="2"/>
      <c r="AG238" s="71"/>
      <c r="AH238" s="85"/>
      <c r="AI238" s="85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customFormat="false" ht="17.25" hidden="false" customHeight="true" outlineLevel="0" collapsed="false">
      <c r="A239" s="2"/>
      <c r="B239" s="90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90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90"/>
      <c r="Y239" s="2"/>
      <c r="Z239" s="2"/>
      <c r="AA239" s="2"/>
      <c r="AB239" s="98"/>
      <c r="AC239" s="2"/>
      <c r="AD239" s="2"/>
      <c r="AE239" s="2"/>
      <c r="AF239" s="2"/>
      <c r="AG239" s="71"/>
      <c r="AH239" s="85"/>
      <c r="AI239" s="85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customFormat="false" ht="17.25" hidden="false" customHeight="true" outlineLevel="0" collapsed="false">
      <c r="A240" s="2"/>
      <c r="B240" s="90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90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90"/>
      <c r="Y240" s="2"/>
      <c r="Z240" s="2"/>
      <c r="AA240" s="2"/>
      <c r="AB240" s="98"/>
      <c r="AC240" s="2"/>
      <c r="AD240" s="2"/>
      <c r="AE240" s="2"/>
      <c r="AF240" s="2"/>
      <c r="AG240" s="71"/>
      <c r="AH240" s="85"/>
      <c r="AI240" s="85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customFormat="false" ht="17.25" hidden="false" customHeight="true" outlineLevel="0" collapsed="false">
      <c r="B241" s="90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90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90"/>
      <c r="Y241" s="2"/>
      <c r="Z241" s="2"/>
      <c r="AA241" s="2"/>
      <c r="AB241" s="98"/>
      <c r="AC241" s="2"/>
      <c r="AD241" s="2"/>
      <c r="AE241" s="2"/>
      <c r="AF241" s="2"/>
      <c r="AG241" s="71"/>
      <c r="AH241" s="85"/>
      <c r="AI241" s="85"/>
    </row>
    <row r="242" customFormat="false" ht="17.25" hidden="false" customHeight="true" outlineLevel="0" collapsed="false">
      <c r="B242" s="90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90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90"/>
      <c r="Y242" s="2"/>
      <c r="Z242" s="2"/>
      <c r="AA242" s="2"/>
      <c r="AB242" s="98"/>
      <c r="AC242" s="2"/>
      <c r="AD242" s="2"/>
      <c r="AE242" s="2"/>
      <c r="AF242" s="2"/>
      <c r="AG242" s="71"/>
      <c r="AH242" s="85"/>
      <c r="AI242" s="85"/>
    </row>
    <row r="243" customFormat="false" ht="17.25" hidden="false" customHeight="true" outlineLevel="0" collapsed="false">
      <c r="B243" s="90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90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90"/>
      <c r="Y243" s="2"/>
      <c r="Z243" s="2"/>
      <c r="AA243" s="2"/>
      <c r="AB243" s="98"/>
      <c r="AC243" s="2"/>
      <c r="AD243" s="2"/>
      <c r="AE243" s="2"/>
      <c r="AF243" s="2"/>
      <c r="AG243" s="71"/>
      <c r="AH243" s="85"/>
      <c r="AI243" s="85"/>
    </row>
    <row r="244" customFormat="false" ht="12.75" hidden="false" customHeight="true" outlineLevel="0" collapsed="false">
      <c r="B244" s="90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90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90"/>
      <c r="Y244" s="2"/>
      <c r="Z244" s="2"/>
      <c r="AA244" s="2"/>
      <c r="AB244" s="98"/>
      <c r="AC244" s="2"/>
      <c r="AD244" s="2"/>
      <c r="AE244" s="2"/>
      <c r="AF244" s="2"/>
      <c r="AG244" s="71"/>
      <c r="AH244" s="85"/>
      <c r="AI244" s="85"/>
    </row>
    <row r="245" customFormat="false" ht="12.75" hidden="false" customHeight="true" outlineLevel="0" collapsed="false">
      <c r="B245" s="90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90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90"/>
      <c r="Y245" s="2"/>
      <c r="Z245" s="2"/>
      <c r="AA245" s="2"/>
      <c r="AB245" s="98"/>
      <c r="AC245" s="2"/>
      <c r="AD245" s="2"/>
      <c r="AE245" s="2"/>
      <c r="AF245" s="2"/>
      <c r="AG245" s="71"/>
      <c r="AH245" s="85"/>
      <c r="AI245" s="85"/>
    </row>
    <row r="246" customFormat="false" ht="12.75" hidden="false" customHeight="true" outlineLevel="0" collapsed="false">
      <c r="B246" s="90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90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90"/>
      <c r="Y246" s="2"/>
      <c r="Z246" s="2"/>
      <c r="AA246" s="2"/>
      <c r="AB246" s="98"/>
      <c r="AC246" s="2"/>
      <c r="AD246" s="2"/>
      <c r="AE246" s="2"/>
      <c r="AF246" s="2"/>
      <c r="AG246" s="71"/>
      <c r="AH246" s="85"/>
      <c r="AI246" s="85"/>
    </row>
    <row r="247" customFormat="false" ht="12.75" hidden="false" customHeight="true" outlineLevel="0" collapsed="false">
      <c r="B247" s="90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90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90"/>
      <c r="Y247" s="2"/>
      <c r="Z247" s="2"/>
      <c r="AA247" s="2"/>
      <c r="AB247" s="98"/>
      <c r="AC247" s="2"/>
      <c r="AD247" s="2"/>
      <c r="AE247" s="2"/>
      <c r="AF247" s="2"/>
      <c r="AG247" s="71"/>
      <c r="AH247" s="85"/>
      <c r="AI247" s="85"/>
    </row>
    <row r="248" customFormat="false" ht="12.75" hidden="false" customHeight="true" outlineLevel="0" collapsed="false">
      <c r="B248" s="90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0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90"/>
      <c r="Y248" s="2"/>
      <c r="Z248" s="2"/>
      <c r="AA248" s="2"/>
      <c r="AB248" s="98"/>
      <c r="AC248" s="2"/>
      <c r="AD248" s="2"/>
      <c r="AE248" s="2"/>
      <c r="AF248" s="2"/>
      <c r="AG248" s="71"/>
      <c r="AH248" s="85"/>
      <c r="AI248" s="85"/>
    </row>
    <row r="249" customFormat="false" ht="12.75" hidden="false" customHeight="true" outlineLevel="0" collapsed="false">
      <c r="B249" s="90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90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90"/>
      <c r="Y249" s="2"/>
      <c r="Z249" s="2"/>
      <c r="AA249" s="2"/>
      <c r="AB249" s="98"/>
      <c r="AC249" s="2"/>
      <c r="AD249" s="2"/>
      <c r="AE249" s="2"/>
      <c r="AF249" s="2"/>
      <c r="AG249" s="71"/>
      <c r="AH249" s="85"/>
      <c r="AI249" s="85"/>
    </row>
    <row r="250" customFormat="false" ht="12.75" hidden="false" customHeight="true" outlineLevel="0" collapsed="false">
      <c r="B250" s="90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90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90"/>
      <c r="Y250" s="2"/>
      <c r="Z250" s="2"/>
      <c r="AA250" s="2"/>
      <c r="AB250" s="98"/>
      <c r="AC250" s="2"/>
      <c r="AD250" s="2"/>
      <c r="AE250" s="2"/>
      <c r="AF250" s="2"/>
      <c r="AG250" s="71"/>
      <c r="AH250" s="85"/>
      <c r="AI250" s="85"/>
    </row>
    <row r="251" customFormat="false" ht="12.75" hidden="false" customHeight="true" outlineLevel="0" collapsed="false">
      <c r="B251" s="90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90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90"/>
      <c r="Y251" s="2"/>
      <c r="Z251" s="2"/>
      <c r="AA251" s="2"/>
      <c r="AB251" s="98"/>
      <c r="AC251" s="2"/>
      <c r="AD251" s="2"/>
      <c r="AE251" s="2"/>
      <c r="AF251" s="2"/>
      <c r="AG251" s="71"/>
      <c r="AH251" s="85"/>
      <c r="AI251" s="85"/>
    </row>
    <row r="252" customFormat="false" ht="12.75" hidden="false" customHeight="true" outlineLevel="0" collapsed="false">
      <c r="B252" s="90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90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90"/>
      <c r="Y252" s="2"/>
      <c r="Z252" s="2"/>
      <c r="AA252" s="2"/>
      <c r="AB252" s="98"/>
      <c r="AC252" s="2"/>
      <c r="AD252" s="2"/>
      <c r="AE252" s="2"/>
      <c r="AF252" s="2"/>
      <c r="AG252" s="71"/>
      <c r="AH252" s="85"/>
      <c r="AI252" s="85"/>
    </row>
    <row r="253" customFormat="false" ht="12.75" hidden="false" customHeight="true" outlineLevel="0" collapsed="false">
      <c r="B253" s="90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90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90"/>
      <c r="Y253" s="2"/>
      <c r="Z253" s="2"/>
      <c r="AA253" s="2"/>
      <c r="AB253" s="98"/>
      <c r="AC253" s="2"/>
      <c r="AD253" s="2"/>
      <c r="AE253" s="2"/>
      <c r="AF253" s="2"/>
      <c r="AG253" s="71"/>
      <c r="AH253" s="85"/>
      <c r="AI253" s="85"/>
    </row>
    <row r="254" customFormat="false" ht="12.75" hidden="false" customHeight="true" outlineLevel="0" collapsed="false">
      <c r="B254" s="90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90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90"/>
      <c r="Y254" s="2"/>
      <c r="Z254" s="2"/>
      <c r="AA254" s="2"/>
      <c r="AB254" s="98"/>
      <c r="AC254" s="2"/>
      <c r="AD254" s="2"/>
      <c r="AE254" s="2"/>
      <c r="AF254" s="2"/>
      <c r="AG254" s="71"/>
      <c r="AH254" s="85"/>
      <c r="AI254" s="85"/>
    </row>
    <row r="255" customFormat="false" ht="12.75" hidden="false" customHeight="true" outlineLevel="0" collapsed="false">
      <c r="B255" s="90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90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90"/>
      <c r="Y255" s="2"/>
      <c r="Z255" s="2"/>
      <c r="AA255" s="2"/>
      <c r="AB255" s="98"/>
      <c r="AC255" s="2"/>
      <c r="AD255" s="2"/>
      <c r="AE255" s="2"/>
      <c r="AF255" s="2"/>
      <c r="AG255" s="71"/>
      <c r="AH255" s="85"/>
      <c r="AI255" s="85"/>
    </row>
    <row r="256" customFormat="false" ht="12.75" hidden="false" customHeight="true" outlineLevel="0" collapsed="false">
      <c r="B256" s="90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90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90"/>
      <c r="Y256" s="2"/>
      <c r="Z256" s="2"/>
      <c r="AA256" s="2"/>
      <c r="AB256" s="98"/>
      <c r="AC256" s="2"/>
      <c r="AD256" s="2"/>
      <c r="AE256" s="2"/>
      <c r="AF256" s="2"/>
      <c r="AG256" s="71"/>
      <c r="AH256" s="85"/>
      <c r="AI256" s="85"/>
    </row>
    <row r="257" customFormat="false" ht="12.75" hidden="false" customHeight="true" outlineLevel="0" collapsed="false">
      <c r="B257" s="90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90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90"/>
      <c r="Y257" s="2"/>
      <c r="Z257" s="2"/>
      <c r="AA257" s="2"/>
      <c r="AB257" s="98"/>
      <c r="AC257" s="2"/>
      <c r="AD257" s="2"/>
      <c r="AE257" s="2"/>
      <c r="AF257" s="2"/>
      <c r="AG257" s="71"/>
      <c r="AH257" s="85"/>
      <c r="AI257" s="85"/>
    </row>
    <row r="258" customFormat="false" ht="12.75" hidden="false" customHeight="true" outlineLevel="0" collapsed="false">
      <c r="B258" s="90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90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90"/>
      <c r="Y258" s="2"/>
      <c r="Z258" s="2"/>
      <c r="AA258" s="2"/>
      <c r="AB258" s="98"/>
      <c r="AC258" s="2"/>
      <c r="AD258" s="2"/>
      <c r="AE258" s="2"/>
      <c r="AF258" s="2"/>
      <c r="AG258" s="71"/>
      <c r="AH258" s="85"/>
      <c r="AI258" s="85"/>
    </row>
    <row r="259" customFormat="false" ht="12.75" hidden="false" customHeight="true" outlineLevel="0" collapsed="false">
      <c r="B259" s="90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90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90"/>
      <c r="Y259" s="2"/>
      <c r="Z259" s="2"/>
      <c r="AA259" s="2"/>
      <c r="AB259" s="98"/>
      <c r="AC259" s="2"/>
      <c r="AD259" s="2"/>
      <c r="AE259" s="2"/>
      <c r="AF259" s="2"/>
      <c r="AG259" s="71"/>
      <c r="AH259" s="85"/>
      <c r="AI259" s="85"/>
    </row>
    <row r="260" customFormat="false" ht="12.75" hidden="false" customHeight="true" outlineLevel="0" collapsed="false">
      <c r="B260" s="90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90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90"/>
      <c r="Y260" s="2"/>
      <c r="Z260" s="2"/>
      <c r="AA260" s="2"/>
      <c r="AB260" s="98"/>
      <c r="AC260" s="2"/>
      <c r="AD260" s="2"/>
      <c r="AE260" s="2"/>
      <c r="AF260" s="2"/>
      <c r="AG260" s="71"/>
      <c r="AH260" s="85"/>
      <c r="AI260" s="85"/>
    </row>
    <row r="261" customFormat="false" ht="12.75" hidden="false" customHeight="true" outlineLevel="0" collapsed="false">
      <c r="B261" s="90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90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90"/>
      <c r="Y261" s="2"/>
      <c r="Z261" s="2"/>
      <c r="AA261" s="2"/>
      <c r="AB261" s="98"/>
      <c r="AC261" s="2"/>
      <c r="AD261" s="2"/>
      <c r="AE261" s="2"/>
      <c r="AF261" s="2"/>
      <c r="AG261" s="71"/>
      <c r="AH261" s="85"/>
      <c r="AI261" s="85"/>
    </row>
    <row r="262" customFormat="false" ht="12.75" hidden="false" customHeight="true" outlineLevel="0" collapsed="false">
      <c r="B262" s="90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90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90"/>
      <c r="Y262" s="2"/>
      <c r="Z262" s="2"/>
      <c r="AA262" s="2"/>
      <c r="AB262" s="98"/>
      <c r="AC262" s="2"/>
      <c r="AD262" s="2"/>
      <c r="AE262" s="2"/>
      <c r="AF262" s="2"/>
      <c r="AG262" s="71"/>
      <c r="AH262" s="85"/>
      <c r="AI262" s="85"/>
    </row>
    <row r="263" customFormat="false" ht="12.75" hidden="false" customHeight="true" outlineLevel="0" collapsed="false">
      <c r="B263" s="90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90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90"/>
      <c r="Y263" s="2"/>
      <c r="Z263" s="2"/>
      <c r="AA263" s="2"/>
      <c r="AB263" s="98"/>
      <c r="AC263" s="2"/>
      <c r="AD263" s="2"/>
      <c r="AE263" s="2"/>
      <c r="AF263" s="2"/>
      <c r="AG263" s="71"/>
      <c r="AH263" s="85"/>
      <c r="AI263" s="85"/>
    </row>
    <row r="264" customFormat="false" ht="12.75" hidden="false" customHeight="true" outlineLevel="0" collapsed="false">
      <c r="B264" s="90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90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90"/>
      <c r="Y264" s="2"/>
      <c r="Z264" s="2"/>
      <c r="AA264" s="2"/>
      <c r="AB264" s="98"/>
      <c r="AC264" s="2"/>
      <c r="AD264" s="2"/>
      <c r="AE264" s="2"/>
      <c r="AF264" s="2"/>
      <c r="AG264" s="71"/>
      <c r="AH264" s="85"/>
      <c r="AI264" s="85"/>
    </row>
    <row r="265" customFormat="false" ht="12.75" hidden="false" customHeight="true" outlineLevel="0" collapsed="false">
      <c r="B265" s="90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90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90"/>
      <c r="Y265" s="2"/>
      <c r="Z265" s="2"/>
      <c r="AA265" s="2"/>
      <c r="AB265" s="98"/>
      <c r="AC265" s="2"/>
      <c r="AD265" s="2"/>
      <c r="AE265" s="2"/>
      <c r="AF265" s="2"/>
      <c r="AG265" s="71"/>
      <c r="AH265" s="85"/>
      <c r="AI265" s="85"/>
    </row>
    <row r="266" customFormat="false" ht="12.75" hidden="false" customHeight="true" outlineLevel="0" collapsed="false">
      <c r="B266" s="90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90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90"/>
      <c r="Y266" s="2"/>
      <c r="Z266" s="2"/>
      <c r="AA266" s="2"/>
      <c r="AB266" s="98"/>
      <c r="AC266" s="2"/>
      <c r="AD266" s="2"/>
      <c r="AE266" s="2"/>
      <c r="AF266" s="2"/>
      <c r="AG266" s="71"/>
      <c r="AH266" s="85"/>
      <c r="AI266" s="85"/>
    </row>
    <row r="267" customFormat="false" ht="12.75" hidden="false" customHeight="true" outlineLevel="0" collapsed="false">
      <c r="B267" s="90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90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90"/>
      <c r="Y267" s="2"/>
      <c r="Z267" s="2"/>
      <c r="AA267" s="2"/>
      <c r="AB267" s="98"/>
      <c r="AC267" s="2"/>
      <c r="AD267" s="2"/>
      <c r="AE267" s="2"/>
      <c r="AF267" s="2"/>
      <c r="AG267" s="71"/>
      <c r="AH267" s="85"/>
      <c r="AI267" s="85"/>
    </row>
    <row r="268" customFormat="false" ht="12.75" hidden="false" customHeight="true" outlineLevel="0" collapsed="false">
      <c r="B268" s="90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90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90"/>
      <c r="Y268" s="2"/>
      <c r="Z268" s="2"/>
      <c r="AA268" s="2"/>
      <c r="AB268" s="98"/>
      <c r="AC268" s="2"/>
      <c r="AD268" s="2"/>
      <c r="AE268" s="2"/>
      <c r="AF268" s="2"/>
      <c r="AG268" s="71"/>
      <c r="AH268" s="85"/>
      <c r="AI268" s="85"/>
    </row>
    <row r="269" customFormat="false" ht="12.75" hidden="false" customHeight="true" outlineLevel="0" collapsed="false">
      <c r="B269" s="90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90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90"/>
      <c r="Y269" s="2"/>
      <c r="Z269" s="2"/>
      <c r="AA269" s="2"/>
      <c r="AB269" s="98"/>
      <c r="AC269" s="2"/>
      <c r="AD269" s="2"/>
      <c r="AE269" s="2"/>
      <c r="AF269" s="2"/>
      <c r="AG269" s="71"/>
      <c r="AH269" s="85"/>
      <c r="AI269" s="85"/>
    </row>
    <row r="270" customFormat="false" ht="12.75" hidden="false" customHeight="true" outlineLevel="0" collapsed="false">
      <c r="B270" s="90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90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90"/>
      <c r="Y270" s="2"/>
      <c r="Z270" s="2"/>
      <c r="AA270" s="2"/>
      <c r="AB270" s="98"/>
      <c r="AC270" s="2"/>
      <c r="AD270" s="2"/>
      <c r="AE270" s="2"/>
      <c r="AF270" s="2"/>
      <c r="AG270" s="71"/>
      <c r="AH270" s="85"/>
      <c r="AI270" s="85"/>
    </row>
    <row r="271" customFormat="false" ht="12.75" hidden="false" customHeight="true" outlineLevel="0" collapsed="false">
      <c r="B271" s="90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90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90"/>
      <c r="Y271" s="2"/>
      <c r="Z271" s="2"/>
      <c r="AA271" s="2"/>
      <c r="AB271" s="98"/>
      <c r="AC271" s="2"/>
      <c r="AD271" s="2"/>
      <c r="AE271" s="2"/>
      <c r="AF271" s="2"/>
      <c r="AG271" s="71"/>
      <c r="AH271" s="85"/>
      <c r="AI271" s="85"/>
    </row>
    <row r="272" customFormat="false" ht="12.75" hidden="false" customHeight="true" outlineLevel="0" collapsed="false">
      <c r="B272" s="90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90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90"/>
      <c r="Y272" s="2"/>
      <c r="Z272" s="2"/>
      <c r="AA272" s="2"/>
      <c r="AB272" s="98"/>
      <c r="AC272" s="2"/>
      <c r="AD272" s="2"/>
      <c r="AE272" s="2"/>
      <c r="AF272" s="2"/>
      <c r="AG272" s="71"/>
      <c r="AH272" s="85"/>
      <c r="AI272" s="85"/>
    </row>
    <row r="273" customFormat="false" ht="12.75" hidden="false" customHeight="true" outlineLevel="0" collapsed="false">
      <c r="B273" s="90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90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90"/>
      <c r="Y273" s="2"/>
      <c r="Z273" s="2"/>
      <c r="AA273" s="2"/>
      <c r="AB273" s="98"/>
      <c r="AC273" s="2"/>
      <c r="AD273" s="2"/>
      <c r="AE273" s="2"/>
      <c r="AF273" s="2"/>
      <c r="AG273" s="71"/>
      <c r="AH273" s="85"/>
      <c r="AI273" s="85"/>
    </row>
    <row r="274" customFormat="false" ht="12.75" hidden="false" customHeight="true" outlineLevel="0" collapsed="false">
      <c r="B274" s="90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90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90"/>
      <c r="Y274" s="2"/>
      <c r="Z274" s="2"/>
      <c r="AA274" s="2"/>
      <c r="AB274" s="98"/>
      <c r="AC274" s="2"/>
      <c r="AD274" s="2"/>
      <c r="AE274" s="2"/>
      <c r="AF274" s="2"/>
      <c r="AG274" s="71"/>
      <c r="AH274" s="85"/>
      <c r="AI274" s="85"/>
    </row>
    <row r="275" customFormat="false" ht="12.75" hidden="false" customHeight="true" outlineLevel="0" collapsed="false">
      <c r="B275" s="90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90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90"/>
      <c r="Y275" s="2"/>
      <c r="Z275" s="2"/>
      <c r="AA275" s="2"/>
      <c r="AB275" s="98"/>
      <c r="AC275" s="2"/>
      <c r="AD275" s="2"/>
      <c r="AE275" s="2"/>
      <c r="AF275" s="2"/>
      <c r="AG275" s="71"/>
      <c r="AH275" s="85"/>
      <c r="AI275" s="85"/>
    </row>
    <row r="276" customFormat="false" ht="12.75" hidden="false" customHeight="true" outlineLevel="0" collapsed="false">
      <c r="B276" s="90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90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90"/>
      <c r="Y276" s="2"/>
      <c r="Z276" s="2"/>
      <c r="AA276" s="2"/>
      <c r="AB276" s="98"/>
      <c r="AC276" s="2"/>
      <c r="AD276" s="2"/>
      <c r="AE276" s="2"/>
      <c r="AF276" s="2"/>
      <c r="AG276" s="71"/>
      <c r="AH276" s="85"/>
      <c r="AI276" s="85"/>
    </row>
    <row r="277" customFormat="false" ht="12.75" hidden="false" customHeight="true" outlineLevel="0" collapsed="false">
      <c r="B277" s="90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90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90"/>
      <c r="Y277" s="2"/>
      <c r="Z277" s="2"/>
      <c r="AA277" s="2"/>
      <c r="AB277" s="98"/>
      <c r="AC277" s="2"/>
      <c r="AD277" s="2"/>
      <c r="AE277" s="2"/>
      <c r="AF277" s="2"/>
      <c r="AG277" s="71"/>
      <c r="AH277" s="85"/>
      <c r="AI277" s="85"/>
    </row>
    <row r="278" customFormat="false" ht="12.75" hidden="false" customHeight="true" outlineLevel="0" collapsed="false">
      <c r="B278" s="90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90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90"/>
      <c r="Y278" s="2"/>
      <c r="Z278" s="2"/>
      <c r="AA278" s="2"/>
      <c r="AB278" s="98"/>
      <c r="AC278" s="2"/>
      <c r="AD278" s="2"/>
      <c r="AE278" s="2"/>
      <c r="AF278" s="2"/>
      <c r="AG278" s="71"/>
      <c r="AH278" s="85"/>
      <c r="AI278" s="85"/>
    </row>
    <row r="279" customFormat="false" ht="12.75" hidden="false" customHeight="true" outlineLevel="0" collapsed="false">
      <c r="B279" s="90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90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90"/>
      <c r="Y279" s="2"/>
      <c r="Z279" s="2"/>
      <c r="AA279" s="2"/>
      <c r="AB279" s="98"/>
      <c r="AC279" s="2"/>
      <c r="AD279" s="2"/>
      <c r="AE279" s="2"/>
      <c r="AF279" s="2"/>
      <c r="AG279" s="71"/>
      <c r="AH279" s="85"/>
      <c r="AI279" s="85"/>
    </row>
    <row r="280" customFormat="false" ht="12.75" hidden="false" customHeight="true" outlineLevel="0" collapsed="false">
      <c r="B280" s="90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90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90"/>
      <c r="Y280" s="2"/>
      <c r="Z280" s="2"/>
      <c r="AA280" s="2"/>
      <c r="AB280" s="98"/>
      <c r="AC280" s="2"/>
      <c r="AD280" s="2"/>
      <c r="AE280" s="2"/>
      <c r="AF280" s="2"/>
      <c r="AG280" s="71"/>
      <c r="AH280" s="85"/>
      <c r="AI280" s="85"/>
    </row>
    <row r="281" customFormat="false" ht="12.75" hidden="false" customHeight="true" outlineLevel="0" collapsed="false">
      <c r="B281" s="90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90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90"/>
      <c r="Y281" s="2"/>
      <c r="Z281" s="2"/>
      <c r="AA281" s="2"/>
      <c r="AB281" s="98"/>
      <c r="AC281" s="2"/>
      <c r="AD281" s="2"/>
      <c r="AE281" s="2"/>
      <c r="AF281" s="2"/>
      <c r="AG281" s="71"/>
      <c r="AH281" s="85"/>
      <c r="AI281" s="85"/>
    </row>
    <row r="282" customFormat="false" ht="12.75" hidden="false" customHeight="true" outlineLevel="0" collapsed="false">
      <c r="B282" s="90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90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90"/>
      <c r="Y282" s="2"/>
      <c r="Z282" s="2"/>
      <c r="AA282" s="2"/>
      <c r="AB282" s="98"/>
      <c r="AC282" s="2"/>
      <c r="AD282" s="2"/>
      <c r="AE282" s="2"/>
      <c r="AF282" s="2"/>
      <c r="AG282" s="71"/>
      <c r="AH282" s="85"/>
      <c r="AI282" s="85"/>
    </row>
    <row r="283" customFormat="false" ht="12.75" hidden="false" customHeight="true" outlineLevel="0" collapsed="false">
      <c r="B283" s="90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90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90"/>
      <c r="Y283" s="2"/>
      <c r="Z283" s="2"/>
      <c r="AA283" s="2"/>
      <c r="AB283" s="98"/>
      <c r="AC283" s="2"/>
      <c r="AD283" s="2"/>
      <c r="AE283" s="2"/>
      <c r="AF283" s="2"/>
      <c r="AG283" s="71"/>
      <c r="AH283" s="85"/>
      <c r="AI283" s="85"/>
    </row>
    <row r="284" customFormat="false" ht="12.75" hidden="false" customHeight="true" outlineLevel="0" collapsed="false">
      <c r="B284" s="90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90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90"/>
      <c r="Y284" s="2"/>
      <c r="Z284" s="2"/>
      <c r="AA284" s="2"/>
      <c r="AB284" s="98"/>
      <c r="AC284" s="2"/>
      <c r="AD284" s="2"/>
      <c r="AE284" s="2"/>
      <c r="AF284" s="2"/>
      <c r="AG284" s="71"/>
      <c r="AH284" s="85"/>
      <c r="AI284" s="85"/>
    </row>
    <row r="285" customFormat="false" ht="12.75" hidden="false" customHeight="true" outlineLevel="0" collapsed="false">
      <c r="B285" s="90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90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90"/>
      <c r="Y285" s="2"/>
      <c r="Z285" s="2"/>
      <c r="AA285" s="2"/>
      <c r="AB285" s="98"/>
      <c r="AC285" s="2"/>
      <c r="AD285" s="2"/>
      <c r="AE285" s="2"/>
      <c r="AF285" s="2"/>
      <c r="AG285" s="71"/>
      <c r="AH285" s="85"/>
      <c r="AI285" s="85"/>
    </row>
    <row r="286" customFormat="false" ht="12.75" hidden="false" customHeight="true" outlineLevel="0" collapsed="false">
      <c r="B286" s="90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90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90"/>
      <c r="Y286" s="2"/>
      <c r="Z286" s="2"/>
      <c r="AA286" s="2"/>
      <c r="AB286" s="98"/>
      <c r="AC286" s="2"/>
      <c r="AD286" s="2"/>
      <c r="AE286" s="2"/>
      <c r="AF286" s="2"/>
      <c r="AG286" s="71"/>
      <c r="AH286" s="85"/>
      <c r="AI286" s="85"/>
    </row>
    <row r="287" customFormat="false" ht="12.75" hidden="false" customHeight="true" outlineLevel="0" collapsed="false">
      <c r="B287" s="90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90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90"/>
      <c r="Y287" s="2"/>
      <c r="Z287" s="2"/>
      <c r="AA287" s="2"/>
      <c r="AB287" s="98"/>
      <c r="AC287" s="2"/>
      <c r="AD287" s="2"/>
      <c r="AE287" s="2"/>
      <c r="AF287" s="2"/>
      <c r="AG287" s="71"/>
      <c r="AH287" s="85"/>
      <c r="AI287" s="85"/>
    </row>
    <row r="288" customFormat="false" ht="12.75" hidden="false" customHeight="true" outlineLevel="0" collapsed="false">
      <c r="B288" s="90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90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90"/>
      <c r="Y288" s="2"/>
      <c r="Z288" s="2"/>
      <c r="AA288" s="2"/>
      <c r="AB288" s="98"/>
      <c r="AC288" s="2"/>
      <c r="AD288" s="2"/>
      <c r="AE288" s="2"/>
      <c r="AF288" s="2"/>
      <c r="AG288" s="71"/>
      <c r="AH288" s="85"/>
      <c r="AI288" s="85"/>
    </row>
    <row r="289" customFormat="false" ht="12.75" hidden="false" customHeight="true" outlineLevel="0" collapsed="false">
      <c r="B289" s="90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90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90"/>
      <c r="Y289" s="2"/>
      <c r="Z289" s="2"/>
      <c r="AA289" s="2"/>
      <c r="AB289" s="98"/>
      <c r="AC289" s="2"/>
      <c r="AD289" s="2"/>
      <c r="AE289" s="2"/>
      <c r="AF289" s="2"/>
      <c r="AG289" s="71"/>
      <c r="AH289" s="85"/>
      <c r="AI289" s="85"/>
    </row>
    <row r="290" customFormat="false" ht="12.75" hidden="false" customHeight="true" outlineLevel="0" collapsed="false">
      <c r="B290" s="90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90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90"/>
      <c r="Y290" s="2"/>
      <c r="Z290" s="2"/>
      <c r="AA290" s="2"/>
      <c r="AB290" s="98"/>
      <c r="AC290" s="2"/>
      <c r="AD290" s="2"/>
      <c r="AE290" s="2"/>
      <c r="AF290" s="2"/>
      <c r="AG290" s="71"/>
      <c r="AH290" s="85"/>
      <c r="AI290" s="85"/>
    </row>
    <row r="291" customFormat="false" ht="12.75" hidden="false" customHeight="true" outlineLevel="0" collapsed="false">
      <c r="B291" s="90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90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90"/>
      <c r="Y291" s="2"/>
      <c r="Z291" s="2"/>
      <c r="AA291" s="2"/>
      <c r="AB291" s="98"/>
      <c r="AC291" s="2"/>
      <c r="AD291" s="2"/>
      <c r="AE291" s="2"/>
      <c r="AF291" s="2"/>
      <c r="AG291" s="71"/>
      <c r="AH291" s="85"/>
      <c r="AI291" s="85"/>
    </row>
    <row r="292" customFormat="false" ht="12.75" hidden="false" customHeight="true" outlineLevel="0" collapsed="false">
      <c r="B292" s="90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90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90"/>
      <c r="Y292" s="2"/>
      <c r="Z292" s="2"/>
      <c r="AA292" s="2"/>
      <c r="AB292" s="98"/>
      <c r="AC292" s="2"/>
      <c r="AD292" s="2"/>
      <c r="AE292" s="2"/>
      <c r="AF292" s="2"/>
      <c r="AG292" s="71"/>
      <c r="AH292" s="85"/>
      <c r="AI292" s="85"/>
    </row>
    <row r="293" customFormat="false" ht="12.75" hidden="false" customHeight="true" outlineLevel="0" collapsed="false">
      <c r="B293" s="90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90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90"/>
      <c r="Y293" s="2"/>
      <c r="Z293" s="2"/>
      <c r="AA293" s="2"/>
      <c r="AB293" s="98"/>
      <c r="AC293" s="2"/>
      <c r="AD293" s="2"/>
      <c r="AE293" s="2"/>
      <c r="AF293" s="2"/>
      <c r="AG293" s="71"/>
      <c r="AH293" s="85"/>
      <c r="AI293" s="85"/>
    </row>
    <row r="294" customFormat="false" ht="12.75" hidden="false" customHeight="true" outlineLevel="0" collapsed="false">
      <c r="B294" s="90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90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90"/>
      <c r="Y294" s="2"/>
      <c r="Z294" s="2"/>
      <c r="AA294" s="2"/>
      <c r="AB294" s="98"/>
      <c r="AC294" s="2"/>
      <c r="AD294" s="2"/>
      <c r="AE294" s="2"/>
      <c r="AF294" s="2"/>
      <c r="AG294" s="71"/>
      <c r="AH294" s="85"/>
      <c r="AI294" s="85"/>
    </row>
    <row r="295" customFormat="false" ht="12.75" hidden="false" customHeight="true" outlineLevel="0" collapsed="false">
      <c r="B295" s="90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90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90"/>
      <c r="Y295" s="2"/>
      <c r="Z295" s="2"/>
      <c r="AA295" s="2"/>
      <c r="AB295" s="98"/>
      <c r="AC295" s="2"/>
      <c r="AD295" s="2"/>
      <c r="AE295" s="2"/>
      <c r="AF295" s="2"/>
      <c r="AG295" s="71"/>
      <c r="AH295" s="85"/>
      <c r="AI295" s="85"/>
    </row>
    <row r="296" customFormat="false" ht="12.75" hidden="false" customHeight="true" outlineLevel="0" collapsed="false">
      <c r="B296" s="90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90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90"/>
      <c r="Y296" s="2"/>
      <c r="Z296" s="2"/>
      <c r="AA296" s="2"/>
      <c r="AB296" s="98"/>
      <c r="AC296" s="2"/>
      <c r="AD296" s="2"/>
      <c r="AE296" s="2"/>
      <c r="AF296" s="2"/>
      <c r="AG296" s="71"/>
      <c r="AH296" s="85"/>
      <c r="AI296" s="85"/>
    </row>
    <row r="297" customFormat="false" ht="12.75" hidden="false" customHeight="true" outlineLevel="0" collapsed="false">
      <c r="B297" s="90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90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90"/>
      <c r="Y297" s="2"/>
      <c r="Z297" s="2"/>
      <c r="AA297" s="2"/>
      <c r="AB297" s="98"/>
      <c r="AC297" s="2"/>
      <c r="AD297" s="2"/>
      <c r="AE297" s="2"/>
      <c r="AF297" s="2"/>
      <c r="AG297" s="71"/>
      <c r="AH297" s="85"/>
      <c r="AI297" s="85"/>
    </row>
    <row r="298" customFormat="false" ht="12.75" hidden="false" customHeight="true" outlineLevel="0" collapsed="false">
      <c r="B298" s="90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90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90"/>
      <c r="Y298" s="2"/>
      <c r="Z298" s="2"/>
      <c r="AA298" s="2"/>
      <c r="AB298" s="98"/>
      <c r="AC298" s="2"/>
      <c r="AD298" s="2"/>
      <c r="AE298" s="2"/>
      <c r="AF298" s="2"/>
      <c r="AG298" s="71"/>
      <c r="AH298" s="85"/>
      <c r="AI298" s="85"/>
    </row>
    <row r="299" customFormat="false" ht="12.75" hidden="false" customHeight="true" outlineLevel="0" collapsed="false">
      <c r="B299" s="90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90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90"/>
      <c r="Y299" s="2"/>
      <c r="Z299" s="2"/>
      <c r="AA299" s="2"/>
      <c r="AB299" s="98"/>
      <c r="AC299" s="2"/>
      <c r="AD299" s="2"/>
      <c r="AE299" s="2"/>
      <c r="AF299" s="2"/>
      <c r="AG299" s="71"/>
      <c r="AH299" s="85"/>
      <c r="AI299" s="85"/>
    </row>
    <row r="300" customFormat="false" ht="12.75" hidden="false" customHeight="true" outlineLevel="0" collapsed="false">
      <c r="B300" s="90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90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90"/>
      <c r="Y300" s="2"/>
      <c r="Z300" s="2"/>
      <c r="AA300" s="2"/>
      <c r="AB300" s="98"/>
      <c r="AC300" s="2"/>
      <c r="AD300" s="2"/>
      <c r="AE300" s="2"/>
      <c r="AF300" s="2"/>
      <c r="AG300" s="71"/>
      <c r="AH300" s="85"/>
      <c r="AI300" s="85"/>
    </row>
    <row r="301" customFormat="false" ht="12.75" hidden="false" customHeight="true" outlineLevel="0" collapsed="false">
      <c r="B301" s="90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90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90"/>
      <c r="Y301" s="2"/>
      <c r="Z301" s="2"/>
      <c r="AA301" s="2"/>
      <c r="AB301" s="98"/>
      <c r="AC301" s="2"/>
      <c r="AD301" s="2"/>
      <c r="AE301" s="2"/>
      <c r="AF301" s="2"/>
      <c r="AG301" s="71"/>
      <c r="AH301" s="85"/>
      <c r="AI301" s="85"/>
    </row>
    <row r="302" customFormat="false" ht="12.75" hidden="false" customHeight="true" outlineLevel="0" collapsed="false">
      <c r="B302" s="90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90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90"/>
      <c r="Y302" s="2"/>
      <c r="Z302" s="2"/>
      <c r="AA302" s="2"/>
      <c r="AB302" s="98"/>
      <c r="AC302" s="2"/>
      <c r="AD302" s="2"/>
      <c r="AE302" s="2"/>
      <c r="AF302" s="2"/>
      <c r="AG302" s="71"/>
      <c r="AH302" s="85"/>
      <c r="AI302" s="85"/>
    </row>
    <row r="303" customFormat="false" ht="12.75" hidden="false" customHeight="true" outlineLevel="0" collapsed="false">
      <c r="B303" s="90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90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90"/>
      <c r="Y303" s="2"/>
      <c r="Z303" s="2"/>
      <c r="AA303" s="2"/>
      <c r="AB303" s="98"/>
      <c r="AC303" s="2"/>
      <c r="AD303" s="2"/>
      <c r="AE303" s="2"/>
      <c r="AF303" s="2"/>
      <c r="AG303" s="71"/>
      <c r="AH303" s="85"/>
      <c r="AI303" s="85"/>
    </row>
    <row r="304" customFormat="false" ht="12.75" hidden="false" customHeight="true" outlineLevel="0" collapsed="false">
      <c r="B304" s="90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90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90"/>
      <c r="Y304" s="2"/>
      <c r="Z304" s="2"/>
      <c r="AA304" s="2"/>
      <c r="AB304" s="98"/>
      <c r="AC304" s="2"/>
      <c r="AD304" s="2"/>
      <c r="AE304" s="2"/>
      <c r="AF304" s="2"/>
      <c r="AG304" s="71"/>
      <c r="AH304" s="85"/>
      <c r="AI304" s="85"/>
    </row>
    <row r="305" customFormat="false" ht="12.75" hidden="false" customHeight="true" outlineLevel="0" collapsed="false">
      <c r="B305" s="90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90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90"/>
      <c r="Y305" s="2"/>
      <c r="Z305" s="2"/>
      <c r="AA305" s="2"/>
      <c r="AB305" s="98"/>
      <c r="AC305" s="2"/>
      <c r="AD305" s="2"/>
      <c r="AE305" s="2"/>
      <c r="AF305" s="2"/>
      <c r="AG305" s="71"/>
      <c r="AH305" s="85"/>
      <c r="AI305" s="85"/>
    </row>
    <row r="306" customFormat="false" ht="12.75" hidden="false" customHeight="true" outlineLevel="0" collapsed="false">
      <c r="B306" s="90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90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90"/>
      <c r="Y306" s="2"/>
      <c r="Z306" s="2"/>
      <c r="AA306" s="2"/>
      <c r="AB306" s="98"/>
      <c r="AC306" s="2"/>
      <c r="AD306" s="2"/>
      <c r="AE306" s="2"/>
      <c r="AF306" s="2"/>
      <c r="AG306" s="71"/>
      <c r="AH306" s="85"/>
      <c r="AI306" s="85"/>
    </row>
    <row r="307" customFormat="false" ht="12.75" hidden="false" customHeight="true" outlineLevel="0" collapsed="false">
      <c r="B307" s="90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90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90"/>
      <c r="Y307" s="2"/>
      <c r="Z307" s="2"/>
      <c r="AA307" s="2"/>
      <c r="AB307" s="98"/>
      <c r="AC307" s="2"/>
      <c r="AD307" s="2"/>
      <c r="AE307" s="2"/>
      <c r="AF307" s="2"/>
      <c r="AG307" s="71"/>
      <c r="AH307" s="85"/>
      <c r="AI307" s="85"/>
    </row>
    <row r="308" customFormat="false" ht="12.75" hidden="false" customHeight="true" outlineLevel="0" collapsed="false">
      <c r="B308" s="90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90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90"/>
      <c r="Y308" s="2"/>
      <c r="Z308" s="2"/>
      <c r="AA308" s="2"/>
      <c r="AB308" s="98"/>
      <c r="AC308" s="2"/>
      <c r="AD308" s="2"/>
      <c r="AE308" s="2"/>
      <c r="AF308" s="2"/>
      <c r="AG308" s="71"/>
      <c r="AH308" s="85"/>
      <c r="AI308" s="85"/>
    </row>
    <row r="309" customFormat="false" ht="12.75" hidden="false" customHeight="true" outlineLevel="0" collapsed="false">
      <c r="B309" s="90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90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90"/>
      <c r="Y309" s="2"/>
      <c r="Z309" s="2"/>
      <c r="AA309" s="2"/>
      <c r="AB309" s="98"/>
      <c r="AC309" s="2"/>
      <c r="AD309" s="2"/>
      <c r="AE309" s="2"/>
      <c r="AF309" s="2"/>
      <c r="AG309" s="71"/>
      <c r="AH309" s="85"/>
      <c r="AI309" s="85"/>
    </row>
    <row r="310" customFormat="false" ht="12.75" hidden="false" customHeight="true" outlineLevel="0" collapsed="false">
      <c r="B310" s="90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90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90"/>
      <c r="Y310" s="2"/>
      <c r="Z310" s="2"/>
      <c r="AA310" s="2"/>
      <c r="AB310" s="98"/>
      <c r="AC310" s="2"/>
      <c r="AD310" s="2"/>
      <c r="AE310" s="2"/>
      <c r="AF310" s="2"/>
      <c r="AG310" s="71"/>
      <c r="AH310" s="85"/>
      <c r="AI310" s="85"/>
    </row>
    <row r="311" customFormat="false" ht="12.75" hidden="false" customHeight="true" outlineLevel="0" collapsed="false">
      <c r="B311" s="90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90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90"/>
      <c r="Y311" s="2"/>
      <c r="Z311" s="2"/>
      <c r="AA311" s="2"/>
      <c r="AB311" s="98"/>
      <c r="AC311" s="2"/>
      <c r="AD311" s="2"/>
      <c r="AE311" s="2"/>
      <c r="AF311" s="2"/>
      <c r="AG311" s="71"/>
      <c r="AH311" s="85"/>
      <c r="AI311" s="85"/>
    </row>
    <row r="312" customFormat="false" ht="12.75" hidden="false" customHeight="true" outlineLevel="0" collapsed="false">
      <c r="B312" s="90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90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90"/>
      <c r="Y312" s="2"/>
      <c r="Z312" s="2"/>
      <c r="AA312" s="2"/>
      <c r="AB312" s="98"/>
      <c r="AC312" s="2"/>
      <c r="AD312" s="2"/>
      <c r="AE312" s="2"/>
      <c r="AF312" s="2"/>
      <c r="AG312" s="71"/>
      <c r="AH312" s="85"/>
      <c r="AI312" s="85"/>
    </row>
    <row r="313" customFormat="false" ht="12.75" hidden="false" customHeight="true" outlineLevel="0" collapsed="false">
      <c r="B313" s="90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90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90"/>
      <c r="Y313" s="2"/>
      <c r="Z313" s="2"/>
      <c r="AA313" s="2"/>
      <c r="AB313" s="98"/>
      <c r="AC313" s="2"/>
      <c r="AD313" s="2"/>
      <c r="AE313" s="2"/>
      <c r="AF313" s="2"/>
      <c r="AG313" s="71"/>
      <c r="AH313" s="85"/>
      <c r="AI313" s="85"/>
    </row>
    <row r="314" customFormat="false" ht="12.75" hidden="false" customHeight="true" outlineLevel="0" collapsed="false">
      <c r="B314" s="90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90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90"/>
      <c r="Y314" s="2"/>
      <c r="Z314" s="2"/>
      <c r="AA314" s="2"/>
      <c r="AB314" s="98"/>
      <c r="AC314" s="2"/>
      <c r="AD314" s="2"/>
      <c r="AE314" s="2"/>
      <c r="AF314" s="2"/>
      <c r="AG314" s="71"/>
      <c r="AH314" s="85"/>
      <c r="AI314" s="85"/>
    </row>
    <row r="315" customFormat="false" ht="12.75" hidden="false" customHeight="true" outlineLevel="0" collapsed="false">
      <c r="B315" s="90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90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90"/>
      <c r="Y315" s="2"/>
      <c r="Z315" s="2"/>
      <c r="AA315" s="2"/>
      <c r="AB315" s="98"/>
      <c r="AC315" s="2"/>
      <c r="AD315" s="2"/>
      <c r="AE315" s="2"/>
      <c r="AF315" s="2"/>
      <c r="AG315" s="71"/>
      <c r="AH315" s="85"/>
      <c r="AI315" s="85"/>
    </row>
    <row r="316" customFormat="false" ht="12.75" hidden="false" customHeight="true" outlineLevel="0" collapsed="false">
      <c r="B316" s="90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90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90"/>
      <c r="Y316" s="2"/>
      <c r="Z316" s="2"/>
      <c r="AA316" s="2"/>
      <c r="AB316" s="98"/>
      <c r="AC316" s="2"/>
      <c r="AD316" s="2"/>
      <c r="AE316" s="2"/>
      <c r="AF316" s="2"/>
      <c r="AG316" s="71"/>
      <c r="AH316" s="85"/>
      <c r="AI316" s="85"/>
    </row>
    <row r="317" customFormat="false" ht="12.75" hidden="false" customHeight="true" outlineLevel="0" collapsed="false">
      <c r="B317" s="90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90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90"/>
      <c r="Y317" s="2"/>
      <c r="Z317" s="2"/>
      <c r="AA317" s="2"/>
      <c r="AB317" s="98"/>
      <c r="AC317" s="2"/>
      <c r="AD317" s="2"/>
      <c r="AE317" s="2"/>
      <c r="AF317" s="2"/>
      <c r="AG317" s="71"/>
      <c r="AH317" s="85"/>
      <c r="AI317" s="85"/>
    </row>
    <row r="318" customFormat="false" ht="12.75" hidden="false" customHeight="true" outlineLevel="0" collapsed="false">
      <c r="B318" s="90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90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90"/>
      <c r="Y318" s="2"/>
      <c r="Z318" s="2"/>
      <c r="AA318" s="2"/>
      <c r="AB318" s="98"/>
      <c r="AC318" s="2"/>
      <c r="AD318" s="2"/>
      <c r="AE318" s="2"/>
      <c r="AF318" s="2"/>
      <c r="AG318" s="71"/>
      <c r="AH318" s="85"/>
      <c r="AI318" s="85"/>
    </row>
    <row r="319" customFormat="false" ht="12.75" hidden="false" customHeight="true" outlineLevel="0" collapsed="false">
      <c r="B319" s="90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90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90"/>
      <c r="Y319" s="2"/>
      <c r="Z319" s="2"/>
      <c r="AA319" s="2"/>
      <c r="AB319" s="98"/>
      <c r="AC319" s="2"/>
      <c r="AD319" s="2"/>
      <c r="AE319" s="2"/>
      <c r="AF319" s="2"/>
      <c r="AG319" s="71"/>
      <c r="AH319" s="85"/>
      <c r="AI319" s="85"/>
    </row>
    <row r="320" customFormat="false" ht="12.75" hidden="false" customHeight="true" outlineLevel="0" collapsed="false">
      <c r="B320" s="90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90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90"/>
      <c r="Y320" s="2"/>
      <c r="Z320" s="2"/>
      <c r="AA320" s="2"/>
      <c r="AB320" s="98"/>
      <c r="AC320" s="2"/>
      <c r="AD320" s="2"/>
      <c r="AE320" s="2"/>
      <c r="AF320" s="2"/>
      <c r="AG320" s="71"/>
      <c r="AH320" s="85"/>
      <c r="AI320" s="85"/>
    </row>
    <row r="321" customFormat="false" ht="12.75" hidden="false" customHeight="true" outlineLevel="0" collapsed="false">
      <c r="B321" s="90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90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90"/>
      <c r="Y321" s="2"/>
      <c r="Z321" s="2"/>
      <c r="AA321" s="2"/>
      <c r="AB321" s="98"/>
      <c r="AC321" s="2"/>
      <c r="AD321" s="2"/>
      <c r="AE321" s="2"/>
      <c r="AF321" s="2"/>
      <c r="AG321" s="71"/>
      <c r="AH321" s="85"/>
      <c r="AI321" s="85"/>
    </row>
    <row r="322" customFormat="false" ht="12.75" hidden="false" customHeight="true" outlineLevel="0" collapsed="false">
      <c r="B322" s="90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90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90"/>
      <c r="Y322" s="2"/>
      <c r="Z322" s="2"/>
      <c r="AA322" s="2"/>
      <c r="AB322" s="98"/>
      <c r="AC322" s="2"/>
      <c r="AD322" s="2"/>
      <c r="AE322" s="2"/>
      <c r="AF322" s="2"/>
      <c r="AG322" s="71"/>
      <c r="AH322" s="85"/>
      <c r="AI322" s="85"/>
    </row>
    <row r="323" customFormat="false" ht="12.75" hidden="false" customHeight="true" outlineLevel="0" collapsed="false">
      <c r="B323" s="90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90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90"/>
      <c r="Y323" s="2"/>
      <c r="Z323" s="2"/>
      <c r="AA323" s="2"/>
      <c r="AB323" s="98"/>
      <c r="AC323" s="2"/>
      <c r="AD323" s="2"/>
      <c r="AE323" s="2"/>
      <c r="AF323" s="2"/>
      <c r="AG323" s="71"/>
      <c r="AH323" s="85"/>
      <c r="AI323" s="85"/>
    </row>
    <row r="324" customFormat="false" ht="12.75" hidden="false" customHeight="true" outlineLevel="0" collapsed="false">
      <c r="B324" s="90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90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90"/>
      <c r="Y324" s="2"/>
      <c r="Z324" s="2"/>
      <c r="AA324" s="2"/>
      <c r="AB324" s="98"/>
      <c r="AC324" s="2"/>
      <c r="AD324" s="2"/>
      <c r="AE324" s="2"/>
      <c r="AF324" s="2"/>
      <c r="AG324" s="71"/>
      <c r="AH324" s="85"/>
      <c r="AI324" s="85"/>
    </row>
    <row r="325" customFormat="false" ht="12.75" hidden="false" customHeight="true" outlineLevel="0" collapsed="false">
      <c r="B325" s="90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90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90"/>
      <c r="Y325" s="2"/>
      <c r="Z325" s="2"/>
      <c r="AA325" s="2"/>
      <c r="AB325" s="98"/>
      <c r="AC325" s="2"/>
      <c r="AD325" s="2"/>
      <c r="AE325" s="2"/>
      <c r="AF325" s="2"/>
      <c r="AG325" s="71"/>
      <c r="AH325" s="85"/>
      <c r="AI325" s="85"/>
    </row>
    <row r="326" customFormat="false" ht="12.75" hidden="false" customHeight="true" outlineLevel="0" collapsed="false">
      <c r="B326" s="90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90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90"/>
      <c r="Y326" s="2"/>
      <c r="Z326" s="2"/>
      <c r="AA326" s="2"/>
      <c r="AB326" s="98"/>
      <c r="AC326" s="2"/>
      <c r="AD326" s="2"/>
      <c r="AE326" s="2"/>
      <c r="AF326" s="2"/>
      <c r="AG326" s="71"/>
      <c r="AH326" s="85"/>
      <c r="AI326" s="85"/>
    </row>
    <row r="327" customFormat="false" ht="12.75" hidden="false" customHeight="true" outlineLevel="0" collapsed="false">
      <c r="B327" s="90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90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90"/>
      <c r="Y327" s="2"/>
      <c r="Z327" s="2"/>
      <c r="AA327" s="2"/>
      <c r="AB327" s="98"/>
      <c r="AC327" s="2"/>
      <c r="AD327" s="2"/>
      <c r="AE327" s="2"/>
      <c r="AF327" s="2"/>
      <c r="AG327" s="71"/>
      <c r="AH327" s="85"/>
      <c r="AI327" s="85"/>
    </row>
    <row r="328" customFormat="false" ht="12.75" hidden="false" customHeight="true" outlineLevel="0" collapsed="false">
      <c r="B328" s="90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90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90"/>
      <c r="Y328" s="2"/>
      <c r="Z328" s="2"/>
      <c r="AA328" s="2"/>
      <c r="AB328" s="98"/>
      <c r="AC328" s="2"/>
      <c r="AD328" s="2"/>
      <c r="AE328" s="2"/>
      <c r="AF328" s="2"/>
      <c r="AG328" s="71"/>
      <c r="AH328" s="85"/>
      <c r="AI328" s="85"/>
    </row>
    <row r="329" customFormat="false" ht="12.75" hidden="false" customHeight="true" outlineLevel="0" collapsed="false">
      <c r="B329" s="90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90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90"/>
      <c r="Y329" s="2"/>
      <c r="Z329" s="2"/>
      <c r="AA329" s="2"/>
      <c r="AB329" s="98"/>
      <c r="AC329" s="2"/>
      <c r="AD329" s="2"/>
      <c r="AE329" s="2"/>
      <c r="AF329" s="2"/>
      <c r="AG329" s="71"/>
      <c r="AH329" s="85"/>
      <c r="AI329" s="85"/>
    </row>
    <row r="330" customFormat="false" ht="12.75" hidden="false" customHeight="true" outlineLevel="0" collapsed="false">
      <c r="B330" s="9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90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90"/>
      <c r="Y330" s="2"/>
      <c r="Z330" s="2"/>
      <c r="AA330" s="2"/>
      <c r="AB330" s="98"/>
      <c r="AC330" s="2"/>
      <c r="AD330" s="2"/>
      <c r="AE330" s="2"/>
      <c r="AF330" s="2"/>
      <c r="AG330" s="71"/>
      <c r="AH330" s="85"/>
      <c r="AI330" s="85"/>
    </row>
    <row r="331" customFormat="false" ht="12.75" hidden="false" customHeight="true" outlineLevel="0" collapsed="false">
      <c r="B331" s="90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90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90"/>
      <c r="Y331" s="2"/>
      <c r="Z331" s="2"/>
      <c r="AA331" s="2"/>
      <c r="AB331" s="98"/>
      <c r="AC331" s="2"/>
      <c r="AD331" s="2"/>
      <c r="AE331" s="2"/>
      <c r="AF331" s="2"/>
      <c r="AG331" s="71"/>
      <c r="AH331" s="85"/>
      <c r="AI331" s="85"/>
    </row>
    <row r="332" customFormat="false" ht="12.75" hidden="false" customHeight="true" outlineLevel="0" collapsed="false">
      <c r="B332" s="90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90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90"/>
      <c r="Y332" s="2"/>
      <c r="Z332" s="2"/>
      <c r="AA332" s="2"/>
      <c r="AB332" s="98"/>
      <c r="AC332" s="2"/>
      <c r="AD332" s="2"/>
      <c r="AE332" s="2"/>
      <c r="AF332" s="2"/>
      <c r="AG332" s="71"/>
      <c r="AH332" s="85"/>
      <c r="AI332" s="85"/>
    </row>
    <row r="333" customFormat="false" ht="12.75" hidden="false" customHeight="true" outlineLevel="0" collapsed="false">
      <c r="B333" s="90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90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90"/>
      <c r="Y333" s="2"/>
      <c r="Z333" s="2"/>
      <c r="AA333" s="2"/>
      <c r="AB333" s="98"/>
      <c r="AC333" s="2"/>
      <c r="AD333" s="2"/>
      <c r="AE333" s="2"/>
      <c r="AF333" s="2"/>
      <c r="AG333" s="71"/>
      <c r="AH333" s="85"/>
      <c r="AI333" s="85"/>
    </row>
    <row r="334" customFormat="false" ht="12.75" hidden="false" customHeight="true" outlineLevel="0" collapsed="false">
      <c r="B334" s="90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90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90"/>
      <c r="Y334" s="2"/>
      <c r="Z334" s="2"/>
      <c r="AA334" s="2"/>
      <c r="AB334" s="98"/>
      <c r="AC334" s="2"/>
      <c r="AD334" s="2"/>
      <c r="AE334" s="2"/>
      <c r="AF334" s="2"/>
      <c r="AG334" s="71"/>
      <c r="AH334" s="85"/>
      <c r="AI334" s="85"/>
    </row>
    <row r="335" customFormat="false" ht="12.75" hidden="false" customHeight="true" outlineLevel="0" collapsed="false">
      <c r="B335" s="90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90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90"/>
      <c r="Y335" s="2"/>
      <c r="Z335" s="2"/>
      <c r="AA335" s="2"/>
      <c r="AB335" s="98"/>
      <c r="AC335" s="2"/>
      <c r="AD335" s="2"/>
      <c r="AE335" s="2"/>
      <c r="AF335" s="2"/>
      <c r="AG335" s="71"/>
      <c r="AH335" s="85"/>
      <c r="AI335" s="85"/>
    </row>
    <row r="336" customFormat="false" ht="12.75" hidden="false" customHeight="true" outlineLevel="0" collapsed="false">
      <c r="B336" s="90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90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90"/>
      <c r="Y336" s="2"/>
      <c r="Z336" s="2"/>
      <c r="AA336" s="2"/>
      <c r="AB336" s="98"/>
      <c r="AC336" s="2"/>
      <c r="AD336" s="2"/>
      <c r="AE336" s="2"/>
      <c r="AF336" s="2"/>
      <c r="AG336" s="71"/>
      <c r="AH336" s="85"/>
      <c r="AI336" s="85"/>
    </row>
    <row r="337" customFormat="false" ht="12.75" hidden="false" customHeight="true" outlineLevel="0" collapsed="false">
      <c r="B337" s="90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90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90"/>
      <c r="Y337" s="2"/>
      <c r="Z337" s="2"/>
      <c r="AA337" s="2"/>
      <c r="AB337" s="98"/>
      <c r="AC337" s="2"/>
      <c r="AD337" s="2"/>
      <c r="AE337" s="2"/>
      <c r="AF337" s="2"/>
      <c r="AG337" s="71"/>
      <c r="AH337" s="85"/>
      <c r="AI337" s="85"/>
    </row>
    <row r="338" customFormat="false" ht="12.75" hidden="false" customHeight="true" outlineLevel="0" collapsed="false">
      <c r="B338" s="90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90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90"/>
      <c r="Y338" s="2"/>
      <c r="Z338" s="2"/>
      <c r="AA338" s="2"/>
      <c r="AB338" s="98"/>
      <c r="AC338" s="2"/>
      <c r="AD338" s="2"/>
      <c r="AE338" s="2"/>
      <c r="AF338" s="2"/>
      <c r="AG338" s="71"/>
      <c r="AH338" s="85"/>
      <c r="AI338" s="85"/>
    </row>
    <row r="339" customFormat="false" ht="12.75" hidden="false" customHeight="true" outlineLevel="0" collapsed="false">
      <c r="B339" s="90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90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90"/>
      <c r="Y339" s="2"/>
      <c r="Z339" s="2"/>
      <c r="AA339" s="2"/>
      <c r="AB339" s="98"/>
      <c r="AC339" s="2"/>
      <c r="AD339" s="2"/>
      <c r="AE339" s="2"/>
      <c r="AF339" s="2"/>
      <c r="AG339" s="71"/>
      <c r="AH339" s="85"/>
      <c r="AI339" s="85"/>
    </row>
    <row r="340" customFormat="false" ht="12.75" hidden="false" customHeight="true" outlineLevel="0" collapsed="false">
      <c r="B340" s="90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90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90"/>
      <c r="Y340" s="2"/>
      <c r="Z340" s="2"/>
      <c r="AA340" s="2"/>
      <c r="AB340" s="98"/>
      <c r="AC340" s="2"/>
      <c r="AD340" s="2"/>
      <c r="AE340" s="2"/>
      <c r="AF340" s="2"/>
      <c r="AG340" s="71"/>
      <c r="AH340" s="85"/>
      <c r="AI340" s="85"/>
    </row>
    <row r="341" customFormat="false" ht="12.75" hidden="false" customHeight="true" outlineLevel="0" collapsed="false">
      <c r="B341" s="90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90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90"/>
      <c r="Y341" s="2"/>
      <c r="Z341" s="2"/>
      <c r="AA341" s="2"/>
      <c r="AB341" s="98"/>
      <c r="AC341" s="2"/>
      <c r="AD341" s="2"/>
      <c r="AE341" s="2"/>
      <c r="AF341" s="2"/>
      <c r="AG341" s="71"/>
      <c r="AH341" s="85"/>
      <c r="AI341" s="85"/>
    </row>
    <row r="342" customFormat="false" ht="12.75" hidden="false" customHeight="true" outlineLevel="0" collapsed="false">
      <c r="B342" s="90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90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90"/>
      <c r="Y342" s="2"/>
      <c r="Z342" s="2"/>
      <c r="AA342" s="2"/>
      <c r="AB342" s="98"/>
      <c r="AC342" s="2"/>
      <c r="AD342" s="2"/>
      <c r="AE342" s="2"/>
      <c r="AF342" s="2"/>
      <c r="AG342" s="71"/>
      <c r="AH342" s="85"/>
      <c r="AI342" s="85"/>
    </row>
    <row r="343" customFormat="false" ht="12.75" hidden="false" customHeight="true" outlineLevel="0" collapsed="false">
      <c r="B343" s="90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90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90"/>
      <c r="Y343" s="2"/>
      <c r="Z343" s="2"/>
      <c r="AA343" s="2"/>
      <c r="AB343" s="98"/>
      <c r="AC343" s="2"/>
      <c r="AD343" s="2"/>
      <c r="AE343" s="2"/>
      <c r="AF343" s="2"/>
      <c r="AG343" s="71"/>
      <c r="AH343" s="85"/>
      <c r="AI343" s="85"/>
    </row>
    <row r="344" customFormat="false" ht="12.75" hidden="false" customHeight="true" outlineLevel="0" collapsed="false">
      <c r="B344" s="90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90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90"/>
      <c r="Y344" s="2"/>
      <c r="Z344" s="2"/>
      <c r="AA344" s="2"/>
      <c r="AB344" s="98"/>
      <c r="AC344" s="2"/>
      <c r="AD344" s="2"/>
      <c r="AE344" s="2"/>
      <c r="AF344" s="2"/>
      <c r="AG344" s="71"/>
      <c r="AH344" s="85"/>
      <c r="AI344" s="85"/>
    </row>
    <row r="345" customFormat="false" ht="12.75" hidden="false" customHeight="true" outlineLevel="0" collapsed="false">
      <c r="B345" s="90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90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90"/>
      <c r="Y345" s="2"/>
      <c r="Z345" s="2"/>
      <c r="AA345" s="2"/>
      <c r="AB345" s="98"/>
      <c r="AC345" s="2"/>
      <c r="AD345" s="2"/>
      <c r="AE345" s="2"/>
      <c r="AF345" s="2"/>
      <c r="AG345" s="71"/>
      <c r="AH345" s="85"/>
      <c r="AI345" s="85"/>
    </row>
    <row r="346" customFormat="false" ht="12.75" hidden="false" customHeight="true" outlineLevel="0" collapsed="false">
      <c r="B346" s="90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90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90"/>
      <c r="Y346" s="2"/>
      <c r="Z346" s="2"/>
      <c r="AA346" s="2"/>
      <c r="AB346" s="98"/>
      <c r="AC346" s="2"/>
      <c r="AD346" s="2"/>
      <c r="AE346" s="2"/>
      <c r="AF346" s="2"/>
      <c r="AG346" s="71"/>
      <c r="AH346" s="85"/>
      <c r="AI346" s="85"/>
    </row>
    <row r="347" customFormat="false" ht="12.75" hidden="false" customHeight="true" outlineLevel="0" collapsed="false">
      <c r="B347" s="90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90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90"/>
      <c r="Y347" s="2"/>
      <c r="Z347" s="2"/>
      <c r="AA347" s="2"/>
      <c r="AB347" s="98"/>
      <c r="AC347" s="2"/>
      <c r="AD347" s="2"/>
      <c r="AE347" s="2"/>
      <c r="AF347" s="2"/>
      <c r="AG347" s="71"/>
      <c r="AH347" s="85"/>
      <c r="AI347" s="85"/>
    </row>
    <row r="348" customFormat="false" ht="12.75" hidden="false" customHeight="true" outlineLevel="0" collapsed="false">
      <c r="B348" s="90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90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90"/>
      <c r="Y348" s="2"/>
      <c r="Z348" s="2"/>
      <c r="AA348" s="2"/>
      <c r="AB348" s="98"/>
      <c r="AC348" s="2"/>
      <c r="AD348" s="2"/>
      <c r="AE348" s="2"/>
      <c r="AF348" s="2"/>
      <c r="AG348" s="71"/>
      <c r="AH348" s="85"/>
      <c r="AI348" s="85"/>
    </row>
    <row r="349" customFormat="false" ht="12.75" hidden="false" customHeight="true" outlineLevel="0" collapsed="false">
      <c r="B349" s="90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90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90"/>
      <c r="Y349" s="2"/>
      <c r="Z349" s="2"/>
      <c r="AA349" s="2"/>
      <c r="AB349" s="98"/>
      <c r="AC349" s="2"/>
      <c r="AD349" s="2"/>
      <c r="AE349" s="2"/>
      <c r="AF349" s="2"/>
      <c r="AG349" s="71"/>
      <c r="AH349" s="85"/>
      <c r="AI349" s="85"/>
    </row>
    <row r="350" customFormat="false" ht="12.75" hidden="false" customHeight="true" outlineLevel="0" collapsed="false">
      <c r="B350" s="90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90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90"/>
      <c r="Y350" s="2"/>
      <c r="Z350" s="2"/>
      <c r="AA350" s="2"/>
      <c r="AB350" s="98"/>
      <c r="AC350" s="2"/>
      <c r="AD350" s="2"/>
      <c r="AE350" s="2"/>
      <c r="AF350" s="2"/>
      <c r="AG350" s="71"/>
      <c r="AH350" s="85"/>
      <c r="AI350" s="85"/>
    </row>
    <row r="351" customFormat="false" ht="12.75" hidden="false" customHeight="true" outlineLevel="0" collapsed="false">
      <c r="B351" s="90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90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90"/>
      <c r="Y351" s="2"/>
      <c r="Z351" s="2"/>
      <c r="AA351" s="2"/>
      <c r="AB351" s="98"/>
      <c r="AC351" s="2"/>
      <c r="AD351" s="2"/>
      <c r="AE351" s="2"/>
      <c r="AF351" s="2"/>
      <c r="AG351" s="71"/>
      <c r="AH351" s="85"/>
      <c r="AI351" s="85"/>
    </row>
    <row r="352" customFormat="false" ht="12.75" hidden="false" customHeight="true" outlineLevel="0" collapsed="false">
      <c r="B352" s="90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90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90"/>
      <c r="Y352" s="2"/>
      <c r="Z352" s="2"/>
      <c r="AA352" s="2"/>
      <c r="AB352" s="98"/>
      <c r="AC352" s="2"/>
      <c r="AD352" s="2"/>
      <c r="AE352" s="2"/>
      <c r="AF352" s="2"/>
      <c r="AG352" s="71"/>
      <c r="AH352" s="85"/>
      <c r="AI352" s="85"/>
    </row>
    <row r="353" customFormat="false" ht="12.75" hidden="false" customHeight="true" outlineLevel="0" collapsed="false">
      <c r="B353" s="90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90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90"/>
      <c r="Y353" s="2"/>
      <c r="Z353" s="2"/>
      <c r="AA353" s="2"/>
      <c r="AB353" s="98"/>
      <c r="AC353" s="2"/>
      <c r="AD353" s="2"/>
      <c r="AE353" s="2"/>
      <c r="AF353" s="2"/>
      <c r="AG353" s="71"/>
      <c r="AH353" s="85"/>
      <c r="AI353" s="85"/>
    </row>
    <row r="354" customFormat="false" ht="12.75" hidden="false" customHeight="true" outlineLevel="0" collapsed="false">
      <c r="B354" s="90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90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90"/>
      <c r="Y354" s="2"/>
      <c r="Z354" s="2"/>
      <c r="AA354" s="2"/>
      <c r="AB354" s="98"/>
      <c r="AC354" s="2"/>
      <c r="AD354" s="2"/>
      <c r="AE354" s="2"/>
      <c r="AF354" s="2"/>
      <c r="AG354" s="71"/>
      <c r="AH354" s="85"/>
      <c r="AI354" s="85"/>
    </row>
    <row r="355" customFormat="false" ht="12.75" hidden="false" customHeight="true" outlineLevel="0" collapsed="false">
      <c r="B355" s="90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90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90"/>
      <c r="Y355" s="2"/>
      <c r="Z355" s="2"/>
      <c r="AA355" s="2"/>
      <c r="AB355" s="98"/>
      <c r="AC355" s="2"/>
      <c r="AD355" s="2"/>
      <c r="AE355" s="2"/>
      <c r="AF355" s="2"/>
      <c r="AG355" s="71"/>
      <c r="AH355" s="85"/>
      <c r="AI355" s="85"/>
    </row>
    <row r="356" customFormat="false" ht="12.75" hidden="false" customHeight="true" outlineLevel="0" collapsed="false">
      <c r="B356" s="90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90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90"/>
      <c r="Y356" s="2"/>
      <c r="Z356" s="2"/>
      <c r="AA356" s="2"/>
      <c r="AB356" s="98"/>
      <c r="AC356" s="2"/>
      <c r="AD356" s="2"/>
      <c r="AE356" s="2"/>
      <c r="AF356" s="2"/>
      <c r="AG356" s="71"/>
      <c r="AH356" s="85"/>
      <c r="AI356" s="85"/>
    </row>
    <row r="357" customFormat="false" ht="12.75" hidden="false" customHeight="true" outlineLevel="0" collapsed="false">
      <c r="B357" s="90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90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90"/>
      <c r="Y357" s="2"/>
      <c r="Z357" s="2"/>
      <c r="AA357" s="2"/>
      <c r="AB357" s="98"/>
      <c r="AC357" s="2"/>
      <c r="AD357" s="2"/>
      <c r="AE357" s="2"/>
      <c r="AF357" s="2"/>
      <c r="AG357" s="71"/>
      <c r="AH357" s="85"/>
      <c r="AI357" s="85"/>
    </row>
    <row r="358" customFormat="false" ht="12.75" hidden="false" customHeight="true" outlineLevel="0" collapsed="false">
      <c r="B358" s="90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90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90"/>
      <c r="Y358" s="2"/>
      <c r="Z358" s="2"/>
      <c r="AA358" s="2"/>
      <c r="AB358" s="98"/>
      <c r="AC358" s="2"/>
      <c r="AD358" s="2"/>
      <c r="AE358" s="2"/>
      <c r="AF358" s="2"/>
      <c r="AG358" s="71"/>
      <c r="AH358" s="85"/>
      <c r="AI358" s="85"/>
    </row>
    <row r="359" customFormat="false" ht="12.75" hidden="false" customHeight="true" outlineLevel="0" collapsed="false">
      <c r="B359" s="90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90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90"/>
      <c r="Y359" s="2"/>
      <c r="Z359" s="2"/>
      <c r="AA359" s="2"/>
      <c r="AB359" s="98"/>
      <c r="AC359" s="2"/>
      <c r="AD359" s="2"/>
      <c r="AE359" s="2"/>
      <c r="AF359" s="2"/>
      <c r="AG359" s="71"/>
      <c r="AH359" s="85"/>
      <c r="AI359" s="85"/>
    </row>
    <row r="360" customFormat="false" ht="12.75" hidden="false" customHeight="true" outlineLevel="0" collapsed="false">
      <c r="B360" s="90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90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90"/>
      <c r="Y360" s="2"/>
      <c r="Z360" s="2"/>
      <c r="AA360" s="2"/>
      <c r="AB360" s="98"/>
      <c r="AC360" s="2"/>
      <c r="AD360" s="2"/>
      <c r="AE360" s="2"/>
      <c r="AF360" s="2"/>
      <c r="AG360" s="71"/>
      <c r="AH360" s="85"/>
      <c r="AI360" s="85"/>
    </row>
    <row r="361" customFormat="false" ht="12.75" hidden="false" customHeight="true" outlineLevel="0" collapsed="false">
      <c r="B361" s="90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90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90"/>
      <c r="Y361" s="2"/>
      <c r="Z361" s="2"/>
      <c r="AA361" s="2"/>
      <c r="AB361" s="98"/>
      <c r="AC361" s="2"/>
      <c r="AD361" s="2"/>
      <c r="AE361" s="2"/>
      <c r="AF361" s="2"/>
      <c r="AG361" s="71"/>
      <c r="AH361" s="85"/>
      <c r="AI361" s="85"/>
    </row>
    <row r="362" customFormat="false" ht="12.75" hidden="false" customHeight="true" outlineLevel="0" collapsed="false">
      <c r="B362" s="90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90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90"/>
      <c r="Y362" s="2"/>
      <c r="Z362" s="2"/>
      <c r="AA362" s="2"/>
      <c r="AB362" s="98"/>
      <c r="AC362" s="2"/>
      <c r="AD362" s="2"/>
      <c r="AE362" s="2"/>
      <c r="AF362" s="2"/>
      <c r="AG362" s="71"/>
      <c r="AH362" s="85"/>
      <c r="AI362" s="85"/>
    </row>
    <row r="363" customFormat="false" ht="12.75" hidden="false" customHeight="true" outlineLevel="0" collapsed="false">
      <c r="B363" s="90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90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90"/>
      <c r="Y363" s="2"/>
      <c r="Z363" s="2"/>
      <c r="AA363" s="2"/>
      <c r="AB363" s="98"/>
      <c r="AC363" s="2"/>
      <c r="AD363" s="2"/>
      <c r="AE363" s="2"/>
      <c r="AF363" s="2"/>
      <c r="AG363" s="71"/>
      <c r="AH363" s="85"/>
      <c r="AI363" s="85"/>
    </row>
    <row r="364" customFormat="false" ht="12.75" hidden="false" customHeight="true" outlineLevel="0" collapsed="false">
      <c r="B364" s="90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90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90"/>
      <c r="Y364" s="2"/>
      <c r="Z364" s="2"/>
      <c r="AA364" s="2"/>
      <c r="AB364" s="98"/>
      <c r="AC364" s="2"/>
      <c r="AD364" s="2"/>
      <c r="AE364" s="2"/>
      <c r="AF364" s="2"/>
      <c r="AG364" s="71"/>
      <c r="AH364" s="85"/>
      <c r="AI364" s="85"/>
    </row>
    <row r="365" customFormat="false" ht="12.75" hidden="false" customHeight="true" outlineLevel="0" collapsed="false">
      <c r="B365" s="90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90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90"/>
      <c r="Y365" s="2"/>
      <c r="Z365" s="2"/>
      <c r="AA365" s="2"/>
      <c r="AB365" s="98"/>
      <c r="AC365" s="2"/>
      <c r="AD365" s="2"/>
      <c r="AE365" s="2"/>
      <c r="AF365" s="2"/>
      <c r="AG365" s="71"/>
      <c r="AH365" s="85"/>
      <c r="AI365" s="85"/>
    </row>
    <row r="366" customFormat="false" ht="12.75" hidden="false" customHeight="true" outlineLevel="0" collapsed="false">
      <c r="B366" s="90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90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90"/>
      <c r="Y366" s="2"/>
      <c r="Z366" s="2"/>
      <c r="AA366" s="2"/>
      <c r="AB366" s="98"/>
      <c r="AC366" s="2"/>
      <c r="AD366" s="2"/>
      <c r="AE366" s="2"/>
      <c r="AF366" s="2"/>
      <c r="AG366" s="71"/>
      <c r="AH366" s="85"/>
      <c r="AI366" s="85"/>
    </row>
    <row r="367" customFormat="false" ht="12.75" hidden="false" customHeight="true" outlineLevel="0" collapsed="false">
      <c r="B367" s="90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90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90"/>
      <c r="Y367" s="2"/>
      <c r="Z367" s="2"/>
      <c r="AA367" s="2"/>
      <c r="AB367" s="98"/>
      <c r="AC367" s="2"/>
      <c r="AD367" s="2"/>
      <c r="AE367" s="2"/>
      <c r="AF367" s="2"/>
      <c r="AG367" s="71"/>
      <c r="AH367" s="85"/>
      <c r="AI367" s="85"/>
    </row>
    <row r="368" customFormat="false" ht="12.75" hidden="false" customHeight="true" outlineLevel="0" collapsed="false">
      <c r="B368" s="90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90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90"/>
      <c r="Y368" s="2"/>
      <c r="Z368" s="2"/>
      <c r="AA368" s="2"/>
      <c r="AB368" s="98"/>
      <c r="AC368" s="2"/>
      <c r="AD368" s="2"/>
      <c r="AE368" s="2"/>
      <c r="AF368" s="2"/>
      <c r="AG368" s="71"/>
      <c r="AH368" s="85"/>
      <c r="AI368" s="85"/>
    </row>
    <row r="369" customFormat="false" ht="12.75" hidden="false" customHeight="true" outlineLevel="0" collapsed="false">
      <c r="B369" s="90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90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90"/>
      <c r="Y369" s="2"/>
      <c r="Z369" s="2"/>
      <c r="AA369" s="2"/>
      <c r="AB369" s="98"/>
      <c r="AC369" s="2"/>
      <c r="AD369" s="2"/>
      <c r="AE369" s="2"/>
      <c r="AF369" s="2"/>
      <c r="AG369" s="71"/>
      <c r="AH369" s="85"/>
      <c r="AI369" s="85"/>
    </row>
    <row r="370" customFormat="false" ht="12.75" hidden="false" customHeight="true" outlineLevel="0" collapsed="false">
      <c r="B370" s="90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90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90"/>
      <c r="Y370" s="2"/>
      <c r="Z370" s="2"/>
      <c r="AA370" s="2"/>
      <c r="AB370" s="98"/>
      <c r="AC370" s="2"/>
      <c r="AD370" s="2"/>
      <c r="AE370" s="2"/>
      <c r="AF370" s="2"/>
      <c r="AG370" s="71"/>
      <c r="AH370" s="85"/>
      <c r="AI370" s="85"/>
    </row>
    <row r="371" customFormat="false" ht="12.75" hidden="false" customHeight="true" outlineLevel="0" collapsed="false">
      <c r="B371" s="90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90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90"/>
      <c r="Y371" s="2"/>
      <c r="Z371" s="2"/>
      <c r="AA371" s="2"/>
      <c r="AB371" s="98"/>
      <c r="AC371" s="2"/>
      <c r="AD371" s="2"/>
      <c r="AE371" s="2"/>
      <c r="AF371" s="2"/>
      <c r="AG371" s="71"/>
      <c r="AH371" s="85"/>
      <c r="AI371" s="85"/>
    </row>
    <row r="372" customFormat="false" ht="12.75" hidden="false" customHeight="true" outlineLevel="0" collapsed="false">
      <c r="B372" s="90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90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90"/>
      <c r="Y372" s="2"/>
      <c r="Z372" s="2"/>
      <c r="AA372" s="2"/>
      <c r="AB372" s="98"/>
      <c r="AC372" s="2"/>
      <c r="AD372" s="2"/>
      <c r="AE372" s="2"/>
      <c r="AF372" s="2"/>
      <c r="AG372" s="71"/>
      <c r="AH372" s="85"/>
      <c r="AI372" s="85"/>
    </row>
    <row r="373" customFormat="false" ht="12.75" hidden="false" customHeight="true" outlineLevel="0" collapsed="false">
      <c r="B373" s="90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90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90"/>
      <c r="Y373" s="2"/>
      <c r="Z373" s="2"/>
      <c r="AA373" s="2"/>
      <c r="AB373" s="98"/>
      <c r="AC373" s="2"/>
      <c r="AD373" s="2"/>
      <c r="AE373" s="2"/>
      <c r="AF373" s="2"/>
      <c r="AG373" s="71"/>
      <c r="AH373" s="85"/>
      <c r="AI373" s="85"/>
    </row>
    <row r="374" customFormat="false" ht="12.75" hidden="false" customHeight="true" outlineLevel="0" collapsed="false">
      <c r="B374" s="90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90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90"/>
      <c r="Y374" s="2"/>
      <c r="Z374" s="2"/>
      <c r="AA374" s="2"/>
      <c r="AB374" s="98"/>
      <c r="AC374" s="2"/>
      <c r="AD374" s="2"/>
      <c r="AE374" s="2"/>
      <c r="AF374" s="2"/>
      <c r="AG374" s="71"/>
      <c r="AH374" s="85"/>
      <c r="AI374" s="85"/>
    </row>
    <row r="375" customFormat="false" ht="12.75" hidden="false" customHeight="true" outlineLevel="0" collapsed="false">
      <c r="B375" s="90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90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90"/>
      <c r="Y375" s="2"/>
      <c r="Z375" s="2"/>
      <c r="AA375" s="2"/>
      <c r="AB375" s="98"/>
      <c r="AC375" s="2"/>
      <c r="AD375" s="2"/>
      <c r="AE375" s="2"/>
      <c r="AF375" s="2"/>
      <c r="AG375" s="71"/>
      <c r="AH375" s="85"/>
      <c r="AI375" s="85"/>
    </row>
    <row r="376" customFormat="false" ht="12.75" hidden="false" customHeight="true" outlineLevel="0" collapsed="false">
      <c r="B376" s="90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90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90"/>
      <c r="Y376" s="2"/>
      <c r="Z376" s="2"/>
      <c r="AA376" s="2"/>
      <c r="AB376" s="98"/>
      <c r="AC376" s="2"/>
      <c r="AD376" s="2"/>
      <c r="AE376" s="2"/>
      <c r="AF376" s="2"/>
      <c r="AG376" s="71"/>
      <c r="AH376" s="85"/>
      <c r="AI376" s="85"/>
    </row>
    <row r="377" customFormat="false" ht="12.75" hidden="false" customHeight="true" outlineLevel="0" collapsed="false">
      <c r="B377" s="90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90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90"/>
      <c r="Y377" s="2"/>
      <c r="Z377" s="2"/>
      <c r="AA377" s="2"/>
      <c r="AB377" s="98"/>
      <c r="AC377" s="2"/>
      <c r="AD377" s="2"/>
      <c r="AE377" s="2"/>
      <c r="AF377" s="2"/>
      <c r="AG377" s="71"/>
      <c r="AH377" s="85"/>
      <c r="AI377" s="85"/>
    </row>
    <row r="378" customFormat="false" ht="12.75" hidden="false" customHeight="true" outlineLevel="0" collapsed="false">
      <c r="B378" s="90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90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90"/>
      <c r="Y378" s="2"/>
      <c r="Z378" s="2"/>
      <c r="AA378" s="2"/>
      <c r="AB378" s="98"/>
      <c r="AC378" s="2"/>
      <c r="AD378" s="2"/>
      <c r="AE378" s="2"/>
      <c r="AF378" s="2"/>
      <c r="AG378" s="71"/>
      <c r="AH378" s="85"/>
      <c r="AI378" s="85"/>
    </row>
    <row r="379" customFormat="false" ht="12.75" hidden="false" customHeight="true" outlineLevel="0" collapsed="false">
      <c r="B379" s="90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90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90"/>
      <c r="Y379" s="2"/>
      <c r="Z379" s="2"/>
      <c r="AA379" s="2"/>
      <c r="AB379" s="98"/>
      <c r="AC379" s="2"/>
      <c r="AD379" s="2"/>
      <c r="AE379" s="2"/>
      <c r="AF379" s="2"/>
      <c r="AG379" s="71"/>
      <c r="AH379" s="85"/>
      <c r="AI379" s="85"/>
    </row>
    <row r="380" customFormat="false" ht="12.75" hidden="false" customHeight="true" outlineLevel="0" collapsed="false">
      <c r="B380" s="90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90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90"/>
      <c r="Y380" s="2"/>
      <c r="Z380" s="2"/>
      <c r="AA380" s="2"/>
      <c r="AB380" s="98"/>
      <c r="AC380" s="2"/>
      <c r="AD380" s="2"/>
      <c r="AE380" s="2"/>
      <c r="AF380" s="2"/>
      <c r="AG380" s="71"/>
      <c r="AH380" s="85"/>
      <c r="AI380" s="85"/>
    </row>
    <row r="381" customFormat="false" ht="12.75" hidden="false" customHeight="true" outlineLevel="0" collapsed="false">
      <c r="B381" s="90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90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90"/>
      <c r="Y381" s="2"/>
      <c r="Z381" s="2"/>
      <c r="AA381" s="2"/>
      <c r="AB381" s="98"/>
      <c r="AC381" s="2"/>
      <c r="AD381" s="2"/>
      <c r="AE381" s="2"/>
      <c r="AF381" s="2"/>
      <c r="AG381" s="71"/>
      <c r="AH381" s="85"/>
      <c r="AI381" s="85"/>
    </row>
    <row r="382" customFormat="false" ht="12.75" hidden="false" customHeight="true" outlineLevel="0" collapsed="false">
      <c r="B382" s="90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90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90"/>
      <c r="Y382" s="2"/>
      <c r="Z382" s="2"/>
      <c r="AA382" s="2"/>
      <c r="AB382" s="98"/>
      <c r="AC382" s="2"/>
      <c r="AD382" s="2"/>
      <c r="AE382" s="2"/>
      <c r="AF382" s="2"/>
      <c r="AG382" s="71"/>
      <c r="AH382" s="85"/>
      <c r="AI382" s="85"/>
    </row>
    <row r="383" customFormat="false" ht="12.75" hidden="false" customHeight="true" outlineLevel="0" collapsed="false">
      <c r="B383" s="90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90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90"/>
      <c r="Y383" s="2"/>
      <c r="Z383" s="2"/>
      <c r="AA383" s="2"/>
      <c r="AB383" s="98"/>
      <c r="AC383" s="2"/>
      <c r="AD383" s="2"/>
      <c r="AE383" s="2"/>
      <c r="AF383" s="2"/>
      <c r="AG383" s="71"/>
      <c r="AH383" s="85"/>
      <c r="AI383" s="85"/>
    </row>
    <row r="384" customFormat="false" ht="12.75" hidden="false" customHeight="true" outlineLevel="0" collapsed="false">
      <c r="B384" s="90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90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90"/>
      <c r="Y384" s="2"/>
      <c r="Z384" s="2"/>
      <c r="AA384" s="2"/>
      <c r="AB384" s="98"/>
      <c r="AC384" s="2"/>
      <c r="AD384" s="2"/>
      <c r="AE384" s="2"/>
      <c r="AF384" s="2"/>
      <c r="AG384" s="71"/>
      <c r="AH384" s="85"/>
      <c r="AI384" s="85"/>
    </row>
    <row r="385" customFormat="false" ht="12.75" hidden="false" customHeight="true" outlineLevel="0" collapsed="false">
      <c r="B385" s="90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90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90"/>
      <c r="Y385" s="2"/>
      <c r="Z385" s="2"/>
      <c r="AA385" s="2"/>
      <c r="AB385" s="98"/>
      <c r="AC385" s="2"/>
      <c r="AD385" s="2"/>
      <c r="AE385" s="2"/>
      <c r="AF385" s="2"/>
      <c r="AG385" s="71"/>
      <c r="AH385" s="85"/>
      <c r="AI385" s="85"/>
    </row>
    <row r="386" customFormat="false" ht="12.75" hidden="false" customHeight="true" outlineLevel="0" collapsed="false">
      <c r="B386" s="90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90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90"/>
      <c r="Y386" s="2"/>
      <c r="Z386" s="2"/>
      <c r="AA386" s="2"/>
      <c r="AB386" s="98"/>
      <c r="AC386" s="2"/>
      <c r="AD386" s="2"/>
      <c r="AE386" s="2"/>
      <c r="AF386" s="2"/>
      <c r="AG386" s="71"/>
      <c r="AH386" s="85"/>
      <c r="AI386" s="85"/>
    </row>
    <row r="387" customFormat="false" ht="12.75" hidden="false" customHeight="true" outlineLevel="0" collapsed="false">
      <c r="B387" s="90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90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90"/>
      <c r="Y387" s="2"/>
      <c r="Z387" s="2"/>
      <c r="AA387" s="2"/>
      <c r="AB387" s="98"/>
      <c r="AC387" s="2"/>
      <c r="AD387" s="2"/>
      <c r="AE387" s="2"/>
      <c r="AF387" s="2"/>
      <c r="AG387" s="71"/>
      <c r="AH387" s="85"/>
      <c r="AI387" s="85"/>
    </row>
    <row r="388" customFormat="false" ht="12.75" hidden="false" customHeight="true" outlineLevel="0" collapsed="false">
      <c r="B388" s="90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90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90"/>
      <c r="Y388" s="2"/>
      <c r="Z388" s="2"/>
      <c r="AA388" s="2"/>
      <c r="AB388" s="98"/>
      <c r="AC388" s="2"/>
      <c r="AD388" s="2"/>
      <c r="AE388" s="2"/>
      <c r="AF388" s="2"/>
      <c r="AG388" s="71"/>
      <c r="AH388" s="85"/>
      <c r="AI388" s="85"/>
    </row>
    <row r="389" customFormat="false" ht="12.75" hidden="false" customHeight="true" outlineLevel="0" collapsed="false">
      <c r="B389" s="90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90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90"/>
      <c r="Y389" s="2"/>
      <c r="Z389" s="2"/>
      <c r="AA389" s="2"/>
      <c r="AB389" s="98"/>
      <c r="AC389" s="2"/>
      <c r="AD389" s="2"/>
      <c r="AE389" s="2"/>
      <c r="AF389" s="2"/>
      <c r="AG389" s="71"/>
      <c r="AH389" s="85"/>
      <c r="AI389" s="85"/>
    </row>
    <row r="390" customFormat="false" ht="12.75" hidden="false" customHeight="true" outlineLevel="0" collapsed="false">
      <c r="B390" s="90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90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90"/>
      <c r="Y390" s="2"/>
      <c r="Z390" s="2"/>
      <c r="AA390" s="2"/>
      <c r="AB390" s="98"/>
      <c r="AC390" s="2"/>
      <c r="AD390" s="2"/>
      <c r="AE390" s="2"/>
      <c r="AF390" s="2"/>
      <c r="AG390" s="71"/>
      <c r="AH390" s="85"/>
      <c r="AI390" s="85"/>
    </row>
    <row r="391" customFormat="false" ht="12.75" hidden="false" customHeight="true" outlineLevel="0" collapsed="false">
      <c r="B391" s="90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90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90"/>
      <c r="Y391" s="2"/>
      <c r="Z391" s="2"/>
      <c r="AA391" s="2"/>
      <c r="AB391" s="98"/>
      <c r="AC391" s="2"/>
      <c r="AD391" s="2"/>
      <c r="AE391" s="2"/>
      <c r="AF391" s="2"/>
      <c r="AG391" s="71"/>
      <c r="AH391" s="85"/>
      <c r="AI391" s="85"/>
    </row>
    <row r="392" customFormat="false" ht="12.75" hidden="false" customHeight="true" outlineLevel="0" collapsed="false">
      <c r="B392" s="90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90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90"/>
      <c r="Y392" s="2"/>
      <c r="Z392" s="2"/>
      <c r="AA392" s="2"/>
      <c r="AB392" s="98"/>
      <c r="AC392" s="2"/>
      <c r="AD392" s="2"/>
      <c r="AE392" s="2"/>
      <c r="AF392" s="2"/>
      <c r="AG392" s="71"/>
      <c r="AH392" s="85"/>
      <c r="AI392" s="85"/>
    </row>
    <row r="393" customFormat="false" ht="12.75" hidden="false" customHeight="true" outlineLevel="0" collapsed="false">
      <c r="B393" s="90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90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90"/>
      <c r="Y393" s="2"/>
      <c r="Z393" s="2"/>
      <c r="AA393" s="2"/>
      <c r="AB393" s="98"/>
      <c r="AC393" s="2"/>
      <c r="AD393" s="2"/>
      <c r="AE393" s="2"/>
      <c r="AF393" s="2"/>
      <c r="AG393" s="71"/>
      <c r="AH393" s="85"/>
      <c r="AI393" s="85"/>
    </row>
    <row r="394" customFormat="false" ht="12.75" hidden="false" customHeight="true" outlineLevel="0" collapsed="false">
      <c r="B394" s="90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90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90"/>
      <c r="Y394" s="2"/>
      <c r="Z394" s="2"/>
      <c r="AA394" s="2"/>
      <c r="AB394" s="98"/>
      <c r="AC394" s="2"/>
      <c r="AD394" s="2"/>
      <c r="AE394" s="2"/>
      <c r="AF394" s="2"/>
      <c r="AG394" s="71"/>
      <c r="AH394" s="85"/>
      <c r="AI394" s="85"/>
    </row>
    <row r="395" customFormat="false" ht="12.75" hidden="false" customHeight="true" outlineLevel="0" collapsed="false">
      <c r="B395" s="90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90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90"/>
      <c r="Y395" s="2"/>
      <c r="Z395" s="2"/>
      <c r="AA395" s="2"/>
      <c r="AB395" s="98"/>
      <c r="AC395" s="2"/>
      <c r="AD395" s="2"/>
      <c r="AE395" s="2"/>
      <c r="AF395" s="2"/>
      <c r="AG395" s="71"/>
      <c r="AH395" s="85"/>
      <c r="AI395" s="85"/>
    </row>
    <row r="396" customFormat="false" ht="12.75" hidden="false" customHeight="true" outlineLevel="0" collapsed="false">
      <c r="B396" s="90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90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90"/>
      <c r="Y396" s="2"/>
      <c r="Z396" s="2"/>
      <c r="AA396" s="2"/>
      <c r="AB396" s="98"/>
      <c r="AC396" s="2"/>
      <c r="AD396" s="2"/>
      <c r="AE396" s="2"/>
      <c r="AF396" s="2"/>
      <c r="AG396" s="71"/>
      <c r="AH396" s="85"/>
      <c r="AI396" s="85"/>
    </row>
    <row r="397" customFormat="false" ht="12.75" hidden="false" customHeight="true" outlineLevel="0" collapsed="false">
      <c r="B397" s="90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90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90"/>
      <c r="Y397" s="2"/>
      <c r="Z397" s="2"/>
      <c r="AA397" s="2"/>
      <c r="AB397" s="98"/>
      <c r="AC397" s="2"/>
      <c r="AD397" s="2"/>
      <c r="AE397" s="2"/>
      <c r="AF397" s="2"/>
      <c r="AG397" s="71"/>
      <c r="AH397" s="85"/>
      <c r="AI397" s="85"/>
    </row>
    <row r="398" customFormat="false" ht="12.75" hidden="false" customHeight="true" outlineLevel="0" collapsed="false">
      <c r="B398" s="90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90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90"/>
      <c r="Y398" s="2"/>
      <c r="Z398" s="2"/>
      <c r="AA398" s="2"/>
      <c r="AB398" s="98"/>
      <c r="AC398" s="2"/>
      <c r="AD398" s="2"/>
      <c r="AE398" s="2"/>
      <c r="AF398" s="2"/>
      <c r="AG398" s="71"/>
      <c r="AH398" s="85"/>
      <c r="AI398" s="85"/>
    </row>
    <row r="399" customFormat="false" ht="12.75" hidden="false" customHeight="true" outlineLevel="0" collapsed="false">
      <c r="B399" s="90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90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90"/>
      <c r="Y399" s="2"/>
      <c r="Z399" s="2"/>
      <c r="AA399" s="2"/>
      <c r="AB399" s="98"/>
      <c r="AC399" s="2"/>
      <c r="AD399" s="2"/>
      <c r="AE399" s="2"/>
      <c r="AF399" s="2"/>
      <c r="AG399" s="71"/>
      <c r="AH399" s="85"/>
      <c r="AI399" s="85"/>
    </row>
    <row r="400" customFormat="false" ht="12.75" hidden="false" customHeight="true" outlineLevel="0" collapsed="false">
      <c r="B400" s="90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90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90"/>
      <c r="Y400" s="2"/>
      <c r="Z400" s="2"/>
      <c r="AA400" s="2"/>
      <c r="AB400" s="98"/>
      <c r="AC400" s="2"/>
      <c r="AD400" s="2"/>
      <c r="AE400" s="2"/>
      <c r="AF400" s="2"/>
      <c r="AG400" s="71"/>
      <c r="AH400" s="85"/>
      <c r="AI400" s="85"/>
    </row>
    <row r="401" customFormat="false" ht="12.75" hidden="false" customHeight="true" outlineLevel="0" collapsed="false">
      <c r="B401" s="90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90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90"/>
      <c r="Y401" s="2"/>
      <c r="Z401" s="2"/>
      <c r="AA401" s="2"/>
      <c r="AB401" s="98"/>
      <c r="AC401" s="2"/>
      <c r="AD401" s="2"/>
      <c r="AE401" s="2"/>
      <c r="AF401" s="2"/>
      <c r="AG401" s="71"/>
      <c r="AH401" s="85"/>
      <c r="AI401" s="85"/>
    </row>
    <row r="402" customFormat="false" ht="12.75" hidden="false" customHeight="true" outlineLevel="0" collapsed="false">
      <c r="B402" s="90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90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90"/>
      <c r="Y402" s="2"/>
      <c r="Z402" s="2"/>
      <c r="AA402" s="2"/>
      <c r="AB402" s="98"/>
      <c r="AC402" s="2"/>
      <c r="AD402" s="2"/>
      <c r="AE402" s="2"/>
      <c r="AF402" s="2"/>
      <c r="AG402" s="71"/>
      <c r="AH402" s="85"/>
      <c r="AI402" s="85"/>
    </row>
    <row r="403" customFormat="false" ht="12.75" hidden="false" customHeight="true" outlineLevel="0" collapsed="false">
      <c r="B403" s="90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90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90"/>
      <c r="Y403" s="2"/>
      <c r="Z403" s="2"/>
      <c r="AA403" s="2"/>
      <c r="AB403" s="98"/>
      <c r="AC403" s="2"/>
      <c r="AD403" s="2"/>
      <c r="AE403" s="2"/>
      <c r="AF403" s="2"/>
      <c r="AG403" s="71"/>
      <c r="AH403" s="85"/>
      <c r="AI403" s="85"/>
    </row>
    <row r="404" customFormat="false" ht="12.75" hidden="false" customHeight="true" outlineLevel="0" collapsed="false">
      <c r="B404" s="90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90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90"/>
      <c r="Y404" s="2"/>
      <c r="Z404" s="2"/>
      <c r="AA404" s="2"/>
      <c r="AB404" s="98"/>
      <c r="AC404" s="2"/>
      <c r="AD404" s="2"/>
      <c r="AE404" s="2"/>
      <c r="AF404" s="2"/>
      <c r="AG404" s="71"/>
      <c r="AH404" s="85"/>
      <c r="AI404" s="85"/>
    </row>
    <row r="405" customFormat="false" ht="12.75" hidden="false" customHeight="true" outlineLevel="0" collapsed="false">
      <c r="B405" s="90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90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90"/>
      <c r="Y405" s="2"/>
      <c r="Z405" s="2"/>
      <c r="AA405" s="2"/>
      <c r="AB405" s="98"/>
      <c r="AC405" s="2"/>
      <c r="AD405" s="2"/>
      <c r="AE405" s="2"/>
      <c r="AF405" s="2"/>
      <c r="AG405" s="71"/>
      <c r="AH405" s="85"/>
      <c r="AI405" s="85"/>
    </row>
    <row r="406" customFormat="false" ht="12.75" hidden="false" customHeight="true" outlineLevel="0" collapsed="false">
      <c r="B406" s="90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90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90"/>
      <c r="Y406" s="2"/>
      <c r="Z406" s="2"/>
      <c r="AA406" s="2"/>
      <c r="AB406" s="98"/>
      <c r="AC406" s="2"/>
      <c r="AD406" s="2"/>
      <c r="AE406" s="2"/>
      <c r="AF406" s="2"/>
      <c r="AG406" s="71"/>
      <c r="AH406" s="85"/>
      <c r="AI406" s="85"/>
    </row>
    <row r="407" customFormat="false" ht="12.75" hidden="false" customHeight="true" outlineLevel="0" collapsed="false">
      <c r="B407" s="90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90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90"/>
      <c r="Y407" s="2"/>
      <c r="Z407" s="2"/>
      <c r="AA407" s="2"/>
      <c r="AB407" s="98"/>
      <c r="AC407" s="2"/>
      <c r="AD407" s="2"/>
      <c r="AE407" s="2"/>
      <c r="AF407" s="2"/>
      <c r="AG407" s="71"/>
      <c r="AH407" s="85"/>
      <c r="AI407" s="85"/>
    </row>
    <row r="408" customFormat="false" ht="12.75" hidden="false" customHeight="true" outlineLevel="0" collapsed="false">
      <c r="B408" s="90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90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90"/>
      <c r="Y408" s="2"/>
      <c r="Z408" s="2"/>
      <c r="AA408" s="2"/>
      <c r="AB408" s="98"/>
      <c r="AC408" s="2"/>
      <c r="AD408" s="2"/>
      <c r="AE408" s="2"/>
      <c r="AF408" s="2"/>
      <c r="AG408" s="71"/>
      <c r="AH408" s="85"/>
      <c r="AI408" s="85"/>
    </row>
    <row r="409" customFormat="false" ht="12.75" hidden="false" customHeight="true" outlineLevel="0" collapsed="false">
      <c r="B409" s="90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90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90"/>
      <c r="Y409" s="2"/>
      <c r="Z409" s="2"/>
      <c r="AA409" s="2"/>
      <c r="AB409" s="98"/>
      <c r="AC409" s="2"/>
      <c r="AD409" s="2"/>
      <c r="AE409" s="2"/>
      <c r="AF409" s="2"/>
      <c r="AG409" s="71"/>
      <c r="AH409" s="85"/>
      <c r="AI409" s="85"/>
    </row>
    <row r="410" customFormat="false" ht="12.75" hidden="false" customHeight="true" outlineLevel="0" collapsed="false">
      <c r="B410" s="90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90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90"/>
      <c r="Y410" s="2"/>
      <c r="Z410" s="2"/>
      <c r="AA410" s="2"/>
      <c r="AB410" s="98"/>
      <c r="AC410" s="2"/>
      <c r="AD410" s="2"/>
      <c r="AE410" s="2"/>
      <c r="AF410" s="2"/>
      <c r="AG410" s="71"/>
      <c r="AH410" s="85"/>
      <c r="AI410" s="85"/>
    </row>
    <row r="411" customFormat="false" ht="12.75" hidden="false" customHeight="true" outlineLevel="0" collapsed="false">
      <c r="B411" s="90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90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90"/>
      <c r="Y411" s="2"/>
      <c r="Z411" s="2"/>
      <c r="AA411" s="2"/>
      <c r="AB411" s="98"/>
      <c r="AC411" s="2"/>
      <c r="AD411" s="2"/>
      <c r="AE411" s="2"/>
      <c r="AF411" s="2"/>
      <c r="AG411" s="71"/>
      <c r="AH411" s="85"/>
      <c r="AI411" s="85"/>
    </row>
    <row r="412" customFormat="false" ht="12.75" hidden="false" customHeight="true" outlineLevel="0" collapsed="false">
      <c r="B412" s="90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90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90"/>
      <c r="Y412" s="2"/>
      <c r="Z412" s="2"/>
      <c r="AA412" s="2"/>
      <c r="AB412" s="98"/>
      <c r="AC412" s="2"/>
      <c r="AD412" s="2"/>
      <c r="AE412" s="2"/>
      <c r="AF412" s="2"/>
      <c r="AG412" s="71"/>
      <c r="AH412" s="85"/>
      <c r="AI412" s="85"/>
    </row>
    <row r="413" customFormat="false" ht="12.75" hidden="false" customHeight="true" outlineLevel="0" collapsed="false">
      <c r="B413" s="90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90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90"/>
      <c r="Y413" s="2"/>
      <c r="Z413" s="2"/>
      <c r="AA413" s="2"/>
      <c r="AB413" s="98"/>
      <c r="AC413" s="2"/>
      <c r="AD413" s="2"/>
      <c r="AE413" s="2"/>
      <c r="AF413" s="2"/>
      <c r="AG413" s="71"/>
      <c r="AH413" s="85"/>
      <c r="AI413" s="85"/>
    </row>
    <row r="414" customFormat="false" ht="12.75" hidden="false" customHeight="true" outlineLevel="0" collapsed="false">
      <c r="B414" s="90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90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90"/>
      <c r="Y414" s="2"/>
      <c r="Z414" s="2"/>
      <c r="AA414" s="2"/>
      <c r="AB414" s="98"/>
      <c r="AC414" s="2"/>
      <c r="AD414" s="2"/>
      <c r="AE414" s="2"/>
      <c r="AF414" s="2"/>
      <c r="AG414" s="71"/>
      <c r="AH414" s="85"/>
      <c r="AI414" s="85"/>
    </row>
    <row r="415" customFormat="false" ht="12.75" hidden="false" customHeight="true" outlineLevel="0" collapsed="false">
      <c r="B415" s="90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90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90"/>
      <c r="Y415" s="2"/>
      <c r="Z415" s="2"/>
      <c r="AA415" s="2"/>
      <c r="AB415" s="98"/>
      <c r="AC415" s="2"/>
      <c r="AD415" s="2"/>
      <c r="AE415" s="2"/>
      <c r="AF415" s="2"/>
      <c r="AG415" s="71"/>
      <c r="AH415" s="85"/>
      <c r="AI415" s="85"/>
    </row>
    <row r="416" customFormat="false" ht="12.75" hidden="false" customHeight="true" outlineLevel="0" collapsed="false">
      <c r="B416" s="90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90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90"/>
      <c r="Y416" s="2"/>
      <c r="Z416" s="2"/>
      <c r="AA416" s="2"/>
      <c r="AB416" s="98"/>
      <c r="AC416" s="2"/>
      <c r="AD416" s="2"/>
      <c r="AE416" s="2"/>
      <c r="AF416" s="2"/>
      <c r="AG416" s="71"/>
      <c r="AH416" s="85"/>
      <c r="AI416" s="85"/>
    </row>
    <row r="417" customFormat="false" ht="12.75" hidden="false" customHeight="true" outlineLevel="0" collapsed="false">
      <c r="B417" s="90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90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90"/>
      <c r="Y417" s="2"/>
      <c r="Z417" s="2"/>
      <c r="AA417" s="2"/>
      <c r="AB417" s="98"/>
      <c r="AC417" s="2"/>
      <c r="AD417" s="2"/>
      <c r="AE417" s="2"/>
      <c r="AF417" s="2"/>
      <c r="AG417" s="71"/>
      <c r="AH417" s="85"/>
      <c r="AI417" s="85"/>
    </row>
    <row r="418" customFormat="false" ht="12.75" hidden="false" customHeight="true" outlineLevel="0" collapsed="false">
      <c r="B418" s="90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90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90"/>
      <c r="Y418" s="2"/>
      <c r="Z418" s="2"/>
      <c r="AA418" s="2"/>
      <c r="AB418" s="98"/>
      <c r="AC418" s="2"/>
      <c r="AD418" s="2"/>
      <c r="AE418" s="2"/>
      <c r="AF418" s="2"/>
      <c r="AG418" s="71"/>
      <c r="AH418" s="85"/>
      <c r="AI418" s="85"/>
    </row>
    <row r="419" customFormat="false" ht="12.75" hidden="false" customHeight="true" outlineLevel="0" collapsed="false">
      <c r="B419" s="90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90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90"/>
      <c r="Y419" s="2"/>
      <c r="Z419" s="2"/>
      <c r="AA419" s="2"/>
      <c r="AB419" s="98"/>
      <c r="AC419" s="2"/>
      <c r="AD419" s="2"/>
      <c r="AE419" s="2"/>
      <c r="AF419" s="2"/>
      <c r="AG419" s="71"/>
      <c r="AH419" s="85"/>
      <c r="AI419" s="85"/>
    </row>
    <row r="420" customFormat="false" ht="12.75" hidden="false" customHeight="true" outlineLevel="0" collapsed="false">
      <c r="B420" s="90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90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90"/>
      <c r="Y420" s="2"/>
      <c r="Z420" s="2"/>
      <c r="AA420" s="2"/>
      <c r="AB420" s="98"/>
      <c r="AC420" s="2"/>
      <c r="AD420" s="2"/>
      <c r="AE420" s="2"/>
      <c r="AF420" s="2"/>
      <c r="AG420" s="71"/>
      <c r="AH420" s="85"/>
      <c r="AI420" s="85"/>
    </row>
    <row r="421" customFormat="false" ht="12.75" hidden="false" customHeight="true" outlineLevel="0" collapsed="false">
      <c r="B421" s="90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90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90"/>
      <c r="Y421" s="2"/>
      <c r="Z421" s="2"/>
      <c r="AA421" s="2"/>
      <c r="AB421" s="98"/>
      <c r="AC421" s="2"/>
      <c r="AD421" s="2"/>
      <c r="AE421" s="2"/>
      <c r="AF421" s="2"/>
      <c r="AG421" s="71"/>
      <c r="AH421" s="85"/>
      <c r="AI421" s="85"/>
    </row>
    <row r="422" customFormat="false" ht="12.75" hidden="false" customHeight="true" outlineLevel="0" collapsed="false">
      <c r="B422" s="90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90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90"/>
      <c r="Y422" s="2"/>
      <c r="Z422" s="2"/>
      <c r="AA422" s="2"/>
      <c r="AB422" s="98"/>
      <c r="AC422" s="2"/>
      <c r="AD422" s="2"/>
      <c r="AE422" s="2"/>
      <c r="AF422" s="2"/>
      <c r="AG422" s="71"/>
      <c r="AH422" s="85"/>
      <c r="AI422" s="85"/>
    </row>
    <row r="423" customFormat="false" ht="12.75" hidden="false" customHeight="true" outlineLevel="0" collapsed="false">
      <c r="B423" s="90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90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90"/>
      <c r="Y423" s="2"/>
      <c r="Z423" s="2"/>
      <c r="AA423" s="2"/>
      <c r="AB423" s="98"/>
      <c r="AC423" s="2"/>
      <c r="AD423" s="2"/>
      <c r="AE423" s="2"/>
      <c r="AF423" s="2"/>
      <c r="AG423" s="71"/>
      <c r="AH423" s="85"/>
      <c r="AI423" s="85"/>
    </row>
    <row r="424" customFormat="false" ht="12.75" hidden="false" customHeight="true" outlineLevel="0" collapsed="false">
      <c r="B424" s="90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90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90"/>
      <c r="Y424" s="2"/>
      <c r="Z424" s="2"/>
      <c r="AA424" s="2"/>
      <c r="AB424" s="98"/>
      <c r="AC424" s="2"/>
      <c r="AD424" s="2"/>
      <c r="AE424" s="2"/>
      <c r="AF424" s="2"/>
      <c r="AG424" s="71"/>
      <c r="AH424" s="85"/>
      <c r="AI424" s="85"/>
    </row>
    <row r="425" customFormat="false" ht="12.75" hidden="false" customHeight="true" outlineLevel="0" collapsed="false">
      <c r="B425" s="90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90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90"/>
      <c r="Y425" s="2"/>
      <c r="Z425" s="2"/>
      <c r="AA425" s="2"/>
      <c r="AB425" s="98"/>
      <c r="AC425" s="2"/>
      <c r="AD425" s="2"/>
      <c r="AE425" s="2"/>
      <c r="AF425" s="2"/>
      <c r="AG425" s="71"/>
      <c r="AH425" s="85"/>
      <c r="AI425" s="85"/>
    </row>
    <row r="426" customFormat="false" ht="12.75" hidden="false" customHeight="true" outlineLevel="0" collapsed="false">
      <c r="B426" s="90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90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90"/>
      <c r="Y426" s="2"/>
      <c r="Z426" s="2"/>
      <c r="AA426" s="2"/>
      <c r="AB426" s="98"/>
      <c r="AC426" s="2"/>
      <c r="AD426" s="2"/>
      <c r="AE426" s="2"/>
      <c r="AF426" s="2"/>
      <c r="AG426" s="71"/>
      <c r="AH426" s="85"/>
      <c r="AI426" s="85"/>
    </row>
    <row r="427" customFormat="false" ht="12.75" hidden="false" customHeight="true" outlineLevel="0" collapsed="false">
      <c r="B427" s="90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90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90"/>
      <c r="Y427" s="2"/>
      <c r="Z427" s="2"/>
      <c r="AA427" s="2"/>
      <c r="AB427" s="98"/>
      <c r="AC427" s="2"/>
      <c r="AD427" s="2"/>
      <c r="AE427" s="2"/>
      <c r="AF427" s="2"/>
      <c r="AG427" s="71"/>
      <c r="AH427" s="85"/>
      <c r="AI427" s="85"/>
    </row>
    <row r="428" customFormat="false" ht="12.75" hidden="false" customHeight="true" outlineLevel="0" collapsed="false">
      <c r="B428" s="90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90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90"/>
      <c r="Y428" s="2"/>
      <c r="Z428" s="2"/>
      <c r="AA428" s="2"/>
      <c r="AB428" s="98"/>
      <c r="AC428" s="2"/>
      <c r="AD428" s="2"/>
      <c r="AE428" s="2"/>
      <c r="AF428" s="2"/>
      <c r="AG428" s="71"/>
      <c r="AH428" s="85"/>
      <c r="AI428" s="85"/>
    </row>
    <row r="429" customFormat="false" ht="12.75" hidden="false" customHeight="true" outlineLevel="0" collapsed="false">
      <c r="B429" s="90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90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90"/>
      <c r="Y429" s="2"/>
      <c r="Z429" s="2"/>
      <c r="AA429" s="2"/>
      <c r="AB429" s="98"/>
      <c r="AC429" s="2"/>
      <c r="AD429" s="2"/>
      <c r="AE429" s="2"/>
      <c r="AF429" s="2"/>
      <c r="AG429" s="71"/>
      <c r="AH429" s="85"/>
      <c r="AI429" s="85"/>
    </row>
    <row r="430" customFormat="false" ht="12.75" hidden="false" customHeight="true" outlineLevel="0" collapsed="false">
      <c r="B430" s="90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90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90"/>
      <c r="Y430" s="2"/>
      <c r="Z430" s="2"/>
      <c r="AA430" s="2"/>
      <c r="AB430" s="98"/>
      <c r="AC430" s="2"/>
      <c r="AD430" s="2"/>
      <c r="AE430" s="2"/>
      <c r="AF430" s="2"/>
      <c r="AG430" s="71"/>
      <c r="AH430" s="85"/>
      <c r="AI430" s="85"/>
    </row>
    <row r="431" customFormat="false" ht="12.75" hidden="false" customHeight="true" outlineLevel="0" collapsed="false">
      <c r="B431" s="90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90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90"/>
      <c r="Y431" s="2"/>
      <c r="Z431" s="2"/>
      <c r="AA431" s="2"/>
      <c r="AB431" s="98"/>
      <c r="AC431" s="2"/>
      <c r="AD431" s="2"/>
      <c r="AE431" s="2"/>
      <c r="AF431" s="2"/>
      <c r="AG431" s="71"/>
      <c r="AH431" s="85"/>
      <c r="AI431" s="85"/>
    </row>
    <row r="432" customFormat="false" ht="12.75" hidden="false" customHeight="true" outlineLevel="0" collapsed="false">
      <c r="B432" s="90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90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90"/>
      <c r="Y432" s="2"/>
      <c r="Z432" s="2"/>
      <c r="AA432" s="2"/>
      <c r="AB432" s="98"/>
      <c r="AC432" s="2"/>
      <c r="AD432" s="2"/>
      <c r="AE432" s="2"/>
      <c r="AF432" s="2"/>
      <c r="AG432" s="71"/>
      <c r="AH432" s="85"/>
      <c r="AI432" s="85"/>
    </row>
    <row r="433" customFormat="false" ht="12.75" hidden="false" customHeight="true" outlineLevel="0" collapsed="false">
      <c r="B433" s="90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90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90"/>
      <c r="Y433" s="2"/>
      <c r="Z433" s="2"/>
      <c r="AA433" s="2"/>
      <c r="AB433" s="98"/>
      <c r="AC433" s="2"/>
      <c r="AD433" s="2"/>
      <c r="AE433" s="2"/>
      <c r="AF433" s="2"/>
      <c r="AG433" s="71"/>
      <c r="AH433" s="85"/>
      <c r="AI433" s="85"/>
    </row>
    <row r="434" customFormat="false" ht="12.75" hidden="false" customHeight="true" outlineLevel="0" collapsed="false">
      <c r="B434" s="90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90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90"/>
      <c r="Y434" s="2"/>
      <c r="Z434" s="2"/>
      <c r="AA434" s="2"/>
      <c r="AB434" s="98"/>
      <c r="AC434" s="2"/>
      <c r="AD434" s="2"/>
      <c r="AE434" s="2"/>
      <c r="AF434" s="2"/>
      <c r="AG434" s="71"/>
      <c r="AH434" s="85"/>
      <c r="AI434" s="85"/>
    </row>
    <row r="435" customFormat="false" ht="12.75" hidden="false" customHeight="true" outlineLevel="0" collapsed="false">
      <c r="B435" s="90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90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90"/>
      <c r="Y435" s="2"/>
      <c r="Z435" s="2"/>
      <c r="AA435" s="2"/>
      <c r="AB435" s="98"/>
      <c r="AC435" s="2"/>
      <c r="AD435" s="2"/>
      <c r="AE435" s="2"/>
      <c r="AF435" s="2"/>
      <c r="AG435" s="71"/>
      <c r="AH435" s="85"/>
      <c r="AI435" s="85"/>
    </row>
    <row r="436" customFormat="false" ht="12.75" hidden="false" customHeight="true" outlineLevel="0" collapsed="false">
      <c r="B436" s="90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90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90"/>
      <c r="Y436" s="2"/>
      <c r="Z436" s="2"/>
      <c r="AA436" s="2"/>
      <c r="AB436" s="98"/>
      <c r="AC436" s="2"/>
      <c r="AD436" s="2"/>
      <c r="AE436" s="2"/>
      <c r="AF436" s="2"/>
      <c r="AG436" s="71"/>
      <c r="AH436" s="85"/>
      <c r="AI436" s="85"/>
    </row>
    <row r="437" customFormat="false" ht="12.75" hidden="false" customHeight="true" outlineLevel="0" collapsed="false">
      <c r="B437" s="90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90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90"/>
      <c r="Y437" s="2"/>
      <c r="Z437" s="2"/>
      <c r="AA437" s="2"/>
      <c r="AB437" s="98"/>
      <c r="AC437" s="2"/>
      <c r="AD437" s="2"/>
      <c r="AE437" s="2"/>
      <c r="AF437" s="2"/>
      <c r="AG437" s="71"/>
      <c r="AH437" s="85"/>
      <c r="AI437" s="85"/>
    </row>
    <row r="438" customFormat="false" ht="12.75" hidden="false" customHeight="true" outlineLevel="0" collapsed="false">
      <c r="B438" s="90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90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90"/>
      <c r="Y438" s="2"/>
      <c r="Z438" s="2"/>
      <c r="AA438" s="2"/>
      <c r="AB438" s="98"/>
      <c r="AC438" s="2"/>
      <c r="AD438" s="2"/>
      <c r="AE438" s="2"/>
      <c r="AF438" s="2"/>
      <c r="AG438" s="71"/>
      <c r="AH438" s="85"/>
      <c r="AI438" s="85"/>
    </row>
    <row r="439" customFormat="false" ht="12.75" hidden="false" customHeight="true" outlineLevel="0" collapsed="false">
      <c r="B439" s="90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90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90"/>
      <c r="Y439" s="2"/>
      <c r="Z439" s="2"/>
      <c r="AA439" s="2"/>
      <c r="AB439" s="98"/>
      <c r="AC439" s="2"/>
      <c r="AD439" s="2"/>
      <c r="AE439" s="2"/>
      <c r="AF439" s="2"/>
      <c r="AG439" s="71"/>
      <c r="AH439" s="85"/>
      <c r="AI439" s="85"/>
    </row>
    <row r="440" customFormat="false" ht="12.75" hidden="false" customHeight="true" outlineLevel="0" collapsed="false">
      <c r="B440" s="90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90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90"/>
      <c r="Y440" s="2"/>
      <c r="Z440" s="2"/>
      <c r="AA440" s="2"/>
      <c r="AB440" s="98"/>
      <c r="AC440" s="2"/>
      <c r="AD440" s="2"/>
      <c r="AE440" s="2"/>
      <c r="AF440" s="2"/>
      <c r="AG440" s="71"/>
      <c r="AH440" s="85"/>
      <c r="AI440" s="85"/>
    </row>
    <row r="441" customFormat="false" ht="12.75" hidden="false" customHeight="true" outlineLevel="0" collapsed="false">
      <c r="B441" s="90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90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90"/>
      <c r="Y441" s="2"/>
      <c r="Z441" s="2"/>
      <c r="AA441" s="2"/>
      <c r="AB441" s="98"/>
      <c r="AC441" s="2"/>
      <c r="AD441" s="2"/>
      <c r="AE441" s="2"/>
      <c r="AF441" s="2"/>
      <c r="AG441" s="71"/>
      <c r="AH441" s="85"/>
      <c r="AI441" s="85"/>
    </row>
    <row r="442" customFormat="false" ht="12.75" hidden="false" customHeight="true" outlineLevel="0" collapsed="false">
      <c r="B442" s="90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90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90"/>
      <c r="Y442" s="2"/>
      <c r="Z442" s="2"/>
      <c r="AA442" s="2"/>
      <c r="AB442" s="98"/>
      <c r="AC442" s="2"/>
      <c r="AD442" s="2"/>
      <c r="AE442" s="2"/>
      <c r="AF442" s="2"/>
      <c r="AG442" s="71"/>
      <c r="AH442" s="85"/>
      <c r="AI442" s="85"/>
    </row>
    <row r="443" customFormat="false" ht="12.75" hidden="false" customHeight="true" outlineLevel="0" collapsed="false">
      <c r="B443" s="90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90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90"/>
      <c r="Y443" s="2"/>
      <c r="Z443" s="2"/>
      <c r="AA443" s="2"/>
      <c r="AB443" s="98"/>
      <c r="AC443" s="2"/>
      <c r="AD443" s="2"/>
      <c r="AE443" s="2"/>
      <c r="AF443" s="2"/>
      <c r="AG443" s="71"/>
      <c r="AH443" s="85"/>
      <c r="AI443" s="85"/>
    </row>
    <row r="444" customFormat="false" ht="12.75" hidden="false" customHeight="true" outlineLevel="0" collapsed="false">
      <c r="B444" s="90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90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90"/>
      <c r="Y444" s="2"/>
      <c r="Z444" s="2"/>
      <c r="AA444" s="2"/>
      <c r="AB444" s="98"/>
      <c r="AC444" s="2"/>
      <c r="AD444" s="2"/>
      <c r="AE444" s="2"/>
      <c r="AF444" s="2"/>
      <c r="AG444" s="71"/>
      <c r="AH444" s="85"/>
      <c r="AI444" s="85"/>
    </row>
    <row r="445" customFormat="false" ht="12.75" hidden="false" customHeight="true" outlineLevel="0" collapsed="false">
      <c r="B445" s="90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90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90"/>
      <c r="Y445" s="2"/>
      <c r="Z445" s="2"/>
      <c r="AA445" s="2"/>
      <c r="AB445" s="98"/>
      <c r="AC445" s="2"/>
      <c r="AD445" s="2"/>
      <c r="AE445" s="2"/>
      <c r="AF445" s="2"/>
      <c r="AG445" s="71"/>
      <c r="AH445" s="85"/>
      <c r="AI445" s="85"/>
    </row>
    <row r="446" customFormat="false" ht="12.75" hidden="false" customHeight="true" outlineLevel="0" collapsed="false">
      <c r="B446" s="90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90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90"/>
      <c r="Y446" s="2"/>
      <c r="Z446" s="2"/>
      <c r="AA446" s="2"/>
      <c r="AB446" s="98"/>
      <c r="AC446" s="2"/>
      <c r="AD446" s="2"/>
      <c r="AE446" s="2"/>
      <c r="AF446" s="2"/>
      <c r="AG446" s="71"/>
      <c r="AH446" s="85"/>
      <c r="AI446" s="85"/>
    </row>
    <row r="447" customFormat="false" ht="12.75" hidden="false" customHeight="true" outlineLevel="0" collapsed="false">
      <c r="B447" s="90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90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90"/>
      <c r="Y447" s="2"/>
      <c r="Z447" s="2"/>
      <c r="AA447" s="2"/>
      <c r="AB447" s="98"/>
      <c r="AC447" s="2"/>
      <c r="AD447" s="2"/>
      <c r="AE447" s="2"/>
      <c r="AF447" s="2"/>
      <c r="AG447" s="71"/>
      <c r="AH447" s="85"/>
      <c r="AI447" s="85"/>
    </row>
    <row r="448" customFormat="false" ht="12.75" hidden="false" customHeight="true" outlineLevel="0" collapsed="false">
      <c r="B448" s="90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90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90"/>
      <c r="Y448" s="2"/>
      <c r="Z448" s="2"/>
      <c r="AA448" s="2"/>
      <c r="AB448" s="98"/>
      <c r="AC448" s="2"/>
      <c r="AD448" s="2"/>
      <c r="AE448" s="2"/>
      <c r="AF448" s="2"/>
      <c r="AG448" s="71"/>
      <c r="AH448" s="85"/>
      <c r="AI448" s="85"/>
    </row>
    <row r="449" customFormat="false" ht="12.75" hidden="false" customHeight="true" outlineLevel="0" collapsed="false">
      <c r="B449" s="90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90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90"/>
      <c r="Y449" s="2"/>
      <c r="Z449" s="2"/>
      <c r="AA449" s="2"/>
      <c r="AB449" s="98"/>
      <c r="AC449" s="2"/>
      <c r="AD449" s="2"/>
      <c r="AE449" s="2"/>
      <c r="AF449" s="2"/>
      <c r="AG449" s="71"/>
      <c r="AH449" s="85"/>
      <c r="AI449" s="85"/>
    </row>
    <row r="450" customFormat="false" ht="12.75" hidden="false" customHeight="true" outlineLevel="0" collapsed="false">
      <c r="B450" s="90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90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90"/>
      <c r="Y450" s="2"/>
      <c r="Z450" s="2"/>
      <c r="AA450" s="2"/>
      <c r="AB450" s="98"/>
      <c r="AC450" s="2"/>
      <c r="AD450" s="2"/>
      <c r="AE450" s="2"/>
      <c r="AF450" s="2"/>
      <c r="AG450" s="71"/>
      <c r="AH450" s="85"/>
      <c r="AI450" s="85"/>
    </row>
    <row r="451" customFormat="false" ht="12.75" hidden="false" customHeight="true" outlineLevel="0" collapsed="false">
      <c r="B451" s="90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90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90"/>
      <c r="Y451" s="2"/>
      <c r="Z451" s="2"/>
      <c r="AA451" s="2"/>
      <c r="AB451" s="98"/>
      <c r="AC451" s="2"/>
      <c r="AD451" s="2"/>
      <c r="AE451" s="2"/>
      <c r="AF451" s="2"/>
      <c r="AG451" s="71"/>
      <c r="AH451" s="85"/>
      <c r="AI451" s="85"/>
    </row>
    <row r="452" customFormat="false" ht="12.75" hidden="false" customHeight="true" outlineLevel="0" collapsed="false">
      <c r="B452" s="90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90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90"/>
      <c r="Y452" s="2"/>
      <c r="Z452" s="2"/>
      <c r="AA452" s="2"/>
      <c r="AB452" s="98"/>
      <c r="AC452" s="2"/>
      <c r="AD452" s="2"/>
      <c r="AE452" s="2"/>
      <c r="AF452" s="2"/>
      <c r="AG452" s="71"/>
      <c r="AH452" s="85"/>
      <c r="AI452" s="85"/>
    </row>
    <row r="453" customFormat="false" ht="12.75" hidden="false" customHeight="true" outlineLevel="0" collapsed="false">
      <c r="B453" s="90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90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90"/>
      <c r="Y453" s="2"/>
      <c r="Z453" s="2"/>
      <c r="AA453" s="2"/>
      <c r="AB453" s="98"/>
      <c r="AC453" s="2"/>
      <c r="AD453" s="2"/>
      <c r="AE453" s="2"/>
      <c r="AF453" s="2"/>
      <c r="AG453" s="71"/>
      <c r="AH453" s="85"/>
      <c r="AI453" s="85"/>
    </row>
    <row r="454" customFormat="false" ht="12.75" hidden="false" customHeight="true" outlineLevel="0" collapsed="false">
      <c r="B454" s="90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90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90"/>
      <c r="Y454" s="2"/>
      <c r="Z454" s="2"/>
      <c r="AA454" s="2"/>
      <c r="AB454" s="98"/>
      <c r="AC454" s="2"/>
      <c r="AD454" s="2"/>
      <c r="AE454" s="2"/>
      <c r="AF454" s="2"/>
      <c r="AG454" s="71"/>
      <c r="AH454" s="85"/>
      <c r="AI454" s="85"/>
    </row>
    <row r="455" customFormat="false" ht="12.75" hidden="false" customHeight="true" outlineLevel="0" collapsed="false">
      <c r="B455" s="90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90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90"/>
      <c r="Y455" s="2"/>
      <c r="Z455" s="2"/>
      <c r="AA455" s="2"/>
      <c r="AB455" s="98"/>
      <c r="AC455" s="2"/>
      <c r="AD455" s="2"/>
      <c r="AE455" s="2"/>
      <c r="AF455" s="2"/>
      <c r="AG455" s="71"/>
      <c r="AH455" s="85"/>
      <c r="AI455" s="85"/>
    </row>
    <row r="456" customFormat="false" ht="12.75" hidden="false" customHeight="true" outlineLevel="0" collapsed="false">
      <c r="B456" s="90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90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90"/>
      <c r="Y456" s="2"/>
      <c r="Z456" s="2"/>
      <c r="AA456" s="2"/>
      <c r="AB456" s="98"/>
      <c r="AC456" s="2"/>
      <c r="AD456" s="2"/>
      <c r="AE456" s="2"/>
      <c r="AF456" s="2"/>
      <c r="AG456" s="71"/>
      <c r="AH456" s="85"/>
      <c r="AI456" s="85"/>
    </row>
    <row r="457" customFormat="false" ht="12.75" hidden="false" customHeight="true" outlineLevel="0" collapsed="false">
      <c r="B457" s="90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90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90"/>
      <c r="Y457" s="2"/>
      <c r="Z457" s="2"/>
      <c r="AA457" s="2"/>
      <c r="AB457" s="98"/>
      <c r="AC457" s="2"/>
      <c r="AD457" s="2"/>
      <c r="AE457" s="2"/>
      <c r="AF457" s="2"/>
      <c r="AG457" s="71"/>
      <c r="AH457" s="85"/>
      <c r="AI457" s="85"/>
    </row>
    <row r="458" customFormat="false" ht="12.75" hidden="false" customHeight="true" outlineLevel="0" collapsed="false">
      <c r="B458" s="90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90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90"/>
      <c r="Y458" s="2"/>
      <c r="Z458" s="2"/>
      <c r="AA458" s="2"/>
      <c r="AB458" s="98"/>
      <c r="AC458" s="2"/>
      <c r="AD458" s="2"/>
      <c r="AE458" s="2"/>
      <c r="AF458" s="2"/>
      <c r="AG458" s="71"/>
      <c r="AH458" s="85"/>
      <c r="AI458" s="85"/>
    </row>
    <row r="459" customFormat="false" ht="12.75" hidden="false" customHeight="true" outlineLevel="0" collapsed="false">
      <c r="B459" s="90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90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90"/>
      <c r="Y459" s="2"/>
      <c r="Z459" s="2"/>
      <c r="AA459" s="2"/>
      <c r="AB459" s="98"/>
      <c r="AC459" s="2"/>
      <c r="AD459" s="2"/>
      <c r="AE459" s="2"/>
      <c r="AF459" s="2"/>
      <c r="AG459" s="71"/>
      <c r="AH459" s="85"/>
      <c r="AI459" s="85"/>
    </row>
    <row r="460" customFormat="false" ht="12.75" hidden="false" customHeight="true" outlineLevel="0" collapsed="false">
      <c r="B460" s="90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90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90"/>
      <c r="Y460" s="2"/>
      <c r="Z460" s="2"/>
      <c r="AA460" s="2"/>
      <c r="AB460" s="98"/>
      <c r="AC460" s="2"/>
      <c r="AD460" s="2"/>
      <c r="AE460" s="2"/>
      <c r="AF460" s="2"/>
      <c r="AG460" s="71"/>
      <c r="AH460" s="85"/>
      <c r="AI460" s="85"/>
    </row>
    <row r="461" customFormat="false" ht="12.75" hidden="false" customHeight="true" outlineLevel="0" collapsed="false">
      <c r="B461" s="90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90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90"/>
      <c r="Y461" s="2"/>
      <c r="Z461" s="2"/>
      <c r="AA461" s="2"/>
      <c r="AB461" s="98"/>
      <c r="AC461" s="2"/>
      <c r="AD461" s="2"/>
      <c r="AE461" s="2"/>
      <c r="AF461" s="2"/>
      <c r="AG461" s="71"/>
      <c r="AH461" s="85"/>
      <c r="AI461" s="85"/>
    </row>
    <row r="462" customFormat="false" ht="12.75" hidden="false" customHeight="true" outlineLevel="0" collapsed="false">
      <c r="B462" s="90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90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90"/>
      <c r="Y462" s="2"/>
      <c r="Z462" s="2"/>
      <c r="AA462" s="2"/>
      <c r="AB462" s="98"/>
      <c r="AC462" s="2"/>
      <c r="AD462" s="2"/>
      <c r="AE462" s="2"/>
      <c r="AF462" s="2"/>
      <c r="AG462" s="71"/>
      <c r="AH462" s="85"/>
      <c r="AI462" s="85"/>
    </row>
    <row r="463" customFormat="false" ht="12.75" hidden="false" customHeight="true" outlineLevel="0" collapsed="false">
      <c r="B463" s="90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90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90"/>
      <c r="Y463" s="2"/>
      <c r="Z463" s="2"/>
      <c r="AA463" s="2"/>
      <c r="AB463" s="98"/>
      <c r="AC463" s="2"/>
      <c r="AD463" s="2"/>
      <c r="AE463" s="2"/>
      <c r="AF463" s="2"/>
      <c r="AG463" s="71"/>
      <c r="AH463" s="85"/>
      <c r="AI463" s="85"/>
    </row>
    <row r="464" customFormat="false" ht="12.75" hidden="false" customHeight="true" outlineLevel="0" collapsed="false">
      <c r="B464" s="90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90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90"/>
      <c r="Y464" s="2"/>
      <c r="Z464" s="2"/>
      <c r="AA464" s="2"/>
      <c r="AB464" s="98"/>
      <c r="AC464" s="2"/>
      <c r="AD464" s="2"/>
      <c r="AE464" s="2"/>
      <c r="AF464" s="2"/>
      <c r="AG464" s="71"/>
      <c r="AH464" s="85"/>
      <c r="AI464" s="85"/>
    </row>
    <row r="465" customFormat="false" ht="12.75" hidden="false" customHeight="true" outlineLevel="0" collapsed="false">
      <c r="B465" s="90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90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90"/>
      <c r="Y465" s="2"/>
      <c r="Z465" s="2"/>
      <c r="AA465" s="2"/>
      <c r="AB465" s="98"/>
      <c r="AC465" s="2"/>
      <c r="AD465" s="2"/>
      <c r="AE465" s="2"/>
      <c r="AF465" s="2"/>
      <c r="AG465" s="71"/>
      <c r="AH465" s="85"/>
      <c r="AI465" s="85"/>
    </row>
    <row r="466" customFormat="false" ht="12.75" hidden="false" customHeight="true" outlineLevel="0" collapsed="false">
      <c r="B466" s="90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90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90"/>
      <c r="Y466" s="2"/>
      <c r="Z466" s="2"/>
      <c r="AA466" s="2"/>
      <c r="AB466" s="98"/>
      <c r="AC466" s="2"/>
      <c r="AD466" s="2"/>
      <c r="AE466" s="2"/>
      <c r="AF466" s="2"/>
      <c r="AG466" s="71"/>
      <c r="AH466" s="85"/>
      <c r="AI466" s="85"/>
    </row>
    <row r="467" customFormat="false" ht="12.75" hidden="false" customHeight="true" outlineLevel="0" collapsed="false">
      <c r="B467" s="90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90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90"/>
      <c r="Y467" s="2"/>
      <c r="Z467" s="2"/>
      <c r="AA467" s="2"/>
      <c r="AB467" s="98"/>
      <c r="AC467" s="2"/>
      <c r="AD467" s="2"/>
      <c r="AE467" s="2"/>
      <c r="AF467" s="2"/>
      <c r="AG467" s="71"/>
      <c r="AH467" s="85"/>
      <c r="AI467" s="85"/>
    </row>
    <row r="468" customFormat="false" ht="12.75" hidden="false" customHeight="true" outlineLevel="0" collapsed="false">
      <c r="B468" s="90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90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90"/>
      <c r="Y468" s="2"/>
      <c r="Z468" s="2"/>
      <c r="AA468" s="2"/>
      <c r="AB468" s="98"/>
      <c r="AC468" s="2"/>
      <c r="AD468" s="2"/>
      <c r="AE468" s="2"/>
      <c r="AF468" s="2"/>
      <c r="AG468" s="71"/>
      <c r="AH468" s="85"/>
      <c r="AI468" s="85"/>
    </row>
    <row r="469" customFormat="false" ht="12.75" hidden="false" customHeight="true" outlineLevel="0" collapsed="false">
      <c r="B469" s="90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90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90"/>
      <c r="Y469" s="2"/>
      <c r="Z469" s="2"/>
      <c r="AA469" s="2"/>
      <c r="AB469" s="98"/>
      <c r="AC469" s="2"/>
      <c r="AD469" s="2"/>
      <c r="AE469" s="2"/>
      <c r="AF469" s="2"/>
      <c r="AG469" s="71"/>
      <c r="AH469" s="85"/>
      <c r="AI469" s="85"/>
    </row>
    <row r="470" customFormat="false" ht="12.75" hidden="false" customHeight="true" outlineLevel="0" collapsed="false">
      <c r="B470" s="90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90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90"/>
      <c r="Y470" s="2"/>
      <c r="Z470" s="2"/>
      <c r="AA470" s="2"/>
      <c r="AB470" s="98"/>
      <c r="AC470" s="2"/>
      <c r="AD470" s="2"/>
      <c r="AE470" s="2"/>
      <c r="AF470" s="2"/>
      <c r="AG470" s="71"/>
      <c r="AH470" s="85"/>
      <c r="AI470" s="85"/>
    </row>
    <row r="471" customFormat="false" ht="12.75" hidden="false" customHeight="true" outlineLevel="0" collapsed="false">
      <c r="B471" s="90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90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90"/>
      <c r="Y471" s="2"/>
      <c r="Z471" s="2"/>
      <c r="AA471" s="2"/>
      <c r="AB471" s="98"/>
      <c r="AC471" s="2"/>
      <c r="AD471" s="2"/>
      <c r="AE471" s="2"/>
      <c r="AF471" s="2"/>
      <c r="AG471" s="71"/>
      <c r="AH471" s="85"/>
      <c r="AI471" s="85"/>
    </row>
    <row r="472" customFormat="false" ht="12.75" hidden="false" customHeight="true" outlineLevel="0" collapsed="false">
      <c r="B472" s="90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90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90"/>
      <c r="Y472" s="2"/>
      <c r="Z472" s="2"/>
      <c r="AA472" s="2"/>
      <c r="AB472" s="98"/>
      <c r="AC472" s="2"/>
      <c r="AD472" s="2"/>
      <c r="AE472" s="2"/>
      <c r="AF472" s="2"/>
      <c r="AG472" s="71"/>
      <c r="AH472" s="85"/>
      <c r="AI472" s="85"/>
    </row>
    <row r="473" customFormat="false" ht="12.75" hidden="false" customHeight="true" outlineLevel="0" collapsed="false">
      <c r="B473" s="90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90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90"/>
      <c r="Y473" s="2"/>
      <c r="Z473" s="2"/>
      <c r="AA473" s="2"/>
      <c r="AB473" s="98"/>
      <c r="AC473" s="2"/>
      <c r="AD473" s="2"/>
      <c r="AE473" s="2"/>
      <c r="AF473" s="2"/>
      <c r="AG473" s="71"/>
      <c r="AH473" s="85"/>
      <c r="AI473" s="85"/>
    </row>
    <row r="474" customFormat="false" ht="12.75" hidden="false" customHeight="true" outlineLevel="0" collapsed="false">
      <c r="B474" s="90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90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90"/>
      <c r="Y474" s="2"/>
      <c r="Z474" s="2"/>
      <c r="AA474" s="2"/>
      <c r="AB474" s="98"/>
      <c r="AC474" s="2"/>
      <c r="AD474" s="2"/>
      <c r="AE474" s="2"/>
      <c r="AF474" s="2"/>
      <c r="AG474" s="71"/>
      <c r="AH474" s="85"/>
      <c r="AI474" s="85"/>
    </row>
    <row r="475" customFormat="false" ht="12.75" hidden="false" customHeight="true" outlineLevel="0" collapsed="false">
      <c r="B475" s="90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90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90"/>
      <c r="Y475" s="2"/>
      <c r="Z475" s="2"/>
      <c r="AA475" s="2"/>
      <c r="AB475" s="98"/>
      <c r="AC475" s="2"/>
      <c r="AD475" s="2"/>
      <c r="AE475" s="2"/>
      <c r="AF475" s="2"/>
      <c r="AG475" s="71"/>
      <c r="AH475" s="85"/>
      <c r="AI475" s="85"/>
    </row>
    <row r="476" customFormat="false" ht="12.75" hidden="false" customHeight="true" outlineLevel="0" collapsed="false">
      <c r="B476" s="90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90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90"/>
      <c r="Y476" s="2"/>
      <c r="Z476" s="2"/>
      <c r="AA476" s="2"/>
      <c r="AB476" s="98"/>
      <c r="AC476" s="2"/>
      <c r="AD476" s="2"/>
      <c r="AE476" s="2"/>
      <c r="AF476" s="2"/>
      <c r="AG476" s="71"/>
      <c r="AH476" s="85"/>
      <c r="AI476" s="85"/>
    </row>
    <row r="477" customFormat="false" ht="12.75" hidden="false" customHeight="true" outlineLevel="0" collapsed="false">
      <c r="B477" s="90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90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90"/>
      <c r="Y477" s="2"/>
      <c r="Z477" s="2"/>
      <c r="AA477" s="2"/>
      <c r="AB477" s="98"/>
      <c r="AC477" s="2"/>
      <c r="AD477" s="2"/>
      <c r="AE477" s="2"/>
      <c r="AF477" s="2"/>
      <c r="AG477" s="71"/>
      <c r="AH477" s="85"/>
      <c r="AI477" s="85"/>
    </row>
    <row r="478" customFormat="false" ht="12.75" hidden="false" customHeight="true" outlineLevel="0" collapsed="false">
      <c r="B478" s="90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90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90"/>
      <c r="Y478" s="2"/>
      <c r="Z478" s="2"/>
      <c r="AA478" s="2"/>
      <c r="AB478" s="98"/>
      <c r="AC478" s="2"/>
      <c r="AD478" s="2"/>
      <c r="AE478" s="2"/>
      <c r="AF478" s="2"/>
      <c r="AG478" s="71"/>
      <c r="AH478" s="85"/>
      <c r="AI478" s="85"/>
    </row>
    <row r="479" customFormat="false" ht="12.75" hidden="false" customHeight="true" outlineLevel="0" collapsed="false">
      <c r="B479" s="90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90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90"/>
      <c r="Y479" s="2"/>
      <c r="Z479" s="2"/>
      <c r="AA479" s="2"/>
      <c r="AB479" s="98"/>
      <c r="AC479" s="2"/>
      <c r="AD479" s="2"/>
      <c r="AE479" s="2"/>
      <c r="AF479" s="2"/>
      <c r="AG479" s="71"/>
      <c r="AH479" s="85"/>
      <c r="AI479" s="85"/>
    </row>
    <row r="480" customFormat="false" ht="12.75" hidden="false" customHeight="true" outlineLevel="0" collapsed="false">
      <c r="B480" s="90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90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90"/>
      <c r="Y480" s="2"/>
      <c r="Z480" s="2"/>
      <c r="AA480" s="2"/>
      <c r="AB480" s="98"/>
      <c r="AC480" s="2"/>
      <c r="AD480" s="2"/>
      <c r="AE480" s="2"/>
      <c r="AF480" s="2"/>
      <c r="AG480" s="71"/>
      <c r="AH480" s="85"/>
      <c r="AI480" s="85"/>
    </row>
    <row r="481" customFormat="false" ht="12.75" hidden="false" customHeight="true" outlineLevel="0" collapsed="false">
      <c r="B481" s="90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90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90"/>
      <c r="Y481" s="2"/>
      <c r="Z481" s="2"/>
      <c r="AA481" s="2"/>
      <c r="AB481" s="98"/>
      <c r="AC481" s="2"/>
      <c r="AD481" s="2"/>
      <c r="AE481" s="2"/>
      <c r="AF481" s="2"/>
      <c r="AG481" s="71"/>
      <c r="AH481" s="85"/>
      <c r="AI481" s="85"/>
    </row>
    <row r="482" customFormat="false" ht="12.75" hidden="false" customHeight="true" outlineLevel="0" collapsed="false">
      <c r="B482" s="90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90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90"/>
      <c r="Y482" s="2"/>
      <c r="Z482" s="2"/>
      <c r="AA482" s="2"/>
      <c r="AB482" s="98"/>
      <c r="AC482" s="2"/>
      <c r="AD482" s="2"/>
      <c r="AE482" s="2"/>
      <c r="AF482" s="2"/>
      <c r="AG482" s="71"/>
      <c r="AH482" s="85"/>
      <c r="AI482" s="85"/>
    </row>
    <row r="483" customFormat="false" ht="12.75" hidden="false" customHeight="true" outlineLevel="0" collapsed="false">
      <c r="B483" s="90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90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90"/>
      <c r="Y483" s="2"/>
      <c r="Z483" s="2"/>
      <c r="AA483" s="2"/>
      <c r="AB483" s="98"/>
      <c r="AC483" s="2"/>
      <c r="AD483" s="2"/>
      <c r="AE483" s="2"/>
      <c r="AF483" s="2"/>
      <c r="AG483" s="71"/>
      <c r="AH483" s="85"/>
      <c r="AI483" s="85"/>
    </row>
    <row r="484" customFormat="false" ht="12.75" hidden="false" customHeight="true" outlineLevel="0" collapsed="false">
      <c r="B484" s="90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90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90"/>
      <c r="Y484" s="2"/>
      <c r="Z484" s="2"/>
      <c r="AA484" s="2"/>
      <c r="AB484" s="98"/>
      <c r="AC484" s="2"/>
      <c r="AD484" s="2"/>
      <c r="AE484" s="2"/>
      <c r="AF484" s="2"/>
      <c r="AG484" s="71"/>
      <c r="AH484" s="85"/>
      <c r="AI484" s="85"/>
    </row>
    <row r="485" customFormat="false" ht="12.75" hidden="false" customHeight="true" outlineLevel="0" collapsed="false">
      <c r="B485" s="90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90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90"/>
      <c r="Y485" s="2"/>
      <c r="Z485" s="2"/>
      <c r="AA485" s="2"/>
      <c r="AB485" s="98"/>
      <c r="AC485" s="2"/>
      <c r="AD485" s="2"/>
      <c r="AE485" s="2"/>
      <c r="AF485" s="2"/>
      <c r="AG485" s="71"/>
      <c r="AH485" s="85"/>
      <c r="AI485" s="85"/>
    </row>
    <row r="486" customFormat="false" ht="12.75" hidden="false" customHeight="true" outlineLevel="0" collapsed="false">
      <c r="B486" s="90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90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90"/>
      <c r="Y486" s="2"/>
      <c r="Z486" s="2"/>
      <c r="AA486" s="2"/>
      <c r="AB486" s="98"/>
      <c r="AC486" s="2"/>
      <c r="AD486" s="2"/>
      <c r="AE486" s="2"/>
      <c r="AF486" s="2"/>
      <c r="AG486" s="71"/>
      <c r="AH486" s="85"/>
      <c r="AI486" s="85"/>
    </row>
    <row r="487" customFormat="false" ht="12.75" hidden="false" customHeight="true" outlineLevel="0" collapsed="false">
      <c r="B487" s="90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90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90"/>
      <c r="Y487" s="2"/>
      <c r="Z487" s="2"/>
      <c r="AA487" s="2"/>
      <c r="AB487" s="98"/>
      <c r="AC487" s="2"/>
      <c r="AD487" s="2"/>
      <c r="AE487" s="2"/>
      <c r="AF487" s="2"/>
      <c r="AG487" s="71"/>
      <c r="AH487" s="85"/>
      <c r="AI487" s="85"/>
    </row>
    <row r="488" customFormat="false" ht="12.75" hidden="false" customHeight="true" outlineLevel="0" collapsed="false">
      <c r="B488" s="90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90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90"/>
      <c r="Y488" s="2"/>
      <c r="Z488" s="2"/>
      <c r="AA488" s="2"/>
      <c r="AB488" s="98"/>
      <c r="AC488" s="2"/>
      <c r="AD488" s="2"/>
      <c r="AE488" s="2"/>
      <c r="AF488" s="2"/>
      <c r="AG488" s="71"/>
      <c r="AH488" s="85"/>
      <c r="AI488" s="85"/>
    </row>
    <row r="489" customFormat="false" ht="12.75" hidden="false" customHeight="true" outlineLevel="0" collapsed="false">
      <c r="B489" s="90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90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90"/>
      <c r="Y489" s="2"/>
      <c r="Z489" s="2"/>
      <c r="AA489" s="2"/>
      <c r="AB489" s="98"/>
      <c r="AC489" s="2"/>
      <c r="AD489" s="2"/>
      <c r="AE489" s="2"/>
      <c r="AF489" s="2"/>
      <c r="AG489" s="71"/>
      <c r="AH489" s="85"/>
      <c r="AI489" s="85"/>
    </row>
    <row r="490" customFormat="false" ht="12.75" hidden="false" customHeight="true" outlineLevel="0" collapsed="false">
      <c r="B490" s="90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90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90"/>
      <c r="Y490" s="2"/>
      <c r="Z490" s="2"/>
      <c r="AA490" s="2"/>
      <c r="AB490" s="98"/>
      <c r="AC490" s="2"/>
      <c r="AD490" s="2"/>
      <c r="AE490" s="2"/>
      <c r="AF490" s="2"/>
      <c r="AG490" s="71"/>
      <c r="AH490" s="85"/>
      <c r="AI490" s="85"/>
    </row>
    <row r="491" customFormat="false" ht="12.75" hidden="false" customHeight="true" outlineLevel="0" collapsed="false">
      <c r="B491" s="90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90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90"/>
      <c r="Y491" s="2"/>
      <c r="Z491" s="2"/>
      <c r="AA491" s="2"/>
      <c r="AB491" s="98"/>
      <c r="AC491" s="2"/>
      <c r="AD491" s="2"/>
      <c r="AE491" s="2"/>
      <c r="AF491" s="2"/>
      <c r="AG491" s="71"/>
      <c r="AH491" s="85"/>
      <c r="AI491" s="85"/>
    </row>
    <row r="492" customFormat="false" ht="12.75" hidden="false" customHeight="true" outlineLevel="0" collapsed="false">
      <c r="B492" s="90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90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90"/>
      <c r="Y492" s="2"/>
      <c r="Z492" s="2"/>
      <c r="AA492" s="2"/>
      <c r="AB492" s="98"/>
      <c r="AC492" s="2"/>
      <c r="AD492" s="2"/>
      <c r="AE492" s="2"/>
      <c r="AF492" s="2"/>
      <c r="AG492" s="71"/>
      <c r="AH492" s="85"/>
      <c r="AI492" s="85"/>
    </row>
    <row r="493" customFormat="false" ht="12.75" hidden="false" customHeight="true" outlineLevel="0" collapsed="false">
      <c r="B493" s="90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90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90"/>
      <c r="Y493" s="2"/>
      <c r="Z493" s="2"/>
      <c r="AA493" s="2"/>
      <c r="AB493" s="98"/>
      <c r="AC493" s="2"/>
      <c r="AD493" s="2"/>
      <c r="AE493" s="2"/>
      <c r="AF493" s="2"/>
      <c r="AG493" s="71"/>
      <c r="AH493" s="85"/>
      <c r="AI493" s="85"/>
    </row>
    <row r="494" customFormat="false" ht="12.75" hidden="false" customHeight="true" outlineLevel="0" collapsed="false">
      <c r="B494" s="90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90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90"/>
      <c r="Y494" s="2"/>
      <c r="Z494" s="2"/>
      <c r="AA494" s="2"/>
      <c r="AB494" s="98"/>
      <c r="AC494" s="2"/>
      <c r="AD494" s="2"/>
      <c r="AE494" s="2"/>
      <c r="AF494" s="2"/>
      <c r="AG494" s="71"/>
      <c r="AH494" s="85"/>
      <c r="AI494" s="85"/>
    </row>
    <row r="495" customFormat="false" ht="12.75" hidden="false" customHeight="true" outlineLevel="0" collapsed="false">
      <c r="B495" s="90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90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90"/>
      <c r="Y495" s="2"/>
      <c r="Z495" s="2"/>
      <c r="AA495" s="2"/>
      <c r="AB495" s="98"/>
      <c r="AC495" s="2"/>
      <c r="AD495" s="2"/>
      <c r="AE495" s="2"/>
      <c r="AF495" s="2"/>
      <c r="AG495" s="71"/>
      <c r="AH495" s="85"/>
      <c r="AI495" s="85"/>
    </row>
    <row r="496" customFormat="false" ht="12.75" hidden="false" customHeight="true" outlineLevel="0" collapsed="false">
      <c r="B496" s="90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90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90"/>
      <c r="Y496" s="2"/>
      <c r="Z496" s="2"/>
      <c r="AA496" s="2"/>
      <c r="AB496" s="98"/>
      <c r="AC496" s="2"/>
      <c r="AD496" s="2"/>
      <c r="AE496" s="2"/>
      <c r="AF496" s="2"/>
      <c r="AG496" s="71"/>
      <c r="AH496" s="85"/>
      <c r="AI496" s="85"/>
    </row>
    <row r="497" customFormat="false" ht="12.75" hidden="false" customHeight="true" outlineLevel="0" collapsed="false">
      <c r="B497" s="90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90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90"/>
      <c r="Y497" s="2"/>
      <c r="Z497" s="2"/>
      <c r="AA497" s="2"/>
      <c r="AB497" s="98"/>
      <c r="AC497" s="2"/>
      <c r="AD497" s="2"/>
      <c r="AE497" s="2"/>
      <c r="AF497" s="2"/>
      <c r="AG497" s="71"/>
      <c r="AH497" s="85"/>
      <c r="AI497" s="85"/>
    </row>
    <row r="498" customFormat="false" ht="12.75" hidden="false" customHeight="true" outlineLevel="0" collapsed="false">
      <c r="B498" s="90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90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90"/>
      <c r="Y498" s="2"/>
      <c r="Z498" s="2"/>
      <c r="AA498" s="2"/>
      <c r="AB498" s="98"/>
      <c r="AC498" s="2"/>
      <c r="AD498" s="2"/>
      <c r="AE498" s="2"/>
      <c r="AF498" s="2"/>
      <c r="AG498" s="71"/>
      <c r="AH498" s="85"/>
      <c r="AI498" s="85"/>
    </row>
    <row r="499" customFormat="false" ht="12.75" hidden="false" customHeight="true" outlineLevel="0" collapsed="false">
      <c r="B499" s="90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90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90"/>
      <c r="Y499" s="2"/>
      <c r="Z499" s="2"/>
      <c r="AA499" s="2"/>
      <c r="AB499" s="98"/>
      <c r="AC499" s="2"/>
      <c r="AD499" s="2"/>
      <c r="AE499" s="2"/>
      <c r="AF499" s="2"/>
      <c r="AG499" s="71"/>
      <c r="AH499" s="85"/>
      <c r="AI499" s="85"/>
    </row>
    <row r="500" customFormat="false" ht="12.75" hidden="false" customHeight="true" outlineLevel="0" collapsed="false">
      <c r="B500" s="90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90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90"/>
      <c r="Y500" s="2"/>
      <c r="Z500" s="2"/>
      <c r="AA500" s="2"/>
      <c r="AB500" s="98"/>
      <c r="AC500" s="2"/>
      <c r="AD500" s="2"/>
      <c r="AE500" s="2"/>
      <c r="AF500" s="2"/>
      <c r="AG500" s="71"/>
      <c r="AH500" s="85"/>
      <c r="AI500" s="85"/>
    </row>
    <row r="501" customFormat="false" ht="12.75" hidden="false" customHeight="true" outlineLevel="0" collapsed="false">
      <c r="B501" s="90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90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90"/>
      <c r="Y501" s="2"/>
      <c r="Z501" s="2"/>
      <c r="AA501" s="2"/>
      <c r="AB501" s="98"/>
      <c r="AC501" s="2"/>
      <c r="AD501" s="2"/>
      <c r="AE501" s="2"/>
      <c r="AF501" s="2"/>
      <c r="AG501" s="71"/>
      <c r="AH501" s="85"/>
      <c r="AI501" s="85"/>
    </row>
    <row r="502" customFormat="false" ht="12.75" hidden="false" customHeight="true" outlineLevel="0" collapsed="false">
      <c r="B502" s="90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90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90"/>
      <c r="Y502" s="2"/>
      <c r="Z502" s="2"/>
      <c r="AA502" s="2"/>
      <c r="AB502" s="98"/>
      <c r="AC502" s="2"/>
      <c r="AD502" s="2"/>
      <c r="AE502" s="2"/>
      <c r="AF502" s="2"/>
      <c r="AG502" s="71"/>
      <c r="AH502" s="85"/>
      <c r="AI502" s="85"/>
    </row>
    <row r="503" customFormat="false" ht="12.75" hidden="false" customHeight="true" outlineLevel="0" collapsed="false">
      <c r="B503" s="90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90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90"/>
      <c r="Y503" s="2"/>
      <c r="Z503" s="2"/>
      <c r="AA503" s="2"/>
      <c r="AB503" s="98"/>
      <c r="AC503" s="2"/>
      <c r="AD503" s="2"/>
      <c r="AE503" s="2"/>
      <c r="AF503" s="2"/>
      <c r="AG503" s="71"/>
      <c r="AH503" s="85"/>
      <c r="AI503" s="85"/>
    </row>
    <row r="504" customFormat="false" ht="12.75" hidden="false" customHeight="true" outlineLevel="0" collapsed="false">
      <c r="B504" s="90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90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90"/>
      <c r="Y504" s="2"/>
      <c r="Z504" s="2"/>
      <c r="AA504" s="2"/>
      <c r="AB504" s="98"/>
      <c r="AC504" s="2"/>
      <c r="AD504" s="2"/>
      <c r="AE504" s="2"/>
      <c r="AF504" s="2"/>
      <c r="AG504" s="71"/>
      <c r="AH504" s="85"/>
      <c r="AI504" s="85"/>
    </row>
    <row r="505" customFormat="false" ht="12.75" hidden="false" customHeight="true" outlineLevel="0" collapsed="false">
      <c r="B505" s="90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90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90"/>
      <c r="Y505" s="2"/>
      <c r="Z505" s="2"/>
      <c r="AA505" s="2"/>
      <c r="AB505" s="98"/>
      <c r="AC505" s="2"/>
      <c r="AD505" s="2"/>
      <c r="AE505" s="2"/>
      <c r="AF505" s="2"/>
      <c r="AG505" s="71"/>
      <c r="AH505" s="85"/>
      <c r="AI505" s="85"/>
    </row>
    <row r="506" customFormat="false" ht="12.75" hidden="false" customHeight="true" outlineLevel="0" collapsed="false">
      <c r="B506" s="90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90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90"/>
      <c r="Y506" s="2"/>
      <c r="Z506" s="2"/>
      <c r="AA506" s="2"/>
      <c r="AB506" s="98"/>
      <c r="AC506" s="2"/>
      <c r="AD506" s="2"/>
      <c r="AE506" s="2"/>
      <c r="AF506" s="2"/>
      <c r="AG506" s="71"/>
      <c r="AH506" s="85"/>
      <c r="AI506" s="85"/>
    </row>
    <row r="507" customFormat="false" ht="12.75" hidden="false" customHeight="true" outlineLevel="0" collapsed="false">
      <c r="B507" s="90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90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90"/>
      <c r="Y507" s="2"/>
      <c r="Z507" s="2"/>
      <c r="AA507" s="2"/>
      <c r="AB507" s="98"/>
      <c r="AC507" s="2"/>
      <c r="AD507" s="2"/>
      <c r="AE507" s="2"/>
      <c r="AF507" s="2"/>
      <c r="AG507" s="71"/>
      <c r="AH507" s="85"/>
      <c r="AI507" s="85"/>
    </row>
    <row r="508" customFormat="false" ht="12.75" hidden="false" customHeight="true" outlineLevel="0" collapsed="false">
      <c r="B508" s="90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90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90"/>
      <c r="Y508" s="2"/>
      <c r="Z508" s="2"/>
      <c r="AA508" s="2"/>
      <c r="AB508" s="98"/>
      <c r="AC508" s="2"/>
      <c r="AD508" s="2"/>
      <c r="AE508" s="2"/>
      <c r="AF508" s="2"/>
      <c r="AG508" s="71"/>
      <c r="AH508" s="85"/>
      <c r="AI508" s="85"/>
    </row>
    <row r="509" customFormat="false" ht="12.75" hidden="false" customHeight="true" outlineLevel="0" collapsed="false">
      <c r="B509" s="90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90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90"/>
      <c r="Y509" s="2"/>
      <c r="Z509" s="2"/>
      <c r="AA509" s="2"/>
      <c r="AB509" s="98"/>
      <c r="AC509" s="2"/>
      <c r="AD509" s="2"/>
      <c r="AE509" s="2"/>
      <c r="AF509" s="2"/>
      <c r="AG509" s="71"/>
      <c r="AH509" s="85"/>
      <c r="AI509" s="85"/>
    </row>
    <row r="510" customFormat="false" ht="12.75" hidden="false" customHeight="true" outlineLevel="0" collapsed="false">
      <c r="B510" s="90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90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90"/>
      <c r="Y510" s="2"/>
      <c r="Z510" s="2"/>
      <c r="AA510" s="2"/>
      <c r="AB510" s="98"/>
      <c r="AC510" s="2"/>
      <c r="AD510" s="2"/>
      <c r="AE510" s="2"/>
      <c r="AF510" s="2"/>
      <c r="AG510" s="71"/>
      <c r="AH510" s="85"/>
      <c r="AI510" s="85"/>
    </row>
    <row r="511" customFormat="false" ht="12.75" hidden="false" customHeight="true" outlineLevel="0" collapsed="false">
      <c r="B511" s="90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90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90"/>
      <c r="Y511" s="2"/>
      <c r="Z511" s="2"/>
      <c r="AA511" s="2"/>
      <c r="AB511" s="98"/>
      <c r="AC511" s="2"/>
      <c r="AD511" s="2"/>
      <c r="AE511" s="2"/>
      <c r="AF511" s="2"/>
      <c r="AG511" s="71"/>
      <c r="AH511" s="85"/>
      <c r="AI511" s="85"/>
    </row>
    <row r="512" customFormat="false" ht="12.75" hidden="false" customHeight="true" outlineLevel="0" collapsed="false">
      <c r="B512" s="90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90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90"/>
      <c r="Y512" s="2"/>
      <c r="Z512" s="2"/>
      <c r="AA512" s="2"/>
      <c r="AB512" s="98"/>
      <c r="AC512" s="2"/>
      <c r="AD512" s="2"/>
      <c r="AE512" s="2"/>
      <c r="AF512" s="2"/>
      <c r="AG512" s="71"/>
      <c r="AH512" s="85"/>
      <c r="AI512" s="85"/>
    </row>
    <row r="513" customFormat="false" ht="12.75" hidden="false" customHeight="true" outlineLevel="0" collapsed="false">
      <c r="B513" s="90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90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90"/>
      <c r="Y513" s="2"/>
      <c r="Z513" s="2"/>
      <c r="AA513" s="2"/>
      <c r="AB513" s="98"/>
      <c r="AC513" s="2"/>
      <c r="AD513" s="2"/>
      <c r="AE513" s="2"/>
      <c r="AF513" s="2"/>
      <c r="AG513" s="71"/>
      <c r="AH513" s="85"/>
      <c r="AI513" s="85"/>
    </row>
    <row r="514" customFormat="false" ht="12.75" hidden="false" customHeight="true" outlineLevel="0" collapsed="false">
      <c r="B514" s="90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90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90"/>
      <c r="Y514" s="2"/>
      <c r="Z514" s="2"/>
      <c r="AA514" s="2"/>
      <c r="AB514" s="98"/>
      <c r="AC514" s="2"/>
      <c r="AD514" s="2"/>
      <c r="AE514" s="2"/>
      <c r="AF514" s="2"/>
      <c r="AG514" s="71"/>
      <c r="AH514" s="85"/>
      <c r="AI514" s="85"/>
    </row>
    <row r="515" customFormat="false" ht="12.75" hidden="false" customHeight="true" outlineLevel="0" collapsed="false">
      <c r="B515" s="90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90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90"/>
      <c r="Y515" s="2"/>
      <c r="Z515" s="2"/>
      <c r="AA515" s="2"/>
      <c r="AB515" s="98"/>
      <c r="AC515" s="2"/>
      <c r="AD515" s="2"/>
      <c r="AE515" s="2"/>
      <c r="AF515" s="2"/>
      <c r="AG515" s="71"/>
      <c r="AH515" s="85"/>
      <c r="AI515" s="85"/>
    </row>
    <row r="516" customFormat="false" ht="12.75" hidden="false" customHeight="true" outlineLevel="0" collapsed="false">
      <c r="B516" s="90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90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90"/>
      <c r="Y516" s="2"/>
      <c r="Z516" s="2"/>
      <c r="AA516" s="2"/>
      <c r="AB516" s="98"/>
      <c r="AC516" s="2"/>
      <c r="AD516" s="2"/>
      <c r="AE516" s="2"/>
      <c r="AF516" s="2"/>
      <c r="AG516" s="71"/>
      <c r="AH516" s="85"/>
      <c r="AI516" s="85"/>
    </row>
    <row r="517" customFormat="false" ht="12.75" hidden="false" customHeight="true" outlineLevel="0" collapsed="false">
      <c r="B517" s="90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90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90"/>
      <c r="Y517" s="2"/>
      <c r="Z517" s="2"/>
      <c r="AA517" s="2"/>
      <c r="AB517" s="98"/>
      <c r="AC517" s="2"/>
      <c r="AD517" s="2"/>
      <c r="AE517" s="2"/>
      <c r="AF517" s="2"/>
      <c r="AG517" s="71"/>
      <c r="AH517" s="85"/>
      <c r="AI517" s="85"/>
    </row>
    <row r="518" customFormat="false" ht="12.75" hidden="false" customHeight="true" outlineLevel="0" collapsed="false">
      <c r="B518" s="90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90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90"/>
      <c r="Y518" s="2"/>
      <c r="Z518" s="2"/>
      <c r="AA518" s="2"/>
      <c r="AB518" s="98"/>
      <c r="AC518" s="2"/>
      <c r="AD518" s="2"/>
      <c r="AE518" s="2"/>
      <c r="AF518" s="2"/>
      <c r="AG518" s="71"/>
      <c r="AH518" s="85"/>
      <c r="AI518" s="85"/>
    </row>
    <row r="519" customFormat="false" ht="12.75" hidden="false" customHeight="true" outlineLevel="0" collapsed="false">
      <c r="B519" s="90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90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90"/>
      <c r="Y519" s="2"/>
      <c r="Z519" s="2"/>
      <c r="AA519" s="2"/>
      <c r="AB519" s="98"/>
      <c r="AC519" s="2"/>
      <c r="AD519" s="2"/>
      <c r="AE519" s="2"/>
      <c r="AF519" s="2"/>
      <c r="AG519" s="71"/>
      <c r="AH519" s="85"/>
      <c r="AI519" s="85"/>
    </row>
    <row r="520" customFormat="false" ht="12.75" hidden="false" customHeight="true" outlineLevel="0" collapsed="false">
      <c r="B520" s="90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90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90"/>
      <c r="Y520" s="2"/>
      <c r="Z520" s="2"/>
      <c r="AA520" s="2"/>
      <c r="AB520" s="98"/>
      <c r="AC520" s="2"/>
      <c r="AD520" s="2"/>
      <c r="AE520" s="2"/>
      <c r="AF520" s="2"/>
      <c r="AG520" s="71"/>
      <c r="AH520" s="85"/>
      <c r="AI520" s="85"/>
    </row>
    <row r="521" customFormat="false" ht="12.75" hidden="false" customHeight="true" outlineLevel="0" collapsed="false">
      <c r="B521" s="90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90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90"/>
      <c r="Y521" s="2"/>
      <c r="Z521" s="2"/>
      <c r="AA521" s="2"/>
      <c r="AB521" s="98"/>
      <c r="AC521" s="2"/>
      <c r="AD521" s="2"/>
      <c r="AE521" s="2"/>
      <c r="AF521" s="2"/>
      <c r="AG521" s="71"/>
      <c r="AH521" s="85"/>
      <c r="AI521" s="85"/>
    </row>
    <row r="522" customFormat="false" ht="12.75" hidden="false" customHeight="true" outlineLevel="0" collapsed="false">
      <c r="B522" s="90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90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90"/>
      <c r="Y522" s="2"/>
      <c r="Z522" s="2"/>
      <c r="AA522" s="2"/>
      <c r="AB522" s="98"/>
      <c r="AC522" s="2"/>
      <c r="AD522" s="2"/>
      <c r="AE522" s="2"/>
      <c r="AF522" s="2"/>
      <c r="AG522" s="71"/>
      <c r="AH522" s="85"/>
      <c r="AI522" s="85"/>
    </row>
    <row r="523" customFormat="false" ht="12.75" hidden="false" customHeight="true" outlineLevel="0" collapsed="false">
      <c r="B523" s="90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90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90"/>
      <c r="Y523" s="2"/>
      <c r="Z523" s="2"/>
      <c r="AA523" s="2"/>
      <c r="AB523" s="98"/>
      <c r="AC523" s="2"/>
      <c r="AD523" s="2"/>
      <c r="AE523" s="2"/>
      <c r="AF523" s="2"/>
      <c r="AG523" s="71"/>
      <c r="AH523" s="85"/>
      <c r="AI523" s="85"/>
    </row>
    <row r="524" customFormat="false" ht="12.75" hidden="false" customHeight="true" outlineLevel="0" collapsed="false">
      <c r="B524" s="90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90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90"/>
      <c r="Y524" s="2"/>
      <c r="Z524" s="2"/>
      <c r="AA524" s="2"/>
      <c r="AB524" s="98"/>
      <c r="AC524" s="2"/>
      <c r="AD524" s="2"/>
      <c r="AE524" s="2"/>
      <c r="AF524" s="2"/>
      <c r="AG524" s="71"/>
      <c r="AH524" s="85"/>
      <c r="AI524" s="85"/>
    </row>
    <row r="525" customFormat="false" ht="12.75" hidden="false" customHeight="true" outlineLevel="0" collapsed="false">
      <c r="B525" s="90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90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90"/>
      <c r="Y525" s="2"/>
      <c r="Z525" s="2"/>
      <c r="AA525" s="2"/>
      <c r="AB525" s="98"/>
      <c r="AC525" s="2"/>
      <c r="AD525" s="2"/>
      <c r="AE525" s="2"/>
      <c r="AF525" s="2"/>
      <c r="AG525" s="71"/>
      <c r="AH525" s="85"/>
      <c r="AI525" s="85"/>
    </row>
    <row r="526" customFormat="false" ht="12.75" hidden="false" customHeight="true" outlineLevel="0" collapsed="false">
      <c r="B526" s="90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90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90"/>
      <c r="Y526" s="2"/>
      <c r="Z526" s="2"/>
      <c r="AA526" s="2"/>
      <c r="AB526" s="98"/>
      <c r="AC526" s="2"/>
      <c r="AD526" s="2"/>
      <c r="AE526" s="2"/>
      <c r="AF526" s="2"/>
      <c r="AG526" s="71"/>
      <c r="AH526" s="85"/>
      <c r="AI526" s="85"/>
    </row>
    <row r="527" customFormat="false" ht="12.75" hidden="false" customHeight="true" outlineLevel="0" collapsed="false">
      <c r="B527" s="90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90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90"/>
      <c r="Y527" s="2"/>
      <c r="Z527" s="2"/>
      <c r="AA527" s="2"/>
      <c r="AB527" s="98"/>
      <c r="AC527" s="2"/>
      <c r="AD527" s="2"/>
      <c r="AE527" s="2"/>
      <c r="AF527" s="2"/>
      <c r="AG527" s="71"/>
      <c r="AH527" s="85"/>
      <c r="AI527" s="85"/>
    </row>
    <row r="528" customFormat="false" ht="12.75" hidden="false" customHeight="true" outlineLevel="0" collapsed="false">
      <c r="B528" s="90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90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90"/>
      <c r="Y528" s="2"/>
      <c r="Z528" s="2"/>
      <c r="AA528" s="2"/>
      <c r="AB528" s="98"/>
      <c r="AC528" s="2"/>
      <c r="AD528" s="2"/>
      <c r="AE528" s="2"/>
      <c r="AF528" s="2"/>
      <c r="AG528" s="71"/>
      <c r="AH528" s="85"/>
      <c r="AI528" s="85"/>
    </row>
    <row r="529" customFormat="false" ht="12.75" hidden="false" customHeight="true" outlineLevel="0" collapsed="false">
      <c r="B529" s="90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90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90"/>
      <c r="Y529" s="2"/>
      <c r="Z529" s="2"/>
      <c r="AA529" s="2"/>
      <c r="AB529" s="98"/>
      <c r="AC529" s="2"/>
      <c r="AD529" s="2"/>
      <c r="AE529" s="2"/>
      <c r="AF529" s="2"/>
      <c r="AG529" s="71"/>
      <c r="AH529" s="85"/>
      <c r="AI529" s="85"/>
    </row>
    <row r="530" customFormat="false" ht="12.75" hidden="false" customHeight="true" outlineLevel="0" collapsed="false">
      <c r="B530" s="90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90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90"/>
      <c r="Y530" s="2"/>
      <c r="Z530" s="2"/>
      <c r="AA530" s="2"/>
      <c r="AB530" s="98"/>
      <c r="AC530" s="2"/>
      <c r="AD530" s="2"/>
      <c r="AE530" s="2"/>
      <c r="AF530" s="2"/>
      <c r="AG530" s="71"/>
      <c r="AH530" s="85"/>
      <c r="AI530" s="85"/>
    </row>
    <row r="531" customFormat="false" ht="12.75" hidden="false" customHeight="true" outlineLevel="0" collapsed="false">
      <c r="B531" s="90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90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90"/>
      <c r="Y531" s="2"/>
      <c r="Z531" s="2"/>
      <c r="AA531" s="2"/>
      <c r="AB531" s="98"/>
      <c r="AC531" s="2"/>
      <c r="AD531" s="2"/>
      <c r="AE531" s="2"/>
      <c r="AF531" s="2"/>
      <c r="AG531" s="71"/>
      <c r="AH531" s="85"/>
      <c r="AI531" s="85"/>
    </row>
    <row r="532" customFormat="false" ht="12.75" hidden="false" customHeight="true" outlineLevel="0" collapsed="false">
      <c r="B532" s="90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90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90"/>
      <c r="Y532" s="2"/>
      <c r="Z532" s="2"/>
      <c r="AA532" s="2"/>
      <c r="AB532" s="98"/>
      <c r="AC532" s="2"/>
      <c r="AD532" s="2"/>
      <c r="AE532" s="2"/>
      <c r="AF532" s="2"/>
      <c r="AG532" s="71"/>
      <c r="AH532" s="85"/>
      <c r="AI532" s="85"/>
    </row>
    <row r="533" customFormat="false" ht="12.75" hidden="false" customHeight="true" outlineLevel="0" collapsed="false">
      <c r="B533" s="90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90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90"/>
      <c r="Y533" s="2"/>
      <c r="Z533" s="2"/>
      <c r="AA533" s="2"/>
      <c r="AB533" s="98"/>
      <c r="AC533" s="2"/>
      <c r="AD533" s="2"/>
      <c r="AE533" s="2"/>
      <c r="AF533" s="2"/>
      <c r="AG533" s="71"/>
      <c r="AH533" s="85"/>
      <c r="AI533" s="85"/>
    </row>
    <row r="534" customFormat="false" ht="12.75" hidden="false" customHeight="true" outlineLevel="0" collapsed="false">
      <c r="B534" s="90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90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90"/>
      <c r="Y534" s="2"/>
      <c r="Z534" s="2"/>
      <c r="AA534" s="2"/>
      <c r="AB534" s="98"/>
      <c r="AC534" s="2"/>
      <c r="AD534" s="2"/>
      <c r="AE534" s="2"/>
      <c r="AF534" s="2"/>
      <c r="AG534" s="71"/>
      <c r="AH534" s="85"/>
      <c r="AI534" s="85"/>
    </row>
    <row r="535" customFormat="false" ht="12.75" hidden="false" customHeight="true" outlineLevel="0" collapsed="false">
      <c r="B535" s="90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90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90"/>
      <c r="Y535" s="2"/>
      <c r="Z535" s="2"/>
      <c r="AA535" s="2"/>
      <c r="AB535" s="98"/>
      <c r="AC535" s="2"/>
      <c r="AD535" s="2"/>
      <c r="AE535" s="2"/>
      <c r="AF535" s="2"/>
      <c r="AG535" s="71"/>
      <c r="AH535" s="85"/>
      <c r="AI535" s="85"/>
    </row>
    <row r="536" customFormat="false" ht="12.75" hidden="false" customHeight="true" outlineLevel="0" collapsed="false">
      <c r="B536" s="90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90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90"/>
      <c r="Y536" s="2"/>
      <c r="Z536" s="2"/>
      <c r="AA536" s="2"/>
      <c r="AB536" s="98"/>
      <c r="AC536" s="2"/>
      <c r="AD536" s="2"/>
      <c r="AE536" s="2"/>
      <c r="AF536" s="2"/>
      <c r="AG536" s="71"/>
      <c r="AH536" s="85"/>
      <c r="AI536" s="85"/>
    </row>
    <row r="537" customFormat="false" ht="12.75" hidden="false" customHeight="true" outlineLevel="0" collapsed="false">
      <c r="B537" s="90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90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90"/>
      <c r="Y537" s="2"/>
      <c r="Z537" s="2"/>
      <c r="AA537" s="2"/>
      <c r="AB537" s="98"/>
      <c r="AC537" s="2"/>
      <c r="AD537" s="2"/>
      <c r="AE537" s="2"/>
      <c r="AF537" s="2"/>
      <c r="AG537" s="71"/>
      <c r="AH537" s="85"/>
      <c r="AI537" s="85"/>
    </row>
    <row r="538" customFormat="false" ht="12.75" hidden="false" customHeight="true" outlineLevel="0" collapsed="false">
      <c r="B538" s="90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90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90"/>
      <c r="Y538" s="2"/>
      <c r="Z538" s="2"/>
      <c r="AA538" s="2"/>
      <c r="AB538" s="98"/>
      <c r="AC538" s="2"/>
      <c r="AD538" s="2"/>
      <c r="AE538" s="2"/>
      <c r="AF538" s="2"/>
      <c r="AG538" s="71"/>
      <c r="AH538" s="85"/>
      <c r="AI538" s="85"/>
    </row>
    <row r="539" customFormat="false" ht="12.75" hidden="false" customHeight="true" outlineLevel="0" collapsed="false">
      <c r="B539" s="90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90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90"/>
      <c r="Y539" s="2"/>
      <c r="Z539" s="2"/>
      <c r="AA539" s="2"/>
      <c r="AB539" s="98"/>
      <c r="AC539" s="2"/>
      <c r="AD539" s="2"/>
      <c r="AE539" s="2"/>
      <c r="AF539" s="2"/>
      <c r="AG539" s="71"/>
      <c r="AH539" s="85"/>
      <c r="AI539" s="85"/>
    </row>
    <row r="540" customFormat="false" ht="12.75" hidden="false" customHeight="true" outlineLevel="0" collapsed="false">
      <c r="B540" s="90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90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90"/>
      <c r="Y540" s="2"/>
      <c r="Z540" s="2"/>
      <c r="AA540" s="2"/>
      <c r="AB540" s="98"/>
      <c r="AC540" s="2"/>
      <c r="AD540" s="2"/>
      <c r="AE540" s="2"/>
      <c r="AF540" s="2"/>
      <c r="AG540" s="71"/>
      <c r="AH540" s="85"/>
      <c r="AI540" s="85"/>
    </row>
    <row r="541" customFormat="false" ht="12.75" hidden="false" customHeight="true" outlineLevel="0" collapsed="false">
      <c r="B541" s="90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90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90"/>
      <c r="Y541" s="2"/>
      <c r="Z541" s="2"/>
      <c r="AA541" s="2"/>
      <c r="AB541" s="98"/>
      <c r="AC541" s="2"/>
      <c r="AD541" s="2"/>
      <c r="AE541" s="2"/>
      <c r="AF541" s="2"/>
      <c r="AG541" s="71"/>
      <c r="AH541" s="85"/>
      <c r="AI541" s="85"/>
    </row>
    <row r="542" customFormat="false" ht="12.75" hidden="false" customHeight="true" outlineLevel="0" collapsed="false">
      <c r="B542" s="90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90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90"/>
      <c r="Y542" s="2"/>
      <c r="Z542" s="2"/>
      <c r="AA542" s="2"/>
      <c r="AB542" s="98"/>
      <c r="AC542" s="2"/>
      <c r="AD542" s="2"/>
      <c r="AE542" s="2"/>
      <c r="AF542" s="2"/>
      <c r="AG542" s="71"/>
      <c r="AH542" s="85"/>
      <c r="AI542" s="85"/>
    </row>
    <row r="543" customFormat="false" ht="12.75" hidden="false" customHeight="true" outlineLevel="0" collapsed="false">
      <c r="B543" s="90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90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90"/>
      <c r="Y543" s="2"/>
      <c r="Z543" s="2"/>
      <c r="AA543" s="2"/>
      <c r="AB543" s="98"/>
      <c r="AC543" s="2"/>
      <c r="AD543" s="2"/>
      <c r="AE543" s="2"/>
      <c r="AF543" s="2"/>
      <c r="AG543" s="71"/>
      <c r="AH543" s="85"/>
      <c r="AI543" s="85"/>
    </row>
    <row r="544" customFormat="false" ht="12.75" hidden="false" customHeight="true" outlineLevel="0" collapsed="false">
      <c r="B544" s="90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90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90"/>
      <c r="Y544" s="2"/>
      <c r="Z544" s="2"/>
      <c r="AA544" s="2"/>
      <c r="AB544" s="98"/>
      <c r="AC544" s="2"/>
      <c r="AD544" s="2"/>
      <c r="AE544" s="2"/>
      <c r="AF544" s="2"/>
      <c r="AG544" s="71"/>
      <c r="AH544" s="85"/>
      <c r="AI544" s="85"/>
    </row>
    <row r="545" customFormat="false" ht="12.75" hidden="false" customHeight="true" outlineLevel="0" collapsed="false">
      <c r="B545" s="90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90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90"/>
      <c r="Y545" s="2"/>
      <c r="Z545" s="2"/>
      <c r="AA545" s="2"/>
      <c r="AB545" s="98"/>
      <c r="AC545" s="2"/>
      <c r="AD545" s="2"/>
      <c r="AE545" s="2"/>
      <c r="AF545" s="2"/>
      <c r="AG545" s="71"/>
      <c r="AH545" s="85"/>
      <c r="AI545" s="85"/>
    </row>
    <row r="546" customFormat="false" ht="12.75" hidden="false" customHeight="true" outlineLevel="0" collapsed="false">
      <c r="B546" s="90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90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90"/>
      <c r="Y546" s="2"/>
      <c r="Z546" s="2"/>
      <c r="AA546" s="2"/>
      <c r="AB546" s="98"/>
      <c r="AC546" s="2"/>
      <c r="AD546" s="2"/>
      <c r="AE546" s="2"/>
      <c r="AF546" s="2"/>
      <c r="AG546" s="71"/>
      <c r="AH546" s="85"/>
      <c r="AI546" s="85"/>
    </row>
    <row r="547" customFormat="false" ht="12.75" hidden="false" customHeight="true" outlineLevel="0" collapsed="false">
      <c r="B547" s="90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90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90"/>
      <c r="Y547" s="2"/>
      <c r="Z547" s="2"/>
      <c r="AA547" s="2"/>
      <c r="AB547" s="98"/>
      <c r="AC547" s="2"/>
      <c r="AD547" s="2"/>
      <c r="AE547" s="2"/>
      <c r="AF547" s="2"/>
      <c r="AG547" s="71"/>
      <c r="AH547" s="85"/>
      <c r="AI547" s="85"/>
    </row>
    <row r="548" customFormat="false" ht="12.75" hidden="false" customHeight="true" outlineLevel="0" collapsed="false">
      <c r="B548" s="90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90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90"/>
      <c r="Y548" s="2"/>
      <c r="Z548" s="2"/>
      <c r="AA548" s="2"/>
      <c r="AB548" s="98"/>
      <c r="AC548" s="2"/>
      <c r="AD548" s="2"/>
      <c r="AE548" s="2"/>
      <c r="AF548" s="2"/>
      <c r="AG548" s="71"/>
      <c r="AH548" s="85"/>
      <c r="AI548" s="85"/>
    </row>
    <row r="549" customFormat="false" ht="12.75" hidden="false" customHeight="true" outlineLevel="0" collapsed="false">
      <c r="B549" s="90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90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90"/>
      <c r="Y549" s="2"/>
      <c r="Z549" s="2"/>
      <c r="AA549" s="2"/>
      <c r="AB549" s="98"/>
      <c r="AC549" s="2"/>
      <c r="AD549" s="2"/>
      <c r="AE549" s="2"/>
      <c r="AF549" s="2"/>
      <c r="AG549" s="71"/>
      <c r="AH549" s="85"/>
      <c r="AI549" s="85"/>
    </row>
    <row r="550" customFormat="false" ht="12.75" hidden="false" customHeight="true" outlineLevel="0" collapsed="false">
      <c r="B550" s="90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90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90"/>
      <c r="Y550" s="2"/>
      <c r="Z550" s="2"/>
      <c r="AA550" s="2"/>
      <c r="AB550" s="98"/>
      <c r="AC550" s="2"/>
      <c r="AD550" s="2"/>
      <c r="AE550" s="2"/>
      <c r="AF550" s="2"/>
      <c r="AG550" s="71"/>
      <c r="AH550" s="85"/>
      <c r="AI550" s="85"/>
    </row>
    <row r="551" customFormat="false" ht="12.75" hidden="false" customHeight="true" outlineLevel="0" collapsed="false">
      <c r="B551" s="90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90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90"/>
      <c r="Y551" s="2"/>
      <c r="Z551" s="2"/>
      <c r="AA551" s="2"/>
      <c r="AB551" s="98"/>
      <c r="AC551" s="2"/>
      <c r="AD551" s="2"/>
      <c r="AE551" s="2"/>
      <c r="AF551" s="2"/>
      <c r="AG551" s="71"/>
      <c r="AH551" s="85"/>
      <c r="AI551" s="85"/>
    </row>
    <row r="552" customFormat="false" ht="12.75" hidden="false" customHeight="true" outlineLevel="0" collapsed="false">
      <c r="B552" s="90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90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90"/>
      <c r="Y552" s="2"/>
      <c r="Z552" s="2"/>
      <c r="AA552" s="2"/>
      <c r="AB552" s="98"/>
      <c r="AC552" s="2"/>
      <c r="AD552" s="2"/>
      <c r="AE552" s="2"/>
      <c r="AF552" s="2"/>
      <c r="AG552" s="71"/>
      <c r="AH552" s="85"/>
      <c r="AI552" s="85"/>
    </row>
    <row r="553" customFormat="false" ht="12.75" hidden="false" customHeight="true" outlineLevel="0" collapsed="false">
      <c r="B553" s="90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90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90"/>
      <c r="Y553" s="2"/>
      <c r="Z553" s="2"/>
      <c r="AA553" s="2"/>
      <c r="AB553" s="98"/>
      <c r="AC553" s="2"/>
      <c r="AD553" s="2"/>
      <c r="AE553" s="2"/>
      <c r="AF553" s="2"/>
      <c r="AG553" s="71"/>
      <c r="AH553" s="85"/>
      <c r="AI553" s="85"/>
    </row>
    <row r="554" customFormat="false" ht="12.75" hidden="false" customHeight="true" outlineLevel="0" collapsed="false">
      <c r="B554" s="90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90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90"/>
      <c r="Y554" s="2"/>
      <c r="Z554" s="2"/>
      <c r="AA554" s="2"/>
      <c r="AB554" s="98"/>
      <c r="AC554" s="2"/>
      <c r="AD554" s="2"/>
      <c r="AE554" s="2"/>
      <c r="AF554" s="2"/>
      <c r="AG554" s="71"/>
      <c r="AH554" s="85"/>
      <c r="AI554" s="85"/>
    </row>
    <row r="555" customFormat="false" ht="12.75" hidden="false" customHeight="true" outlineLevel="0" collapsed="false">
      <c r="B555" s="90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90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90"/>
      <c r="Y555" s="2"/>
      <c r="Z555" s="2"/>
      <c r="AA555" s="2"/>
      <c r="AB555" s="98"/>
      <c r="AC555" s="2"/>
      <c r="AD555" s="2"/>
      <c r="AE555" s="2"/>
      <c r="AF555" s="2"/>
      <c r="AG555" s="71"/>
      <c r="AH555" s="85"/>
      <c r="AI555" s="85"/>
    </row>
    <row r="556" customFormat="false" ht="12.75" hidden="false" customHeight="true" outlineLevel="0" collapsed="false">
      <c r="B556" s="90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90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90"/>
      <c r="Y556" s="2"/>
      <c r="Z556" s="2"/>
      <c r="AA556" s="2"/>
      <c r="AB556" s="98"/>
      <c r="AC556" s="2"/>
      <c r="AD556" s="2"/>
      <c r="AE556" s="2"/>
      <c r="AF556" s="2"/>
      <c r="AG556" s="71"/>
      <c r="AH556" s="85"/>
      <c r="AI556" s="85"/>
    </row>
    <row r="557" customFormat="false" ht="12.75" hidden="false" customHeight="true" outlineLevel="0" collapsed="false">
      <c r="B557" s="90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90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90"/>
      <c r="Y557" s="2"/>
      <c r="Z557" s="2"/>
      <c r="AA557" s="2"/>
      <c r="AB557" s="98"/>
      <c r="AC557" s="2"/>
      <c r="AD557" s="2"/>
      <c r="AE557" s="2"/>
      <c r="AF557" s="2"/>
      <c r="AG557" s="71"/>
      <c r="AH557" s="85"/>
      <c r="AI557" s="85"/>
    </row>
    <row r="558" customFormat="false" ht="12.75" hidden="false" customHeight="true" outlineLevel="0" collapsed="false">
      <c r="B558" s="90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90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90"/>
      <c r="Y558" s="2"/>
      <c r="Z558" s="2"/>
      <c r="AA558" s="2"/>
      <c r="AB558" s="98"/>
      <c r="AC558" s="2"/>
      <c r="AD558" s="2"/>
      <c r="AE558" s="2"/>
      <c r="AF558" s="2"/>
      <c r="AG558" s="71"/>
      <c r="AH558" s="85"/>
      <c r="AI558" s="85"/>
    </row>
    <row r="559" customFormat="false" ht="12.75" hidden="false" customHeight="true" outlineLevel="0" collapsed="false">
      <c r="B559" s="90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90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90"/>
      <c r="Y559" s="2"/>
      <c r="Z559" s="2"/>
      <c r="AA559" s="2"/>
      <c r="AB559" s="98"/>
      <c r="AC559" s="2"/>
      <c r="AD559" s="2"/>
      <c r="AE559" s="2"/>
      <c r="AF559" s="2"/>
      <c r="AG559" s="71"/>
      <c r="AH559" s="85"/>
      <c r="AI559" s="85"/>
    </row>
    <row r="560" customFormat="false" ht="12.75" hidden="false" customHeight="true" outlineLevel="0" collapsed="false">
      <c r="B560" s="90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90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90"/>
      <c r="Y560" s="2"/>
      <c r="Z560" s="2"/>
      <c r="AA560" s="2"/>
      <c r="AB560" s="98"/>
      <c r="AC560" s="2"/>
      <c r="AD560" s="2"/>
      <c r="AE560" s="2"/>
      <c r="AF560" s="2"/>
      <c r="AG560" s="71"/>
      <c r="AH560" s="85"/>
      <c r="AI560" s="85"/>
    </row>
    <row r="561" customFormat="false" ht="12.75" hidden="false" customHeight="true" outlineLevel="0" collapsed="false">
      <c r="B561" s="90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90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90"/>
      <c r="Y561" s="2"/>
      <c r="Z561" s="2"/>
      <c r="AA561" s="2"/>
      <c r="AB561" s="98"/>
      <c r="AC561" s="2"/>
      <c r="AD561" s="2"/>
      <c r="AE561" s="2"/>
      <c r="AF561" s="2"/>
      <c r="AG561" s="71"/>
      <c r="AH561" s="85"/>
      <c r="AI561" s="85"/>
    </row>
    <row r="562" customFormat="false" ht="12.75" hidden="false" customHeight="true" outlineLevel="0" collapsed="false">
      <c r="B562" s="90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90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90"/>
      <c r="Y562" s="2"/>
      <c r="Z562" s="2"/>
      <c r="AA562" s="2"/>
      <c r="AB562" s="98"/>
      <c r="AC562" s="2"/>
      <c r="AD562" s="2"/>
      <c r="AE562" s="2"/>
      <c r="AF562" s="2"/>
      <c r="AG562" s="71"/>
      <c r="AH562" s="85"/>
      <c r="AI562" s="85"/>
    </row>
    <row r="563" customFormat="false" ht="12.75" hidden="false" customHeight="true" outlineLevel="0" collapsed="false">
      <c r="B563" s="90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90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90"/>
      <c r="Y563" s="2"/>
      <c r="Z563" s="2"/>
      <c r="AA563" s="2"/>
      <c r="AB563" s="98"/>
      <c r="AC563" s="2"/>
      <c r="AD563" s="2"/>
      <c r="AE563" s="2"/>
      <c r="AF563" s="2"/>
      <c r="AG563" s="71"/>
      <c r="AH563" s="85"/>
      <c r="AI563" s="85"/>
    </row>
    <row r="564" customFormat="false" ht="12.75" hidden="false" customHeight="true" outlineLevel="0" collapsed="false">
      <c r="B564" s="90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90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90"/>
      <c r="Y564" s="2"/>
      <c r="Z564" s="2"/>
      <c r="AA564" s="2"/>
      <c r="AB564" s="98"/>
      <c r="AC564" s="2"/>
      <c r="AD564" s="2"/>
      <c r="AE564" s="2"/>
      <c r="AF564" s="2"/>
      <c r="AG564" s="71"/>
      <c r="AH564" s="85"/>
      <c r="AI564" s="85"/>
    </row>
    <row r="565" customFormat="false" ht="12.75" hidden="false" customHeight="true" outlineLevel="0" collapsed="false">
      <c r="B565" s="90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90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90"/>
      <c r="Y565" s="2"/>
      <c r="Z565" s="2"/>
      <c r="AA565" s="2"/>
      <c r="AB565" s="98"/>
      <c r="AC565" s="2"/>
      <c r="AD565" s="2"/>
      <c r="AE565" s="2"/>
      <c r="AF565" s="2"/>
      <c r="AG565" s="71"/>
      <c r="AH565" s="85"/>
      <c r="AI565" s="85"/>
    </row>
    <row r="566" customFormat="false" ht="12.75" hidden="false" customHeight="true" outlineLevel="0" collapsed="false">
      <c r="B566" s="90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90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90"/>
      <c r="Y566" s="2"/>
      <c r="Z566" s="2"/>
      <c r="AA566" s="2"/>
      <c r="AB566" s="98"/>
      <c r="AC566" s="2"/>
      <c r="AD566" s="2"/>
      <c r="AE566" s="2"/>
      <c r="AF566" s="2"/>
      <c r="AG566" s="71"/>
      <c r="AH566" s="85"/>
      <c r="AI566" s="85"/>
    </row>
    <row r="567" customFormat="false" ht="12.75" hidden="false" customHeight="true" outlineLevel="0" collapsed="false">
      <c r="B567" s="90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90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90"/>
      <c r="Y567" s="2"/>
      <c r="Z567" s="2"/>
      <c r="AA567" s="2"/>
      <c r="AB567" s="98"/>
      <c r="AC567" s="2"/>
      <c r="AD567" s="2"/>
      <c r="AE567" s="2"/>
      <c r="AF567" s="2"/>
      <c r="AG567" s="71"/>
      <c r="AH567" s="85"/>
      <c r="AI567" s="85"/>
    </row>
    <row r="568" customFormat="false" ht="12.75" hidden="false" customHeight="true" outlineLevel="0" collapsed="false">
      <c r="B568" s="90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90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90"/>
      <c r="Y568" s="2"/>
      <c r="Z568" s="2"/>
      <c r="AA568" s="2"/>
      <c r="AB568" s="98"/>
      <c r="AC568" s="2"/>
      <c r="AD568" s="2"/>
      <c r="AE568" s="2"/>
      <c r="AF568" s="2"/>
      <c r="AG568" s="71"/>
      <c r="AH568" s="85"/>
      <c r="AI568" s="85"/>
    </row>
    <row r="569" customFormat="false" ht="12.75" hidden="false" customHeight="true" outlineLevel="0" collapsed="false">
      <c r="B569" s="90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90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90"/>
      <c r="Y569" s="2"/>
      <c r="Z569" s="2"/>
      <c r="AA569" s="2"/>
      <c r="AB569" s="98"/>
      <c r="AC569" s="2"/>
      <c r="AD569" s="2"/>
      <c r="AE569" s="2"/>
      <c r="AF569" s="2"/>
      <c r="AG569" s="71"/>
      <c r="AH569" s="85"/>
      <c r="AI569" s="85"/>
    </row>
    <row r="570" customFormat="false" ht="12.75" hidden="false" customHeight="true" outlineLevel="0" collapsed="false">
      <c r="B570" s="90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90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90"/>
      <c r="Y570" s="2"/>
      <c r="Z570" s="2"/>
      <c r="AA570" s="2"/>
      <c r="AB570" s="98"/>
      <c r="AC570" s="2"/>
      <c r="AD570" s="2"/>
      <c r="AE570" s="2"/>
      <c r="AF570" s="2"/>
      <c r="AG570" s="71"/>
      <c r="AH570" s="85"/>
      <c r="AI570" s="85"/>
    </row>
    <row r="571" customFormat="false" ht="12.75" hidden="false" customHeight="true" outlineLevel="0" collapsed="false">
      <c r="B571" s="90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90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90"/>
      <c r="Y571" s="2"/>
      <c r="Z571" s="2"/>
      <c r="AA571" s="2"/>
      <c r="AB571" s="98"/>
      <c r="AC571" s="2"/>
      <c r="AD571" s="2"/>
      <c r="AE571" s="2"/>
      <c r="AF571" s="2"/>
      <c r="AG571" s="71"/>
      <c r="AH571" s="85"/>
      <c r="AI571" s="85"/>
    </row>
    <row r="572" customFormat="false" ht="12.75" hidden="false" customHeight="true" outlineLevel="0" collapsed="false">
      <c r="B572" s="90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90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90"/>
      <c r="Y572" s="2"/>
      <c r="Z572" s="2"/>
      <c r="AA572" s="2"/>
      <c r="AB572" s="98"/>
      <c r="AC572" s="2"/>
      <c r="AD572" s="2"/>
      <c r="AE572" s="2"/>
      <c r="AF572" s="2"/>
      <c r="AG572" s="71"/>
      <c r="AH572" s="85"/>
      <c r="AI572" s="85"/>
    </row>
    <row r="573" customFormat="false" ht="12.75" hidden="false" customHeight="true" outlineLevel="0" collapsed="false">
      <c r="B573" s="90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90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90"/>
      <c r="Y573" s="2"/>
      <c r="Z573" s="2"/>
      <c r="AA573" s="2"/>
      <c r="AB573" s="98"/>
      <c r="AC573" s="2"/>
      <c r="AD573" s="2"/>
      <c r="AE573" s="2"/>
      <c r="AF573" s="2"/>
      <c r="AG573" s="71"/>
      <c r="AH573" s="85"/>
      <c r="AI573" s="85"/>
    </row>
    <row r="574" customFormat="false" ht="12.75" hidden="false" customHeight="true" outlineLevel="0" collapsed="false">
      <c r="B574" s="90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90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90"/>
      <c r="Y574" s="2"/>
      <c r="Z574" s="2"/>
      <c r="AA574" s="2"/>
      <c r="AB574" s="98"/>
      <c r="AC574" s="2"/>
      <c r="AD574" s="2"/>
      <c r="AE574" s="2"/>
      <c r="AF574" s="2"/>
      <c r="AG574" s="71"/>
      <c r="AH574" s="85"/>
      <c r="AI574" s="85"/>
    </row>
    <row r="575" customFormat="false" ht="12.75" hidden="false" customHeight="true" outlineLevel="0" collapsed="false">
      <c r="B575" s="90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90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90"/>
      <c r="Y575" s="2"/>
      <c r="Z575" s="2"/>
      <c r="AA575" s="2"/>
      <c r="AB575" s="98"/>
      <c r="AC575" s="2"/>
      <c r="AD575" s="2"/>
      <c r="AE575" s="2"/>
      <c r="AF575" s="2"/>
      <c r="AG575" s="71"/>
      <c r="AH575" s="85"/>
      <c r="AI575" s="85"/>
    </row>
    <row r="576" customFormat="false" ht="12.75" hidden="false" customHeight="true" outlineLevel="0" collapsed="false">
      <c r="B576" s="90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90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90"/>
      <c r="Y576" s="2"/>
      <c r="Z576" s="2"/>
      <c r="AA576" s="2"/>
      <c r="AB576" s="98"/>
      <c r="AC576" s="2"/>
      <c r="AD576" s="2"/>
      <c r="AE576" s="2"/>
      <c r="AF576" s="2"/>
      <c r="AG576" s="71"/>
      <c r="AH576" s="85"/>
      <c r="AI576" s="85"/>
    </row>
    <row r="577" customFormat="false" ht="12.75" hidden="false" customHeight="true" outlineLevel="0" collapsed="false">
      <c r="B577" s="90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90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90"/>
      <c r="Y577" s="2"/>
      <c r="Z577" s="2"/>
      <c r="AA577" s="2"/>
      <c r="AB577" s="98"/>
      <c r="AC577" s="2"/>
      <c r="AD577" s="2"/>
      <c r="AE577" s="2"/>
      <c r="AF577" s="2"/>
      <c r="AG577" s="71"/>
      <c r="AH577" s="85"/>
      <c r="AI577" s="85"/>
    </row>
    <row r="578" customFormat="false" ht="12.75" hidden="false" customHeight="true" outlineLevel="0" collapsed="false">
      <c r="B578" s="90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90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90"/>
      <c r="Y578" s="2"/>
      <c r="Z578" s="2"/>
      <c r="AA578" s="2"/>
      <c r="AB578" s="98"/>
      <c r="AC578" s="2"/>
      <c r="AD578" s="2"/>
      <c r="AE578" s="2"/>
      <c r="AF578" s="2"/>
      <c r="AG578" s="71"/>
      <c r="AH578" s="85"/>
      <c r="AI578" s="85"/>
    </row>
    <row r="579" customFormat="false" ht="12.75" hidden="false" customHeight="true" outlineLevel="0" collapsed="false">
      <c r="B579" s="90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90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90"/>
      <c r="Y579" s="2"/>
      <c r="Z579" s="2"/>
      <c r="AA579" s="2"/>
      <c r="AB579" s="98"/>
      <c r="AC579" s="2"/>
      <c r="AD579" s="2"/>
      <c r="AE579" s="2"/>
      <c r="AF579" s="2"/>
      <c r="AG579" s="71"/>
      <c r="AH579" s="85"/>
      <c r="AI579" s="85"/>
    </row>
    <row r="580" customFormat="false" ht="12.75" hidden="false" customHeight="true" outlineLevel="0" collapsed="false">
      <c r="B580" s="90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90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90"/>
      <c r="Y580" s="2"/>
      <c r="Z580" s="2"/>
      <c r="AA580" s="2"/>
      <c r="AB580" s="98"/>
      <c r="AC580" s="2"/>
      <c r="AD580" s="2"/>
      <c r="AE580" s="2"/>
      <c r="AF580" s="2"/>
      <c r="AG580" s="71"/>
      <c r="AH580" s="85"/>
      <c r="AI580" s="85"/>
    </row>
    <row r="581" customFormat="false" ht="12.75" hidden="false" customHeight="true" outlineLevel="0" collapsed="false">
      <c r="B581" s="90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90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90"/>
      <c r="Y581" s="2"/>
      <c r="Z581" s="2"/>
      <c r="AA581" s="2"/>
      <c r="AB581" s="98"/>
      <c r="AC581" s="2"/>
      <c r="AD581" s="2"/>
      <c r="AE581" s="2"/>
      <c r="AF581" s="2"/>
      <c r="AG581" s="71"/>
      <c r="AH581" s="85"/>
      <c r="AI581" s="85"/>
    </row>
    <row r="582" customFormat="false" ht="12.75" hidden="false" customHeight="true" outlineLevel="0" collapsed="false">
      <c r="B582" s="90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90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90"/>
      <c r="Y582" s="2"/>
      <c r="Z582" s="2"/>
      <c r="AA582" s="2"/>
      <c r="AB582" s="98"/>
      <c r="AC582" s="2"/>
      <c r="AD582" s="2"/>
      <c r="AE582" s="2"/>
      <c r="AF582" s="2"/>
      <c r="AG582" s="71"/>
      <c r="AH582" s="85"/>
      <c r="AI582" s="85"/>
    </row>
    <row r="583" customFormat="false" ht="12.75" hidden="false" customHeight="true" outlineLevel="0" collapsed="false">
      <c r="B583" s="90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90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90"/>
      <c r="Y583" s="2"/>
      <c r="Z583" s="2"/>
      <c r="AA583" s="2"/>
      <c r="AB583" s="98"/>
      <c r="AC583" s="2"/>
      <c r="AD583" s="2"/>
      <c r="AE583" s="2"/>
      <c r="AF583" s="2"/>
      <c r="AG583" s="71"/>
      <c r="AH583" s="85"/>
      <c r="AI583" s="85"/>
    </row>
    <row r="584" customFormat="false" ht="12.75" hidden="false" customHeight="true" outlineLevel="0" collapsed="false">
      <c r="B584" s="90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90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90"/>
      <c r="Y584" s="2"/>
      <c r="Z584" s="2"/>
      <c r="AA584" s="2"/>
      <c r="AB584" s="98"/>
      <c r="AC584" s="2"/>
      <c r="AD584" s="2"/>
      <c r="AE584" s="2"/>
      <c r="AF584" s="2"/>
      <c r="AG584" s="71"/>
      <c r="AH584" s="85"/>
      <c r="AI584" s="85"/>
    </row>
    <row r="585" customFormat="false" ht="12.75" hidden="false" customHeight="true" outlineLevel="0" collapsed="false">
      <c r="B585" s="90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90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90"/>
      <c r="Y585" s="2"/>
      <c r="Z585" s="2"/>
      <c r="AA585" s="2"/>
      <c r="AB585" s="98"/>
      <c r="AC585" s="2"/>
      <c r="AD585" s="2"/>
      <c r="AE585" s="2"/>
      <c r="AF585" s="2"/>
      <c r="AG585" s="71"/>
      <c r="AH585" s="85"/>
      <c r="AI585" s="85"/>
    </row>
    <row r="586" customFormat="false" ht="12.75" hidden="false" customHeight="true" outlineLevel="0" collapsed="false">
      <c r="B586" s="90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90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90"/>
      <c r="Y586" s="2"/>
      <c r="Z586" s="2"/>
      <c r="AA586" s="2"/>
      <c r="AB586" s="98"/>
      <c r="AC586" s="2"/>
      <c r="AD586" s="2"/>
      <c r="AE586" s="2"/>
      <c r="AF586" s="2"/>
      <c r="AG586" s="71"/>
      <c r="AH586" s="85"/>
      <c r="AI586" s="85"/>
    </row>
    <row r="587" customFormat="false" ht="12.75" hidden="false" customHeight="true" outlineLevel="0" collapsed="false">
      <c r="B587" s="90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90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90"/>
      <c r="Y587" s="2"/>
      <c r="Z587" s="2"/>
      <c r="AA587" s="2"/>
      <c r="AB587" s="98"/>
      <c r="AC587" s="2"/>
      <c r="AD587" s="2"/>
      <c r="AE587" s="2"/>
      <c r="AF587" s="2"/>
      <c r="AG587" s="71"/>
      <c r="AH587" s="85"/>
      <c r="AI587" s="85"/>
    </row>
    <row r="588" customFormat="false" ht="12.75" hidden="false" customHeight="true" outlineLevel="0" collapsed="false">
      <c r="B588" s="90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90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90"/>
      <c r="Y588" s="2"/>
      <c r="Z588" s="2"/>
      <c r="AA588" s="2"/>
      <c r="AB588" s="98"/>
      <c r="AC588" s="2"/>
      <c r="AD588" s="2"/>
      <c r="AE588" s="2"/>
      <c r="AF588" s="2"/>
      <c r="AG588" s="71"/>
      <c r="AH588" s="85"/>
      <c r="AI588" s="85"/>
    </row>
    <row r="589" customFormat="false" ht="12.75" hidden="false" customHeight="true" outlineLevel="0" collapsed="false">
      <c r="B589" s="90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90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90"/>
      <c r="Y589" s="2"/>
      <c r="Z589" s="2"/>
      <c r="AA589" s="2"/>
      <c r="AB589" s="98"/>
      <c r="AC589" s="2"/>
      <c r="AD589" s="2"/>
      <c r="AE589" s="2"/>
      <c r="AF589" s="2"/>
      <c r="AG589" s="71"/>
      <c r="AH589" s="85"/>
      <c r="AI589" s="85"/>
    </row>
    <row r="590" customFormat="false" ht="12.75" hidden="false" customHeight="true" outlineLevel="0" collapsed="false">
      <c r="B590" s="90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90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90"/>
      <c r="Y590" s="2"/>
      <c r="Z590" s="2"/>
      <c r="AA590" s="2"/>
      <c r="AB590" s="98"/>
      <c r="AC590" s="2"/>
      <c r="AD590" s="2"/>
      <c r="AE590" s="2"/>
      <c r="AF590" s="2"/>
      <c r="AG590" s="71"/>
      <c r="AH590" s="85"/>
      <c r="AI590" s="85"/>
    </row>
    <row r="591" customFormat="false" ht="12.75" hidden="false" customHeight="true" outlineLevel="0" collapsed="false">
      <c r="B591" s="90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90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90"/>
      <c r="Y591" s="2"/>
      <c r="Z591" s="2"/>
      <c r="AA591" s="2"/>
      <c r="AB591" s="98"/>
      <c r="AC591" s="2"/>
      <c r="AD591" s="2"/>
      <c r="AE591" s="2"/>
      <c r="AF591" s="2"/>
      <c r="AG591" s="71"/>
      <c r="AH591" s="85"/>
      <c r="AI591" s="85"/>
    </row>
    <row r="592" customFormat="false" ht="12.75" hidden="false" customHeight="true" outlineLevel="0" collapsed="false">
      <c r="B592" s="90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90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90"/>
      <c r="Y592" s="2"/>
      <c r="Z592" s="2"/>
      <c r="AA592" s="2"/>
      <c r="AB592" s="98"/>
      <c r="AC592" s="2"/>
      <c r="AD592" s="2"/>
      <c r="AE592" s="2"/>
      <c r="AF592" s="2"/>
      <c r="AG592" s="71"/>
      <c r="AH592" s="85"/>
      <c r="AI592" s="85"/>
    </row>
    <row r="593" customFormat="false" ht="12.75" hidden="false" customHeight="true" outlineLevel="0" collapsed="false">
      <c r="B593" s="90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90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90"/>
      <c r="Y593" s="2"/>
      <c r="Z593" s="2"/>
      <c r="AA593" s="2"/>
      <c r="AB593" s="98"/>
      <c r="AC593" s="2"/>
      <c r="AD593" s="2"/>
      <c r="AE593" s="2"/>
      <c r="AF593" s="2"/>
      <c r="AG593" s="71"/>
      <c r="AH593" s="85"/>
      <c r="AI593" s="85"/>
    </row>
    <row r="594" customFormat="false" ht="12.75" hidden="false" customHeight="true" outlineLevel="0" collapsed="false">
      <c r="B594" s="90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90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90"/>
      <c r="Y594" s="2"/>
      <c r="Z594" s="2"/>
      <c r="AA594" s="2"/>
      <c r="AB594" s="98"/>
      <c r="AC594" s="2"/>
      <c r="AD594" s="2"/>
      <c r="AE594" s="2"/>
      <c r="AF594" s="2"/>
      <c r="AG594" s="71"/>
      <c r="AH594" s="85"/>
      <c r="AI594" s="85"/>
    </row>
    <row r="595" customFormat="false" ht="12.75" hidden="false" customHeight="true" outlineLevel="0" collapsed="false">
      <c r="B595" s="90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90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90"/>
      <c r="Y595" s="2"/>
      <c r="Z595" s="2"/>
      <c r="AA595" s="2"/>
      <c r="AB595" s="98"/>
      <c r="AC595" s="2"/>
      <c r="AD595" s="2"/>
      <c r="AE595" s="2"/>
      <c r="AF595" s="2"/>
      <c r="AG595" s="71"/>
      <c r="AH595" s="85"/>
      <c r="AI595" s="85"/>
    </row>
    <row r="596" customFormat="false" ht="12.75" hidden="false" customHeight="true" outlineLevel="0" collapsed="false">
      <c r="B596" s="90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90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90"/>
      <c r="Y596" s="2"/>
      <c r="Z596" s="2"/>
      <c r="AA596" s="2"/>
      <c r="AB596" s="98"/>
      <c r="AC596" s="2"/>
      <c r="AD596" s="2"/>
      <c r="AE596" s="2"/>
      <c r="AF596" s="2"/>
      <c r="AG596" s="71"/>
      <c r="AH596" s="85"/>
      <c r="AI596" s="85"/>
    </row>
    <row r="597" customFormat="false" ht="12.75" hidden="false" customHeight="true" outlineLevel="0" collapsed="false">
      <c r="B597" s="90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90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90"/>
      <c r="Y597" s="2"/>
      <c r="Z597" s="2"/>
      <c r="AA597" s="2"/>
      <c r="AB597" s="98"/>
      <c r="AC597" s="2"/>
      <c r="AD597" s="2"/>
      <c r="AE597" s="2"/>
      <c r="AF597" s="2"/>
      <c r="AG597" s="71"/>
      <c r="AH597" s="85"/>
      <c r="AI597" s="85"/>
    </row>
    <row r="598" customFormat="false" ht="12.75" hidden="false" customHeight="true" outlineLevel="0" collapsed="false">
      <c r="B598" s="90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90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90"/>
      <c r="Y598" s="2"/>
      <c r="Z598" s="2"/>
      <c r="AA598" s="2"/>
      <c r="AB598" s="98"/>
      <c r="AC598" s="2"/>
      <c r="AD598" s="2"/>
      <c r="AE598" s="2"/>
      <c r="AF598" s="2"/>
      <c r="AG598" s="71"/>
      <c r="AH598" s="85"/>
      <c r="AI598" s="85"/>
    </row>
    <row r="599" customFormat="false" ht="12.75" hidden="false" customHeight="true" outlineLevel="0" collapsed="false">
      <c r="B599" s="90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90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90"/>
      <c r="Y599" s="2"/>
      <c r="Z599" s="2"/>
      <c r="AA599" s="2"/>
      <c r="AB599" s="98"/>
      <c r="AC599" s="2"/>
      <c r="AD599" s="2"/>
      <c r="AE599" s="2"/>
      <c r="AF599" s="2"/>
      <c r="AG599" s="71"/>
      <c r="AH599" s="85"/>
      <c r="AI599" s="85"/>
    </row>
    <row r="600" customFormat="false" ht="12.75" hidden="false" customHeight="true" outlineLevel="0" collapsed="false">
      <c r="B600" s="90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90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90"/>
      <c r="Y600" s="2"/>
      <c r="Z600" s="2"/>
      <c r="AA600" s="2"/>
      <c r="AB600" s="98"/>
      <c r="AC600" s="2"/>
      <c r="AD600" s="2"/>
      <c r="AE600" s="2"/>
      <c r="AF600" s="2"/>
      <c r="AG600" s="71"/>
      <c r="AH600" s="85"/>
      <c r="AI600" s="85"/>
    </row>
    <row r="601" customFormat="false" ht="12.75" hidden="false" customHeight="true" outlineLevel="0" collapsed="false">
      <c r="B601" s="90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90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90"/>
      <c r="Y601" s="2"/>
      <c r="Z601" s="2"/>
      <c r="AA601" s="2"/>
      <c r="AB601" s="98"/>
      <c r="AC601" s="2"/>
      <c r="AD601" s="2"/>
      <c r="AE601" s="2"/>
      <c r="AF601" s="2"/>
      <c r="AG601" s="71"/>
      <c r="AH601" s="85"/>
      <c r="AI601" s="85"/>
    </row>
    <row r="602" customFormat="false" ht="12.75" hidden="false" customHeight="true" outlineLevel="0" collapsed="false">
      <c r="B602" s="90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90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90"/>
      <c r="Y602" s="2"/>
      <c r="Z602" s="2"/>
      <c r="AA602" s="2"/>
      <c r="AB602" s="98"/>
      <c r="AC602" s="2"/>
      <c r="AD602" s="2"/>
      <c r="AE602" s="2"/>
      <c r="AF602" s="2"/>
      <c r="AG602" s="71"/>
      <c r="AH602" s="85"/>
      <c r="AI602" s="85"/>
    </row>
    <row r="603" customFormat="false" ht="12.75" hidden="false" customHeight="true" outlineLevel="0" collapsed="false">
      <c r="B603" s="90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90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90"/>
      <c r="Y603" s="2"/>
      <c r="Z603" s="2"/>
      <c r="AA603" s="2"/>
      <c r="AB603" s="98"/>
      <c r="AC603" s="2"/>
      <c r="AD603" s="2"/>
      <c r="AE603" s="2"/>
      <c r="AF603" s="2"/>
      <c r="AG603" s="71"/>
      <c r="AH603" s="85"/>
      <c r="AI603" s="85"/>
    </row>
    <row r="604" customFormat="false" ht="12.75" hidden="false" customHeight="true" outlineLevel="0" collapsed="false">
      <c r="B604" s="90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90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90"/>
      <c r="Y604" s="2"/>
      <c r="Z604" s="2"/>
      <c r="AA604" s="2"/>
      <c r="AB604" s="98"/>
      <c r="AC604" s="2"/>
      <c r="AD604" s="2"/>
      <c r="AE604" s="2"/>
      <c r="AF604" s="2"/>
      <c r="AG604" s="71"/>
      <c r="AH604" s="85"/>
      <c r="AI604" s="85"/>
    </row>
    <row r="605" customFormat="false" ht="12.75" hidden="false" customHeight="true" outlineLevel="0" collapsed="false">
      <c r="B605" s="90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90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90"/>
      <c r="Y605" s="2"/>
      <c r="Z605" s="2"/>
      <c r="AA605" s="2"/>
      <c r="AB605" s="98"/>
      <c r="AC605" s="2"/>
      <c r="AD605" s="2"/>
      <c r="AE605" s="2"/>
      <c r="AF605" s="2"/>
      <c r="AG605" s="71"/>
      <c r="AH605" s="85"/>
      <c r="AI605" s="85"/>
    </row>
    <row r="606" customFormat="false" ht="12.75" hidden="false" customHeight="true" outlineLevel="0" collapsed="false">
      <c r="B606" s="90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90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90"/>
      <c r="Y606" s="2"/>
      <c r="Z606" s="2"/>
      <c r="AA606" s="2"/>
      <c r="AB606" s="98"/>
      <c r="AC606" s="2"/>
      <c r="AD606" s="2"/>
      <c r="AE606" s="2"/>
      <c r="AF606" s="2"/>
      <c r="AG606" s="71"/>
      <c r="AH606" s="85"/>
      <c r="AI606" s="85"/>
    </row>
    <row r="607" customFormat="false" ht="12.75" hidden="false" customHeight="true" outlineLevel="0" collapsed="false">
      <c r="B607" s="90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90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90"/>
      <c r="Y607" s="2"/>
      <c r="Z607" s="2"/>
      <c r="AA607" s="2"/>
      <c r="AB607" s="98"/>
      <c r="AC607" s="2"/>
      <c r="AD607" s="2"/>
      <c r="AE607" s="2"/>
      <c r="AF607" s="2"/>
      <c r="AG607" s="71"/>
      <c r="AH607" s="85"/>
      <c r="AI607" s="85"/>
    </row>
    <row r="608" customFormat="false" ht="12.75" hidden="false" customHeight="true" outlineLevel="0" collapsed="false">
      <c r="B608" s="90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90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90"/>
      <c r="Y608" s="2"/>
      <c r="Z608" s="2"/>
      <c r="AA608" s="2"/>
      <c r="AB608" s="98"/>
      <c r="AC608" s="2"/>
      <c r="AD608" s="2"/>
      <c r="AE608" s="2"/>
      <c r="AF608" s="2"/>
      <c r="AG608" s="71"/>
      <c r="AH608" s="85"/>
      <c r="AI608" s="85"/>
    </row>
    <row r="609" customFormat="false" ht="12.75" hidden="false" customHeight="true" outlineLevel="0" collapsed="false">
      <c r="B609" s="90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90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90"/>
      <c r="Y609" s="2"/>
      <c r="Z609" s="2"/>
      <c r="AA609" s="2"/>
      <c r="AB609" s="98"/>
      <c r="AC609" s="2"/>
      <c r="AD609" s="2"/>
      <c r="AE609" s="2"/>
      <c r="AF609" s="2"/>
      <c r="AG609" s="71"/>
      <c r="AH609" s="85"/>
      <c r="AI609" s="85"/>
    </row>
    <row r="610" customFormat="false" ht="12.75" hidden="false" customHeight="true" outlineLevel="0" collapsed="false">
      <c r="B610" s="90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90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90"/>
      <c r="Y610" s="2"/>
      <c r="Z610" s="2"/>
      <c r="AA610" s="2"/>
      <c r="AB610" s="98"/>
      <c r="AC610" s="2"/>
      <c r="AD610" s="2"/>
      <c r="AE610" s="2"/>
      <c r="AF610" s="2"/>
      <c r="AG610" s="71"/>
      <c r="AH610" s="85"/>
      <c r="AI610" s="85"/>
    </row>
    <row r="611" customFormat="false" ht="12.75" hidden="false" customHeight="true" outlineLevel="0" collapsed="false">
      <c r="B611" s="90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90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90"/>
      <c r="Y611" s="2"/>
      <c r="Z611" s="2"/>
      <c r="AA611" s="2"/>
      <c r="AB611" s="98"/>
      <c r="AC611" s="2"/>
      <c r="AD611" s="2"/>
      <c r="AE611" s="2"/>
      <c r="AF611" s="2"/>
      <c r="AG611" s="71"/>
      <c r="AH611" s="85"/>
      <c r="AI611" s="85"/>
    </row>
    <row r="612" customFormat="false" ht="12.75" hidden="false" customHeight="true" outlineLevel="0" collapsed="false">
      <c r="B612" s="90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90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90"/>
      <c r="Y612" s="2"/>
      <c r="Z612" s="2"/>
      <c r="AA612" s="2"/>
      <c r="AB612" s="98"/>
      <c r="AC612" s="2"/>
      <c r="AD612" s="2"/>
      <c r="AE612" s="2"/>
      <c r="AF612" s="2"/>
      <c r="AG612" s="71"/>
      <c r="AH612" s="85"/>
      <c r="AI612" s="85"/>
    </row>
    <row r="613" customFormat="false" ht="12.75" hidden="false" customHeight="true" outlineLevel="0" collapsed="false">
      <c r="B613" s="90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90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90"/>
      <c r="Y613" s="2"/>
      <c r="Z613" s="2"/>
      <c r="AA613" s="2"/>
      <c r="AB613" s="98"/>
      <c r="AC613" s="2"/>
      <c r="AD613" s="2"/>
      <c r="AE613" s="2"/>
      <c r="AF613" s="2"/>
      <c r="AG613" s="71"/>
      <c r="AH613" s="85"/>
      <c r="AI613" s="85"/>
    </row>
    <row r="614" customFormat="false" ht="12.75" hidden="false" customHeight="true" outlineLevel="0" collapsed="false">
      <c r="B614" s="90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90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90"/>
      <c r="Y614" s="2"/>
      <c r="Z614" s="2"/>
      <c r="AA614" s="2"/>
      <c r="AB614" s="98"/>
      <c r="AC614" s="2"/>
      <c r="AD614" s="2"/>
      <c r="AE614" s="2"/>
      <c r="AF614" s="2"/>
      <c r="AG614" s="71"/>
      <c r="AH614" s="85"/>
      <c r="AI614" s="85"/>
    </row>
    <row r="615" customFormat="false" ht="12.75" hidden="false" customHeight="true" outlineLevel="0" collapsed="false">
      <c r="B615" s="90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90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90"/>
      <c r="Y615" s="2"/>
      <c r="Z615" s="2"/>
      <c r="AA615" s="2"/>
      <c r="AB615" s="98"/>
      <c r="AC615" s="2"/>
      <c r="AD615" s="2"/>
      <c r="AE615" s="2"/>
      <c r="AF615" s="2"/>
      <c r="AG615" s="71"/>
      <c r="AH615" s="85"/>
      <c r="AI615" s="85"/>
    </row>
    <row r="616" customFormat="false" ht="12.75" hidden="false" customHeight="true" outlineLevel="0" collapsed="false">
      <c r="B616" s="90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90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90"/>
      <c r="Y616" s="2"/>
      <c r="Z616" s="2"/>
      <c r="AA616" s="2"/>
      <c r="AB616" s="98"/>
      <c r="AC616" s="2"/>
      <c r="AD616" s="2"/>
      <c r="AE616" s="2"/>
      <c r="AF616" s="2"/>
      <c r="AG616" s="71"/>
      <c r="AH616" s="85"/>
      <c r="AI616" s="85"/>
    </row>
    <row r="617" customFormat="false" ht="12.75" hidden="false" customHeight="true" outlineLevel="0" collapsed="false">
      <c r="B617" s="90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90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90"/>
      <c r="Y617" s="2"/>
      <c r="Z617" s="2"/>
      <c r="AA617" s="2"/>
      <c r="AB617" s="98"/>
      <c r="AC617" s="2"/>
      <c r="AD617" s="2"/>
      <c r="AE617" s="2"/>
      <c r="AF617" s="2"/>
      <c r="AG617" s="71"/>
      <c r="AH617" s="85"/>
      <c r="AI617" s="85"/>
    </row>
    <row r="618" customFormat="false" ht="12.75" hidden="false" customHeight="true" outlineLevel="0" collapsed="false">
      <c r="B618" s="90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90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90"/>
      <c r="Y618" s="2"/>
      <c r="Z618" s="2"/>
      <c r="AA618" s="2"/>
      <c r="AB618" s="98"/>
      <c r="AC618" s="2"/>
      <c r="AD618" s="2"/>
      <c r="AE618" s="2"/>
      <c r="AF618" s="2"/>
      <c r="AG618" s="71"/>
      <c r="AH618" s="85"/>
      <c r="AI618" s="85"/>
    </row>
    <row r="619" customFormat="false" ht="12.75" hidden="false" customHeight="true" outlineLevel="0" collapsed="false">
      <c r="B619" s="90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90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90"/>
      <c r="Y619" s="2"/>
      <c r="Z619" s="2"/>
      <c r="AA619" s="2"/>
      <c r="AB619" s="98"/>
      <c r="AC619" s="2"/>
      <c r="AD619" s="2"/>
      <c r="AE619" s="2"/>
      <c r="AF619" s="2"/>
      <c r="AG619" s="71"/>
      <c r="AH619" s="85"/>
      <c r="AI619" s="85"/>
    </row>
    <row r="620" customFormat="false" ht="12.75" hidden="false" customHeight="true" outlineLevel="0" collapsed="false">
      <c r="B620" s="90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90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90"/>
      <c r="Y620" s="2"/>
      <c r="Z620" s="2"/>
      <c r="AA620" s="2"/>
      <c r="AB620" s="98"/>
      <c r="AC620" s="2"/>
      <c r="AD620" s="2"/>
      <c r="AE620" s="2"/>
      <c r="AF620" s="2"/>
      <c r="AG620" s="71"/>
      <c r="AH620" s="85"/>
      <c r="AI620" s="85"/>
    </row>
    <row r="621" customFormat="false" ht="12.75" hidden="false" customHeight="true" outlineLevel="0" collapsed="false">
      <c r="B621" s="90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90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90"/>
      <c r="Y621" s="2"/>
      <c r="Z621" s="2"/>
      <c r="AA621" s="2"/>
      <c r="AB621" s="98"/>
      <c r="AC621" s="2"/>
      <c r="AD621" s="2"/>
      <c r="AE621" s="2"/>
      <c r="AF621" s="2"/>
      <c r="AG621" s="71"/>
      <c r="AH621" s="85"/>
      <c r="AI621" s="85"/>
    </row>
    <row r="622" customFormat="false" ht="12.75" hidden="false" customHeight="true" outlineLevel="0" collapsed="false">
      <c r="B622" s="90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90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90"/>
      <c r="Y622" s="2"/>
      <c r="Z622" s="2"/>
      <c r="AA622" s="2"/>
      <c r="AB622" s="98"/>
      <c r="AC622" s="2"/>
      <c r="AD622" s="2"/>
      <c r="AE622" s="2"/>
      <c r="AF622" s="2"/>
      <c r="AG622" s="71"/>
      <c r="AH622" s="85"/>
      <c r="AI622" s="85"/>
    </row>
    <row r="623" customFormat="false" ht="12.75" hidden="false" customHeight="true" outlineLevel="0" collapsed="false">
      <c r="B623" s="90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90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90"/>
      <c r="Y623" s="2"/>
      <c r="Z623" s="2"/>
      <c r="AA623" s="2"/>
      <c r="AB623" s="98"/>
      <c r="AC623" s="2"/>
      <c r="AD623" s="2"/>
      <c r="AE623" s="2"/>
      <c r="AF623" s="2"/>
      <c r="AG623" s="71"/>
      <c r="AH623" s="85"/>
      <c r="AI623" s="85"/>
    </row>
    <row r="624" customFormat="false" ht="12.75" hidden="false" customHeight="true" outlineLevel="0" collapsed="false">
      <c r="B624" s="90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90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90"/>
      <c r="Y624" s="2"/>
      <c r="Z624" s="2"/>
      <c r="AA624" s="2"/>
      <c r="AB624" s="98"/>
      <c r="AC624" s="2"/>
      <c r="AD624" s="2"/>
      <c r="AE624" s="2"/>
      <c r="AF624" s="2"/>
      <c r="AG624" s="71"/>
      <c r="AH624" s="85"/>
      <c r="AI624" s="85"/>
    </row>
    <row r="625" customFormat="false" ht="12.75" hidden="false" customHeight="true" outlineLevel="0" collapsed="false">
      <c r="B625" s="90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90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90"/>
      <c r="Y625" s="2"/>
      <c r="Z625" s="2"/>
      <c r="AA625" s="2"/>
      <c r="AB625" s="98"/>
      <c r="AC625" s="2"/>
      <c r="AD625" s="2"/>
      <c r="AE625" s="2"/>
      <c r="AF625" s="2"/>
      <c r="AG625" s="71"/>
      <c r="AH625" s="85"/>
      <c r="AI625" s="85"/>
    </row>
    <row r="626" customFormat="false" ht="12.75" hidden="false" customHeight="true" outlineLevel="0" collapsed="false">
      <c r="B626" s="90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90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90"/>
      <c r="Y626" s="2"/>
      <c r="Z626" s="2"/>
      <c r="AA626" s="2"/>
      <c r="AB626" s="98"/>
      <c r="AC626" s="2"/>
      <c r="AD626" s="2"/>
      <c r="AE626" s="2"/>
      <c r="AF626" s="2"/>
      <c r="AG626" s="71"/>
      <c r="AH626" s="85"/>
      <c r="AI626" s="85"/>
    </row>
    <row r="627" customFormat="false" ht="12.75" hidden="false" customHeight="true" outlineLevel="0" collapsed="false">
      <c r="B627" s="90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90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90"/>
      <c r="Y627" s="2"/>
      <c r="Z627" s="2"/>
      <c r="AA627" s="2"/>
      <c r="AB627" s="98"/>
      <c r="AC627" s="2"/>
      <c r="AD627" s="2"/>
      <c r="AE627" s="2"/>
      <c r="AF627" s="2"/>
      <c r="AG627" s="71"/>
      <c r="AH627" s="85"/>
      <c r="AI627" s="85"/>
    </row>
    <row r="628" customFormat="false" ht="12.75" hidden="false" customHeight="true" outlineLevel="0" collapsed="false">
      <c r="B628" s="90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90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90"/>
      <c r="Y628" s="2"/>
      <c r="Z628" s="2"/>
      <c r="AA628" s="2"/>
      <c r="AB628" s="98"/>
      <c r="AC628" s="2"/>
      <c r="AD628" s="2"/>
      <c r="AE628" s="2"/>
      <c r="AF628" s="2"/>
      <c r="AG628" s="71"/>
      <c r="AH628" s="85"/>
      <c r="AI628" s="85"/>
    </row>
    <row r="629" customFormat="false" ht="12.75" hidden="false" customHeight="true" outlineLevel="0" collapsed="false">
      <c r="B629" s="90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90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90"/>
      <c r="Y629" s="2"/>
      <c r="Z629" s="2"/>
      <c r="AA629" s="2"/>
      <c r="AB629" s="98"/>
      <c r="AC629" s="2"/>
      <c r="AD629" s="2"/>
      <c r="AE629" s="2"/>
      <c r="AF629" s="2"/>
      <c r="AG629" s="71"/>
      <c r="AH629" s="85"/>
      <c r="AI629" s="85"/>
    </row>
    <row r="630" customFormat="false" ht="12.75" hidden="false" customHeight="true" outlineLevel="0" collapsed="false">
      <c r="B630" s="90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90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90"/>
      <c r="Y630" s="2"/>
      <c r="Z630" s="2"/>
      <c r="AA630" s="2"/>
      <c r="AB630" s="98"/>
      <c r="AC630" s="2"/>
      <c r="AD630" s="2"/>
      <c r="AE630" s="2"/>
      <c r="AF630" s="2"/>
      <c r="AG630" s="71"/>
      <c r="AH630" s="85"/>
      <c r="AI630" s="85"/>
    </row>
    <row r="631" customFormat="false" ht="12.75" hidden="false" customHeight="true" outlineLevel="0" collapsed="false">
      <c r="B631" s="90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90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90"/>
      <c r="Y631" s="2"/>
      <c r="Z631" s="2"/>
      <c r="AA631" s="2"/>
      <c r="AB631" s="98"/>
      <c r="AC631" s="2"/>
      <c r="AD631" s="2"/>
      <c r="AE631" s="2"/>
      <c r="AF631" s="2"/>
      <c r="AG631" s="71"/>
      <c r="AH631" s="85"/>
      <c r="AI631" s="85"/>
    </row>
    <row r="632" customFormat="false" ht="12.75" hidden="false" customHeight="true" outlineLevel="0" collapsed="false">
      <c r="B632" s="90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90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90"/>
      <c r="Y632" s="2"/>
      <c r="Z632" s="2"/>
      <c r="AA632" s="2"/>
      <c r="AB632" s="98"/>
      <c r="AC632" s="2"/>
      <c r="AD632" s="2"/>
      <c r="AE632" s="2"/>
      <c r="AF632" s="2"/>
      <c r="AG632" s="71"/>
      <c r="AH632" s="85"/>
      <c r="AI632" s="85"/>
    </row>
    <row r="633" customFormat="false" ht="12.75" hidden="false" customHeight="true" outlineLevel="0" collapsed="false">
      <c r="B633" s="90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90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90"/>
      <c r="Y633" s="2"/>
      <c r="Z633" s="2"/>
      <c r="AA633" s="2"/>
      <c r="AB633" s="98"/>
      <c r="AC633" s="2"/>
      <c r="AD633" s="2"/>
      <c r="AE633" s="2"/>
      <c r="AF633" s="2"/>
      <c r="AG633" s="71"/>
      <c r="AH633" s="85"/>
      <c r="AI633" s="85"/>
    </row>
    <row r="634" customFormat="false" ht="12.75" hidden="false" customHeight="true" outlineLevel="0" collapsed="false">
      <c r="B634" s="90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90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90"/>
      <c r="Y634" s="2"/>
      <c r="Z634" s="2"/>
      <c r="AA634" s="2"/>
      <c r="AB634" s="98"/>
      <c r="AC634" s="2"/>
      <c r="AD634" s="2"/>
      <c r="AE634" s="2"/>
      <c r="AF634" s="2"/>
      <c r="AG634" s="71"/>
      <c r="AH634" s="85"/>
      <c r="AI634" s="85"/>
    </row>
    <row r="635" customFormat="false" ht="12.75" hidden="false" customHeight="true" outlineLevel="0" collapsed="false">
      <c r="B635" s="90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90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90"/>
      <c r="Y635" s="2"/>
      <c r="Z635" s="2"/>
      <c r="AA635" s="2"/>
      <c r="AB635" s="98"/>
      <c r="AC635" s="2"/>
      <c r="AD635" s="2"/>
      <c r="AE635" s="2"/>
      <c r="AF635" s="2"/>
      <c r="AG635" s="71"/>
      <c r="AH635" s="85"/>
      <c r="AI635" s="85"/>
    </row>
    <row r="636" customFormat="false" ht="12.75" hidden="false" customHeight="true" outlineLevel="0" collapsed="false">
      <c r="B636" s="90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90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90"/>
      <c r="Y636" s="2"/>
      <c r="Z636" s="2"/>
      <c r="AA636" s="2"/>
      <c r="AB636" s="98"/>
      <c r="AC636" s="2"/>
      <c r="AD636" s="2"/>
      <c r="AE636" s="2"/>
      <c r="AF636" s="2"/>
      <c r="AG636" s="71"/>
      <c r="AH636" s="85"/>
      <c r="AI636" s="85"/>
    </row>
    <row r="637" customFormat="false" ht="12.75" hidden="false" customHeight="true" outlineLevel="0" collapsed="false">
      <c r="B637" s="90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90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90"/>
      <c r="Y637" s="2"/>
      <c r="Z637" s="2"/>
      <c r="AA637" s="2"/>
      <c r="AB637" s="98"/>
      <c r="AC637" s="2"/>
      <c r="AD637" s="2"/>
      <c r="AE637" s="2"/>
      <c r="AF637" s="2"/>
      <c r="AG637" s="71"/>
      <c r="AH637" s="85"/>
      <c r="AI637" s="85"/>
    </row>
    <row r="638" customFormat="false" ht="12.75" hidden="false" customHeight="true" outlineLevel="0" collapsed="false">
      <c r="B638" s="90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90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90"/>
      <c r="Y638" s="2"/>
      <c r="Z638" s="2"/>
      <c r="AA638" s="2"/>
      <c r="AB638" s="98"/>
      <c r="AC638" s="2"/>
      <c r="AD638" s="2"/>
      <c r="AE638" s="2"/>
      <c r="AF638" s="2"/>
      <c r="AG638" s="71"/>
      <c r="AH638" s="85"/>
      <c r="AI638" s="85"/>
    </row>
    <row r="639" customFormat="false" ht="12.75" hidden="false" customHeight="true" outlineLevel="0" collapsed="false">
      <c r="B639" s="90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90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90"/>
      <c r="Y639" s="2"/>
      <c r="Z639" s="2"/>
      <c r="AA639" s="2"/>
      <c r="AB639" s="98"/>
      <c r="AC639" s="2"/>
      <c r="AD639" s="2"/>
      <c r="AE639" s="2"/>
      <c r="AF639" s="2"/>
      <c r="AG639" s="71"/>
      <c r="AH639" s="85"/>
      <c r="AI639" s="85"/>
    </row>
    <row r="640" customFormat="false" ht="12.75" hidden="false" customHeight="true" outlineLevel="0" collapsed="false">
      <c r="B640" s="90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90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90"/>
      <c r="Y640" s="2"/>
      <c r="Z640" s="2"/>
      <c r="AA640" s="2"/>
      <c r="AB640" s="98"/>
      <c r="AC640" s="2"/>
      <c r="AD640" s="2"/>
      <c r="AE640" s="2"/>
      <c r="AF640" s="2"/>
      <c r="AG640" s="71"/>
      <c r="AH640" s="85"/>
      <c r="AI640" s="85"/>
    </row>
    <row r="641" customFormat="false" ht="12.75" hidden="false" customHeight="true" outlineLevel="0" collapsed="false">
      <c r="B641" s="90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90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90"/>
      <c r="Y641" s="2"/>
      <c r="Z641" s="2"/>
      <c r="AA641" s="2"/>
      <c r="AB641" s="98"/>
      <c r="AC641" s="2"/>
      <c r="AD641" s="2"/>
      <c r="AE641" s="2"/>
      <c r="AF641" s="2"/>
      <c r="AG641" s="71"/>
      <c r="AH641" s="85"/>
      <c r="AI641" s="85"/>
    </row>
    <row r="642" customFormat="false" ht="12.75" hidden="false" customHeight="true" outlineLevel="0" collapsed="false">
      <c r="B642" s="90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90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90"/>
      <c r="Y642" s="2"/>
      <c r="Z642" s="2"/>
      <c r="AA642" s="2"/>
      <c r="AB642" s="98"/>
      <c r="AC642" s="2"/>
      <c r="AD642" s="2"/>
      <c r="AE642" s="2"/>
      <c r="AF642" s="2"/>
      <c r="AG642" s="71"/>
      <c r="AH642" s="85"/>
      <c r="AI642" s="85"/>
    </row>
    <row r="643" customFormat="false" ht="12.75" hidden="false" customHeight="true" outlineLevel="0" collapsed="false">
      <c r="B643" s="90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90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90"/>
      <c r="Y643" s="2"/>
      <c r="Z643" s="2"/>
      <c r="AA643" s="2"/>
      <c r="AB643" s="98"/>
      <c r="AC643" s="2"/>
      <c r="AD643" s="2"/>
      <c r="AE643" s="2"/>
      <c r="AF643" s="2"/>
      <c r="AG643" s="71"/>
      <c r="AH643" s="85"/>
      <c r="AI643" s="85"/>
    </row>
    <row r="644" customFormat="false" ht="12.75" hidden="false" customHeight="true" outlineLevel="0" collapsed="false">
      <c r="B644" s="90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90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90"/>
      <c r="Y644" s="2"/>
      <c r="Z644" s="2"/>
      <c r="AA644" s="2"/>
      <c r="AB644" s="98"/>
      <c r="AC644" s="2"/>
      <c r="AD644" s="2"/>
      <c r="AE644" s="2"/>
      <c r="AF644" s="2"/>
      <c r="AG644" s="71"/>
      <c r="AH644" s="85"/>
      <c r="AI644" s="85"/>
    </row>
    <row r="645" customFormat="false" ht="12.75" hidden="false" customHeight="true" outlineLevel="0" collapsed="false">
      <c r="B645" s="90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90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90"/>
      <c r="Y645" s="2"/>
      <c r="Z645" s="2"/>
      <c r="AA645" s="2"/>
      <c r="AB645" s="98"/>
      <c r="AC645" s="2"/>
      <c r="AD645" s="2"/>
      <c r="AE645" s="2"/>
      <c r="AF645" s="2"/>
      <c r="AG645" s="71"/>
      <c r="AH645" s="85"/>
      <c r="AI645" s="85"/>
    </row>
    <row r="646" customFormat="false" ht="12.75" hidden="false" customHeight="true" outlineLevel="0" collapsed="false">
      <c r="B646" s="90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90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90"/>
      <c r="Y646" s="2"/>
      <c r="Z646" s="2"/>
      <c r="AA646" s="2"/>
      <c r="AB646" s="98"/>
      <c r="AC646" s="2"/>
      <c r="AD646" s="2"/>
      <c r="AE646" s="2"/>
      <c r="AF646" s="2"/>
      <c r="AG646" s="71"/>
      <c r="AH646" s="85"/>
      <c r="AI646" s="85"/>
    </row>
    <row r="647" customFormat="false" ht="12.75" hidden="false" customHeight="true" outlineLevel="0" collapsed="false">
      <c r="B647" s="90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90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90"/>
      <c r="Y647" s="2"/>
      <c r="Z647" s="2"/>
      <c r="AA647" s="2"/>
      <c r="AB647" s="98"/>
      <c r="AC647" s="2"/>
      <c r="AD647" s="2"/>
      <c r="AE647" s="2"/>
      <c r="AF647" s="2"/>
      <c r="AG647" s="71"/>
      <c r="AH647" s="85"/>
      <c r="AI647" s="85"/>
    </row>
    <row r="648" customFormat="false" ht="12.75" hidden="false" customHeight="true" outlineLevel="0" collapsed="false">
      <c r="B648" s="90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90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90"/>
      <c r="Y648" s="2"/>
      <c r="Z648" s="2"/>
      <c r="AA648" s="2"/>
      <c r="AB648" s="98"/>
      <c r="AC648" s="2"/>
      <c r="AD648" s="2"/>
      <c r="AE648" s="2"/>
      <c r="AF648" s="2"/>
      <c r="AG648" s="71"/>
      <c r="AH648" s="85"/>
      <c r="AI648" s="85"/>
    </row>
    <row r="649" customFormat="false" ht="12.75" hidden="false" customHeight="true" outlineLevel="0" collapsed="false">
      <c r="B649" s="90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90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90"/>
      <c r="Y649" s="2"/>
      <c r="Z649" s="2"/>
      <c r="AA649" s="2"/>
      <c r="AB649" s="98"/>
      <c r="AC649" s="2"/>
      <c r="AD649" s="2"/>
      <c r="AE649" s="2"/>
      <c r="AF649" s="2"/>
      <c r="AG649" s="71"/>
      <c r="AH649" s="85"/>
      <c r="AI649" s="85"/>
    </row>
    <row r="650" customFormat="false" ht="12.75" hidden="false" customHeight="true" outlineLevel="0" collapsed="false">
      <c r="B650" s="90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90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90"/>
      <c r="Y650" s="2"/>
      <c r="Z650" s="2"/>
      <c r="AA650" s="2"/>
      <c r="AB650" s="98"/>
      <c r="AC650" s="2"/>
      <c r="AD650" s="2"/>
      <c r="AE650" s="2"/>
      <c r="AF650" s="2"/>
      <c r="AG650" s="71"/>
      <c r="AH650" s="85"/>
      <c r="AI650" s="85"/>
    </row>
    <row r="651" customFormat="false" ht="12.75" hidden="false" customHeight="true" outlineLevel="0" collapsed="false">
      <c r="B651" s="90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90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90"/>
      <c r="Y651" s="2"/>
      <c r="Z651" s="2"/>
      <c r="AA651" s="2"/>
      <c r="AB651" s="98"/>
      <c r="AC651" s="2"/>
      <c r="AD651" s="2"/>
      <c r="AE651" s="2"/>
      <c r="AF651" s="2"/>
      <c r="AG651" s="71"/>
      <c r="AH651" s="85"/>
      <c r="AI651" s="85"/>
    </row>
    <row r="652" customFormat="false" ht="12.75" hidden="false" customHeight="true" outlineLevel="0" collapsed="false">
      <c r="B652" s="90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90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90"/>
      <c r="Y652" s="2"/>
      <c r="Z652" s="2"/>
      <c r="AA652" s="2"/>
      <c r="AB652" s="98"/>
      <c r="AC652" s="2"/>
      <c r="AD652" s="2"/>
      <c r="AE652" s="2"/>
      <c r="AF652" s="2"/>
      <c r="AG652" s="71"/>
      <c r="AH652" s="85"/>
      <c r="AI652" s="85"/>
    </row>
    <row r="653" customFormat="false" ht="12.75" hidden="false" customHeight="true" outlineLevel="0" collapsed="false">
      <c r="B653" s="90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90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90"/>
      <c r="Y653" s="2"/>
      <c r="Z653" s="2"/>
      <c r="AA653" s="2"/>
      <c r="AB653" s="98"/>
      <c r="AC653" s="2"/>
      <c r="AD653" s="2"/>
      <c r="AE653" s="2"/>
      <c r="AF653" s="2"/>
      <c r="AG653" s="71"/>
      <c r="AH653" s="85"/>
      <c r="AI653" s="85"/>
    </row>
    <row r="654" customFormat="false" ht="12.75" hidden="false" customHeight="true" outlineLevel="0" collapsed="false">
      <c r="B654" s="90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90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90"/>
      <c r="Y654" s="2"/>
      <c r="Z654" s="2"/>
      <c r="AA654" s="2"/>
      <c r="AB654" s="98"/>
      <c r="AC654" s="2"/>
      <c r="AD654" s="2"/>
      <c r="AE654" s="2"/>
      <c r="AF654" s="2"/>
      <c r="AG654" s="71"/>
      <c r="AH654" s="85"/>
      <c r="AI654" s="85"/>
    </row>
    <row r="655" customFormat="false" ht="12.75" hidden="false" customHeight="true" outlineLevel="0" collapsed="false">
      <c r="B655" s="90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90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90"/>
      <c r="Y655" s="2"/>
      <c r="Z655" s="2"/>
      <c r="AA655" s="2"/>
      <c r="AB655" s="98"/>
      <c r="AC655" s="2"/>
      <c r="AD655" s="2"/>
      <c r="AE655" s="2"/>
      <c r="AF655" s="2"/>
      <c r="AG655" s="71"/>
      <c r="AH655" s="85"/>
      <c r="AI655" s="85"/>
    </row>
    <row r="656" customFormat="false" ht="12.75" hidden="false" customHeight="true" outlineLevel="0" collapsed="false">
      <c r="B656" s="90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90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90"/>
      <c r="Y656" s="2"/>
      <c r="Z656" s="2"/>
      <c r="AA656" s="2"/>
      <c r="AB656" s="98"/>
      <c r="AC656" s="2"/>
      <c r="AD656" s="2"/>
      <c r="AE656" s="2"/>
      <c r="AF656" s="2"/>
      <c r="AG656" s="71"/>
      <c r="AH656" s="85"/>
      <c r="AI656" s="85"/>
    </row>
    <row r="657" customFormat="false" ht="12.75" hidden="false" customHeight="true" outlineLevel="0" collapsed="false">
      <c r="B657" s="90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90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90"/>
      <c r="Y657" s="2"/>
      <c r="Z657" s="2"/>
      <c r="AA657" s="2"/>
      <c r="AB657" s="98"/>
      <c r="AC657" s="2"/>
      <c r="AD657" s="2"/>
      <c r="AE657" s="2"/>
      <c r="AF657" s="2"/>
      <c r="AG657" s="71"/>
      <c r="AH657" s="85"/>
      <c r="AI657" s="85"/>
    </row>
    <row r="658" customFormat="false" ht="12.75" hidden="false" customHeight="true" outlineLevel="0" collapsed="false">
      <c r="B658" s="90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90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90"/>
      <c r="Y658" s="2"/>
      <c r="Z658" s="2"/>
      <c r="AA658" s="2"/>
      <c r="AB658" s="98"/>
      <c r="AC658" s="2"/>
      <c r="AD658" s="2"/>
      <c r="AE658" s="2"/>
      <c r="AF658" s="2"/>
      <c r="AG658" s="71"/>
      <c r="AH658" s="85"/>
      <c r="AI658" s="85"/>
    </row>
    <row r="659" customFormat="false" ht="12.75" hidden="false" customHeight="true" outlineLevel="0" collapsed="false">
      <c r="B659" s="90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90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90"/>
      <c r="Y659" s="2"/>
      <c r="Z659" s="2"/>
      <c r="AA659" s="2"/>
      <c r="AB659" s="98"/>
      <c r="AC659" s="2"/>
      <c r="AD659" s="2"/>
      <c r="AE659" s="2"/>
      <c r="AF659" s="2"/>
      <c r="AG659" s="71"/>
      <c r="AH659" s="85"/>
      <c r="AI659" s="85"/>
    </row>
    <row r="660" customFormat="false" ht="12.75" hidden="false" customHeight="true" outlineLevel="0" collapsed="false">
      <c r="B660" s="90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90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90"/>
      <c r="Y660" s="2"/>
      <c r="Z660" s="2"/>
      <c r="AA660" s="2"/>
      <c r="AB660" s="98"/>
      <c r="AC660" s="2"/>
      <c r="AD660" s="2"/>
      <c r="AE660" s="2"/>
      <c r="AF660" s="2"/>
      <c r="AG660" s="71"/>
      <c r="AH660" s="85"/>
      <c r="AI660" s="85"/>
    </row>
    <row r="661" customFormat="false" ht="12.75" hidden="false" customHeight="true" outlineLevel="0" collapsed="false">
      <c r="B661" s="90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90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90"/>
      <c r="Y661" s="2"/>
      <c r="Z661" s="2"/>
      <c r="AA661" s="2"/>
      <c r="AB661" s="98"/>
      <c r="AC661" s="2"/>
      <c r="AD661" s="2"/>
      <c r="AE661" s="2"/>
      <c r="AF661" s="2"/>
      <c r="AG661" s="71"/>
      <c r="AH661" s="85"/>
      <c r="AI661" s="85"/>
    </row>
    <row r="662" customFormat="false" ht="12.75" hidden="false" customHeight="true" outlineLevel="0" collapsed="false">
      <c r="B662" s="90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90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90"/>
      <c r="Y662" s="2"/>
      <c r="Z662" s="2"/>
      <c r="AA662" s="2"/>
      <c r="AB662" s="98"/>
      <c r="AC662" s="2"/>
      <c r="AD662" s="2"/>
      <c r="AE662" s="2"/>
      <c r="AF662" s="2"/>
      <c r="AG662" s="71"/>
      <c r="AH662" s="85"/>
      <c r="AI662" s="85"/>
    </row>
    <row r="663" customFormat="false" ht="12.75" hidden="false" customHeight="true" outlineLevel="0" collapsed="false">
      <c r="B663" s="90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90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90"/>
      <c r="Y663" s="2"/>
      <c r="Z663" s="2"/>
      <c r="AA663" s="2"/>
      <c r="AB663" s="98"/>
      <c r="AC663" s="2"/>
      <c r="AD663" s="2"/>
      <c r="AE663" s="2"/>
      <c r="AF663" s="2"/>
      <c r="AG663" s="71"/>
      <c r="AH663" s="85"/>
      <c r="AI663" s="85"/>
    </row>
    <row r="664" customFormat="false" ht="12.75" hidden="false" customHeight="true" outlineLevel="0" collapsed="false">
      <c r="B664" s="90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90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90"/>
      <c r="Y664" s="2"/>
      <c r="Z664" s="2"/>
      <c r="AA664" s="2"/>
      <c r="AB664" s="98"/>
      <c r="AC664" s="2"/>
      <c r="AD664" s="2"/>
      <c r="AE664" s="2"/>
      <c r="AF664" s="2"/>
      <c r="AG664" s="71"/>
      <c r="AH664" s="85"/>
      <c r="AI664" s="85"/>
    </row>
    <row r="665" customFormat="false" ht="12.75" hidden="false" customHeight="true" outlineLevel="0" collapsed="false">
      <c r="B665" s="90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90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90"/>
      <c r="Y665" s="2"/>
      <c r="Z665" s="2"/>
      <c r="AA665" s="2"/>
      <c r="AB665" s="98"/>
      <c r="AC665" s="2"/>
      <c r="AD665" s="2"/>
      <c r="AE665" s="2"/>
      <c r="AF665" s="2"/>
      <c r="AG665" s="71"/>
      <c r="AH665" s="85"/>
      <c r="AI665" s="85"/>
    </row>
    <row r="666" customFormat="false" ht="12.75" hidden="false" customHeight="true" outlineLevel="0" collapsed="false">
      <c r="B666" s="90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90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90"/>
      <c r="Y666" s="2"/>
      <c r="Z666" s="2"/>
      <c r="AA666" s="2"/>
      <c r="AB666" s="98"/>
      <c r="AC666" s="2"/>
      <c r="AD666" s="2"/>
      <c r="AE666" s="2"/>
      <c r="AF666" s="2"/>
      <c r="AG666" s="71"/>
      <c r="AH666" s="85"/>
      <c r="AI666" s="85"/>
    </row>
    <row r="667" customFormat="false" ht="12.75" hidden="false" customHeight="true" outlineLevel="0" collapsed="false">
      <c r="B667" s="90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90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90"/>
      <c r="Y667" s="2"/>
      <c r="Z667" s="2"/>
      <c r="AA667" s="2"/>
      <c r="AB667" s="98"/>
      <c r="AC667" s="2"/>
      <c r="AD667" s="2"/>
      <c r="AE667" s="2"/>
      <c r="AF667" s="2"/>
      <c r="AG667" s="71"/>
      <c r="AH667" s="85"/>
      <c r="AI667" s="85"/>
    </row>
    <row r="668" customFormat="false" ht="12.75" hidden="false" customHeight="true" outlineLevel="0" collapsed="false">
      <c r="B668" s="90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90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90"/>
      <c r="Y668" s="2"/>
      <c r="Z668" s="2"/>
      <c r="AA668" s="2"/>
      <c r="AB668" s="98"/>
      <c r="AC668" s="2"/>
      <c r="AD668" s="2"/>
      <c r="AE668" s="2"/>
      <c r="AF668" s="2"/>
      <c r="AG668" s="71"/>
      <c r="AH668" s="85"/>
      <c r="AI668" s="85"/>
    </row>
    <row r="669" customFormat="false" ht="12.75" hidden="false" customHeight="true" outlineLevel="0" collapsed="false">
      <c r="B669" s="90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90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90"/>
      <c r="Y669" s="2"/>
      <c r="Z669" s="2"/>
      <c r="AA669" s="2"/>
      <c r="AB669" s="98"/>
      <c r="AC669" s="2"/>
      <c r="AD669" s="2"/>
      <c r="AE669" s="2"/>
      <c r="AF669" s="2"/>
      <c r="AG669" s="71"/>
      <c r="AH669" s="85"/>
      <c r="AI669" s="85"/>
    </row>
    <row r="670" customFormat="false" ht="12.75" hidden="false" customHeight="true" outlineLevel="0" collapsed="false">
      <c r="B670" s="90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90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90"/>
      <c r="Y670" s="2"/>
      <c r="Z670" s="2"/>
      <c r="AA670" s="2"/>
      <c r="AB670" s="98"/>
      <c r="AC670" s="2"/>
      <c r="AD670" s="2"/>
      <c r="AE670" s="2"/>
      <c r="AF670" s="2"/>
      <c r="AG670" s="71"/>
      <c r="AH670" s="85"/>
      <c r="AI670" s="85"/>
    </row>
    <row r="671" customFormat="false" ht="12.75" hidden="false" customHeight="true" outlineLevel="0" collapsed="false">
      <c r="B671" s="90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90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90"/>
      <c r="Y671" s="2"/>
      <c r="Z671" s="2"/>
      <c r="AA671" s="2"/>
      <c r="AB671" s="98"/>
      <c r="AC671" s="2"/>
      <c r="AD671" s="2"/>
      <c r="AE671" s="2"/>
      <c r="AF671" s="2"/>
      <c r="AG671" s="71"/>
      <c r="AH671" s="85"/>
      <c r="AI671" s="85"/>
    </row>
    <row r="672" customFormat="false" ht="12.75" hidden="false" customHeight="true" outlineLevel="0" collapsed="false">
      <c r="B672" s="90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90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90"/>
      <c r="Y672" s="2"/>
      <c r="Z672" s="2"/>
      <c r="AA672" s="2"/>
      <c r="AB672" s="98"/>
      <c r="AC672" s="2"/>
      <c r="AD672" s="2"/>
      <c r="AE672" s="2"/>
      <c r="AF672" s="2"/>
      <c r="AG672" s="71"/>
      <c r="AH672" s="85"/>
      <c r="AI672" s="85"/>
    </row>
    <row r="673" customFormat="false" ht="12.75" hidden="false" customHeight="true" outlineLevel="0" collapsed="false">
      <c r="B673" s="90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90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90"/>
      <c r="Y673" s="2"/>
      <c r="Z673" s="2"/>
      <c r="AA673" s="2"/>
      <c r="AB673" s="98"/>
      <c r="AC673" s="2"/>
      <c r="AD673" s="2"/>
      <c r="AE673" s="2"/>
      <c r="AF673" s="2"/>
      <c r="AG673" s="71"/>
      <c r="AH673" s="85"/>
      <c r="AI673" s="85"/>
    </row>
    <row r="674" customFormat="false" ht="12.75" hidden="false" customHeight="true" outlineLevel="0" collapsed="false">
      <c r="B674" s="90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90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90"/>
      <c r="Y674" s="2"/>
      <c r="Z674" s="2"/>
      <c r="AA674" s="2"/>
      <c r="AB674" s="98"/>
      <c r="AC674" s="2"/>
      <c r="AD674" s="2"/>
      <c r="AE674" s="2"/>
      <c r="AF674" s="2"/>
      <c r="AG674" s="71"/>
      <c r="AH674" s="85"/>
      <c r="AI674" s="85"/>
    </row>
    <row r="675" customFormat="false" ht="12.75" hidden="false" customHeight="true" outlineLevel="0" collapsed="false">
      <c r="B675" s="90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90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90"/>
      <c r="Y675" s="2"/>
      <c r="Z675" s="2"/>
      <c r="AA675" s="2"/>
      <c r="AB675" s="98"/>
      <c r="AC675" s="2"/>
      <c r="AD675" s="2"/>
      <c r="AE675" s="2"/>
      <c r="AF675" s="2"/>
      <c r="AG675" s="71"/>
      <c r="AH675" s="85"/>
      <c r="AI675" s="85"/>
    </row>
    <row r="676" customFormat="false" ht="12.75" hidden="false" customHeight="true" outlineLevel="0" collapsed="false">
      <c r="B676" s="90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90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90"/>
      <c r="Y676" s="2"/>
      <c r="Z676" s="2"/>
      <c r="AA676" s="2"/>
      <c r="AB676" s="98"/>
      <c r="AC676" s="2"/>
      <c r="AD676" s="2"/>
      <c r="AE676" s="2"/>
      <c r="AF676" s="2"/>
      <c r="AG676" s="71"/>
      <c r="AH676" s="85"/>
      <c r="AI676" s="85"/>
    </row>
    <row r="677" customFormat="false" ht="12.75" hidden="false" customHeight="true" outlineLevel="0" collapsed="false">
      <c r="B677" s="90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90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90"/>
      <c r="Y677" s="2"/>
      <c r="Z677" s="2"/>
      <c r="AA677" s="2"/>
      <c r="AB677" s="98"/>
      <c r="AC677" s="2"/>
      <c r="AD677" s="2"/>
      <c r="AE677" s="2"/>
      <c r="AF677" s="2"/>
      <c r="AG677" s="71"/>
      <c r="AH677" s="85"/>
      <c r="AI677" s="85"/>
    </row>
    <row r="678" customFormat="false" ht="12.75" hidden="false" customHeight="true" outlineLevel="0" collapsed="false">
      <c r="B678" s="90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90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90"/>
      <c r="Y678" s="2"/>
      <c r="Z678" s="2"/>
      <c r="AA678" s="2"/>
      <c r="AB678" s="98"/>
      <c r="AC678" s="2"/>
      <c r="AD678" s="2"/>
      <c r="AE678" s="2"/>
      <c r="AF678" s="2"/>
      <c r="AG678" s="71"/>
      <c r="AH678" s="85"/>
      <c r="AI678" s="85"/>
    </row>
    <row r="679" customFormat="false" ht="12.75" hidden="false" customHeight="true" outlineLevel="0" collapsed="false">
      <c r="B679" s="90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90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90"/>
      <c r="Y679" s="2"/>
      <c r="Z679" s="2"/>
      <c r="AA679" s="2"/>
      <c r="AB679" s="98"/>
      <c r="AC679" s="2"/>
      <c r="AD679" s="2"/>
      <c r="AE679" s="2"/>
      <c r="AF679" s="2"/>
      <c r="AG679" s="71"/>
      <c r="AH679" s="85"/>
      <c r="AI679" s="85"/>
    </row>
    <row r="680" customFormat="false" ht="12.75" hidden="false" customHeight="true" outlineLevel="0" collapsed="false">
      <c r="B680" s="90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90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90"/>
      <c r="Y680" s="2"/>
      <c r="Z680" s="2"/>
      <c r="AA680" s="2"/>
      <c r="AB680" s="98"/>
      <c r="AC680" s="2"/>
      <c r="AD680" s="2"/>
      <c r="AE680" s="2"/>
      <c r="AF680" s="2"/>
      <c r="AG680" s="71"/>
      <c r="AH680" s="85"/>
      <c r="AI680" s="85"/>
    </row>
    <row r="681" customFormat="false" ht="12.75" hidden="false" customHeight="true" outlineLevel="0" collapsed="false">
      <c r="B681" s="90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90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90"/>
      <c r="Y681" s="2"/>
      <c r="Z681" s="2"/>
      <c r="AA681" s="2"/>
      <c r="AB681" s="98"/>
      <c r="AC681" s="2"/>
      <c r="AD681" s="2"/>
      <c r="AE681" s="2"/>
      <c r="AF681" s="2"/>
      <c r="AG681" s="71"/>
      <c r="AH681" s="85"/>
      <c r="AI681" s="85"/>
    </row>
    <row r="682" customFormat="false" ht="12.75" hidden="false" customHeight="true" outlineLevel="0" collapsed="false">
      <c r="B682" s="90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90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90"/>
      <c r="Y682" s="2"/>
      <c r="Z682" s="2"/>
      <c r="AA682" s="2"/>
      <c r="AB682" s="98"/>
      <c r="AC682" s="2"/>
      <c r="AD682" s="2"/>
      <c r="AE682" s="2"/>
      <c r="AF682" s="2"/>
      <c r="AG682" s="71"/>
      <c r="AH682" s="85"/>
      <c r="AI682" s="85"/>
    </row>
    <row r="683" customFormat="false" ht="12.75" hidden="false" customHeight="true" outlineLevel="0" collapsed="false">
      <c r="B683" s="90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90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90"/>
      <c r="Y683" s="2"/>
      <c r="Z683" s="2"/>
      <c r="AA683" s="2"/>
      <c r="AB683" s="98"/>
      <c r="AC683" s="2"/>
      <c r="AD683" s="2"/>
      <c r="AE683" s="2"/>
      <c r="AF683" s="2"/>
      <c r="AG683" s="71"/>
      <c r="AH683" s="85"/>
      <c r="AI683" s="85"/>
    </row>
    <row r="684" customFormat="false" ht="12.75" hidden="false" customHeight="true" outlineLevel="0" collapsed="false">
      <c r="B684" s="90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90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90"/>
      <c r="Y684" s="2"/>
      <c r="Z684" s="2"/>
      <c r="AA684" s="2"/>
      <c r="AB684" s="98"/>
      <c r="AC684" s="2"/>
      <c r="AD684" s="2"/>
      <c r="AE684" s="2"/>
      <c r="AF684" s="2"/>
      <c r="AG684" s="71"/>
      <c r="AH684" s="85"/>
      <c r="AI684" s="85"/>
    </row>
    <row r="685" customFormat="false" ht="12.75" hidden="false" customHeight="true" outlineLevel="0" collapsed="false">
      <c r="B685" s="90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90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90"/>
      <c r="Y685" s="2"/>
      <c r="Z685" s="2"/>
      <c r="AA685" s="2"/>
      <c r="AB685" s="98"/>
      <c r="AC685" s="2"/>
      <c r="AD685" s="2"/>
      <c r="AE685" s="2"/>
      <c r="AF685" s="2"/>
      <c r="AG685" s="71"/>
      <c r="AH685" s="85"/>
      <c r="AI685" s="85"/>
    </row>
    <row r="686" customFormat="false" ht="12.75" hidden="false" customHeight="true" outlineLevel="0" collapsed="false">
      <c r="B686" s="90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90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90"/>
      <c r="Y686" s="2"/>
      <c r="Z686" s="2"/>
      <c r="AA686" s="2"/>
      <c r="AB686" s="98"/>
      <c r="AC686" s="2"/>
      <c r="AD686" s="2"/>
      <c r="AE686" s="2"/>
      <c r="AF686" s="2"/>
      <c r="AG686" s="71"/>
      <c r="AH686" s="85"/>
      <c r="AI686" s="85"/>
    </row>
    <row r="687" customFormat="false" ht="12.75" hidden="false" customHeight="true" outlineLevel="0" collapsed="false">
      <c r="B687" s="90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90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90"/>
      <c r="Y687" s="2"/>
      <c r="Z687" s="2"/>
      <c r="AA687" s="2"/>
      <c r="AB687" s="98"/>
      <c r="AC687" s="2"/>
      <c r="AD687" s="2"/>
      <c r="AE687" s="2"/>
      <c r="AF687" s="2"/>
      <c r="AG687" s="71"/>
      <c r="AH687" s="85"/>
      <c r="AI687" s="85"/>
    </row>
    <row r="688" customFormat="false" ht="12.75" hidden="false" customHeight="true" outlineLevel="0" collapsed="false">
      <c r="B688" s="90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90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90"/>
      <c r="Y688" s="2"/>
      <c r="Z688" s="2"/>
      <c r="AA688" s="2"/>
      <c r="AB688" s="98"/>
      <c r="AC688" s="2"/>
      <c r="AD688" s="2"/>
      <c r="AE688" s="2"/>
      <c r="AF688" s="2"/>
      <c r="AG688" s="71"/>
      <c r="AH688" s="85"/>
      <c r="AI688" s="85"/>
    </row>
    <row r="689" customFormat="false" ht="12.75" hidden="false" customHeight="true" outlineLevel="0" collapsed="false">
      <c r="B689" s="90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90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90"/>
      <c r="Y689" s="2"/>
      <c r="Z689" s="2"/>
      <c r="AA689" s="2"/>
      <c r="AB689" s="98"/>
      <c r="AC689" s="2"/>
      <c r="AD689" s="2"/>
      <c r="AE689" s="2"/>
      <c r="AF689" s="2"/>
      <c r="AG689" s="71"/>
      <c r="AH689" s="85"/>
      <c r="AI689" s="85"/>
    </row>
    <row r="690" customFormat="false" ht="12.75" hidden="false" customHeight="true" outlineLevel="0" collapsed="false">
      <c r="B690" s="90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90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90"/>
      <c r="Y690" s="2"/>
      <c r="Z690" s="2"/>
      <c r="AA690" s="2"/>
      <c r="AB690" s="98"/>
      <c r="AC690" s="2"/>
      <c r="AD690" s="2"/>
      <c r="AE690" s="2"/>
      <c r="AF690" s="2"/>
      <c r="AG690" s="71"/>
      <c r="AH690" s="85"/>
      <c r="AI690" s="85"/>
    </row>
    <row r="691" customFormat="false" ht="12.75" hidden="false" customHeight="true" outlineLevel="0" collapsed="false">
      <c r="B691" s="90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90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90"/>
      <c r="Y691" s="2"/>
      <c r="Z691" s="2"/>
      <c r="AA691" s="2"/>
      <c r="AB691" s="98"/>
      <c r="AC691" s="2"/>
      <c r="AD691" s="2"/>
      <c r="AE691" s="2"/>
      <c r="AF691" s="2"/>
      <c r="AG691" s="71"/>
      <c r="AH691" s="85"/>
      <c r="AI691" s="85"/>
    </row>
    <row r="692" customFormat="false" ht="12.75" hidden="false" customHeight="true" outlineLevel="0" collapsed="false">
      <c r="B692" s="90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90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90"/>
      <c r="Y692" s="2"/>
      <c r="Z692" s="2"/>
      <c r="AA692" s="2"/>
      <c r="AB692" s="98"/>
      <c r="AC692" s="2"/>
      <c r="AD692" s="2"/>
      <c r="AE692" s="2"/>
      <c r="AF692" s="2"/>
      <c r="AG692" s="71"/>
      <c r="AH692" s="85"/>
      <c r="AI692" s="85"/>
    </row>
    <row r="693" customFormat="false" ht="12.75" hidden="false" customHeight="true" outlineLevel="0" collapsed="false">
      <c r="B693" s="90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90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90"/>
      <c r="Y693" s="2"/>
      <c r="Z693" s="2"/>
      <c r="AA693" s="2"/>
      <c r="AB693" s="98"/>
      <c r="AC693" s="2"/>
      <c r="AD693" s="2"/>
      <c r="AE693" s="2"/>
      <c r="AF693" s="2"/>
      <c r="AG693" s="71"/>
      <c r="AH693" s="85"/>
      <c r="AI693" s="85"/>
    </row>
    <row r="694" customFormat="false" ht="12.75" hidden="false" customHeight="true" outlineLevel="0" collapsed="false">
      <c r="B694" s="90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90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90"/>
      <c r="Y694" s="2"/>
      <c r="Z694" s="2"/>
      <c r="AA694" s="2"/>
      <c r="AB694" s="98"/>
      <c r="AC694" s="2"/>
      <c r="AD694" s="2"/>
      <c r="AE694" s="2"/>
      <c r="AF694" s="2"/>
      <c r="AG694" s="71"/>
      <c r="AH694" s="85"/>
      <c r="AI694" s="85"/>
    </row>
    <row r="695" customFormat="false" ht="12.75" hidden="false" customHeight="true" outlineLevel="0" collapsed="false">
      <c r="B695" s="90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90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90"/>
      <c r="Y695" s="2"/>
      <c r="Z695" s="2"/>
      <c r="AA695" s="2"/>
      <c r="AB695" s="98"/>
      <c r="AC695" s="2"/>
      <c r="AD695" s="2"/>
      <c r="AE695" s="2"/>
      <c r="AF695" s="2"/>
      <c r="AG695" s="71"/>
      <c r="AH695" s="85"/>
      <c r="AI695" s="85"/>
    </row>
    <row r="696" customFormat="false" ht="12.75" hidden="false" customHeight="true" outlineLevel="0" collapsed="false">
      <c r="B696" s="90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90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90"/>
      <c r="Y696" s="2"/>
      <c r="Z696" s="2"/>
      <c r="AA696" s="2"/>
      <c r="AB696" s="98"/>
      <c r="AC696" s="2"/>
      <c r="AD696" s="2"/>
      <c r="AE696" s="2"/>
      <c r="AF696" s="2"/>
      <c r="AG696" s="71"/>
      <c r="AH696" s="85"/>
      <c r="AI696" s="85"/>
    </row>
    <row r="697" customFormat="false" ht="12.75" hidden="false" customHeight="true" outlineLevel="0" collapsed="false">
      <c r="B697" s="90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90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90"/>
      <c r="Y697" s="2"/>
      <c r="Z697" s="2"/>
      <c r="AA697" s="2"/>
      <c r="AB697" s="98"/>
      <c r="AC697" s="2"/>
      <c r="AD697" s="2"/>
      <c r="AE697" s="2"/>
      <c r="AF697" s="2"/>
      <c r="AG697" s="71"/>
      <c r="AH697" s="85"/>
      <c r="AI697" s="85"/>
    </row>
    <row r="698" customFormat="false" ht="12.75" hidden="false" customHeight="true" outlineLevel="0" collapsed="false">
      <c r="B698" s="90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90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90"/>
      <c r="Y698" s="2"/>
      <c r="Z698" s="2"/>
      <c r="AA698" s="2"/>
      <c r="AB698" s="98"/>
      <c r="AC698" s="2"/>
      <c r="AD698" s="2"/>
      <c r="AE698" s="2"/>
      <c r="AF698" s="2"/>
      <c r="AG698" s="71"/>
      <c r="AH698" s="85"/>
      <c r="AI698" s="85"/>
    </row>
    <row r="699" customFormat="false" ht="12.75" hidden="false" customHeight="true" outlineLevel="0" collapsed="false">
      <c r="B699" s="90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90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90"/>
      <c r="Y699" s="2"/>
      <c r="Z699" s="2"/>
      <c r="AA699" s="2"/>
      <c r="AB699" s="98"/>
      <c r="AC699" s="2"/>
      <c r="AD699" s="2"/>
      <c r="AE699" s="2"/>
      <c r="AF699" s="2"/>
      <c r="AG699" s="71"/>
      <c r="AH699" s="85"/>
      <c r="AI699" s="85"/>
    </row>
    <row r="700" customFormat="false" ht="12.75" hidden="false" customHeight="true" outlineLevel="0" collapsed="false">
      <c r="B700" s="90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90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90"/>
      <c r="Y700" s="2"/>
      <c r="Z700" s="2"/>
      <c r="AA700" s="2"/>
      <c r="AB700" s="98"/>
      <c r="AC700" s="2"/>
      <c r="AD700" s="2"/>
      <c r="AE700" s="2"/>
      <c r="AF700" s="2"/>
      <c r="AG700" s="71"/>
      <c r="AH700" s="85"/>
      <c r="AI700" s="85"/>
    </row>
    <row r="701" customFormat="false" ht="12.75" hidden="false" customHeight="true" outlineLevel="0" collapsed="false">
      <c r="B701" s="90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90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90"/>
      <c r="Y701" s="2"/>
      <c r="Z701" s="2"/>
      <c r="AA701" s="2"/>
      <c r="AB701" s="98"/>
      <c r="AC701" s="2"/>
      <c r="AD701" s="2"/>
      <c r="AE701" s="2"/>
      <c r="AF701" s="2"/>
      <c r="AG701" s="71"/>
      <c r="AH701" s="85"/>
      <c r="AI701" s="85"/>
    </row>
    <row r="702" customFormat="false" ht="12.75" hidden="false" customHeight="true" outlineLevel="0" collapsed="false">
      <c r="B702" s="90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90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90"/>
      <c r="Y702" s="2"/>
      <c r="Z702" s="2"/>
      <c r="AA702" s="2"/>
      <c r="AB702" s="98"/>
      <c r="AC702" s="2"/>
      <c r="AD702" s="2"/>
      <c r="AE702" s="2"/>
      <c r="AF702" s="2"/>
      <c r="AG702" s="71"/>
      <c r="AH702" s="85"/>
      <c r="AI702" s="85"/>
    </row>
    <row r="703" customFormat="false" ht="12.75" hidden="false" customHeight="true" outlineLevel="0" collapsed="false">
      <c r="B703" s="90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90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90"/>
      <c r="Y703" s="2"/>
      <c r="Z703" s="2"/>
      <c r="AA703" s="2"/>
      <c r="AB703" s="98"/>
      <c r="AC703" s="2"/>
      <c r="AD703" s="2"/>
      <c r="AE703" s="2"/>
      <c r="AF703" s="2"/>
      <c r="AG703" s="71"/>
      <c r="AH703" s="85"/>
      <c r="AI703" s="85"/>
    </row>
    <row r="704" customFormat="false" ht="12.75" hidden="false" customHeight="true" outlineLevel="0" collapsed="false">
      <c r="B704" s="90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90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90"/>
      <c r="Y704" s="2"/>
      <c r="Z704" s="2"/>
      <c r="AA704" s="2"/>
      <c r="AB704" s="98"/>
      <c r="AC704" s="2"/>
      <c r="AD704" s="2"/>
      <c r="AE704" s="2"/>
      <c r="AF704" s="2"/>
      <c r="AG704" s="71"/>
      <c r="AH704" s="85"/>
      <c r="AI704" s="85"/>
    </row>
    <row r="705" customFormat="false" ht="12.75" hidden="false" customHeight="true" outlineLevel="0" collapsed="false">
      <c r="B705" s="90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90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90"/>
      <c r="Y705" s="2"/>
      <c r="Z705" s="2"/>
      <c r="AA705" s="2"/>
      <c r="AB705" s="98"/>
      <c r="AC705" s="2"/>
      <c r="AD705" s="2"/>
      <c r="AE705" s="2"/>
      <c r="AF705" s="2"/>
      <c r="AG705" s="71"/>
      <c r="AH705" s="85"/>
      <c r="AI705" s="85"/>
    </row>
    <row r="706" customFormat="false" ht="12.75" hidden="false" customHeight="true" outlineLevel="0" collapsed="false">
      <c r="B706" s="90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90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90"/>
      <c r="Y706" s="2"/>
      <c r="Z706" s="2"/>
      <c r="AA706" s="2"/>
      <c r="AB706" s="98"/>
      <c r="AC706" s="2"/>
      <c r="AD706" s="2"/>
      <c r="AE706" s="2"/>
      <c r="AF706" s="2"/>
      <c r="AG706" s="71"/>
      <c r="AH706" s="85"/>
      <c r="AI706" s="85"/>
    </row>
    <row r="707" customFormat="false" ht="12.75" hidden="false" customHeight="true" outlineLevel="0" collapsed="false">
      <c r="B707" s="90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90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90"/>
      <c r="Y707" s="2"/>
      <c r="Z707" s="2"/>
      <c r="AA707" s="2"/>
      <c r="AB707" s="98"/>
      <c r="AC707" s="2"/>
      <c r="AD707" s="2"/>
      <c r="AE707" s="2"/>
      <c r="AF707" s="2"/>
      <c r="AG707" s="71"/>
      <c r="AH707" s="85"/>
      <c r="AI707" s="85"/>
    </row>
    <row r="708" customFormat="false" ht="12.75" hidden="false" customHeight="true" outlineLevel="0" collapsed="false">
      <c r="B708" s="90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90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90"/>
      <c r="Y708" s="2"/>
      <c r="Z708" s="2"/>
      <c r="AA708" s="2"/>
      <c r="AB708" s="98"/>
      <c r="AC708" s="2"/>
      <c r="AD708" s="2"/>
      <c r="AE708" s="2"/>
      <c r="AF708" s="2"/>
      <c r="AG708" s="71"/>
      <c r="AH708" s="85"/>
      <c r="AI708" s="85"/>
    </row>
    <row r="709" customFormat="false" ht="12.75" hidden="false" customHeight="true" outlineLevel="0" collapsed="false">
      <c r="B709" s="90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90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90"/>
      <c r="Y709" s="2"/>
      <c r="Z709" s="2"/>
      <c r="AA709" s="2"/>
      <c r="AB709" s="98"/>
      <c r="AC709" s="2"/>
      <c r="AD709" s="2"/>
      <c r="AE709" s="2"/>
      <c r="AF709" s="2"/>
      <c r="AG709" s="71"/>
      <c r="AH709" s="85"/>
      <c r="AI709" s="85"/>
    </row>
    <row r="710" customFormat="false" ht="12.75" hidden="false" customHeight="true" outlineLevel="0" collapsed="false">
      <c r="B710" s="90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90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90"/>
      <c r="Y710" s="2"/>
      <c r="Z710" s="2"/>
      <c r="AA710" s="2"/>
      <c r="AB710" s="98"/>
      <c r="AC710" s="2"/>
      <c r="AD710" s="2"/>
      <c r="AE710" s="2"/>
      <c r="AF710" s="2"/>
      <c r="AG710" s="71"/>
      <c r="AH710" s="85"/>
      <c r="AI710" s="85"/>
    </row>
    <row r="711" customFormat="false" ht="12.75" hidden="false" customHeight="true" outlineLevel="0" collapsed="false">
      <c r="B711" s="90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90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90"/>
      <c r="Y711" s="2"/>
      <c r="Z711" s="2"/>
      <c r="AA711" s="2"/>
      <c r="AB711" s="98"/>
      <c r="AC711" s="2"/>
      <c r="AD711" s="2"/>
      <c r="AE711" s="2"/>
      <c r="AF711" s="2"/>
      <c r="AG711" s="71"/>
      <c r="AH711" s="85"/>
      <c r="AI711" s="85"/>
    </row>
    <row r="712" customFormat="false" ht="12.75" hidden="false" customHeight="true" outlineLevel="0" collapsed="false">
      <c r="B712" s="90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90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90"/>
      <c r="Y712" s="2"/>
      <c r="Z712" s="2"/>
      <c r="AA712" s="2"/>
      <c r="AB712" s="98"/>
      <c r="AC712" s="2"/>
      <c r="AD712" s="2"/>
      <c r="AE712" s="2"/>
      <c r="AF712" s="2"/>
      <c r="AG712" s="71"/>
      <c r="AH712" s="85"/>
      <c r="AI712" s="85"/>
    </row>
    <row r="713" customFormat="false" ht="12.75" hidden="false" customHeight="true" outlineLevel="0" collapsed="false">
      <c r="B713" s="90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90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90"/>
      <c r="Y713" s="2"/>
      <c r="Z713" s="2"/>
      <c r="AA713" s="2"/>
      <c r="AB713" s="98"/>
      <c r="AC713" s="2"/>
      <c r="AD713" s="2"/>
      <c r="AE713" s="2"/>
      <c r="AF713" s="2"/>
      <c r="AG713" s="71"/>
      <c r="AH713" s="85"/>
      <c r="AI713" s="85"/>
    </row>
    <row r="714" customFormat="false" ht="12.75" hidden="false" customHeight="true" outlineLevel="0" collapsed="false">
      <c r="B714" s="90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90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90"/>
      <c r="Y714" s="2"/>
      <c r="Z714" s="2"/>
      <c r="AA714" s="2"/>
      <c r="AB714" s="98"/>
      <c r="AC714" s="2"/>
      <c r="AD714" s="2"/>
      <c r="AE714" s="2"/>
      <c r="AF714" s="2"/>
      <c r="AG714" s="71"/>
      <c r="AH714" s="85"/>
      <c r="AI714" s="85"/>
    </row>
    <row r="715" customFormat="false" ht="12.75" hidden="false" customHeight="true" outlineLevel="0" collapsed="false">
      <c r="B715" s="90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90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90"/>
      <c r="Y715" s="2"/>
      <c r="Z715" s="2"/>
      <c r="AA715" s="2"/>
      <c r="AB715" s="98"/>
      <c r="AC715" s="2"/>
      <c r="AD715" s="2"/>
      <c r="AE715" s="2"/>
      <c r="AF715" s="2"/>
      <c r="AG715" s="71"/>
      <c r="AH715" s="85"/>
      <c r="AI715" s="85"/>
    </row>
    <row r="716" customFormat="false" ht="12.75" hidden="false" customHeight="true" outlineLevel="0" collapsed="false">
      <c r="B716" s="90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90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90"/>
      <c r="Y716" s="2"/>
      <c r="Z716" s="2"/>
      <c r="AA716" s="2"/>
      <c r="AB716" s="98"/>
      <c r="AC716" s="2"/>
      <c r="AD716" s="2"/>
      <c r="AE716" s="2"/>
      <c r="AF716" s="2"/>
      <c r="AG716" s="71"/>
      <c r="AH716" s="85"/>
      <c r="AI716" s="85"/>
    </row>
    <row r="717" customFormat="false" ht="12.75" hidden="false" customHeight="true" outlineLevel="0" collapsed="false">
      <c r="B717" s="90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90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90"/>
      <c r="Y717" s="2"/>
      <c r="Z717" s="2"/>
      <c r="AA717" s="2"/>
      <c r="AB717" s="98"/>
      <c r="AC717" s="2"/>
      <c r="AD717" s="2"/>
      <c r="AE717" s="2"/>
      <c r="AF717" s="2"/>
      <c r="AG717" s="71"/>
      <c r="AH717" s="85"/>
      <c r="AI717" s="85"/>
    </row>
    <row r="718" customFormat="false" ht="12.75" hidden="false" customHeight="true" outlineLevel="0" collapsed="false">
      <c r="B718" s="90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90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90"/>
      <c r="Y718" s="2"/>
      <c r="Z718" s="2"/>
      <c r="AA718" s="2"/>
      <c r="AB718" s="98"/>
      <c r="AC718" s="2"/>
      <c r="AD718" s="2"/>
      <c r="AE718" s="2"/>
      <c r="AF718" s="2"/>
      <c r="AG718" s="71"/>
      <c r="AH718" s="85"/>
      <c r="AI718" s="85"/>
    </row>
    <row r="719" customFormat="false" ht="12.75" hidden="false" customHeight="true" outlineLevel="0" collapsed="false">
      <c r="B719" s="90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90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90"/>
      <c r="Y719" s="2"/>
      <c r="Z719" s="2"/>
      <c r="AA719" s="2"/>
      <c r="AB719" s="98"/>
      <c r="AC719" s="2"/>
      <c r="AD719" s="2"/>
      <c r="AE719" s="2"/>
      <c r="AF719" s="2"/>
      <c r="AG719" s="71"/>
      <c r="AH719" s="85"/>
      <c r="AI719" s="85"/>
    </row>
    <row r="720" customFormat="false" ht="12.75" hidden="false" customHeight="true" outlineLevel="0" collapsed="false">
      <c r="B720" s="90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90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90"/>
      <c r="Y720" s="2"/>
      <c r="Z720" s="2"/>
      <c r="AA720" s="2"/>
      <c r="AB720" s="98"/>
      <c r="AC720" s="2"/>
      <c r="AD720" s="2"/>
      <c r="AE720" s="2"/>
      <c r="AF720" s="2"/>
      <c r="AG720" s="71"/>
      <c r="AH720" s="85"/>
      <c r="AI720" s="85"/>
    </row>
    <row r="721" customFormat="false" ht="12.75" hidden="false" customHeight="true" outlineLevel="0" collapsed="false">
      <c r="B721" s="90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90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90"/>
      <c r="Y721" s="2"/>
      <c r="Z721" s="2"/>
      <c r="AA721" s="2"/>
      <c r="AB721" s="98"/>
      <c r="AC721" s="2"/>
      <c r="AD721" s="2"/>
      <c r="AE721" s="2"/>
      <c r="AF721" s="2"/>
      <c r="AG721" s="71"/>
      <c r="AH721" s="85"/>
      <c r="AI721" s="85"/>
    </row>
    <row r="722" customFormat="false" ht="12.75" hidden="false" customHeight="true" outlineLevel="0" collapsed="false">
      <c r="B722" s="90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90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90"/>
      <c r="Y722" s="2"/>
      <c r="Z722" s="2"/>
      <c r="AA722" s="2"/>
      <c r="AB722" s="98"/>
      <c r="AC722" s="2"/>
      <c r="AD722" s="2"/>
      <c r="AE722" s="2"/>
      <c r="AF722" s="2"/>
      <c r="AG722" s="71"/>
      <c r="AH722" s="85"/>
      <c r="AI722" s="85"/>
    </row>
    <row r="723" customFormat="false" ht="12.75" hidden="false" customHeight="true" outlineLevel="0" collapsed="false">
      <c r="B723" s="90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90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90"/>
      <c r="Y723" s="2"/>
      <c r="Z723" s="2"/>
      <c r="AA723" s="2"/>
      <c r="AB723" s="98"/>
      <c r="AC723" s="2"/>
      <c r="AD723" s="2"/>
      <c r="AE723" s="2"/>
      <c r="AF723" s="2"/>
      <c r="AG723" s="71"/>
      <c r="AH723" s="85"/>
      <c r="AI723" s="85"/>
    </row>
    <row r="724" customFormat="false" ht="12.75" hidden="false" customHeight="true" outlineLevel="0" collapsed="false">
      <c r="B724" s="90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90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90"/>
      <c r="Y724" s="2"/>
      <c r="Z724" s="2"/>
      <c r="AA724" s="2"/>
      <c r="AB724" s="98"/>
      <c r="AC724" s="2"/>
      <c r="AD724" s="2"/>
      <c r="AE724" s="2"/>
      <c r="AF724" s="2"/>
      <c r="AG724" s="71"/>
      <c r="AH724" s="85"/>
      <c r="AI724" s="85"/>
    </row>
    <row r="725" customFormat="false" ht="12.75" hidden="false" customHeight="true" outlineLevel="0" collapsed="false">
      <c r="B725" s="90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90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90"/>
      <c r="Y725" s="2"/>
      <c r="Z725" s="2"/>
      <c r="AA725" s="2"/>
      <c r="AB725" s="98"/>
      <c r="AC725" s="2"/>
      <c r="AD725" s="2"/>
      <c r="AE725" s="2"/>
      <c r="AF725" s="2"/>
      <c r="AG725" s="71"/>
      <c r="AH725" s="85"/>
      <c r="AI725" s="85"/>
    </row>
    <row r="726" customFormat="false" ht="12.75" hidden="false" customHeight="true" outlineLevel="0" collapsed="false">
      <c r="B726" s="90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90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90"/>
      <c r="Y726" s="2"/>
      <c r="Z726" s="2"/>
      <c r="AA726" s="2"/>
      <c r="AB726" s="98"/>
      <c r="AC726" s="2"/>
      <c r="AD726" s="2"/>
      <c r="AE726" s="2"/>
      <c r="AF726" s="2"/>
      <c r="AG726" s="71"/>
      <c r="AH726" s="85"/>
      <c r="AI726" s="85"/>
    </row>
    <row r="727" customFormat="false" ht="12.75" hidden="false" customHeight="true" outlineLevel="0" collapsed="false">
      <c r="B727" s="90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90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90"/>
      <c r="Y727" s="2"/>
      <c r="Z727" s="2"/>
      <c r="AA727" s="2"/>
      <c r="AB727" s="98"/>
      <c r="AC727" s="2"/>
      <c r="AD727" s="2"/>
      <c r="AE727" s="2"/>
      <c r="AF727" s="2"/>
      <c r="AG727" s="71"/>
      <c r="AH727" s="85"/>
      <c r="AI727" s="85"/>
    </row>
    <row r="728" customFormat="false" ht="12.75" hidden="false" customHeight="true" outlineLevel="0" collapsed="false">
      <c r="B728" s="90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90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90"/>
      <c r="Y728" s="2"/>
      <c r="Z728" s="2"/>
      <c r="AA728" s="2"/>
      <c r="AB728" s="98"/>
      <c r="AC728" s="2"/>
      <c r="AD728" s="2"/>
      <c r="AE728" s="2"/>
      <c r="AF728" s="2"/>
      <c r="AG728" s="71"/>
      <c r="AH728" s="85"/>
      <c r="AI728" s="85"/>
    </row>
    <row r="729" customFormat="false" ht="12.75" hidden="false" customHeight="true" outlineLevel="0" collapsed="false">
      <c r="B729" s="90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90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90"/>
      <c r="Y729" s="2"/>
      <c r="Z729" s="2"/>
      <c r="AA729" s="2"/>
      <c r="AB729" s="98"/>
      <c r="AC729" s="2"/>
      <c r="AD729" s="2"/>
      <c r="AE729" s="2"/>
      <c r="AF729" s="2"/>
      <c r="AG729" s="71"/>
      <c r="AH729" s="85"/>
      <c r="AI729" s="85"/>
    </row>
    <row r="730" customFormat="false" ht="12.75" hidden="false" customHeight="true" outlineLevel="0" collapsed="false">
      <c r="B730" s="90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90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90"/>
      <c r="Y730" s="2"/>
      <c r="Z730" s="2"/>
      <c r="AA730" s="2"/>
      <c r="AB730" s="98"/>
      <c r="AC730" s="2"/>
      <c r="AD730" s="2"/>
      <c r="AE730" s="2"/>
      <c r="AF730" s="2"/>
      <c r="AG730" s="71"/>
      <c r="AH730" s="85"/>
      <c r="AI730" s="85"/>
    </row>
    <row r="731" customFormat="false" ht="12.75" hidden="false" customHeight="true" outlineLevel="0" collapsed="false">
      <c r="B731" s="90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90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90"/>
      <c r="Y731" s="2"/>
      <c r="Z731" s="2"/>
      <c r="AA731" s="2"/>
      <c r="AB731" s="98"/>
      <c r="AC731" s="2"/>
      <c r="AD731" s="2"/>
      <c r="AE731" s="2"/>
      <c r="AF731" s="2"/>
      <c r="AG731" s="71"/>
      <c r="AH731" s="85"/>
      <c r="AI731" s="85"/>
    </row>
    <row r="732" customFormat="false" ht="12.75" hidden="false" customHeight="true" outlineLevel="0" collapsed="false">
      <c r="B732" s="90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90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90"/>
      <c r="Y732" s="2"/>
      <c r="Z732" s="2"/>
      <c r="AA732" s="2"/>
      <c r="AB732" s="98"/>
      <c r="AC732" s="2"/>
      <c r="AD732" s="2"/>
      <c r="AE732" s="2"/>
      <c r="AF732" s="2"/>
      <c r="AG732" s="71"/>
      <c r="AH732" s="85"/>
      <c r="AI732" s="85"/>
    </row>
    <row r="733" customFormat="false" ht="12.75" hidden="false" customHeight="true" outlineLevel="0" collapsed="false">
      <c r="B733" s="90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90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90"/>
      <c r="Y733" s="2"/>
      <c r="Z733" s="2"/>
      <c r="AA733" s="2"/>
      <c r="AB733" s="98"/>
      <c r="AC733" s="2"/>
      <c r="AD733" s="2"/>
      <c r="AE733" s="2"/>
      <c r="AF733" s="2"/>
      <c r="AG733" s="71"/>
      <c r="AH733" s="85"/>
      <c r="AI733" s="85"/>
    </row>
    <row r="734" customFormat="false" ht="12.75" hidden="false" customHeight="true" outlineLevel="0" collapsed="false">
      <c r="B734" s="90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90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90"/>
      <c r="Y734" s="2"/>
      <c r="Z734" s="2"/>
      <c r="AA734" s="2"/>
      <c r="AB734" s="98"/>
      <c r="AC734" s="2"/>
      <c r="AD734" s="2"/>
      <c r="AE734" s="2"/>
      <c r="AF734" s="2"/>
      <c r="AG734" s="71"/>
      <c r="AH734" s="85"/>
      <c r="AI734" s="85"/>
    </row>
    <row r="735" customFormat="false" ht="12.75" hidden="false" customHeight="true" outlineLevel="0" collapsed="false">
      <c r="B735" s="90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90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90"/>
      <c r="Y735" s="2"/>
      <c r="Z735" s="2"/>
      <c r="AA735" s="2"/>
      <c r="AB735" s="98"/>
      <c r="AC735" s="2"/>
      <c r="AD735" s="2"/>
      <c r="AE735" s="2"/>
      <c r="AF735" s="2"/>
      <c r="AG735" s="71"/>
      <c r="AH735" s="85"/>
      <c r="AI735" s="85"/>
    </row>
    <row r="736" customFormat="false" ht="12.75" hidden="false" customHeight="true" outlineLevel="0" collapsed="false">
      <c r="B736" s="90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90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90"/>
      <c r="Y736" s="2"/>
      <c r="Z736" s="2"/>
      <c r="AA736" s="2"/>
      <c r="AB736" s="98"/>
      <c r="AC736" s="2"/>
      <c r="AD736" s="2"/>
      <c r="AE736" s="2"/>
      <c r="AF736" s="2"/>
      <c r="AG736" s="71"/>
      <c r="AH736" s="85"/>
      <c r="AI736" s="85"/>
    </row>
    <row r="737" customFormat="false" ht="12.75" hidden="false" customHeight="true" outlineLevel="0" collapsed="false">
      <c r="B737" s="90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90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90"/>
      <c r="Y737" s="2"/>
      <c r="Z737" s="2"/>
      <c r="AA737" s="2"/>
      <c r="AB737" s="98"/>
      <c r="AC737" s="2"/>
      <c r="AD737" s="2"/>
      <c r="AE737" s="2"/>
      <c r="AF737" s="2"/>
      <c r="AG737" s="71"/>
      <c r="AH737" s="85"/>
      <c r="AI737" s="85"/>
    </row>
    <row r="738" customFormat="false" ht="12.75" hidden="false" customHeight="true" outlineLevel="0" collapsed="false">
      <c r="B738" s="90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90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90"/>
      <c r="Y738" s="2"/>
      <c r="Z738" s="2"/>
      <c r="AA738" s="2"/>
      <c r="AB738" s="98"/>
      <c r="AC738" s="2"/>
      <c r="AD738" s="2"/>
      <c r="AE738" s="2"/>
      <c r="AF738" s="2"/>
      <c r="AG738" s="71"/>
      <c r="AH738" s="85"/>
      <c r="AI738" s="85"/>
    </row>
    <row r="739" customFormat="false" ht="12.75" hidden="false" customHeight="true" outlineLevel="0" collapsed="false">
      <c r="B739" s="90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90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90"/>
      <c r="Y739" s="2"/>
      <c r="Z739" s="2"/>
      <c r="AA739" s="2"/>
      <c r="AB739" s="98"/>
      <c r="AC739" s="2"/>
      <c r="AD739" s="2"/>
      <c r="AE739" s="2"/>
      <c r="AF739" s="2"/>
      <c r="AG739" s="71"/>
      <c r="AH739" s="85"/>
      <c r="AI739" s="85"/>
    </row>
    <row r="740" customFormat="false" ht="12.75" hidden="false" customHeight="true" outlineLevel="0" collapsed="false">
      <c r="B740" s="90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90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90"/>
      <c r="Y740" s="2"/>
      <c r="Z740" s="2"/>
      <c r="AA740" s="2"/>
      <c r="AB740" s="98"/>
      <c r="AC740" s="2"/>
      <c r="AD740" s="2"/>
      <c r="AE740" s="2"/>
      <c r="AF740" s="2"/>
      <c r="AG740" s="71"/>
      <c r="AH740" s="85"/>
      <c r="AI740" s="85"/>
    </row>
    <row r="741" customFormat="false" ht="12.75" hidden="false" customHeight="true" outlineLevel="0" collapsed="false">
      <c r="B741" s="90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90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90"/>
      <c r="Y741" s="2"/>
      <c r="Z741" s="2"/>
      <c r="AA741" s="2"/>
      <c r="AB741" s="98"/>
      <c r="AC741" s="2"/>
      <c r="AD741" s="2"/>
      <c r="AE741" s="2"/>
      <c r="AF741" s="2"/>
      <c r="AG741" s="71"/>
      <c r="AH741" s="85"/>
      <c r="AI741" s="85"/>
    </row>
    <row r="742" customFormat="false" ht="12.75" hidden="false" customHeight="true" outlineLevel="0" collapsed="false">
      <c r="B742" s="90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90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90"/>
      <c r="Y742" s="2"/>
      <c r="Z742" s="2"/>
      <c r="AA742" s="2"/>
      <c r="AB742" s="98"/>
      <c r="AC742" s="2"/>
      <c r="AD742" s="2"/>
      <c r="AE742" s="2"/>
      <c r="AF742" s="2"/>
      <c r="AG742" s="71"/>
      <c r="AH742" s="85"/>
      <c r="AI742" s="85"/>
    </row>
    <row r="743" customFormat="false" ht="12.75" hidden="false" customHeight="true" outlineLevel="0" collapsed="false">
      <c r="B743" s="90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90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90"/>
      <c r="Y743" s="2"/>
      <c r="Z743" s="2"/>
      <c r="AA743" s="2"/>
      <c r="AB743" s="98"/>
      <c r="AC743" s="2"/>
      <c r="AD743" s="2"/>
      <c r="AE743" s="2"/>
      <c r="AF743" s="2"/>
      <c r="AG743" s="71"/>
      <c r="AH743" s="85"/>
      <c r="AI743" s="85"/>
    </row>
    <row r="744" customFormat="false" ht="12.75" hidden="false" customHeight="true" outlineLevel="0" collapsed="false">
      <c r="B744" s="90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90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90"/>
      <c r="Y744" s="2"/>
      <c r="Z744" s="2"/>
      <c r="AA744" s="2"/>
      <c r="AB744" s="98"/>
      <c r="AC744" s="2"/>
      <c r="AD744" s="2"/>
      <c r="AE744" s="2"/>
      <c r="AF744" s="2"/>
      <c r="AG744" s="71"/>
      <c r="AH744" s="85"/>
      <c r="AI744" s="85"/>
    </row>
    <row r="745" customFormat="false" ht="12.75" hidden="false" customHeight="true" outlineLevel="0" collapsed="false">
      <c r="B745" s="90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90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90"/>
      <c r="Y745" s="2"/>
      <c r="Z745" s="2"/>
      <c r="AA745" s="2"/>
      <c r="AB745" s="98"/>
      <c r="AC745" s="2"/>
      <c r="AD745" s="2"/>
      <c r="AE745" s="2"/>
      <c r="AF745" s="2"/>
      <c r="AG745" s="71"/>
      <c r="AH745" s="85"/>
      <c r="AI745" s="85"/>
    </row>
    <row r="746" customFormat="false" ht="12.75" hidden="false" customHeight="true" outlineLevel="0" collapsed="false">
      <c r="B746" s="90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90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90"/>
      <c r="Y746" s="2"/>
      <c r="Z746" s="2"/>
      <c r="AA746" s="2"/>
      <c r="AB746" s="98"/>
      <c r="AC746" s="2"/>
      <c r="AD746" s="2"/>
      <c r="AE746" s="2"/>
      <c r="AF746" s="2"/>
      <c r="AG746" s="71"/>
      <c r="AH746" s="85"/>
      <c r="AI746" s="85"/>
    </row>
    <row r="747" customFormat="false" ht="12.75" hidden="false" customHeight="true" outlineLevel="0" collapsed="false">
      <c r="B747" s="90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90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90"/>
      <c r="Y747" s="2"/>
      <c r="Z747" s="2"/>
      <c r="AA747" s="2"/>
      <c r="AB747" s="98"/>
      <c r="AC747" s="2"/>
      <c r="AD747" s="2"/>
      <c r="AE747" s="2"/>
      <c r="AF747" s="2"/>
      <c r="AG747" s="71"/>
      <c r="AH747" s="85"/>
      <c r="AI747" s="85"/>
    </row>
    <row r="748" customFormat="false" ht="12.75" hidden="false" customHeight="true" outlineLevel="0" collapsed="false">
      <c r="B748" s="90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90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90"/>
      <c r="Y748" s="2"/>
      <c r="Z748" s="2"/>
      <c r="AA748" s="2"/>
      <c r="AB748" s="98"/>
      <c r="AC748" s="2"/>
      <c r="AD748" s="2"/>
      <c r="AE748" s="2"/>
      <c r="AF748" s="2"/>
      <c r="AG748" s="71"/>
      <c r="AH748" s="85"/>
      <c r="AI748" s="85"/>
    </row>
    <row r="749" customFormat="false" ht="12.75" hidden="false" customHeight="true" outlineLevel="0" collapsed="false">
      <c r="B749" s="90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90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90"/>
      <c r="Y749" s="2"/>
      <c r="Z749" s="2"/>
      <c r="AA749" s="2"/>
      <c r="AB749" s="98"/>
      <c r="AC749" s="2"/>
      <c r="AD749" s="2"/>
      <c r="AE749" s="2"/>
      <c r="AF749" s="2"/>
      <c r="AG749" s="71"/>
      <c r="AH749" s="85"/>
      <c r="AI749" s="85"/>
    </row>
    <row r="750" customFormat="false" ht="12.75" hidden="false" customHeight="true" outlineLevel="0" collapsed="false">
      <c r="B750" s="90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90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90"/>
      <c r="Y750" s="2"/>
      <c r="Z750" s="2"/>
      <c r="AA750" s="2"/>
      <c r="AB750" s="98"/>
      <c r="AC750" s="2"/>
      <c r="AD750" s="2"/>
      <c r="AE750" s="2"/>
      <c r="AF750" s="2"/>
      <c r="AG750" s="71"/>
      <c r="AH750" s="85"/>
      <c r="AI750" s="85"/>
    </row>
    <row r="751" customFormat="false" ht="12.75" hidden="false" customHeight="true" outlineLevel="0" collapsed="false">
      <c r="B751" s="90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90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90"/>
      <c r="Y751" s="2"/>
      <c r="Z751" s="2"/>
      <c r="AA751" s="2"/>
      <c r="AB751" s="98"/>
      <c r="AC751" s="2"/>
      <c r="AD751" s="2"/>
      <c r="AE751" s="2"/>
      <c r="AF751" s="2"/>
      <c r="AG751" s="71"/>
      <c r="AH751" s="85"/>
      <c r="AI751" s="85"/>
    </row>
    <row r="752" customFormat="false" ht="12.75" hidden="false" customHeight="true" outlineLevel="0" collapsed="false">
      <c r="B752" s="90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90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90"/>
      <c r="Y752" s="2"/>
      <c r="Z752" s="2"/>
      <c r="AA752" s="2"/>
      <c r="AB752" s="98"/>
      <c r="AC752" s="2"/>
      <c r="AD752" s="2"/>
      <c r="AE752" s="2"/>
      <c r="AF752" s="2"/>
      <c r="AG752" s="71"/>
      <c r="AH752" s="85"/>
      <c r="AI752" s="85"/>
    </row>
    <row r="753" customFormat="false" ht="12.75" hidden="false" customHeight="true" outlineLevel="0" collapsed="false">
      <c r="B753" s="90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90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90"/>
      <c r="Y753" s="2"/>
      <c r="Z753" s="2"/>
      <c r="AA753" s="2"/>
      <c r="AB753" s="98"/>
      <c r="AC753" s="2"/>
      <c r="AD753" s="2"/>
      <c r="AE753" s="2"/>
      <c r="AF753" s="2"/>
      <c r="AG753" s="71"/>
      <c r="AH753" s="85"/>
      <c r="AI753" s="85"/>
    </row>
    <row r="754" customFormat="false" ht="12.75" hidden="false" customHeight="true" outlineLevel="0" collapsed="false">
      <c r="B754" s="90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90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90"/>
      <c r="Y754" s="2"/>
      <c r="Z754" s="2"/>
      <c r="AA754" s="2"/>
      <c r="AB754" s="98"/>
      <c r="AC754" s="2"/>
      <c r="AD754" s="2"/>
      <c r="AE754" s="2"/>
      <c r="AF754" s="2"/>
      <c r="AG754" s="71"/>
      <c r="AH754" s="85"/>
      <c r="AI754" s="85"/>
    </row>
    <row r="755" customFormat="false" ht="12.75" hidden="false" customHeight="true" outlineLevel="0" collapsed="false">
      <c r="B755" s="90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90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90"/>
      <c r="Y755" s="2"/>
      <c r="Z755" s="2"/>
      <c r="AA755" s="2"/>
      <c r="AB755" s="98"/>
      <c r="AC755" s="2"/>
      <c r="AD755" s="2"/>
      <c r="AE755" s="2"/>
      <c r="AF755" s="2"/>
      <c r="AG755" s="71"/>
      <c r="AH755" s="85"/>
      <c r="AI755" s="85"/>
    </row>
    <row r="756" customFormat="false" ht="12.75" hidden="false" customHeight="true" outlineLevel="0" collapsed="false">
      <c r="B756" s="90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90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90"/>
      <c r="Y756" s="2"/>
      <c r="Z756" s="2"/>
      <c r="AA756" s="2"/>
      <c r="AB756" s="98"/>
      <c r="AC756" s="2"/>
      <c r="AD756" s="2"/>
      <c r="AE756" s="2"/>
      <c r="AF756" s="2"/>
      <c r="AG756" s="71"/>
      <c r="AH756" s="85"/>
      <c r="AI756" s="85"/>
    </row>
    <row r="757" customFormat="false" ht="12.75" hidden="false" customHeight="true" outlineLevel="0" collapsed="false">
      <c r="B757" s="90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90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90"/>
      <c r="Y757" s="2"/>
      <c r="Z757" s="2"/>
      <c r="AA757" s="2"/>
      <c r="AB757" s="98"/>
      <c r="AC757" s="2"/>
      <c r="AD757" s="2"/>
      <c r="AE757" s="2"/>
      <c r="AF757" s="2"/>
      <c r="AG757" s="71"/>
      <c r="AH757" s="85"/>
      <c r="AI757" s="85"/>
    </row>
    <row r="758" customFormat="false" ht="12.75" hidden="false" customHeight="true" outlineLevel="0" collapsed="false">
      <c r="B758" s="90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90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90"/>
      <c r="Y758" s="2"/>
      <c r="Z758" s="2"/>
      <c r="AA758" s="2"/>
      <c r="AB758" s="98"/>
      <c r="AC758" s="2"/>
      <c r="AD758" s="2"/>
      <c r="AE758" s="2"/>
      <c r="AF758" s="2"/>
      <c r="AG758" s="71"/>
      <c r="AH758" s="85"/>
      <c r="AI758" s="85"/>
    </row>
    <row r="759" customFormat="false" ht="12.75" hidden="false" customHeight="true" outlineLevel="0" collapsed="false">
      <c r="B759" s="90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90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90"/>
      <c r="Y759" s="2"/>
      <c r="Z759" s="2"/>
      <c r="AA759" s="2"/>
      <c r="AB759" s="98"/>
      <c r="AC759" s="2"/>
      <c r="AD759" s="2"/>
      <c r="AE759" s="2"/>
      <c r="AF759" s="2"/>
      <c r="AG759" s="71"/>
      <c r="AH759" s="85"/>
      <c r="AI759" s="85"/>
    </row>
    <row r="760" customFormat="false" ht="12.75" hidden="false" customHeight="true" outlineLevel="0" collapsed="false">
      <c r="B760" s="90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90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90"/>
      <c r="Y760" s="2"/>
      <c r="Z760" s="2"/>
      <c r="AA760" s="2"/>
      <c r="AB760" s="98"/>
      <c r="AC760" s="2"/>
      <c r="AD760" s="2"/>
      <c r="AE760" s="2"/>
      <c r="AF760" s="2"/>
      <c r="AG760" s="71"/>
      <c r="AH760" s="85"/>
      <c r="AI760" s="85"/>
    </row>
    <row r="761" customFormat="false" ht="12.75" hidden="false" customHeight="true" outlineLevel="0" collapsed="false">
      <c r="B761" s="90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90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90"/>
      <c r="Y761" s="2"/>
      <c r="Z761" s="2"/>
      <c r="AA761" s="2"/>
      <c r="AB761" s="98"/>
      <c r="AC761" s="2"/>
      <c r="AD761" s="2"/>
      <c r="AE761" s="2"/>
      <c r="AF761" s="2"/>
      <c r="AG761" s="71"/>
      <c r="AH761" s="85"/>
      <c r="AI761" s="85"/>
    </row>
    <row r="762" customFormat="false" ht="12.75" hidden="false" customHeight="true" outlineLevel="0" collapsed="false">
      <c r="B762" s="90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90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90"/>
      <c r="Y762" s="2"/>
      <c r="Z762" s="2"/>
      <c r="AA762" s="2"/>
      <c r="AB762" s="98"/>
      <c r="AC762" s="2"/>
      <c r="AD762" s="2"/>
      <c r="AE762" s="2"/>
      <c r="AF762" s="2"/>
      <c r="AG762" s="71"/>
      <c r="AH762" s="85"/>
      <c r="AI762" s="85"/>
    </row>
    <row r="763" customFormat="false" ht="12.75" hidden="false" customHeight="true" outlineLevel="0" collapsed="false">
      <c r="B763" s="90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90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90"/>
      <c r="Y763" s="2"/>
      <c r="Z763" s="2"/>
      <c r="AA763" s="2"/>
      <c r="AB763" s="98"/>
      <c r="AC763" s="2"/>
      <c r="AD763" s="2"/>
      <c r="AE763" s="2"/>
      <c r="AF763" s="2"/>
      <c r="AG763" s="71"/>
      <c r="AH763" s="85"/>
      <c r="AI763" s="85"/>
    </row>
    <row r="764" customFormat="false" ht="12.75" hidden="false" customHeight="true" outlineLevel="0" collapsed="false">
      <c r="B764" s="90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90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90"/>
      <c r="Y764" s="2"/>
      <c r="Z764" s="2"/>
      <c r="AA764" s="2"/>
      <c r="AB764" s="98"/>
      <c r="AC764" s="2"/>
      <c r="AD764" s="2"/>
      <c r="AE764" s="2"/>
      <c r="AF764" s="2"/>
      <c r="AG764" s="71"/>
      <c r="AH764" s="85"/>
      <c r="AI764" s="85"/>
    </row>
    <row r="765" customFormat="false" ht="12.75" hidden="false" customHeight="true" outlineLevel="0" collapsed="false">
      <c r="B765" s="90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90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90"/>
      <c r="Y765" s="2"/>
      <c r="Z765" s="2"/>
      <c r="AA765" s="2"/>
      <c r="AB765" s="98"/>
      <c r="AC765" s="2"/>
      <c r="AD765" s="2"/>
      <c r="AE765" s="2"/>
      <c r="AF765" s="2"/>
      <c r="AG765" s="71"/>
      <c r="AH765" s="85"/>
      <c r="AI765" s="85"/>
    </row>
    <row r="766" customFormat="false" ht="12.75" hidden="false" customHeight="true" outlineLevel="0" collapsed="false">
      <c r="B766" s="90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90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90"/>
      <c r="Y766" s="2"/>
      <c r="Z766" s="2"/>
      <c r="AA766" s="2"/>
      <c r="AB766" s="98"/>
      <c r="AC766" s="2"/>
      <c r="AD766" s="2"/>
      <c r="AE766" s="2"/>
      <c r="AF766" s="2"/>
      <c r="AG766" s="71"/>
      <c r="AH766" s="85"/>
      <c r="AI766" s="85"/>
    </row>
    <row r="767" customFormat="false" ht="12.75" hidden="false" customHeight="true" outlineLevel="0" collapsed="false">
      <c r="B767" s="90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90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90"/>
      <c r="Y767" s="2"/>
      <c r="Z767" s="2"/>
      <c r="AA767" s="2"/>
      <c r="AB767" s="98"/>
      <c r="AC767" s="2"/>
      <c r="AD767" s="2"/>
      <c r="AE767" s="2"/>
      <c r="AF767" s="2"/>
      <c r="AG767" s="71"/>
      <c r="AH767" s="85"/>
      <c r="AI767" s="85"/>
    </row>
    <row r="768" customFormat="false" ht="12.75" hidden="false" customHeight="true" outlineLevel="0" collapsed="false">
      <c r="B768" s="90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90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90"/>
      <c r="Y768" s="2"/>
      <c r="Z768" s="2"/>
      <c r="AA768" s="2"/>
      <c r="AB768" s="98"/>
      <c r="AC768" s="2"/>
      <c r="AD768" s="2"/>
      <c r="AE768" s="2"/>
      <c r="AF768" s="2"/>
      <c r="AG768" s="71"/>
      <c r="AH768" s="85"/>
      <c r="AI768" s="85"/>
    </row>
    <row r="769" customFormat="false" ht="12.75" hidden="false" customHeight="true" outlineLevel="0" collapsed="false">
      <c r="B769" s="90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90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90"/>
      <c r="Y769" s="2"/>
      <c r="Z769" s="2"/>
      <c r="AA769" s="2"/>
      <c r="AB769" s="98"/>
      <c r="AC769" s="2"/>
      <c r="AD769" s="2"/>
      <c r="AE769" s="2"/>
      <c r="AF769" s="2"/>
      <c r="AG769" s="71"/>
      <c r="AH769" s="85"/>
      <c r="AI769" s="85"/>
    </row>
    <row r="770" customFormat="false" ht="12.75" hidden="false" customHeight="true" outlineLevel="0" collapsed="false">
      <c r="B770" s="90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90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90"/>
      <c r="Y770" s="2"/>
      <c r="Z770" s="2"/>
      <c r="AA770" s="2"/>
      <c r="AB770" s="98"/>
      <c r="AC770" s="2"/>
      <c r="AD770" s="2"/>
      <c r="AE770" s="2"/>
      <c r="AF770" s="2"/>
      <c r="AG770" s="71"/>
      <c r="AH770" s="85"/>
      <c r="AI770" s="85"/>
    </row>
    <row r="771" customFormat="false" ht="12.75" hidden="false" customHeight="true" outlineLevel="0" collapsed="false">
      <c r="B771" s="90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90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90"/>
      <c r="Y771" s="2"/>
      <c r="Z771" s="2"/>
      <c r="AA771" s="2"/>
      <c r="AB771" s="98"/>
      <c r="AC771" s="2"/>
      <c r="AD771" s="2"/>
      <c r="AE771" s="2"/>
      <c r="AF771" s="2"/>
      <c r="AG771" s="71"/>
      <c r="AH771" s="85"/>
      <c r="AI771" s="85"/>
    </row>
    <row r="772" customFormat="false" ht="12.75" hidden="false" customHeight="true" outlineLevel="0" collapsed="false">
      <c r="B772" s="90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90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90"/>
      <c r="Y772" s="2"/>
      <c r="Z772" s="2"/>
      <c r="AA772" s="2"/>
      <c r="AB772" s="98"/>
      <c r="AC772" s="2"/>
      <c r="AD772" s="2"/>
      <c r="AE772" s="2"/>
      <c r="AF772" s="2"/>
      <c r="AG772" s="71"/>
      <c r="AH772" s="85"/>
      <c r="AI772" s="85"/>
    </row>
    <row r="773" customFormat="false" ht="12.75" hidden="false" customHeight="true" outlineLevel="0" collapsed="false">
      <c r="B773" s="90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90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90"/>
      <c r="Y773" s="2"/>
      <c r="Z773" s="2"/>
      <c r="AA773" s="2"/>
      <c r="AB773" s="98"/>
      <c r="AC773" s="2"/>
      <c r="AD773" s="2"/>
      <c r="AE773" s="2"/>
      <c r="AF773" s="2"/>
      <c r="AG773" s="71"/>
      <c r="AH773" s="85"/>
      <c r="AI773" s="85"/>
    </row>
    <row r="774" customFormat="false" ht="12.75" hidden="false" customHeight="true" outlineLevel="0" collapsed="false">
      <c r="B774" s="90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90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90"/>
      <c r="Y774" s="2"/>
      <c r="Z774" s="2"/>
      <c r="AA774" s="2"/>
      <c r="AB774" s="98"/>
      <c r="AC774" s="2"/>
      <c r="AD774" s="2"/>
      <c r="AE774" s="2"/>
      <c r="AF774" s="2"/>
      <c r="AG774" s="71"/>
      <c r="AH774" s="85"/>
      <c r="AI774" s="85"/>
    </row>
    <row r="775" customFormat="false" ht="12.75" hidden="false" customHeight="true" outlineLevel="0" collapsed="false">
      <c r="B775" s="90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90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90"/>
      <c r="Y775" s="2"/>
      <c r="Z775" s="2"/>
      <c r="AA775" s="2"/>
      <c r="AB775" s="98"/>
      <c r="AC775" s="2"/>
      <c r="AD775" s="2"/>
      <c r="AE775" s="2"/>
      <c r="AF775" s="2"/>
      <c r="AG775" s="71"/>
      <c r="AH775" s="85"/>
      <c r="AI775" s="85"/>
    </row>
    <row r="776" customFormat="false" ht="12.75" hidden="false" customHeight="true" outlineLevel="0" collapsed="false">
      <c r="B776" s="90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90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90"/>
      <c r="Y776" s="2"/>
      <c r="Z776" s="2"/>
      <c r="AA776" s="2"/>
      <c r="AB776" s="98"/>
      <c r="AC776" s="2"/>
      <c r="AD776" s="2"/>
      <c r="AE776" s="2"/>
      <c r="AF776" s="2"/>
      <c r="AG776" s="71"/>
      <c r="AH776" s="85"/>
      <c r="AI776" s="85"/>
    </row>
    <row r="777" customFormat="false" ht="12.75" hidden="false" customHeight="true" outlineLevel="0" collapsed="false">
      <c r="B777" s="90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90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90"/>
      <c r="Y777" s="2"/>
      <c r="Z777" s="2"/>
      <c r="AA777" s="2"/>
      <c r="AB777" s="98"/>
      <c r="AC777" s="2"/>
      <c r="AD777" s="2"/>
      <c r="AE777" s="2"/>
      <c r="AF777" s="2"/>
      <c r="AG777" s="71"/>
      <c r="AH777" s="85"/>
      <c r="AI777" s="85"/>
    </row>
    <row r="778" customFormat="false" ht="12.75" hidden="false" customHeight="true" outlineLevel="0" collapsed="false">
      <c r="B778" s="90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90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90"/>
      <c r="Y778" s="2"/>
      <c r="Z778" s="2"/>
      <c r="AA778" s="2"/>
      <c r="AB778" s="98"/>
      <c r="AC778" s="2"/>
      <c r="AD778" s="2"/>
      <c r="AE778" s="2"/>
      <c r="AF778" s="2"/>
      <c r="AG778" s="71"/>
      <c r="AH778" s="85"/>
      <c r="AI778" s="85"/>
    </row>
    <row r="779" customFormat="false" ht="12.75" hidden="false" customHeight="true" outlineLevel="0" collapsed="false">
      <c r="B779" s="90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90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90"/>
      <c r="Y779" s="2"/>
      <c r="Z779" s="2"/>
      <c r="AA779" s="2"/>
      <c r="AB779" s="98"/>
      <c r="AC779" s="2"/>
      <c r="AD779" s="2"/>
      <c r="AE779" s="2"/>
      <c r="AF779" s="2"/>
      <c r="AG779" s="71"/>
      <c r="AH779" s="85"/>
      <c r="AI779" s="85"/>
    </row>
    <row r="780" customFormat="false" ht="12.75" hidden="false" customHeight="true" outlineLevel="0" collapsed="false">
      <c r="B780" s="90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90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90"/>
      <c r="Y780" s="2"/>
      <c r="Z780" s="2"/>
      <c r="AA780" s="2"/>
      <c r="AB780" s="98"/>
      <c r="AC780" s="2"/>
      <c r="AD780" s="2"/>
      <c r="AE780" s="2"/>
      <c r="AF780" s="2"/>
      <c r="AG780" s="71"/>
      <c r="AH780" s="85"/>
      <c r="AI780" s="85"/>
    </row>
    <row r="781" customFormat="false" ht="12.75" hidden="false" customHeight="true" outlineLevel="0" collapsed="false">
      <c r="B781" s="90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90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90"/>
      <c r="Y781" s="2"/>
      <c r="Z781" s="2"/>
      <c r="AA781" s="2"/>
      <c r="AB781" s="98"/>
      <c r="AC781" s="2"/>
      <c r="AD781" s="2"/>
      <c r="AE781" s="2"/>
      <c r="AF781" s="2"/>
      <c r="AG781" s="71"/>
      <c r="AH781" s="85"/>
      <c r="AI781" s="85"/>
    </row>
    <row r="782" customFormat="false" ht="12.75" hidden="false" customHeight="true" outlineLevel="0" collapsed="false">
      <c r="B782" s="90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90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90"/>
      <c r="Y782" s="2"/>
      <c r="Z782" s="2"/>
      <c r="AA782" s="2"/>
      <c r="AB782" s="98"/>
      <c r="AC782" s="2"/>
      <c r="AD782" s="2"/>
      <c r="AE782" s="2"/>
      <c r="AF782" s="2"/>
      <c r="AG782" s="71"/>
      <c r="AH782" s="85"/>
      <c r="AI782" s="85"/>
    </row>
    <row r="783" customFormat="false" ht="12.75" hidden="false" customHeight="true" outlineLevel="0" collapsed="false">
      <c r="B783" s="90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90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90"/>
      <c r="Y783" s="2"/>
      <c r="Z783" s="2"/>
      <c r="AA783" s="2"/>
      <c r="AB783" s="98"/>
      <c r="AC783" s="2"/>
      <c r="AD783" s="2"/>
      <c r="AE783" s="2"/>
      <c r="AF783" s="2"/>
      <c r="AG783" s="71"/>
      <c r="AH783" s="85"/>
      <c r="AI783" s="85"/>
    </row>
    <row r="784" customFormat="false" ht="12.75" hidden="false" customHeight="true" outlineLevel="0" collapsed="false">
      <c r="B784" s="90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90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90"/>
      <c r="Y784" s="2"/>
      <c r="Z784" s="2"/>
      <c r="AA784" s="2"/>
      <c r="AB784" s="98"/>
      <c r="AC784" s="2"/>
      <c r="AD784" s="2"/>
      <c r="AE784" s="2"/>
      <c r="AF784" s="2"/>
      <c r="AG784" s="71"/>
      <c r="AH784" s="85"/>
      <c r="AI784" s="85"/>
    </row>
    <row r="785" customFormat="false" ht="12.75" hidden="false" customHeight="true" outlineLevel="0" collapsed="false">
      <c r="B785" s="90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90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90"/>
      <c r="Y785" s="2"/>
      <c r="Z785" s="2"/>
      <c r="AA785" s="2"/>
      <c r="AB785" s="98"/>
      <c r="AC785" s="2"/>
      <c r="AD785" s="2"/>
      <c r="AE785" s="2"/>
      <c r="AF785" s="2"/>
      <c r="AG785" s="71"/>
      <c r="AH785" s="85"/>
      <c r="AI785" s="85"/>
    </row>
    <row r="786" customFormat="false" ht="12.75" hidden="false" customHeight="true" outlineLevel="0" collapsed="false">
      <c r="B786" s="90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90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90"/>
      <c r="Y786" s="2"/>
      <c r="Z786" s="2"/>
      <c r="AA786" s="2"/>
      <c r="AB786" s="98"/>
      <c r="AC786" s="2"/>
      <c r="AD786" s="2"/>
      <c r="AE786" s="2"/>
      <c r="AF786" s="2"/>
      <c r="AG786" s="71"/>
      <c r="AH786" s="85"/>
      <c r="AI786" s="85"/>
    </row>
    <row r="787" customFormat="false" ht="12.75" hidden="false" customHeight="true" outlineLevel="0" collapsed="false">
      <c r="B787" s="90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90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90"/>
      <c r="Y787" s="2"/>
      <c r="Z787" s="2"/>
      <c r="AA787" s="2"/>
      <c r="AB787" s="98"/>
      <c r="AC787" s="2"/>
      <c r="AD787" s="2"/>
      <c r="AE787" s="2"/>
      <c r="AF787" s="2"/>
      <c r="AG787" s="71"/>
      <c r="AH787" s="85"/>
      <c r="AI787" s="85"/>
    </row>
    <row r="788" customFormat="false" ht="12.75" hidden="false" customHeight="true" outlineLevel="0" collapsed="false">
      <c r="B788" s="90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90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90"/>
      <c r="Y788" s="2"/>
      <c r="Z788" s="2"/>
      <c r="AA788" s="2"/>
      <c r="AB788" s="98"/>
      <c r="AC788" s="2"/>
      <c r="AD788" s="2"/>
      <c r="AE788" s="2"/>
      <c r="AF788" s="2"/>
      <c r="AG788" s="71"/>
      <c r="AH788" s="85"/>
      <c r="AI788" s="85"/>
    </row>
    <row r="789" customFormat="false" ht="12.75" hidden="false" customHeight="true" outlineLevel="0" collapsed="false">
      <c r="B789" s="90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90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90"/>
      <c r="Y789" s="2"/>
      <c r="Z789" s="2"/>
      <c r="AA789" s="2"/>
      <c r="AB789" s="98"/>
      <c r="AC789" s="2"/>
      <c r="AD789" s="2"/>
      <c r="AE789" s="2"/>
      <c r="AF789" s="2"/>
      <c r="AG789" s="71"/>
      <c r="AH789" s="85"/>
      <c r="AI789" s="85"/>
    </row>
    <row r="790" customFormat="false" ht="12.75" hidden="false" customHeight="true" outlineLevel="0" collapsed="false">
      <c r="B790" s="90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90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90"/>
      <c r="Y790" s="2"/>
      <c r="Z790" s="2"/>
      <c r="AA790" s="2"/>
      <c r="AB790" s="98"/>
      <c r="AC790" s="2"/>
      <c r="AD790" s="2"/>
      <c r="AE790" s="2"/>
      <c r="AF790" s="2"/>
      <c r="AG790" s="71"/>
      <c r="AH790" s="85"/>
      <c r="AI790" s="85"/>
    </row>
    <row r="791" customFormat="false" ht="12.75" hidden="false" customHeight="true" outlineLevel="0" collapsed="false">
      <c r="B791" s="90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90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90"/>
      <c r="Y791" s="2"/>
      <c r="Z791" s="2"/>
      <c r="AA791" s="2"/>
      <c r="AB791" s="98"/>
      <c r="AC791" s="2"/>
      <c r="AD791" s="2"/>
      <c r="AE791" s="2"/>
      <c r="AF791" s="2"/>
      <c r="AG791" s="71"/>
      <c r="AH791" s="85"/>
      <c r="AI791" s="85"/>
    </row>
    <row r="792" customFormat="false" ht="12.75" hidden="false" customHeight="true" outlineLevel="0" collapsed="false">
      <c r="B792" s="90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90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90"/>
      <c r="Y792" s="2"/>
      <c r="Z792" s="2"/>
      <c r="AA792" s="2"/>
      <c r="AB792" s="98"/>
      <c r="AC792" s="2"/>
      <c r="AD792" s="2"/>
      <c r="AE792" s="2"/>
      <c r="AF792" s="2"/>
      <c r="AG792" s="71"/>
      <c r="AH792" s="85"/>
      <c r="AI792" s="85"/>
    </row>
    <row r="793" customFormat="false" ht="12.75" hidden="false" customHeight="true" outlineLevel="0" collapsed="false">
      <c r="B793" s="90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90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90"/>
      <c r="Y793" s="2"/>
      <c r="Z793" s="2"/>
      <c r="AA793" s="2"/>
      <c r="AB793" s="98"/>
      <c r="AC793" s="2"/>
      <c r="AD793" s="2"/>
      <c r="AE793" s="2"/>
      <c r="AF793" s="2"/>
      <c r="AG793" s="71"/>
      <c r="AH793" s="85"/>
      <c r="AI793" s="85"/>
    </row>
    <row r="794" customFormat="false" ht="12.75" hidden="false" customHeight="true" outlineLevel="0" collapsed="false">
      <c r="B794" s="90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90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90"/>
      <c r="Y794" s="2"/>
      <c r="Z794" s="2"/>
      <c r="AA794" s="2"/>
      <c r="AB794" s="98"/>
      <c r="AC794" s="2"/>
      <c r="AD794" s="2"/>
      <c r="AE794" s="2"/>
      <c r="AF794" s="2"/>
      <c r="AG794" s="71"/>
      <c r="AH794" s="85"/>
      <c r="AI794" s="85"/>
    </row>
    <row r="795" customFormat="false" ht="12.75" hidden="false" customHeight="true" outlineLevel="0" collapsed="false">
      <c r="B795" s="90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90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90"/>
      <c r="Y795" s="2"/>
      <c r="Z795" s="2"/>
      <c r="AA795" s="2"/>
      <c r="AB795" s="98"/>
      <c r="AC795" s="2"/>
      <c r="AD795" s="2"/>
      <c r="AE795" s="2"/>
      <c r="AF795" s="2"/>
      <c r="AG795" s="71"/>
      <c r="AH795" s="85"/>
      <c r="AI795" s="85"/>
    </row>
    <row r="796" customFormat="false" ht="12.75" hidden="false" customHeight="true" outlineLevel="0" collapsed="false">
      <c r="B796" s="90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90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90"/>
      <c r="Y796" s="2"/>
      <c r="Z796" s="2"/>
      <c r="AA796" s="2"/>
      <c r="AB796" s="98"/>
      <c r="AC796" s="2"/>
      <c r="AD796" s="2"/>
      <c r="AE796" s="2"/>
      <c r="AF796" s="2"/>
      <c r="AG796" s="71"/>
      <c r="AH796" s="85"/>
      <c r="AI796" s="85"/>
    </row>
    <row r="797" customFormat="false" ht="12.75" hidden="false" customHeight="true" outlineLevel="0" collapsed="false">
      <c r="B797" s="90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90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90"/>
      <c r="Y797" s="2"/>
      <c r="Z797" s="2"/>
      <c r="AA797" s="2"/>
      <c r="AB797" s="98"/>
      <c r="AC797" s="2"/>
      <c r="AD797" s="2"/>
      <c r="AE797" s="2"/>
      <c r="AF797" s="2"/>
      <c r="AG797" s="71"/>
      <c r="AH797" s="85"/>
      <c r="AI797" s="85"/>
    </row>
    <row r="798" customFormat="false" ht="12.75" hidden="false" customHeight="true" outlineLevel="0" collapsed="false">
      <c r="B798" s="90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90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90"/>
      <c r="Y798" s="2"/>
      <c r="Z798" s="2"/>
      <c r="AA798" s="2"/>
      <c r="AB798" s="98"/>
      <c r="AC798" s="2"/>
      <c r="AD798" s="2"/>
      <c r="AE798" s="2"/>
      <c r="AF798" s="2"/>
      <c r="AG798" s="71"/>
      <c r="AH798" s="85"/>
      <c r="AI798" s="85"/>
    </row>
    <row r="799" customFormat="false" ht="12.75" hidden="false" customHeight="true" outlineLevel="0" collapsed="false">
      <c r="B799" s="90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90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90"/>
      <c r="Y799" s="2"/>
      <c r="Z799" s="2"/>
      <c r="AA799" s="2"/>
      <c r="AB799" s="98"/>
      <c r="AC799" s="2"/>
      <c r="AD799" s="2"/>
      <c r="AE799" s="2"/>
      <c r="AF799" s="2"/>
      <c r="AG799" s="71"/>
      <c r="AH799" s="85"/>
      <c r="AI799" s="85"/>
    </row>
    <row r="800" customFormat="false" ht="12.75" hidden="false" customHeight="true" outlineLevel="0" collapsed="false">
      <c r="B800" s="90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90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90"/>
      <c r="Y800" s="2"/>
      <c r="Z800" s="2"/>
      <c r="AA800" s="2"/>
      <c r="AB800" s="98"/>
      <c r="AC800" s="2"/>
      <c r="AD800" s="2"/>
      <c r="AE800" s="2"/>
      <c r="AF800" s="2"/>
      <c r="AG800" s="71"/>
      <c r="AH800" s="85"/>
      <c r="AI800" s="85"/>
    </row>
    <row r="801" customFormat="false" ht="12.75" hidden="false" customHeight="true" outlineLevel="0" collapsed="false">
      <c r="B801" s="90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90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90"/>
      <c r="Y801" s="2"/>
      <c r="Z801" s="2"/>
      <c r="AA801" s="2"/>
      <c r="AB801" s="98"/>
      <c r="AC801" s="2"/>
      <c r="AD801" s="2"/>
      <c r="AE801" s="2"/>
      <c r="AF801" s="2"/>
      <c r="AG801" s="71"/>
      <c r="AH801" s="85"/>
      <c r="AI801" s="85"/>
    </row>
    <row r="802" customFormat="false" ht="12.75" hidden="false" customHeight="true" outlineLevel="0" collapsed="false">
      <c r="B802" s="90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90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90"/>
      <c r="Y802" s="2"/>
      <c r="Z802" s="2"/>
      <c r="AA802" s="2"/>
      <c r="AB802" s="98"/>
      <c r="AC802" s="2"/>
      <c r="AD802" s="2"/>
      <c r="AE802" s="2"/>
      <c r="AF802" s="2"/>
      <c r="AG802" s="71"/>
      <c r="AH802" s="85"/>
      <c r="AI802" s="85"/>
    </row>
    <row r="803" customFormat="false" ht="12.75" hidden="false" customHeight="true" outlineLevel="0" collapsed="false">
      <c r="B803" s="90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90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90"/>
      <c r="Y803" s="2"/>
      <c r="Z803" s="2"/>
      <c r="AA803" s="2"/>
      <c r="AB803" s="98"/>
      <c r="AC803" s="2"/>
      <c r="AD803" s="2"/>
      <c r="AE803" s="2"/>
      <c r="AF803" s="2"/>
      <c r="AG803" s="71"/>
      <c r="AH803" s="85"/>
      <c r="AI803" s="85"/>
    </row>
    <row r="804" customFormat="false" ht="12.75" hidden="false" customHeight="true" outlineLevel="0" collapsed="false">
      <c r="B804" s="90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90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90"/>
      <c r="Y804" s="2"/>
      <c r="Z804" s="2"/>
      <c r="AA804" s="2"/>
      <c r="AB804" s="98"/>
      <c r="AC804" s="2"/>
      <c r="AD804" s="2"/>
      <c r="AE804" s="2"/>
      <c r="AF804" s="2"/>
      <c r="AG804" s="71"/>
      <c r="AH804" s="85"/>
      <c r="AI804" s="85"/>
    </row>
    <row r="805" customFormat="false" ht="12.75" hidden="false" customHeight="true" outlineLevel="0" collapsed="false">
      <c r="B805" s="90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90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90"/>
      <c r="Y805" s="2"/>
      <c r="Z805" s="2"/>
      <c r="AA805" s="2"/>
      <c r="AB805" s="98"/>
      <c r="AC805" s="2"/>
      <c r="AD805" s="2"/>
      <c r="AE805" s="2"/>
      <c r="AF805" s="2"/>
      <c r="AG805" s="71"/>
      <c r="AH805" s="85"/>
      <c r="AI805" s="85"/>
    </row>
    <row r="806" customFormat="false" ht="12.75" hidden="false" customHeight="true" outlineLevel="0" collapsed="false">
      <c r="B806" s="90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90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90"/>
      <c r="Y806" s="2"/>
      <c r="Z806" s="2"/>
      <c r="AA806" s="2"/>
      <c r="AB806" s="98"/>
      <c r="AC806" s="2"/>
      <c r="AD806" s="2"/>
      <c r="AE806" s="2"/>
      <c r="AF806" s="2"/>
      <c r="AG806" s="71"/>
      <c r="AH806" s="85"/>
      <c r="AI806" s="85"/>
    </row>
    <row r="807" customFormat="false" ht="12.75" hidden="false" customHeight="true" outlineLevel="0" collapsed="false">
      <c r="B807" s="90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90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90"/>
      <c r="Y807" s="2"/>
      <c r="Z807" s="2"/>
      <c r="AA807" s="2"/>
      <c r="AB807" s="98"/>
      <c r="AC807" s="2"/>
      <c r="AD807" s="2"/>
      <c r="AE807" s="2"/>
      <c r="AF807" s="2"/>
      <c r="AG807" s="71"/>
      <c r="AH807" s="85"/>
      <c r="AI807" s="85"/>
    </row>
    <row r="808" customFormat="false" ht="12.75" hidden="false" customHeight="true" outlineLevel="0" collapsed="false">
      <c r="B808" s="90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90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90"/>
      <c r="Y808" s="2"/>
      <c r="Z808" s="2"/>
      <c r="AA808" s="2"/>
      <c r="AB808" s="98"/>
      <c r="AC808" s="2"/>
      <c r="AD808" s="2"/>
      <c r="AE808" s="2"/>
      <c r="AF808" s="2"/>
      <c r="AG808" s="71"/>
      <c r="AH808" s="85"/>
      <c r="AI808" s="85"/>
    </row>
    <row r="809" customFormat="false" ht="12.75" hidden="false" customHeight="true" outlineLevel="0" collapsed="false">
      <c r="B809" s="90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90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90"/>
      <c r="Y809" s="2"/>
      <c r="Z809" s="2"/>
      <c r="AA809" s="2"/>
      <c r="AB809" s="98"/>
      <c r="AC809" s="2"/>
      <c r="AD809" s="2"/>
      <c r="AE809" s="2"/>
      <c r="AF809" s="2"/>
      <c r="AG809" s="71"/>
      <c r="AH809" s="85"/>
      <c r="AI809" s="85"/>
    </row>
    <row r="810" customFormat="false" ht="12.75" hidden="false" customHeight="true" outlineLevel="0" collapsed="false">
      <c r="B810" s="90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90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90"/>
      <c r="Y810" s="2"/>
      <c r="Z810" s="2"/>
      <c r="AA810" s="2"/>
      <c r="AB810" s="98"/>
      <c r="AC810" s="2"/>
      <c r="AD810" s="2"/>
      <c r="AE810" s="2"/>
      <c r="AF810" s="2"/>
      <c r="AG810" s="71"/>
      <c r="AH810" s="85"/>
      <c r="AI810" s="85"/>
    </row>
    <row r="811" customFormat="false" ht="12.75" hidden="false" customHeight="true" outlineLevel="0" collapsed="false">
      <c r="B811" s="90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90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90"/>
      <c r="Y811" s="2"/>
      <c r="Z811" s="2"/>
      <c r="AA811" s="2"/>
      <c r="AB811" s="98"/>
      <c r="AC811" s="2"/>
      <c r="AD811" s="2"/>
      <c r="AE811" s="2"/>
      <c r="AF811" s="2"/>
      <c r="AG811" s="71"/>
      <c r="AH811" s="85"/>
      <c r="AI811" s="85"/>
    </row>
    <row r="812" customFormat="false" ht="12.75" hidden="false" customHeight="true" outlineLevel="0" collapsed="false">
      <c r="B812" s="90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90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90"/>
      <c r="Y812" s="2"/>
      <c r="Z812" s="2"/>
      <c r="AA812" s="2"/>
      <c r="AB812" s="98"/>
      <c r="AC812" s="2"/>
      <c r="AD812" s="2"/>
      <c r="AE812" s="2"/>
      <c r="AF812" s="2"/>
      <c r="AG812" s="71"/>
      <c r="AH812" s="85"/>
      <c r="AI812" s="85"/>
    </row>
    <row r="813" customFormat="false" ht="12.75" hidden="false" customHeight="true" outlineLevel="0" collapsed="false">
      <c r="B813" s="90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90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90"/>
      <c r="Y813" s="2"/>
      <c r="Z813" s="2"/>
      <c r="AA813" s="2"/>
      <c r="AB813" s="98"/>
      <c r="AC813" s="2"/>
      <c r="AD813" s="2"/>
      <c r="AE813" s="2"/>
      <c r="AF813" s="2"/>
      <c r="AG813" s="71"/>
      <c r="AH813" s="85"/>
      <c r="AI813" s="85"/>
    </row>
    <row r="814" customFormat="false" ht="12.75" hidden="false" customHeight="true" outlineLevel="0" collapsed="false">
      <c r="B814" s="90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90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90"/>
      <c r="Y814" s="2"/>
      <c r="Z814" s="2"/>
      <c r="AA814" s="2"/>
      <c r="AB814" s="98"/>
      <c r="AC814" s="2"/>
      <c r="AD814" s="2"/>
      <c r="AE814" s="2"/>
      <c r="AF814" s="2"/>
      <c r="AG814" s="71"/>
      <c r="AH814" s="85"/>
      <c r="AI814" s="85"/>
    </row>
    <row r="815" customFormat="false" ht="12.75" hidden="false" customHeight="true" outlineLevel="0" collapsed="false">
      <c r="B815" s="90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90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90"/>
      <c r="Y815" s="2"/>
      <c r="Z815" s="2"/>
      <c r="AA815" s="2"/>
      <c r="AB815" s="98"/>
      <c r="AC815" s="2"/>
      <c r="AD815" s="2"/>
      <c r="AE815" s="2"/>
      <c r="AF815" s="2"/>
      <c r="AG815" s="71"/>
      <c r="AH815" s="85"/>
      <c r="AI815" s="85"/>
    </row>
    <row r="816" customFormat="false" ht="12.75" hidden="false" customHeight="true" outlineLevel="0" collapsed="false">
      <c r="B816" s="90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90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90"/>
      <c r="Y816" s="2"/>
      <c r="Z816" s="2"/>
      <c r="AA816" s="2"/>
      <c r="AB816" s="98"/>
      <c r="AC816" s="2"/>
      <c r="AD816" s="2"/>
      <c r="AE816" s="2"/>
      <c r="AF816" s="2"/>
      <c r="AG816" s="71"/>
      <c r="AH816" s="85"/>
      <c r="AI816" s="85"/>
    </row>
    <row r="817" customFormat="false" ht="12.75" hidden="false" customHeight="true" outlineLevel="0" collapsed="false">
      <c r="B817" s="90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90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90"/>
      <c r="Y817" s="2"/>
      <c r="Z817" s="2"/>
      <c r="AA817" s="2"/>
      <c r="AB817" s="98"/>
      <c r="AC817" s="2"/>
      <c r="AD817" s="2"/>
      <c r="AE817" s="2"/>
      <c r="AF817" s="2"/>
      <c r="AG817" s="71"/>
      <c r="AH817" s="85"/>
      <c r="AI817" s="85"/>
    </row>
    <row r="818" customFormat="false" ht="12.75" hidden="false" customHeight="true" outlineLevel="0" collapsed="false">
      <c r="B818" s="90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90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90"/>
      <c r="Y818" s="2"/>
      <c r="Z818" s="2"/>
      <c r="AA818" s="2"/>
      <c r="AB818" s="98"/>
      <c r="AC818" s="2"/>
      <c r="AD818" s="2"/>
      <c r="AE818" s="2"/>
      <c r="AF818" s="2"/>
      <c r="AG818" s="71"/>
      <c r="AH818" s="85"/>
      <c r="AI818" s="85"/>
    </row>
    <row r="819" customFormat="false" ht="12.75" hidden="false" customHeight="true" outlineLevel="0" collapsed="false">
      <c r="B819" s="90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90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90"/>
      <c r="Y819" s="2"/>
      <c r="Z819" s="2"/>
      <c r="AA819" s="2"/>
      <c r="AB819" s="98"/>
      <c r="AC819" s="2"/>
      <c r="AD819" s="2"/>
      <c r="AE819" s="2"/>
      <c r="AF819" s="2"/>
      <c r="AG819" s="71"/>
      <c r="AH819" s="85"/>
      <c r="AI819" s="85"/>
    </row>
    <row r="820" customFormat="false" ht="12.75" hidden="false" customHeight="true" outlineLevel="0" collapsed="false">
      <c r="B820" s="90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90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90"/>
      <c r="Y820" s="2"/>
      <c r="Z820" s="2"/>
      <c r="AA820" s="2"/>
      <c r="AB820" s="98"/>
      <c r="AC820" s="2"/>
      <c r="AD820" s="2"/>
      <c r="AE820" s="2"/>
      <c r="AF820" s="2"/>
      <c r="AG820" s="71"/>
      <c r="AH820" s="85"/>
      <c r="AI820" s="85"/>
    </row>
    <row r="821" customFormat="false" ht="12.75" hidden="false" customHeight="true" outlineLevel="0" collapsed="false">
      <c r="B821" s="90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90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90"/>
      <c r="Y821" s="2"/>
      <c r="Z821" s="2"/>
      <c r="AA821" s="2"/>
      <c r="AB821" s="98"/>
      <c r="AC821" s="2"/>
      <c r="AD821" s="2"/>
      <c r="AE821" s="2"/>
      <c r="AF821" s="2"/>
      <c r="AG821" s="71"/>
      <c r="AH821" s="85"/>
      <c r="AI821" s="85"/>
    </row>
    <row r="822" customFormat="false" ht="12.75" hidden="false" customHeight="true" outlineLevel="0" collapsed="false">
      <c r="B822" s="90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90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90"/>
      <c r="Y822" s="2"/>
      <c r="Z822" s="2"/>
      <c r="AA822" s="2"/>
      <c r="AB822" s="98"/>
      <c r="AC822" s="2"/>
      <c r="AD822" s="2"/>
      <c r="AE822" s="2"/>
      <c r="AF822" s="2"/>
      <c r="AG822" s="71"/>
      <c r="AH822" s="85"/>
      <c r="AI822" s="85"/>
    </row>
    <row r="823" customFormat="false" ht="12.75" hidden="false" customHeight="true" outlineLevel="0" collapsed="false">
      <c r="B823" s="90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90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90"/>
      <c r="Y823" s="2"/>
      <c r="Z823" s="2"/>
      <c r="AA823" s="2"/>
      <c r="AB823" s="98"/>
      <c r="AC823" s="2"/>
      <c r="AD823" s="2"/>
      <c r="AE823" s="2"/>
      <c r="AF823" s="2"/>
      <c r="AG823" s="71"/>
      <c r="AH823" s="85"/>
      <c r="AI823" s="85"/>
    </row>
    <row r="824" customFormat="false" ht="12.75" hidden="false" customHeight="true" outlineLevel="0" collapsed="false">
      <c r="B824" s="90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90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90"/>
      <c r="Y824" s="2"/>
      <c r="Z824" s="2"/>
      <c r="AA824" s="2"/>
      <c r="AB824" s="98"/>
      <c r="AC824" s="2"/>
      <c r="AD824" s="2"/>
      <c r="AE824" s="2"/>
      <c r="AF824" s="2"/>
      <c r="AG824" s="71"/>
      <c r="AH824" s="85"/>
      <c r="AI824" s="85"/>
    </row>
    <row r="825" customFormat="false" ht="12.75" hidden="false" customHeight="true" outlineLevel="0" collapsed="false">
      <c r="B825" s="90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90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90"/>
      <c r="Y825" s="2"/>
      <c r="Z825" s="2"/>
      <c r="AA825" s="2"/>
      <c r="AB825" s="98"/>
      <c r="AC825" s="2"/>
      <c r="AD825" s="2"/>
      <c r="AE825" s="2"/>
      <c r="AF825" s="2"/>
      <c r="AG825" s="71"/>
      <c r="AH825" s="85"/>
      <c r="AI825" s="85"/>
    </row>
    <row r="826" customFormat="false" ht="12.75" hidden="false" customHeight="true" outlineLevel="0" collapsed="false">
      <c r="B826" s="90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90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90"/>
      <c r="Y826" s="2"/>
      <c r="Z826" s="2"/>
      <c r="AA826" s="2"/>
      <c r="AB826" s="98"/>
      <c r="AC826" s="2"/>
      <c r="AD826" s="2"/>
      <c r="AE826" s="2"/>
      <c r="AF826" s="2"/>
      <c r="AG826" s="71"/>
      <c r="AH826" s="85"/>
      <c r="AI826" s="85"/>
    </row>
    <row r="827" customFormat="false" ht="12.75" hidden="false" customHeight="true" outlineLevel="0" collapsed="false">
      <c r="B827" s="90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90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90"/>
      <c r="Y827" s="2"/>
      <c r="Z827" s="2"/>
      <c r="AA827" s="2"/>
      <c r="AB827" s="98"/>
      <c r="AC827" s="2"/>
      <c r="AD827" s="2"/>
      <c r="AE827" s="2"/>
      <c r="AF827" s="2"/>
      <c r="AG827" s="71"/>
      <c r="AH827" s="85"/>
      <c r="AI827" s="85"/>
    </row>
    <row r="828" customFormat="false" ht="12.75" hidden="false" customHeight="true" outlineLevel="0" collapsed="false">
      <c r="B828" s="90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90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90"/>
      <c r="Y828" s="2"/>
      <c r="Z828" s="2"/>
      <c r="AA828" s="2"/>
      <c r="AB828" s="98"/>
      <c r="AC828" s="2"/>
      <c r="AD828" s="2"/>
      <c r="AE828" s="2"/>
      <c r="AF828" s="2"/>
      <c r="AG828" s="71"/>
      <c r="AH828" s="85"/>
      <c r="AI828" s="85"/>
    </row>
    <row r="829" customFormat="false" ht="12.75" hidden="false" customHeight="true" outlineLevel="0" collapsed="false">
      <c r="B829" s="90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90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90"/>
      <c r="Y829" s="2"/>
      <c r="Z829" s="2"/>
      <c r="AA829" s="2"/>
      <c r="AB829" s="98"/>
      <c r="AC829" s="2"/>
      <c r="AD829" s="2"/>
      <c r="AE829" s="2"/>
      <c r="AF829" s="2"/>
      <c r="AG829" s="71"/>
      <c r="AH829" s="85"/>
      <c r="AI829" s="85"/>
    </row>
    <row r="830" customFormat="false" ht="12.75" hidden="false" customHeight="true" outlineLevel="0" collapsed="false">
      <c r="B830" s="90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90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90"/>
      <c r="Y830" s="2"/>
      <c r="Z830" s="2"/>
      <c r="AA830" s="2"/>
      <c r="AB830" s="98"/>
      <c r="AC830" s="2"/>
      <c r="AD830" s="2"/>
      <c r="AE830" s="2"/>
      <c r="AF830" s="2"/>
      <c r="AG830" s="71"/>
      <c r="AH830" s="85"/>
      <c r="AI830" s="85"/>
    </row>
    <row r="831" customFormat="false" ht="12.75" hidden="false" customHeight="true" outlineLevel="0" collapsed="false">
      <c r="B831" s="90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90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90"/>
      <c r="Y831" s="2"/>
      <c r="Z831" s="2"/>
      <c r="AA831" s="2"/>
      <c r="AB831" s="98"/>
      <c r="AC831" s="2"/>
      <c r="AD831" s="2"/>
      <c r="AE831" s="2"/>
      <c r="AF831" s="2"/>
      <c r="AG831" s="71"/>
      <c r="AH831" s="85"/>
      <c r="AI831" s="85"/>
    </row>
    <row r="832" customFormat="false" ht="12.75" hidden="false" customHeight="true" outlineLevel="0" collapsed="false">
      <c r="B832" s="90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90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90"/>
      <c r="Y832" s="2"/>
      <c r="Z832" s="2"/>
      <c r="AA832" s="2"/>
      <c r="AB832" s="98"/>
      <c r="AC832" s="2"/>
      <c r="AD832" s="2"/>
      <c r="AE832" s="2"/>
      <c r="AF832" s="2"/>
      <c r="AG832" s="71"/>
      <c r="AH832" s="85"/>
      <c r="AI832" s="85"/>
    </row>
    <row r="833" customFormat="false" ht="12.75" hidden="false" customHeight="true" outlineLevel="0" collapsed="false">
      <c r="B833" s="90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90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90"/>
      <c r="Y833" s="2"/>
      <c r="Z833" s="2"/>
      <c r="AA833" s="2"/>
      <c r="AB833" s="98"/>
      <c r="AC833" s="2"/>
      <c r="AD833" s="2"/>
      <c r="AE833" s="2"/>
      <c r="AF833" s="2"/>
      <c r="AG833" s="71"/>
      <c r="AH833" s="85"/>
      <c r="AI833" s="85"/>
    </row>
    <row r="834" customFormat="false" ht="12.75" hidden="false" customHeight="true" outlineLevel="0" collapsed="false">
      <c r="B834" s="90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90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90"/>
      <c r="Y834" s="2"/>
      <c r="Z834" s="2"/>
      <c r="AA834" s="2"/>
      <c r="AB834" s="98"/>
      <c r="AC834" s="2"/>
      <c r="AD834" s="2"/>
      <c r="AE834" s="2"/>
      <c r="AF834" s="2"/>
      <c r="AG834" s="71"/>
      <c r="AH834" s="85"/>
      <c r="AI834" s="85"/>
    </row>
    <row r="835" customFormat="false" ht="12.75" hidden="false" customHeight="true" outlineLevel="0" collapsed="false">
      <c r="B835" s="90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90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90"/>
      <c r="Y835" s="2"/>
      <c r="Z835" s="2"/>
      <c r="AA835" s="2"/>
      <c r="AB835" s="98"/>
      <c r="AC835" s="2"/>
      <c r="AD835" s="2"/>
      <c r="AE835" s="2"/>
      <c r="AF835" s="2"/>
      <c r="AG835" s="71"/>
      <c r="AH835" s="85"/>
      <c r="AI835" s="85"/>
    </row>
    <row r="836" customFormat="false" ht="12.75" hidden="false" customHeight="true" outlineLevel="0" collapsed="false">
      <c r="B836" s="90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90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90"/>
      <c r="Y836" s="2"/>
      <c r="Z836" s="2"/>
      <c r="AA836" s="2"/>
      <c r="AB836" s="98"/>
      <c r="AC836" s="2"/>
      <c r="AD836" s="2"/>
      <c r="AE836" s="2"/>
      <c r="AF836" s="2"/>
      <c r="AG836" s="71"/>
      <c r="AH836" s="85"/>
      <c r="AI836" s="85"/>
    </row>
    <row r="837" customFormat="false" ht="12.75" hidden="false" customHeight="true" outlineLevel="0" collapsed="false">
      <c r="B837" s="90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90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90"/>
      <c r="Y837" s="2"/>
      <c r="Z837" s="2"/>
      <c r="AA837" s="2"/>
      <c r="AB837" s="98"/>
      <c r="AC837" s="2"/>
      <c r="AD837" s="2"/>
      <c r="AE837" s="2"/>
      <c r="AF837" s="2"/>
      <c r="AG837" s="71"/>
      <c r="AH837" s="85"/>
      <c r="AI837" s="85"/>
    </row>
    <row r="838" customFormat="false" ht="12.75" hidden="false" customHeight="true" outlineLevel="0" collapsed="false">
      <c r="B838" s="90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90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90"/>
      <c r="Y838" s="2"/>
      <c r="Z838" s="2"/>
      <c r="AA838" s="2"/>
      <c r="AB838" s="98"/>
      <c r="AC838" s="2"/>
      <c r="AD838" s="2"/>
      <c r="AE838" s="2"/>
      <c r="AF838" s="2"/>
      <c r="AG838" s="71"/>
      <c r="AH838" s="85"/>
      <c r="AI838" s="85"/>
    </row>
    <row r="839" customFormat="false" ht="12.75" hidden="false" customHeight="true" outlineLevel="0" collapsed="false">
      <c r="B839" s="90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90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90"/>
      <c r="Y839" s="2"/>
      <c r="Z839" s="2"/>
      <c r="AA839" s="2"/>
      <c r="AB839" s="98"/>
      <c r="AC839" s="2"/>
      <c r="AD839" s="2"/>
      <c r="AE839" s="2"/>
      <c r="AF839" s="2"/>
      <c r="AG839" s="71"/>
      <c r="AH839" s="85"/>
      <c r="AI839" s="85"/>
    </row>
    <row r="840" customFormat="false" ht="12.75" hidden="false" customHeight="true" outlineLevel="0" collapsed="false">
      <c r="B840" s="90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90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90"/>
      <c r="Y840" s="2"/>
      <c r="Z840" s="2"/>
      <c r="AA840" s="2"/>
      <c r="AB840" s="98"/>
      <c r="AC840" s="2"/>
      <c r="AD840" s="2"/>
      <c r="AE840" s="2"/>
      <c r="AF840" s="2"/>
      <c r="AG840" s="71"/>
      <c r="AH840" s="85"/>
      <c r="AI840" s="85"/>
    </row>
    <row r="841" customFormat="false" ht="12.75" hidden="false" customHeight="true" outlineLevel="0" collapsed="false">
      <c r="B841" s="90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90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90"/>
      <c r="Y841" s="2"/>
      <c r="Z841" s="2"/>
      <c r="AA841" s="2"/>
      <c r="AB841" s="98"/>
      <c r="AC841" s="2"/>
      <c r="AD841" s="2"/>
      <c r="AE841" s="2"/>
      <c r="AF841" s="2"/>
      <c r="AG841" s="71"/>
      <c r="AH841" s="85"/>
      <c r="AI841" s="85"/>
    </row>
    <row r="842" customFormat="false" ht="12.75" hidden="false" customHeight="true" outlineLevel="0" collapsed="false">
      <c r="B842" s="90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90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90"/>
      <c r="Y842" s="2"/>
      <c r="Z842" s="2"/>
      <c r="AA842" s="2"/>
      <c r="AB842" s="98"/>
      <c r="AC842" s="2"/>
      <c r="AD842" s="2"/>
      <c r="AE842" s="2"/>
      <c r="AF842" s="2"/>
      <c r="AG842" s="71"/>
      <c r="AH842" s="85"/>
      <c r="AI842" s="85"/>
    </row>
    <row r="843" customFormat="false" ht="12.75" hidden="false" customHeight="true" outlineLevel="0" collapsed="false">
      <c r="B843" s="90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90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90"/>
      <c r="Y843" s="2"/>
      <c r="Z843" s="2"/>
      <c r="AA843" s="2"/>
      <c r="AB843" s="98"/>
      <c r="AC843" s="2"/>
      <c r="AD843" s="2"/>
      <c r="AE843" s="2"/>
      <c r="AF843" s="2"/>
      <c r="AG843" s="71"/>
      <c r="AH843" s="85"/>
      <c r="AI843" s="85"/>
    </row>
    <row r="844" customFormat="false" ht="12.75" hidden="false" customHeight="true" outlineLevel="0" collapsed="false">
      <c r="B844" s="90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90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90"/>
      <c r="Y844" s="2"/>
      <c r="Z844" s="2"/>
      <c r="AA844" s="2"/>
      <c r="AB844" s="98"/>
      <c r="AC844" s="2"/>
      <c r="AD844" s="2"/>
      <c r="AE844" s="2"/>
      <c r="AF844" s="2"/>
      <c r="AG844" s="71"/>
      <c r="AH844" s="85"/>
      <c r="AI844" s="85"/>
    </row>
    <row r="845" customFormat="false" ht="12.75" hidden="false" customHeight="true" outlineLevel="0" collapsed="false">
      <c r="B845" s="90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90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90"/>
      <c r="Y845" s="2"/>
      <c r="Z845" s="2"/>
      <c r="AA845" s="2"/>
      <c r="AB845" s="98"/>
      <c r="AC845" s="2"/>
      <c r="AD845" s="2"/>
      <c r="AE845" s="2"/>
      <c r="AF845" s="2"/>
      <c r="AG845" s="71"/>
      <c r="AH845" s="85"/>
      <c r="AI845" s="85"/>
    </row>
    <row r="846" customFormat="false" ht="12.75" hidden="false" customHeight="true" outlineLevel="0" collapsed="false">
      <c r="B846" s="90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90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90"/>
      <c r="Y846" s="2"/>
      <c r="Z846" s="2"/>
      <c r="AA846" s="2"/>
      <c r="AB846" s="98"/>
      <c r="AC846" s="2"/>
      <c r="AD846" s="2"/>
      <c r="AE846" s="2"/>
      <c r="AF846" s="2"/>
      <c r="AG846" s="71"/>
      <c r="AH846" s="85"/>
      <c r="AI846" s="85"/>
    </row>
    <row r="847" customFormat="false" ht="12.75" hidden="false" customHeight="true" outlineLevel="0" collapsed="false">
      <c r="B847" s="90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90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90"/>
      <c r="Y847" s="2"/>
      <c r="Z847" s="2"/>
      <c r="AA847" s="2"/>
      <c r="AB847" s="98"/>
      <c r="AC847" s="2"/>
      <c r="AD847" s="2"/>
      <c r="AE847" s="2"/>
      <c r="AF847" s="2"/>
      <c r="AG847" s="71"/>
      <c r="AH847" s="85"/>
      <c r="AI847" s="85"/>
    </row>
    <row r="848" customFormat="false" ht="12.75" hidden="false" customHeight="true" outlineLevel="0" collapsed="false">
      <c r="B848" s="90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90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90"/>
      <c r="Y848" s="2"/>
      <c r="Z848" s="2"/>
      <c r="AA848" s="2"/>
      <c r="AB848" s="98"/>
      <c r="AC848" s="2"/>
      <c r="AD848" s="2"/>
      <c r="AE848" s="2"/>
      <c r="AF848" s="2"/>
      <c r="AG848" s="71"/>
      <c r="AH848" s="85"/>
      <c r="AI848" s="85"/>
    </row>
    <row r="849" customFormat="false" ht="12.75" hidden="false" customHeight="true" outlineLevel="0" collapsed="false">
      <c r="B849" s="90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90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90"/>
      <c r="Y849" s="2"/>
      <c r="Z849" s="2"/>
      <c r="AA849" s="2"/>
      <c r="AB849" s="98"/>
      <c r="AC849" s="2"/>
      <c r="AD849" s="2"/>
      <c r="AE849" s="2"/>
      <c r="AF849" s="2"/>
      <c r="AG849" s="71"/>
      <c r="AH849" s="85"/>
      <c r="AI849" s="85"/>
    </row>
    <row r="850" customFormat="false" ht="12.75" hidden="false" customHeight="true" outlineLevel="0" collapsed="false">
      <c r="B850" s="90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90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90"/>
      <c r="Y850" s="2"/>
      <c r="Z850" s="2"/>
      <c r="AA850" s="2"/>
      <c r="AB850" s="98"/>
      <c r="AC850" s="2"/>
      <c r="AD850" s="2"/>
      <c r="AE850" s="2"/>
      <c r="AF850" s="2"/>
      <c r="AG850" s="71"/>
      <c r="AH850" s="85"/>
      <c r="AI850" s="85"/>
    </row>
    <row r="851" customFormat="false" ht="12.75" hidden="false" customHeight="true" outlineLevel="0" collapsed="false">
      <c r="B851" s="90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90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90"/>
      <c r="Y851" s="2"/>
      <c r="Z851" s="2"/>
      <c r="AA851" s="2"/>
      <c r="AB851" s="98"/>
      <c r="AC851" s="2"/>
      <c r="AD851" s="2"/>
      <c r="AE851" s="2"/>
      <c r="AF851" s="2"/>
      <c r="AG851" s="71"/>
      <c r="AH851" s="85"/>
      <c r="AI851" s="85"/>
    </row>
    <row r="852" customFormat="false" ht="12.75" hidden="false" customHeight="true" outlineLevel="0" collapsed="false">
      <c r="B852" s="90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90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90"/>
      <c r="Y852" s="2"/>
      <c r="Z852" s="2"/>
      <c r="AA852" s="2"/>
      <c r="AB852" s="98"/>
      <c r="AC852" s="2"/>
      <c r="AD852" s="2"/>
      <c r="AE852" s="2"/>
      <c r="AF852" s="2"/>
      <c r="AG852" s="71"/>
      <c r="AH852" s="85"/>
      <c r="AI852" s="85"/>
    </row>
    <row r="853" customFormat="false" ht="12.75" hidden="false" customHeight="true" outlineLevel="0" collapsed="false">
      <c r="B853" s="90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90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90"/>
      <c r="Y853" s="2"/>
      <c r="Z853" s="2"/>
      <c r="AA853" s="2"/>
      <c r="AB853" s="98"/>
      <c r="AC853" s="2"/>
      <c r="AD853" s="2"/>
      <c r="AE853" s="2"/>
      <c r="AF853" s="2"/>
      <c r="AG853" s="71"/>
      <c r="AH853" s="85"/>
      <c r="AI853" s="85"/>
    </row>
    <row r="854" customFormat="false" ht="12.75" hidden="false" customHeight="true" outlineLevel="0" collapsed="false">
      <c r="B854" s="90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90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90"/>
      <c r="Y854" s="2"/>
      <c r="Z854" s="2"/>
      <c r="AA854" s="2"/>
      <c r="AB854" s="98"/>
      <c r="AC854" s="2"/>
      <c r="AD854" s="2"/>
      <c r="AE854" s="2"/>
      <c r="AF854" s="2"/>
      <c r="AG854" s="71"/>
      <c r="AH854" s="85"/>
      <c r="AI854" s="85"/>
    </row>
    <row r="855" customFormat="false" ht="12.75" hidden="false" customHeight="true" outlineLevel="0" collapsed="false">
      <c r="B855" s="90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90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90"/>
      <c r="Y855" s="2"/>
      <c r="Z855" s="2"/>
      <c r="AA855" s="2"/>
      <c r="AB855" s="98"/>
      <c r="AC855" s="2"/>
      <c r="AD855" s="2"/>
      <c r="AE855" s="2"/>
      <c r="AF855" s="2"/>
      <c r="AG855" s="71"/>
      <c r="AH855" s="85"/>
      <c r="AI855" s="85"/>
    </row>
    <row r="856" customFormat="false" ht="12.75" hidden="false" customHeight="true" outlineLevel="0" collapsed="false">
      <c r="B856" s="90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90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90"/>
      <c r="Y856" s="2"/>
      <c r="Z856" s="2"/>
      <c r="AA856" s="2"/>
      <c r="AB856" s="98"/>
      <c r="AC856" s="2"/>
      <c r="AD856" s="2"/>
      <c r="AE856" s="2"/>
      <c r="AF856" s="2"/>
      <c r="AG856" s="71"/>
      <c r="AH856" s="85"/>
      <c r="AI856" s="85"/>
    </row>
    <row r="857" customFormat="false" ht="12.75" hidden="false" customHeight="true" outlineLevel="0" collapsed="false">
      <c r="B857" s="90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90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90"/>
      <c r="Y857" s="2"/>
      <c r="Z857" s="2"/>
      <c r="AA857" s="2"/>
      <c r="AB857" s="98"/>
      <c r="AC857" s="2"/>
      <c r="AD857" s="2"/>
      <c r="AE857" s="2"/>
      <c r="AF857" s="2"/>
      <c r="AG857" s="71"/>
      <c r="AH857" s="85"/>
      <c r="AI857" s="85"/>
    </row>
    <row r="858" customFormat="false" ht="12.75" hidden="false" customHeight="true" outlineLevel="0" collapsed="false">
      <c r="B858" s="90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90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90"/>
      <c r="Y858" s="2"/>
      <c r="Z858" s="2"/>
      <c r="AA858" s="2"/>
      <c r="AB858" s="98"/>
      <c r="AC858" s="2"/>
      <c r="AD858" s="2"/>
      <c r="AE858" s="2"/>
      <c r="AF858" s="2"/>
      <c r="AG858" s="71"/>
      <c r="AH858" s="85"/>
      <c r="AI858" s="85"/>
    </row>
    <row r="859" customFormat="false" ht="12.75" hidden="false" customHeight="true" outlineLevel="0" collapsed="false">
      <c r="B859" s="90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90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90"/>
      <c r="Y859" s="2"/>
      <c r="Z859" s="2"/>
      <c r="AA859" s="2"/>
      <c r="AB859" s="98"/>
      <c r="AC859" s="2"/>
      <c r="AD859" s="2"/>
      <c r="AE859" s="2"/>
      <c r="AF859" s="2"/>
      <c r="AG859" s="71"/>
      <c r="AH859" s="85"/>
      <c r="AI859" s="85"/>
    </row>
    <row r="860" customFormat="false" ht="12.75" hidden="false" customHeight="true" outlineLevel="0" collapsed="false">
      <c r="B860" s="90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90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90"/>
      <c r="Y860" s="2"/>
      <c r="Z860" s="2"/>
      <c r="AA860" s="2"/>
      <c r="AB860" s="98"/>
      <c r="AC860" s="2"/>
      <c r="AD860" s="2"/>
      <c r="AE860" s="2"/>
      <c r="AF860" s="2"/>
      <c r="AG860" s="71"/>
      <c r="AH860" s="85"/>
      <c r="AI860" s="85"/>
    </row>
    <row r="861" customFormat="false" ht="12.75" hidden="false" customHeight="true" outlineLevel="0" collapsed="false">
      <c r="B861" s="90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90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90"/>
      <c r="Y861" s="2"/>
      <c r="Z861" s="2"/>
      <c r="AA861" s="2"/>
      <c r="AB861" s="98"/>
      <c r="AC861" s="2"/>
      <c r="AD861" s="2"/>
      <c r="AE861" s="2"/>
      <c r="AF861" s="2"/>
      <c r="AG861" s="71"/>
      <c r="AH861" s="85"/>
      <c r="AI861" s="85"/>
    </row>
    <row r="862" customFormat="false" ht="12.75" hidden="false" customHeight="true" outlineLevel="0" collapsed="false">
      <c r="B862" s="90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90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90"/>
      <c r="Y862" s="2"/>
      <c r="Z862" s="2"/>
      <c r="AA862" s="2"/>
      <c r="AB862" s="98"/>
      <c r="AC862" s="2"/>
      <c r="AD862" s="2"/>
      <c r="AE862" s="2"/>
      <c r="AF862" s="2"/>
      <c r="AG862" s="71"/>
      <c r="AH862" s="85"/>
      <c r="AI862" s="85"/>
    </row>
    <row r="863" customFormat="false" ht="12.75" hidden="false" customHeight="true" outlineLevel="0" collapsed="false">
      <c r="B863" s="90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90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90"/>
      <c r="Y863" s="2"/>
      <c r="Z863" s="2"/>
      <c r="AA863" s="2"/>
      <c r="AB863" s="98"/>
      <c r="AC863" s="2"/>
      <c r="AD863" s="2"/>
      <c r="AE863" s="2"/>
      <c r="AF863" s="2"/>
      <c r="AG863" s="71"/>
      <c r="AH863" s="85"/>
      <c r="AI863" s="85"/>
    </row>
    <row r="864" customFormat="false" ht="12.75" hidden="false" customHeight="true" outlineLevel="0" collapsed="false">
      <c r="B864" s="90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90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90"/>
      <c r="Y864" s="2"/>
      <c r="Z864" s="2"/>
      <c r="AA864" s="2"/>
      <c r="AB864" s="98"/>
      <c r="AC864" s="2"/>
      <c r="AD864" s="2"/>
      <c r="AE864" s="2"/>
      <c r="AF864" s="2"/>
      <c r="AG864" s="71"/>
      <c r="AH864" s="85"/>
      <c r="AI864" s="85"/>
    </row>
    <row r="865" customFormat="false" ht="12.75" hidden="false" customHeight="true" outlineLevel="0" collapsed="false">
      <c r="B865" s="90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90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90"/>
      <c r="Y865" s="2"/>
      <c r="Z865" s="2"/>
      <c r="AA865" s="2"/>
      <c r="AB865" s="98"/>
      <c r="AC865" s="2"/>
      <c r="AD865" s="2"/>
      <c r="AE865" s="2"/>
      <c r="AF865" s="2"/>
      <c r="AG865" s="71"/>
      <c r="AH865" s="85"/>
      <c r="AI865" s="85"/>
    </row>
    <row r="866" customFormat="false" ht="12.75" hidden="false" customHeight="true" outlineLevel="0" collapsed="false">
      <c r="B866" s="90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90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90"/>
      <c r="Y866" s="2"/>
      <c r="Z866" s="2"/>
      <c r="AA866" s="2"/>
      <c r="AB866" s="98"/>
      <c r="AC866" s="2"/>
      <c r="AD866" s="2"/>
      <c r="AE866" s="2"/>
      <c r="AF866" s="2"/>
      <c r="AG866" s="71"/>
      <c r="AH866" s="85"/>
      <c r="AI866" s="85"/>
    </row>
    <row r="867" customFormat="false" ht="12.75" hidden="false" customHeight="true" outlineLevel="0" collapsed="false">
      <c r="B867" s="90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90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90"/>
      <c r="Y867" s="2"/>
      <c r="Z867" s="2"/>
      <c r="AA867" s="2"/>
      <c r="AB867" s="98"/>
      <c r="AC867" s="2"/>
      <c r="AD867" s="2"/>
      <c r="AE867" s="2"/>
      <c r="AF867" s="2"/>
      <c r="AG867" s="71"/>
      <c r="AH867" s="85"/>
      <c r="AI867" s="85"/>
    </row>
    <row r="868" customFormat="false" ht="12.75" hidden="false" customHeight="true" outlineLevel="0" collapsed="false">
      <c r="B868" s="90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90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90"/>
      <c r="Y868" s="2"/>
      <c r="Z868" s="2"/>
      <c r="AA868" s="2"/>
      <c r="AB868" s="98"/>
      <c r="AC868" s="2"/>
      <c r="AD868" s="2"/>
      <c r="AE868" s="2"/>
      <c r="AF868" s="2"/>
      <c r="AG868" s="71"/>
      <c r="AH868" s="85"/>
      <c r="AI868" s="85"/>
    </row>
    <row r="869" customFormat="false" ht="12.75" hidden="false" customHeight="true" outlineLevel="0" collapsed="false">
      <c r="B869" s="90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90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90"/>
      <c r="Y869" s="2"/>
      <c r="Z869" s="2"/>
      <c r="AA869" s="2"/>
      <c r="AB869" s="98"/>
      <c r="AC869" s="2"/>
      <c r="AD869" s="2"/>
      <c r="AE869" s="2"/>
      <c r="AF869" s="2"/>
      <c r="AG869" s="71"/>
      <c r="AH869" s="85"/>
      <c r="AI869" s="85"/>
    </row>
    <row r="870" customFormat="false" ht="12.75" hidden="false" customHeight="true" outlineLevel="0" collapsed="false">
      <c r="B870" s="90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90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90"/>
      <c r="Y870" s="2"/>
      <c r="Z870" s="2"/>
      <c r="AA870" s="2"/>
      <c r="AB870" s="98"/>
      <c r="AC870" s="2"/>
      <c r="AD870" s="2"/>
      <c r="AE870" s="2"/>
      <c r="AF870" s="2"/>
      <c r="AG870" s="71"/>
      <c r="AH870" s="85"/>
      <c r="AI870" s="85"/>
    </row>
    <row r="871" customFormat="false" ht="12.75" hidden="false" customHeight="true" outlineLevel="0" collapsed="false">
      <c r="B871" s="90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90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90"/>
      <c r="Y871" s="2"/>
      <c r="Z871" s="2"/>
      <c r="AA871" s="2"/>
      <c r="AB871" s="98"/>
      <c r="AC871" s="2"/>
      <c r="AD871" s="2"/>
      <c r="AE871" s="2"/>
      <c r="AF871" s="2"/>
      <c r="AG871" s="71"/>
      <c r="AH871" s="85"/>
      <c r="AI871" s="85"/>
    </row>
    <row r="872" customFormat="false" ht="12.75" hidden="false" customHeight="true" outlineLevel="0" collapsed="false">
      <c r="B872" s="90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90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90"/>
      <c r="Y872" s="2"/>
      <c r="Z872" s="2"/>
      <c r="AA872" s="2"/>
      <c r="AB872" s="98"/>
      <c r="AC872" s="2"/>
      <c r="AD872" s="2"/>
      <c r="AE872" s="2"/>
      <c r="AF872" s="2"/>
      <c r="AG872" s="71"/>
      <c r="AH872" s="85"/>
      <c r="AI872" s="85"/>
    </row>
    <row r="873" customFormat="false" ht="12.75" hidden="false" customHeight="true" outlineLevel="0" collapsed="false">
      <c r="B873" s="90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90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90"/>
      <c r="Y873" s="2"/>
      <c r="Z873" s="2"/>
      <c r="AA873" s="2"/>
      <c r="AB873" s="98"/>
      <c r="AC873" s="2"/>
      <c r="AD873" s="2"/>
      <c r="AE873" s="2"/>
      <c r="AF873" s="2"/>
      <c r="AG873" s="71"/>
      <c r="AH873" s="85"/>
      <c r="AI873" s="85"/>
    </row>
    <row r="874" customFormat="false" ht="12.75" hidden="false" customHeight="true" outlineLevel="0" collapsed="false">
      <c r="B874" s="90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90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90"/>
      <c r="Y874" s="2"/>
      <c r="Z874" s="2"/>
      <c r="AA874" s="2"/>
      <c r="AB874" s="98"/>
      <c r="AC874" s="2"/>
      <c r="AD874" s="2"/>
      <c r="AE874" s="2"/>
      <c r="AF874" s="2"/>
      <c r="AG874" s="71"/>
      <c r="AH874" s="85"/>
      <c r="AI874" s="85"/>
    </row>
    <row r="875" customFormat="false" ht="12.75" hidden="false" customHeight="true" outlineLevel="0" collapsed="false">
      <c r="B875" s="90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90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90"/>
      <c r="Y875" s="2"/>
      <c r="Z875" s="2"/>
      <c r="AA875" s="2"/>
      <c r="AB875" s="98"/>
      <c r="AC875" s="2"/>
      <c r="AD875" s="2"/>
      <c r="AE875" s="2"/>
      <c r="AF875" s="2"/>
      <c r="AG875" s="71"/>
      <c r="AH875" s="85"/>
      <c r="AI875" s="85"/>
    </row>
    <row r="876" customFormat="false" ht="12.75" hidden="false" customHeight="true" outlineLevel="0" collapsed="false">
      <c r="B876" s="90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90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90"/>
      <c r="Y876" s="2"/>
      <c r="Z876" s="2"/>
      <c r="AA876" s="2"/>
      <c r="AB876" s="98"/>
      <c r="AC876" s="2"/>
      <c r="AD876" s="2"/>
      <c r="AE876" s="2"/>
      <c r="AF876" s="2"/>
      <c r="AG876" s="71"/>
      <c r="AH876" s="85"/>
      <c r="AI876" s="85"/>
    </row>
    <row r="877" customFormat="false" ht="12.75" hidden="false" customHeight="true" outlineLevel="0" collapsed="false">
      <c r="B877" s="90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90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90"/>
      <c r="Y877" s="2"/>
      <c r="Z877" s="2"/>
      <c r="AA877" s="2"/>
      <c r="AB877" s="98"/>
      <c r="AC877" s="2"/>
      <c r="AD877" s="2"/>
      <c r="AE877" s="2"/>
      <c r="AF877" s="2"/>
      <c r="AG877" s="71"/>
      <c r="AH877" s="85"/>
      <c r="AI877" s="85"/>
    </row>
    <row r="878" customFormat="false" ht="12.75" hidden="false" customHeight="true" outlineLevel="0" collapsed="false">
      <c r="B878" s="90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90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90"/>
      <c r="Y878" s="2"/>
      <c r="Z878" s="2"/>
      <c r="AA878" s="2"/>
      <c r="AB878" s="98"/>
      <c r="AC878" s="2"/>
      <c r="AD878" s="2"/>
      <c r="AE878" s="2"/>
      <c r="AF878" s="2"/>
      <c r="AG878" s="71"/>
      <c r="AH878" s="85"/>
      <c r="AI878" s="85"/>
    </row>
    <row r="879" customFormat="false" ht="12.75" hidden="false" customHeight="true" outlineLevel="0" collapsed="false">
      <c r="B879" s="90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90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90"/>
      <c r="Y879" s="2"/>
      <c r="Z879" s="2"/>
      <c r="AA879" s="2"/>
      <c r="AB879" s="98"/>
      <c r="AC879" s="2"/>
      <c r="AD879" s="2"/>
      <c r="AE879" s="2"/>
      <c r="AF879" s="2"/>
      <c r="AG879" s="71"/>
      <c r="AH879" s="85"/>
      <c r="AI879" s="85"/>
    </row>
    <row r="880" customFormat="false" ht="12.75" hidden="false" customHeight="true" outlineLevel="0" collapsed="false">
      <c r="B880" s="90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90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90"/>
      <c r="Y880" s="2"/>
      <c r="Z880" s="2"/>
      <c r="AA880" s="2"/>
      <c r="AB880" s="98"/>
      <c r="AC880" s="2"/>
      <c r="AD880" s="2"/>
      <c r="AE880" s="2"/>
      <c r="AF880" s="2"/>
      <c r="AG880" s="71"/>
      <c r="AH880" s="85"/>
      <c r="AI880" s="85"/>
    </row>
    <row r="881" customFormat="false" ht="12.75" hidden="false" customHeight="true" outlineLevel="0" collapsed="false">
      <c r="B881" s="90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90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90"/>
      <c r="Y881" s="2"/>
      <c r="Z881" s="2"/>
      <c r="AA881" s="2"/>
      <c r="AB881" s="98"/>
      <c r="AC881" s="2"/>
      <c r="AD881" s="2"/>
      <c r="AE881" s="2"/>
      <c r="AF881" s="2"/>
      <c r="AG881" s="71"/>
      <c r="AH881" s="85"/>
      <c r="AI881" s="85"/>
    </row>
    <row r="882" customFormat="false" ht="12.75" hidden="false" customHeight="true" outlineLevel="0" collapsed="false">
      <c r="B882" s="90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90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90"/>
      <c r="Y882" s="2"/>
      <c r="Z882" s="2"/>
      <c r="AA882" s="2"/>
      <c r="AB882" s="98"/>
      <c r="AC882" s="2"/>
      <c r="AD882" s="2"/>
      <c r="AE882" s="2"/>
      <c r="AF882" s="2"/>
      <c r="AG882" s="71"/>
      <c r="AH882" s="85"/>
      <c r="AI882" s="85"/>
    </row>
    <row r="883" customFormat="false" ht="12.75" hidden="false" customHeight="true" outlineLevel="0" collapsed="false">
      <c r="B883" s="90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90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90"/>
      <c r="Y883" s="2"/>
      <c r="Z883" s="2"/>
      <c r="AA883" s="2"/>
      <c r="AB883" s="98"/>
      <c r="AC883" s="2"/>
      <c r="AD883" s="2"/>
      <c r="AE883" s="2"/>
      <c r="AF883" s="2"/>
      <c r="AG883" s="71"/>
      <c r="AH883" s="85"/>
      <c r="AI883" s="85"/>
    </row>
    <row r="884" customFormat="false" ht="12.75" hidden="false" customHeight="true" outlineLevel="0" collapsed="false">
      <c r="B884" s="90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90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90"/>
      <c r="Y884" s="2"/>
      <c r="Z884" s="2"/>
      <c r="AA884" s="2"/>
      <c r="AB884" s="98"/>
      <c r="AC884" s="2"/>
      <c r="AD884" s="2"/>
      <c r="AE884" s="2"/>
      <c r="AF884" s="2"/>
      <c r="AG884" s="71"/>
      <c r="AH884" s="85"/>
      <c r="AI884" s="85"/>
    </row>
    <row r="885" customFormat="false" ht="12.75" hidden="false" customHeight="true" outlineLevel="0" collapsed="false">
      <c r="B885" s="90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90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90"/>
      <c r="Y885" s="2"/>
      <c r="Z885" s="2"/>
      <c r="AA885" s="2"/>
      <c r="AB885" s="98"/>
      <c r="AC885" s="2"/>
      <c r="AD885" s="2"/>
      <c r="AE885" s="2"/>
      <c r="AF885" s="2"/>
      <c r="AG885" s="71"/>
      <c r="AH885" s="85"/>
      <c r="AI885" s="85"/>
    </row>
    <row r="886" customFormat="false" ht="12.75" hidden="false" customHeight="true" outlineLevel="0" collapsed="false">
      <c r="B886" s="90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90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90"/>
      <c r="Y886" s="2"/>
      <c r="Z886" s="2"/>
      <c r="AA886" s="2"/>
      <c r="AB886" s="98"/>
      <c r="AC886" s="2"/>
      <c r="AD886" s="2"/>
      <c r="AE886" s="2"/>
      <c r="AF886" s="2"/>
      <c r="AG886" s="71"/>
      <c r="AH886" s="85"/>
      <c r="AI886" s="85"/>
    </row>
    <row r="887" customFormat="false" ht="12.75" hidden="false" customHeight="true" outlineLevel="0" collapsed="false">
      <c r="B887" s="90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90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90"/>
      <c r="Y887" s="2"/>
      <c r="Z887" s="2"/>
      <c r="AA887" s="2"/>
      <c r="AB887" s="98"/>
      <c r="AC887" s="2"/>
      <c r="AD887" s="2"/>
      <c r="AE887" s="2"/>
      <c r="AF887" s="2"/>
      <c r="AG887" s="71"/>
      <c r="AH887" s="85"/>
      <c r="AI887" s="85"/>
    </row>
    <row r="888" customFormat="false" ht="12.75" hidden="false" customHeight="true" outlineLevel="0" collapsed="false">
      <c r="B888" s="90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90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90"/>
      <c r="Y888" s="2"/>
      <c r="Z888" s="2"/>
      <c r="AA888" s="2"/>
      <c r="AB888" s="98"/>
      <c r="AC888" s="2"/>
      <c r="AD888" s="2"/>
      <c r="AE888" s="2"/>
      <c r="AF888" s="2"/>
      <c r="AG888" s="71"/>
      <c r="AH888" s="85"/>
      <c r="AI888" s="85"/>
    </row>
    <row r="889" customFormat="false" ht="12.75" hidden="false" customHeight="true" outlineLevel="0" collapsed="false">
      <c r="B889" s="90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90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90"/>
      <c r="Y889" s="2"/>
      <c r="Z889" s="2"/>
      <c r="AA889" s="2"/>
      <c r="AB889" s="98"/>
      <c r="AC889" s="2"/>
      <c r="AD889" s="2"/>
      <c r="AE889" s="2"/>
      <c r="AF889" s="2"/>
      <c r="AG889" s="71"/>
      <c r="AH889" s="85"/>
      <c r="AI889" s="85"/>
    </row>
    <row r="890" customFormat="false" ht="12.75" hidden="false" customHeight="true" outlineLevel="0" collapsed="false">
      <c r="B890" s="90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90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90"/>
      <c r="Y890" s="2"/>
      <c r="Z890" s="2"/>
      <c r="AA890" s="2"/>
      <c r="AB890" s="98"/>
      <c r="AC890" s="2"/>
      <c r="AD890" s="2"/>
      <c r="AE890" s="2"/>
      <c r="AF890" s="2"/>
      <c r="AG890" s="71"/>
      <c r="AH890" s="85"/>
      <c r="AI890" s="85"/>
    </row>
    <row r="891" customFormat="false" ht="12.75" hidden="false" customHeight="true" outlineLevel="0" collapsed="false">
      <c r="B891" s="90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90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90"/>
      <c r="Y891" s="2"/>
      <c r="Z891" s="2"/>
      <c r="AA891" s="2"/>
      <c r="AB891" s="98"/>
      <c r="AC891" s="2"/>
      <c r="AD891" s="2"/>
      <c r="AE891" s="2"/>
      <c r="AF891" s="2"/>
      <c r="AG891" s="71"/>
      <c r="AH891" s="85"/>
      <c r="AI891" s="85"/>
    </row>
    <row r="892" customFormat="false" ht="12.75" hidden="false" customHeight="true" outlineLevel="0" collapsed="false">
      <c r="B892" s="90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90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90"/>
      <c r="Y892" s="2"/>
      <c r="Z892" s="2"/>
      <c r="AA892" s="2"/>
      <c r="AB892" s="98"/>
      <c r="AC892" s="2"/>
      <c r="AD892" s="2"/>
      <c r="AE892" s="2"/>
      <c r="AF892" s="2"/>
      <c r="AG892" s="71"/>
      <c r="AH892" s="85"/>
      <c r="AI892" s="85"/>
    </row>
    <row r="893" customFormat="false" ht="12.75" hidden="false" customHeight="true" outlineLevel="0" collapsed="false">
      <c r="B893" s="90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90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90"/>
      <c r="Y893" s="2"/>
      <c r="Z893" s="2"/>
      <c r="AA893" s="2"/>
      <c r="AB893" s="98"/>
      <c r="AC893" s="2"/>
      <c r="AD893" s="2"/>
      <c r="AE893" s="2"/>
      <c r="AF893" s="2"/>
      <c r="AG893" s="71"/>
      <c r="AH893" s="85"/>
      <c r="AI893" s="85"/>
    </row>
    <row r="894" customFormat="false" ht="12.75" hidden="false" customHeight="true" outlineLevel="0" collapsed="false">
      <c r="B894" s="90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90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90"/>
      <c r="Y894" s="2"/>
      <c r="Z894" s="2"/>
      <c r="AA894" s="2"/>
      <c r="AB894" s="98"/>
      <c r="AC894" s="2"/>
      <c r="AD894" s="2"/>
      <c r="AE894" s="2"/>
      <c r="AF894" s="2"/>
      <c r="AG894" s="71"/>
      <c r="AH894" s="85"/>
      <c r="AI894" s="85"/>
    </row>
    <row r="895" customFormat="false" ht="12.75" hidden="false" customHeight="true" outlineLevel="0" collapsed="false">
      <c r="B895" s="90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90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90"/>
      <c r="Y895" s="2"/>
      <c r="Z895" s="2"/>
      <c r="AA895" s="2"/>
      <c r="AB895" s="98"/>
      <c r="AC895" s="2"/>
      <c r="AD895" s="2"/>
      <c r="AE895" s="2"/>
      <c r="AF895" s="2"/>
      <c r="AG895" s="71"/>
      <c r="AH895" s="85"/>
      <c r="AI895" s="85"/>
    </row>
    <row r="896" customFormat="false" ht="12.75" hidden="false" customHeight="true" outlineLevel="0" collapsed="false">
      <c r="B896" s="90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90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90"/>
      <c r="Y896" s="2"/>
      <c r="Z896" s="2"/>
      <c r="AA896" s="2"/>
      <c r="AB896" s="98"/>
      <c r="AC896" s="2"/>
      <c r="AD896" s="2"/>
      <c r="AE896" s="2"/>
      <c r="AF896" s="2"/>
      <c r="AG896" s="71"/>
      <c r="AH896" s="85"/>
      <c r="AI896" s="85"/>
    </row>
    <row r="897" customFormat="false" ht="12.75" hidden="false" customHeight="true" outlineLevel="0" collapsed="false">
      <c r="B897" s="90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90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90"/>
      <c r="Y897" s="2"/>
      <c r="Z897" s="2"/>
      <c r="AA897" s="2"/>
      <c r="AB897" s="98"/>
      <c r="AC897" s="2"/>
      <c r="AD897" s="2"/>
      <c r="AE897" s="2"/>
      <c r="AF897" s="2"/>
      <c r="AG897" s="71"/>
      <c r="AH897" s="85"/>
      <c r="AI897" s="85"/>
    </row>
    <row r="898" customFormat="false" ht="12.75" hidden="false" customHeight="true" outlineLevel="0" collapsed="false">
      <c r="B898" s="90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90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90"/>
      <c r="Y898" s="2"/>
      <c r="Z898" s="2"/>
      <c r="AA898" s="2"/>
      <c r="AB898" s="98"/>
      <c r="AC898" s="2"/>
      <c r="AD898" s="2"/>
      <c r="AE898" s="2"/>
      <c r="AF898" s="2"/>
      <c r="AG898" s="71"/>
      <c r="AH898" s="85"/>
      <c r="AI898" s="85"/>
    </row>
    <row r="899" customFormat="false" ht="12.75" hidden="false" customHeight="true" outlineLevel="0" collapsed="false">
      <c r="B899" s="90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90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90"/>
      <c r="Y899" s="2"/>
      <c r="Z899" s="2"/>
      <c r="AA899" s="2"/>
      <c r="AB899" s="98"/>
      <c r="AC899" s="2"/>
      <c r="AD899" s="2"/>
      <c r="AE899" s="2"/>
      <c r="AF899" s="2"/>
      <c r="AG899" s="71"/>
      <c r="AH899" s="85"/>
      <c r="AI899" s="85"/>
    </row>
    <row r="900" customFormat="false" ht="12.75" hidden="false" customHeight="true" outlineLevel="0" collapsed="false">
      <c r="B900" s="90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90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90"/>
      <c r="Y900" s="2"/>
      <c r="Z900" s="2"/>
      <c r="AA900" s="2"/>
      <c r="AB900" s="98"/>
      <c r="AC900" s="2"/>
      <c r="AD900" s="2"/>
      <c r="AE900" s="2"/>
      <c r="AF900" s="2"/>
      <c r="AG900" s="71"/>
      <c r="AH900" s="85"/>
      <c r="AI900" s="85"/>
    </row>
    <row r="901" customFormat="false" ht="12.75" hidden="false" customHeight="true" outlineLevel="0" collapsed="false">
      <c r="B901" s="90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90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90"/>
      <c r="Y901" s="2"/>
      <c r="Z901" s="2"/>
      <c r="AA901" s="2"/>
      <c r="AB901" s="98"/>
      <c r="AC901" s="2"/>
      <c r="AD901" s="2"/>
      <c r="AE901" s="2"/>
      <c r="AF901" s="2"/>
      <c r="AG901" s="71"/>
      <c r="AH901" s="85"/>
      <c r="AI901" s="85"/>
    </row>
    <row r="902" customFormat="false" ht="12.75" hidden="false" customHeight="true" outlineLevel="0" collapsed="false">
      <c r="B902" s="90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90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90"/>
      <c r="Y902" s="2"/>
      <c r="Z902" s="2"/>
      <c r="AA902" s="2"/>
      <c r="AB902" s="98"/>
      <c r="AC902" s="2"/>
      <c r="AD902" s="2"/>
      <c r="AE902" s="2"/>
      <c r="AF902" s="2"/>
      <c r="AG902" s="71"/>
      <c r="AH902" s="85"/>
      <c r="AI902" s="85"/>
    </row>
    <row r="903" customFormat="false" ht="12.75" hidden="false" customHeight="true" outlineLevel="0" collapsed="false">
      <c r="B903" s="90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90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90"/>
      <c r="Y903" s="2"/>
      <c r="Z903" s="2"/>
      <c r="AA903" s="2"/>
      <c r="AB903" s="98"/>
      <c r="AC903" s="2"/>
      <c r="AD903" s="2"/>
      <c r="AE903" s="2"/>
      <c r="AF903" s="2"/>
      <c r="AG903" s="71"/>
      <c r="AH903" s="85"/>
      <c r="AI903" s="85"/>
    </row>
    <row r="904" customFormat="false" ht="12.75" hidden="false" customHeight="true" outlineLevel="0" collapsed="false">
      <c r="B904" s="90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90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90"/>
      <c r="Y904" s="2"/>
      <c r="Z904" s="2"/>
      <c r="AA904" s="2"/>
      <c r="AB904" s="98"/>
      <c r="AC904" s="2"/>
      <c r="AD904" s="2"/>
      <c r="AE904" s="2"/>
      <c r="AF904" s="2"/>
      <c r="AG904" s="71"/>
      <c r="AH904" s="85"/>
      <c r="AI904" s="85"/>
    </row>
    <row r="905" customFormat="false" ht="12.75" hidden="false" customHeight="true" outlineLevel="0" collapsed="false">
      <c r="B905" s="90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90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90"/>
      <c r="Y905" s="2"/>
      <c r="Z905" s="2"/>
      <c r="AA905" s="2"/>
      <c r="AB905" s="98"/>
      <c r="AC905" s="2"/>
      <c r="AD905" s="2"/>
      <c r="AE905" s="2"/>
      <c r="AF905" s="2"/>
      <c r="AG905" s="71"/>
      <c r="AH905" s="85"/>
      <c r="AI905" s="85"/>
    </row>
    <row r="906" customFormat="false" ht="12.75" hidden="false" customHeight="true" outlineLevel="0" collapsed="false">
      <c r="B906" s="90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90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90"/>
      <c r="Y906" s="2"/>
      <c r="Z906" s="2"/>
      <c r="AA906" s="2"/>
      <c r="AB906" s="98"/>
      <c r="AC906" s="2"/>
      <c r="AD906" s="2"/>
      <c r="AE906" s="2"/>
      <c r="AF906" s="2"/>
      <c r="AG906" s="71"/>
      <c r="AH906" s="85"/>
      <c r="AI906" s="85"/>
    </row>
    <row r="907" customFormat="false" ht="12.75" hidden="false" customHeight="true" outlineLevel="0" collapsed="false">
      <c r="B907" s="90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90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90"/>
      <c r="Y907" s="2"/>
      <c r="Z907" s="2"/>
      <c r="AA907" s="2"/>
      <c r="AB907" s="98"/>
      <c r="AC907" s="2"/>
      <c r="AD907" s="2"/>
      <c r="AE907" s="2"/>
      <c r="AF907" s="2"/>
      <c r="AG907" s="71"/>
      <c r="AH907" s="85"/>
      <c r="AI907" s="85"/>
    </row>
    <row r="908" customFormat="false" ht="12.75" hidden="false" customHeight="true" outlineLevel="0" collapsed="false">
      <c r="B908" s="90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90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90"/>
      <c r="Y908" s="2"/>
      <c r="Z908" s="2"/>
      <c r="AA908" s="2"/>
      <c r="AB908" s="98"/>
      <c r="AC908" s="2"/>
      <c r="AD908" s="2"/>
      <c r="AE908" s="2"/>
      <c r="AF908" s="2"/>
      <c r="AG908" s="71"/>
      <c r="AH908" s="85"/>
      <c r="AI908" s="85"/>
    </row>
    <row r="909" customFormat="false" ht="12.75" hidden="false" customHeight="true" outlineLevel="0" collapsed="false">
      <c r="B909" s="90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90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90"/>
      <c r="Y909" s="2"/>
      <c r="Z909" s="2"/>
      <c r="AA909" s="2"/>
      <c r="AB909" s="98"/>
      <c r="AC909" s="2"/>
      <c r="AD909" s="2"/>
      <c r="AE909" s="2"/>
      <c r="AF909" s="2"/>
      <c r="AG909" s="71"/>
      <c r="AH909" s="85"/>
      <c r="AI909" s="85"/>
    </row>
    <row r="910" customFormat="false" ht="12.75" hidden="false" customHeight="true" outlineLevel="0" collapsed="false">
      <c r="B910" s="90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90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90"/>
      <c r="Y910" s="2"/>
      <c r="Z910" s="2"/>
      <c r="AA910" s="2"/>
      <c r="AB910" s="98"/>
      <c r="AC910" s="2"/>
      <c r="AD910" s="2"/>
      <c r="AE910" s="2"/>
      <c r="AF910" s="2"/>
      <c r="AG910" s="71"/>
      <c r="AH910" s="85"/>
      <c r="AI910" s="85"/>
    </row>
    <row r="911" customFormat="false" ht="12.75" hidden="false" customHeight="true" outlineLevel="0" collapsed="false">
      <c r="B911" s="90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90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90"/>
      <c r="Y911" s="2"/>
      <c r="Z911" s="2"/>
      <c r="AA911" s="2"/>
      <c r="AB911" s="98"/>
      <c r="AC911" s="2"/>
      <c r="AD911" s="2"/>
      <c r="AE911" s="2"/>
      <c r="AF911" s="2"/>
      <c r="AG911" s="71"/>
      <c r="AH911" s="85"/>
      <c r="AI911" s="85"/>
    </row>
    <row r="912" customFormat="false" ht="12.75" hidden="false" customHeight="true" outlineLevel="0" collapsed="false">
      <c r="B912" s="90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90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90"/>
      <c r="Y912" s="2"/>
      <c r="Z912" s="2"/>
      <c r="AA912" s="2"/>
      <c r="AB912" s="98"/>
      <c r="AC912" s="2"/>
      <c r="AD912" s="2"/>
      <c r="AE912" s="2"/>
      <c r="AF912" s="2"/>
      <c r="AG912" s="71"/>
      <c r="AH912" s="85"/>
      <c r="AI912" s="85"/>
    </row>
    <row r="913" customFormat="false" ht="12.75" hidden="false" customHeight="true" outlineLevel="0" collapsed="false">
      <c r="B913" s="90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90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90"/>
      <c r="Y913" s="2"/>
      <c r="Z913" s="2"/>
      <c r="AA913" s="2"/>
      <c r="AB913" s="98"/>
      <c r="AC913" s="2"/>
      <c r="AD913" s="2"/>
      <c r="AE913" s="2"/>
      <c r="AF913" s="2"/>
      <c r="AG913" s="71"/>
      <c r="AH913" s="85"/>
      <c r="AI913" s="85"/>
    </row>
    <row r="914" customFormat="false" ht="12.75" hidden="false" customHeight="true" outlineLevel="0" collapsed="false">
      <c r="B914" s="90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90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90"/>
      <c r="Y914" s="2"/>
      <c r="Z914" s="2"/>
      <c r="AA914" s="2"/>
      <c r="AB914" s="98"/>
      <c r="AC914" s="2"/>
      <c r="AD914" s="2"/>
      <c r="AE914" s="2"/>
      <c r="AF914" s="2"/>
      <c r="AG914" s="71"/>
      <c r="AH914" s="85"/>
      <c r="AI914" s="85"/>
    </row>
    <row r="915" customFormat="false" ht="12.75" hidden="false" customHeight="true" outlineLevel="0" collapsed="false">
      <c r="B915" s="90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90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90"/>
      <c r="Y915" s="2"/>
      <c r="Z915" s="2"/>
      <c r="AA915" s="2"/>
      <c r="AB915" s="98"/>
      <c r="AC915" s="2"/>
      <c r="AD915" s="2"/>
      <c r="AE915" s="2"/>
      <c r="AF915" s="2"/>
      <c r="AG915" s="71"/>
      <c r="AH915" s="85"/>
      <c r="AI915" s="85"/>
    </row>
    <row r="916" customFormat="false" ht="12.75" hidden="false" customHeight="true" outlineLevel="0" collapsed="false">
      <c r="B916" s="90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90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90"/>
      <c r="Y916" s="2"/>
      <c r="Z916" s="2"/>
      <c r="AA916" s="2"/>
      <c r="AB916" s="98"/>
      <c r="AC916" s="2"/>
      <c r="AD916" s="2"/>
      <c r="AE916" s="2"/>
      <c r="AF916" s="2"/>
      <c r="AG916" s="71"/>
      <c r="AH916" s="85"/>
      <c r="AI916" s="85"/>
    </row>
    <row r="917" customFormat="false" ht="12.75" hidden="false" customHeight="true" outlineLevel="0" collapsed="false">
      <c r="B917" s="90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90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90"/>
      <c r="Y917" s="2"/>
      <c r="Z917" s="2"/>
      <c r="AA917" s="2"/>
      <c r="AB917" s="98"/>
      <c r="AC917" s="2"/>
      <c r="AD917" s="2"/>
      <c r="AE917" s="2"/>
      <c r="AF917" s="2"/>
      <c r="AG917" s="71"/>
      <c r="AH917" s="85"/>
      <c r="AI917" s="85"/>
    </row>
    <row r="918" customFormat="false" ht="12.75" hidden="false" customHeight="true" outlineLevel="0" collapsed="false">
      <c r="B918" s="90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90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90"/>
      <c r="Y918" s="2"/>
      <c r="Z918" s="2"/>
      <c r="AA918" s="2"/>
      <c r="AB918" s="98"/>
      <c r="AC918" s="2"/>
      <c r="AD918" s="2"/>
      <c r="AE918" s="2"/>
      <c r="AF918" s="2"/>
      <c r="AG918" s="71"/>
      <c r="AH918" s="85"/>
      <c r="AI918" s="85"/>
    </row>
    <row r="919" customFormat="false" ht="12.75" hidden="false" customHeight="true" outlineLevel="0" collapsed="false">
      <c r="B919" s="90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90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90"/>
      <c r="Y919" s="2"/>
      <c r="Z919" s="2"/>
      <c r="AA919" s="2"/>
      <c r="AB919" s="98"/>
      <c r="AC919" s="2"/>
      <c r="AD919" s="2"/>
      <c r="AE919" s="2"/>
      <c r="AF919" s="2"/>
      <c r="AG919" s="71"/>
      <c r="AH919" s="85"/>
      <c r="AI919" s="85"/>
    </row>
    <row r="920" customFormat="false" ht="12.75" hidden="false" customHeight="true" outlineLevel="0" collapsed="false">
      <c r="B920" s="90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90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90"/>
      <c r="Y920" s="2"/>
      <c r="Z920" s="2"/>
      <c r="AA920" s="2"/>
      <c r="AB920" s="98"/>
      <c r="AC920" s="2"/>
      <c r="AD920" s="2"/>
      <c r="AE920" s="2"/>
      <c r="AF920" s="2"/>
      <c r="AG920" s="71"/>
      <c r="AH920" s="85"/>
      <c r="AI920" s="85"/>
    </row>
    <row r="921" customFormat="false" ht="12.75" hidden="false" customHeight="true" outlineLevel="0" collapsed="false">
      <c r="B921" s="90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90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90"/>
      <c r="Y921" s="2"/>
      <c r="Z921" s="2"/>
      <c r="AA921" s="2"/>
      <c r="AB921" s="98"/>
      <c r="AC921" s="2"/>
      <c r="AD921" s="2"/>
      <c r="AE921" s="2"/>
      <c r="AF921" s="2"/>
      <c r="AG921" s="71"/>
      <c r="AH921" s="85"/>
      <c r="AI921" s="85"/>
    </row>
    <row r="922" customFormat="false" ht="12.75" hidden="false" customHeight="true" outlineLevel="0" collapsed="false">
      <c r="B922" s="90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90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90"/>
      <c r="Y922" s="2"/>
      <c r="Z922" s="2"/>
      <c r="AA922" s="2"/>
      <c r="AB922" s="98"/>
      <c r="AC922" s="2"/>
      <c r="AD922" s="2"/>
      <c r="AE922" s="2"/>
      <c r="AF922" s="2"/>
      <c r="AG922" s="71"/>
      <c r="AH922" s="85"/>
      <c r="AI922" s="85"/>
    </row>
    <row r="923" customFormat="false" ht="12.75" hidden="false" customHeight="true" outlineLevel="0" collapsed="false">
      <c r="B923" s="90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90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90"/>
      <c r="Y923" s="2"/>
      <c r="Z923" s="2"/>
      <c r="AA923" s="2"/>
      <c r="AB923" s="98"/>
      <c r="AC923" s="2"/>
      <c r="AD923" s="2"/>
      <c r="AE923" s="2"/>
      <c r="AF923" s="2"/>
      <c r="AG923" s="71"/>
      <c r="AH923" s="85"/>
      <c r="AI923" s="85"/>
    </row>
    <row r="924" customFormat="false" ht="12.75" hidden="false" customHeight="true" outlineLevel="0" collapsed="false">
      <c r="B924" s="90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90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90"/>
      <c r="Y924" s="2"/>
      <c r="Z924" s="2"/>
      <c r="AA924" s="2"/>
      <c r="AB924" s="98"/>
      <c r="AC924" s="2"/>
      <c r="AD924" s="2"/>
      <c r="AE924" s="2"/>
      <c r="AF924" s="2"/>
      <c r="AG924" s="71"/>
      <c r="AH924" s="85"/>
      <c r="AI924" s="85"/>
    </row>
    <row r="925" customFormat="false" ht="12.75" hidden="false" customHeight="true" outlineLevel="0" collapsed="false">
      <c r="B925" s="90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90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90"/>
      <c r="Y925" s="2"/>
      <c r="Z925" s="2"/>
      <c r="AA925" s="2"/>
      <c r="AB925" s="98"/>
      <c r="AC925" s="2"/>
      <c r="AD925" s="2"/>
      <c r="AE925" s="2"/>
      <c r="AF925" s="2"/>
      <c r="AG925" s="71"/>
      <c r="AH925" s="85"/>
      <c r="AI925" s="85"/>
    </row>
    <row r="926" customFormat="false" ht="12.75" hidden="false" customHeight="true" outlineLevel="0" collapsed="false">
      <c r="B926" s="90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90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90"/>
      <c r="Y926" s="2"/>
      <c r="Z926" s="2"/>
      <c r="AA926" s="2"/>
      <c r="AB926" s="98"/>
      <c r="AC926" s="2"/>
      <c r="AD926" s="2"/>
      <c r="AE926" s="2"/>
      <c r="AF926" s="2"/>
      <c r="AG926" s="71"/>
      <c r="AH926" s="85"/>
      <c r="AI926" s="85"/>
    </row>
    <row r="927" customFormat="false" ht="12.75" hidden="false" customHeight="true" outlineLevel="0" collapsed="false">
      <c r="B927" s="90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90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90"/>
      <c r="Y927" s="2"/>
      <c r="Z927" s="2"/>
      <c r="AA927" s="2"/>
      <c r="AB927" s="98"/>
      <c r="AC927" s="2"/>
      <c r="AD927" s="2"/>
      <c r="AE927" s="2"/>
      <c r="AF927" s="2"/>
      <c r="AG927" s="71"/>
      <c r="AH927" s="85"/>
      <c r="AI927" s="85"/>
    </row>
    <row r="928" customFormat="false" ht="12.75" hidden="false" customHeight="true" outlineLevel="0" collapsed="false">
      <c r="B928" s="90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90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90"/>
      <c r="Y928" s="2"/>
      <c r="Z928" s="2"/>
      <c r="AA928" s="2"/>
      <c r="AB928" s="98"/>
      <c r="AC928" s="2"/>
      <c r="AD928" s="2"/>
      <c r="AE928" s="2"/>
      <c r="AF928" s="2"/>
      <c r="AG928" s="71"/>
      <c r="AH928" s="85"/>
      <c r="AI928" s="85"/>
    </row>
    <row r="929" customFormat="false" ht="12.75" hidden="false" customHeight="true" outlineLevel="0" collapsed="false">
      <c r="B929" s="90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90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90"/>
      <c r="Y929" s="2"/>
      <c r="Z929" s="2"/>
      <c r="AA929" s="2"/>
      <c r="AB929" s="98"/>
      <c r="AC929" s="2"/>
      <c r="AD929" s="2"/>
      <c r="AE929" s="2"/>
      <c r="AF929" s="2"/>
      <c r="AG929" s="71"/>
      <c r="AH929" s="85"/>
      <c r="AI929" s="85"/>
    </row>
    <row r="930" customFormat="false" ht="12.75" hidden="false" customHeight="true" outlineLevel="0" collapsed="false">
      <c r="B930" s="90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90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90"/>
      <c r="Y930" s="2"/>
      <c r="Z930" s="2"/>
      <c r="AA930" s="2"/>
      <c r="AB930" s="98"/>
      <c r="AC930" s="2"/>
      <c r="AD930" s="2"/>
      <c r="AE930" s="2"/>
      <c r="AF930" s="2"/>
      <c r="AG930" s="71"/>
      <c r="AH930" s="85"/>
      <c r="AI930" s="85"/>
    </row>
    <row r="931" customFormat="false" ht="12.75" hidden="false" customHeight="true" outlineLevel="0" collapsed="false">
      <c r="B931" s="90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90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90"/>
      <c r="Y931" s="2"/>
      <c r="Z931" s="2"/>
      <c r="AA931" s="2"/>
      <c r="AB931" s="98"/>
      <c r="AC931" s="2"/>
      <c r="AD931" s="2"/>
      <c r="AE931" s="2"/>
      <c r="AF931" s="2"/>
      <c r="AG931" s="71"/>
      <c r="AH931" s="85"/>
      <c r="AI931" s="85"/>
    </row>
    <row r="932" customFormat="false" ht="12.75" hidden="false" customHeight="true" outlineLevel="0" collapsed="false">
      <c r="B932" s="90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90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90"/>
      <c r="Y932" s="2"/>
      <c r="Z932" s="2"/>
      <c r="AA932" s="2"/>
      <c r="AB932" s="98"/>
      <c r="AC932" s="2"/>
      <c r="AD932" s="2"/>
      <c r="AE932" s="2"/>
      <c r="AF932" s="2"/>
      <c r="AG932" s="71"/>
      <c r="AH932" s="85"/>
      <c r="AI932" s="85"/>
    </row>
    <row r="933" customFormat="false" ht="12.75" hidden="false" customHeight="true" outlineLevel="0" collapsed="false">
      <c r="B933" s="90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90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90"/>
      <c r="Y933" s="2"/>
      <c r="Z933" s="2"/>
      <c r="AA933" s="2"/>
      <c r="AB933" s="98"/>
      <c r="AC933" s="2"/>
      <c r="AD933" s="2"/>
      <c r="AE933" s="2"/>
      <c r="AF933" s="2"/>
      <c r="AG933" s="71"/>
      <c r="AH933" s="85"/>
      <c r="AI933" s="85"/>
    </row>
    <row r="934" customFormat="false" ht="12.75" hidden="false" customHeight="true" outlineLevel="0" collapsed="false">
      <c r="B934" s="90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90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90"/>
      <c r="Y934" s="2"/>
      <c r="Z934" s="2"/>
      <c r="AA934" s="2"/>
      <c r="AB934" s="98"/>
      <c r="AC934" s="2"/>
      <c r="AD934" s="2"/>
      <c r="AE934" s="2"/>
      <c r="AF934" s="2"/>
      <c r="AG934" s="71"/>
      <c r="AH934" s="85"/>
      <c r="AI934" s="85"/>
    </row>
    <row r="935" customFormat="false" ht="12.75" hidden="false" customHeight="true" outlineLevel="0" collapsed="false">
      <c r="B935" s="90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90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90"/>
      <c r="Y935" s="2"/>
      <c r="Z935" s="2"/>
      <c r="AA935" s="2"/>
      <c r="AB935" s="98"/>
      <c r="AC935" s="2"/>
      <c r="AD935" s="2"/>
      <c r="AE935" s="2"/>
      <c r="AF935" s="2"/>
      <c r="AG935" s="71"/>
      <c r="AH935" s="85"/>
      <c r="AI935" s="85"/>
    </row>
    <row r="936" customFormat="false" ht="12.75" hidden="false" customHeight="true" outlineLevel="0" collapsed="false">
      <c r="B936" s="90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90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90"/>
      <c r="Y936" s="2"/>
      <c r="Z936" s="2"/>
      <c r="AA936" s="2"/>
      <c r="AB936" s="98"/>
      <c r="AC936" s="2"/>
      <c r="AD936" s="2"/>
      <c r="AE936" s="2"/>
      <c r="AF936" s="2"/>
      <c r="AG936" s="71"/>
      <c r="AH936" s="85"/>
      <c r="AI936" s="85"/>
    </row>
    <row r="937" customFormat="false" ht="12.75" hidden="false" customHeight="true" outlineLevel="0" collapsed="false">
      <c r="B937" s="90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90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90"/>
      <c r="Y937" s="2"/>
      <c r="Z937" s="2"/>
      <c r="AA937" s="2"/>
      <c r="AB937" s="98"/>
      <c r="AC937" s="2"/>
      <c r="AD937" s="2"/>
      <c r="AE937" s="2"/>
      <c r="AF937" s="2"/>
      <c r="AG937" s="71"/>
      <c r="AH937" s="85"/>
      <c r="AI937" s="85"/>
    </row>
    <row r="938" customFormat="false" ht="12.75" hidden="false" customHeight="true" outlineLevel="0" collapsed="false">
      <c r="B938" s="90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90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90"/>
      <c r="Y938" s="2"/>
      <c r="Z938" s="2"/>
      <c r="AA938" s="2"/>
      <c r="AB938" s="98"/>
      <c r="AC938" s="2"/>
      <c r="AD938" s="2"/>
      <c r="AE938" s="2"/>
      <c r="AF938" s="2"/>
      <c r="AG938" s="71"/>
      <c r="AH938" s="85"/>
      <c r="AI938" s="85"/>
    </row>
    <row r="939" customFormat="false" ht="12.75" hidden="false" customHeight="true" outlineLevel="0" collapsed="false">
      <c r="B939" s="90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90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90"/>
      <c r="Y939" s="2"/>
      <c r="Z939" s="2"/>
      <c r="AA939" s="2"/>
      <c r="AB939" s="98"/>
      <c r="AC939" s="2"/>
      <c r="AD939" s="2"/>
      <c r="AE939" s="2"/>
      <c r="AF939" s="2"/>
      <c r="AG939" s="71"/>
      <c r="AH939" s="85"/>
      <c r="AI939" s="85"/>
    </row>
    <row r="940" customFormat="false" ht="12.75" hidden="false" customHeight="true" outlineLevel="0" collapsed="false">
      <c r="B940" s="90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90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90"/>
      <c r="Y940" s="2"/>
      <c r="Z940" s="2"/>
      <c r="AA940" s="2"/>
      <c r="AB940" s="98"/>
      <c r="AC940" s="2"/>
      <c r="AD940" s="2"/>
      <c r="AE940" s="2"/>
      <c r="AF940" s="2"/>
      <c r="AG940" s="71"/>
      <c r="AH940" s="85"/>
      <c r="AI940" s="85"/>
    </row>
    <row r="941" customFormat="false" ht="12.75" hidden="false" customHeight="true" outlineLevel="0" collapsed="false">
      <c r="B941" s="90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90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90"/>
      <c r="Y941" s="2"/>
      <c r="Z941" s="2"/>
      <c r="AA941" s="2"/>
      <c r="AB941" s="98"/>
      <c r="AC941" s="2"/>
      <c r="AD941" s="2"/>
      <c r="AE941" s="2"/>
      <c r="AF941" s="2"/>
      <c r="AG941" s="71"/>
      <c r="AH941" s="85"/>
      <c r="AI941" s="85"/>
    </row>
    <row r="942" customFormat="false" ht="12.75" hidden="false" customHeight="true" outlineLevel="0" collapsed="false">
      <c r="B942" s="90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90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90"/>
      <c r="Y942" s="2"/>
      <c r="Z942" s="2"/>
      <c r="AA942" s="2"/>
      <c r="AB942" s="98"/>
      <c r="AC942" s="2"/>
      <c r="AD942" s="2"/>
      <c r="AE942" s="2"/>
      <c r="AF942" s="2"/>
      <c r="AG942" s="71"/>
      <c r="AH942" s="85"/>
      <c r="AI942" s="85"/>
    </row>
    <row r="943" customFormat="false" ht="12.75" hidden="false" customHeight="true" outlineLevel="0" collapsed="false">
      <c r="B943" s="90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90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90"/>
      <c r="Y943" s="2"/>
      <c r="Z943" s="2"/>
      <c r="AA943" s="2"/>
      <c r="AB943" s="98"/>
      <c r="AC943" s="2"/>
      <c r="AD943" s="2"/>
      <c r="AE943" s="2"/>
      <c r="AF943" s="2"/>
      <c r="AG943" s="71"/>
      <c r="AH943" s="85"/>
      <c r="AI943" s="85"/>
    </row>
    <row r="944" customFormat="false" ht="12.75" hidden="false" customHeight="true" outlineLevel="0" collapsed="false">
      <c r="B944" s="90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90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90"/>
      <c r="Y944" s="2"/>
      <c r="Z944" s="2"/>
      <c r="AA944" s="2"/>
      <c r="AB944" s="98"/>
      <c r="AC944" s="2"/>
      <c r="AD944" s="2"/>
      <c r="AE944" s="2"/>
      <c r="AF944" s="2"/>
      <c r="AG944" s="71"/>
      <c r="AH944" s="85"/>
      <c r="AI944" s="85"/>
    </row>
    <row r="945" customFormat="false" ht="12.75" hidden="false" customHeight="true" outlineLevel="0" collapsed="false">
      <c r="B945" s="90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90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90"/>
      <c r="Y945" s="2"/>
      <c r="Z945" s="2"/>
      <c r="AA945" s="2"/>
      <c r="AB945" s="98"/>
      <c r="AC945" s="2"/>
      <c r="AD945" s="2"/>
      <c r="AE945" s="2"/>
      <c r="AF945" s="2"/>
      <c r="AG945" s="71"/>
      <c r="AH945" s="85"/>
      <c r="AI945" s="85"/>
    </row>
    <row r="946" customFormat="false" ht="12.75" hidden="false" customHeight="true" outlineLevel="0" collapsed="false">
      <c r="B946" s="90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90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90"/>
      <c r="Y946" s="2"/>
      <c r="Z946" s="2"/>
      <c r="AA946" s="2"/>
      <c r="AB946" s="98"/>
      <c r="AC946" s="2"/>
      <c r="AD946" s="2"/>
      <c r="AE946" s="2"/>
      <c r="AF946" s="2"/>
      <c r="AG946" s="71"/>
      <c r="AH946" s="85"/>
      <c r="AI946" s="85"/>
    </row>
    <row r="947" customFormat="false" ht="12.75" hidden="false" customHeight="true" outlineLevel="0" collapsed="false">
      <c r="B947" s="90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90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90"/>
      <c r="Y947" s="2"/>
      <c r="Z947" s="2"/>
      <c r="AA947" s="2"/>
      <c r="AB947" s="98"/>
      <c r="AC947" s="2"/>
      <c r="AD947" s="2"/>
      <c r="AE947" s="2"/>
      <c r="AF947" s="2"/>
      <c r="AG947" s="71"/>
      <c r="AH947" s="85"/>
      <c r="AI947" s="85"/>
    </row>
    <row r="948" customFormat="false" ht="12.75" hidden="false" customHeight="true" outlineLevel="0" collapsed="false">
      <c r="B948" s="90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90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90"/>
      <c r="Y948" s="2"/>
      <c r="Z948" s="2"/>
      <c r="AA948" s="2"/>
      <c r="AB948" s="98"/>
      <c r="AC948" s="2"/>
      <c r="AD948" s="2"/>
      <c r="AE948" s="2"/>
      <c r="AF948" s="2"/>
      <c r="AG948" s="71"/>
      <c r="AH948" s="85"/>
      <c r="AI948" s="85"/>
    </row>
    <row r="949" customFormat="false" ht="12.75" hidden="false" customHeight="true" outlineLevel="0" collapsed="false">
      <c r="B949" s="90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90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90"/>
      <c r="Y949" s="2"/>
      <c r="Z949" s="2"/>
      <c r="AA949" s="2"/>
      <c r="AB949" s="98"/>
      <c r="AC949" s="2"/>
      <c r="AD949" s="2"/>
      <c r="AE949" s="2"/>
      <c r="AF949" s="2"/>
      <c r="AG949" s="71"/>
      <c r="AH949" s="85"/>
      <c r="AI949" s="85"/>
    </row>
    <row r="950" customFormat="false" ht="12.75" hidden="false" customHeight="true" outlineLevel="0" collapsed="false">
      <c r="B950" s="90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90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90"/>
      <c r="Y950" s="2"/>
      <c r="Z950" s="2"/>
      <c r="AA950" s="2"/>
      <c r="AB950" s="98"/>
      <c r="AC950" s="2"/>
      <c r="AD950" s="2"/>
      <c r="AE950" s="2"/>
      <c r="AF950" s="2"/>
      <c r="AG950" s="71"/>
      <c r="AH950" s="85"/>
      <c r="AI950" s="85"/>
    </row>
    <row r="951" customFormat="false" ht="12.75" hidden="false" customHeight="true" outlineLevel="0" collapsed="false">
      <c r="B951" s="90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90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90"/>
      <c r="Y951" s="2"/>
      <c r="Z951" s="2"/>
      <c r="AA951" s="2"/>
      <c r="AB951" s="98"/>
      <c r="AC951" s="2"/>
      <c r="AD951" s="2"/>
      <c r="AE951" s="2"/>
      <c r="AF951" s="2"/>
      <c r="AG951" s="71"/>
      <c r="AH951" s="85"/>
      <c r="AI951" s="85"/>
    </row>
    <row r="952" customFormat="false" ht="12.75" hidden="false" customHeight="true" outlineLevel="0" collapsed="false">
      <c r="B952" s="90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90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90"/>
      <c r="Y952" s="2"/>
      <c r="Z952" s="2"/>
      <c r="AA952" s="2"/>
      <c r="AB952" s="98"/>
      <c r="AC952" s="2"/>
      <c r="AD952" s="2"/>
      <c r="AE952" s="2"/>
      <c r="AF952" s="2"/>
      <c r="AG952" s="71"/>
      <c r="AH952" s="85"/>
      <c r="AI952" s="85"/>
    </row>
    <row r="953" customFormat="false" ht="12.75" hidden="false" customHeight="true" outlineLevel="0" collapsed="false">
      <c r="B953" s="90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90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90"/>
      <c r="Y953" s="2"/>
      <c r="Z953" s="2"/>
      <c r="AA953" s="2"/>
      <c r="AB953" s="98"/>
      <c r="AC953" s="2"/>
      <c r="AD953" s="2"/>
      <c r="AE953" s="2"/>
      <c r="AF953" s="2"/>
      <c r="AG953" s="71"/>
      <c r="AH953" s="85"/>
      <c r="AI953" s="85"/>
    </row>
    <row r="954" customFormat="false" ht="12.75" hidden="false" customHeight="true" outlineLevel="0" collapsed="false">
      <c r="B954" s="90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90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90"/>
      <c r="Y954" s="2"/>
      <c r="Z954" s="2"/>
      <c r="AA954" s="2"/>
      <c r="AB954" s="98"/>
      <c r="AC954" s="2"/>
      <c r="AD954" s="2"/>
      <c r="AE954" s="2"/>
      <c r="AF954" s="2"/>
      <c r="AG954" s="71"/>
      <c r="AH954" s="85"/>
      <c r="AI954" s="85"/>
    </row>
    <row r="955" customFormat="false" ht="12.75" hidden="false" customHeight="true" outlineLevel="0" collapsed="false">
      <c r="B955" s="90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90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90"/>
      <c r="Y955" s="2"/>
      <c r="Z955" s="2"/>
      <c r="AA955" s="2"/>
      <c r="AB955" s="98"/>
      <c r="AC955" s="2"/>
      <c r="AD955" s="2"/>
      <c r="AE955" s="2"/>
      <c r="AF955" s="2"/>
      <c r="AG955" s="71"/>
      <c r="AH955" s="85"/>
      <c r="AI955" s="85"/>
    </row>
    <row r="956" customFormat="false" ht="12.75" hidden="false" customHeight="true" outlineLevel="0" collapsed="false">
      <c r="B956" s="90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90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90"/>
      <c r="Y956" s="2"/>
      <c r="Z956" s="2"/>
      <c r="AA956" s="2"/>
      <c r="AB956" s="98"/>
      <c r="AC956" s="2"/>
      <c r="AD956" s="2"/>
      <c r="AE956" s="2"/>
      <c r="AF956" s="2"/>
      <c r="AG956" s="71"/>
      <c r="AH956" s="85"/>
      <c r="AI956" s="85"/>
    </row>
    <row r="957" customFormat="false" ht="12.75" hidden="false" customHeight="true" outlineLevel="0" collapsed="false">
      <c r="B957" s="90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90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90"/>
      <c r="Y957" s="2"/>
      <c r="Z957" s="2"/>
      <c r="AA957" s="2"/>
      <c r="AB957" s="98"/>
      <c r="AC957" s="2"/>
      <c r="AD957" s="2"/>
      <c r="AE957" s="2"/>
      <c r="AF957" s="2"/>
      <c r="AG957" s="71"/>
      <c r="AH957" s="85"/>
      <c r="AI957" s="85"/>
    </row>
    <row r="958" customFormat="false" ht="12.75" hidden="false" customHeight="true" outlineLevel="0" collapsed="false">
      <c r="B958" s="90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90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90"/>
      <c r="Y958" s="2"/>
      <c r="Z958" s="2"/>
      <c r="AA958" s="2"/>
      <c r="AB958" s="98"/>
      <c r="AC958" s="2"/>
      <c r="AD958" s="2"/>
      <c r="AE958" s="2"/>
      <c r="AF958" s="2"/>
      <c r="AG958" s="71"/>
      <c r="AH958" s="85"/>
      <c r="AI958" s="85"/>
    </row>
    <row r="959" customFormat="false" ht="12.75" hidden="false" customHeight="true" outlineLevel="0" collapsed="false">
      <c r="B959" s="90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90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90"/>
      <c r="Y959" s="2"/>
      <c r="Z959" s="2"/>
      <c r="AA959" s="2"/>
      <c r="AB959" s="98"/>
      <c r="AC959" s="2"/>
      <c r="AD959" s="2"/>
      <c r="AE959" s="2"/>
      <c r="AF959" s="2"/>
      <c r="AG959" s="71"/>
      <c r="AH959" s="85"/>
      <c r="AI959" s="85"/>
    </row>
    <row r="960" customFormat="false" ht="12.75" hidden="false" customHeight="true" outlineLevel="0" collapsed="false">
      <c r="B960" s="90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90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90"/>
      <c r="Y960" s="2"/>
      <c r="Z960" s="2"/>
      <c r="AA960" s="2"/>
      <c r="AB960" s="98"/>
      <c r="AC960" s="2"/>
      <c r="AD960" s="2"/>
      <c r="AE960" s="2"/>
      <c r="AF960" s="2"/>
      <c r="AG960" s="71"/>
      <c r="AH960" s="85"/>
      <c r="AI960" s="85"/>
    </row>
    <row r="961" customFormat="false" ht="12.75" hidden="false" customHeight="true" outlineLevel="0" collapsed="false">
      <c r="B961" s="90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90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90"/>
      <c r="Y961" s="2"/>
      <c r="Z961" s="2"/>
      <c r="AA961" s="2"/>
      <c r="AB961" s="98"/>
      <c r="AC961" s="2"/>
      <c r="AD961" s="2"/>
      <c r="AE961" s="2"/>
      <c r="AF961" s="2"/>
      <c r="AG961" s="71"/>
      <c r="AH961" s="85"/>
      <c r="AI961" s="85"/>
    </row>
    <row r="962" customFormat="false" ht="12.75" hidden="false" customHeight="true" outlineLevel="0" collapsed="false">
      <c r="B962" s="90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90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90"/>
      <c r="Y962" s="2"/>
      <c r="Z962" s="2"/>
      <c r="AA962" s="2"/>
      <c r="AB962" s="98"/>
      <c r="AC962" s="2"/>
      <c r="AD962" s="2"/>
      <c r="AE962" s="2"/>
      <c r="AF962" s="2"/>
      <c r="AG962" s="71"/>
      <c r="AH962" s="85"/>
      <c r="AI962" s="85"/>
    </row>
    <row r="963" customFormat="false" ht="12.75" hidden="false" customHeight="true" outlineLevel="0" collapsed="false">
      <c r="B963" s="90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90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90"/>
      <c r="Y963" s="2"/>
      <c r="Z963" s="2"/>
      <c r="AA963" s="2"/>
      <c r="AB963" s="98"/>
      <c r="AC963" s="2"/>
      <c r="AD963" s="2"/>
      <c r="AE963" s="2"/>
      <c r="AF963" s="2"/>
      <c r="AG963" s="71"/>
      <c r="AH963" s="85"/>
      <c r="AI963" s="85"/>
    </row>
    <row r="964" customFormat="false" ht="12.75" hidden="false" customHeight="true" outlineLevel="0" collapsed="false">
      <c r="B964" s="90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90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90"/>
      <c r="Y964" s="2"/>
      <c r="Z964" s="2"/>
      <c r="AA964" s="2"/>
      <c r="AB964" s="98"/>
      <c r="AC964" s="2"/>
      <c r="AD964" s="2"/>
      <c r="AE964" s="2"/>
      <c r="AF964" s="2"/>
      <c r="AG964" s="71"/>
      <c r="AH964" s="85"/>
      <c r="AI964" s="85"/>
    </row>
    <row r="965" customFormat="false" ht="12.75" hidden="false" customHeight="true" outlineLevel="0" collapsed="false">
      <c r="B965" s="90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90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90"/>
      <c r="Y965" s="2"/>
      <c r="Z965" s="2"/>
      <c r="AA965" s="2"/>
      <c r="AB965" s="98"/>
      <c r="AC965" s="2"/>
      <c r="AD965" s="2"/>
      <c r="AE965" s="2"/>
      <c r="AF965" s="2"/>
      <c r="AG965" s="71"/>
      <c r="AH965" s="85"/>
      <c r="AI965" s="85"/>
    </row>
    <row r="966" customFormat="false" ht="12.75" hidden="false" customHeight="true" outlineLevel="0" collapsed="false">
      <c r="B966" s="90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90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90"/>
      <c r="Y966" s="2"/>
      <c r="Z966" s="2"/>
      <c r="AA966" s="2"/>
      <c r="AB966" s="98"/>
      <c r="AC966" s="2"/>
      <c r="AD966" s="2"/>
      <c r="AE966" s="2"/>
      <c r="AF966" s="2"/>
      <c r="AG966" s="71"/>
      <c r="AH966" s="85"/>
      <c r="AI966" s="85"/>
    </row>
    <row r="967" customFormat="false" ht="12.75" hidden="false" customHeight="true" outlineLevel="0" collapsed="false">
      <c r="B967" s="90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90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90"/>
      <c r="Y967" s="2"/>
      <c r="Z967" s="2"/>
      <c r="AA967" s="2"/>
      <c r="AB967" s="98"/>
      <c r="AC967" s="2"/>
      <c r="AD967" s="2"/>
      <c r="AE967" s="2"/>
      <c r="AF967" s="2"/>
      <c r="AG967" s="71"/>
      <c r="AH967" s="85"/>
      <c r="AI967" s="85"/>
    </row>
    <row r="968" customFormat="false" ht="12.75" hidden="false" customHeight="true" outlineLevel="0" collapsed="false">
      <c r="B968" s="90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90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90"/>
      <c r="Y968" s="2"/>
      <c r="Z968" s="2"/>
      <c r="AA968" s="2"/>
      <c r="AB968" s="98"/>
      <c r="AC968" s="2"/>
      <c r="AD968" s="2"/>
      <c r="AE968" s="2"/>
      <c r="AF968" s="2"/>
      <c r="AG968" s="71"/>
      <c r="AH968" s="85"/>
      <c r="AI968" s="85"/>
    </row>
    <row r="969" customFormat="false" ht="12.75" hidden="false" customHeight="true" outlineLevel="0" collapsed="false">
      <c r="B969" s="90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90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90"/>
      <c r="Y969" s="2"/>
      <c r="Z969" s="2"/>
      <c r="AA969" s="2"/>
      <c r="AB969" s="98"/>
      <c r="AC969" s="2"/>
      <c r="AD969" s="2"/>
      <c r="AE969" s="2"/>
      <c r="AF969" s="2"/>
      <c r="AG969" s="71"/>
      <c r="AH969" s="85"/>
      <c r="AI969" s="85"/>
    </row>
    <row r="970" customFormat="false" ht="12.75" hidden="false" customHeight="true" outlineLevel="0" collapsed="false">
      <c r="B970" s="90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90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90"/>
      <c r="Y970" s="2"/>
      <c r="Z970" s="2"/>
      <c r="AA970" s="2"/>
      <c r="AB970" s="98"/>
      <c r="AC970" s="2"/>
      <c r="AD970" s="2"/>
      <c r="AE970" s="2"/>
      <c r="AF970" s="2"/>
      <c r="AG970" s="71"/>
      <c r="AH970" s="85"/>
      <c r="AI970" s="85"/>
    </row>
    <row r="971" customFormat="false" ht="12.75" hidden="false" customHeight="true" outlineLevel="0" collapsed="false">
      <c r="B971" s="90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90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90"/>
      <c r="Y971" s="2"/>
      <c r="Z971" s="2"/>
      <c r="AA971" s="2"/>
      <c r="AB971" s="98"/>
      <c r="AC971" s="2"/>
      <c r="AD971" s="2"/>
      <c r="AE971" s="2"/>
      <c r="AF971" s="2"/>
      <c r="AG971" s="71"/>
      <c r="AH971" s="85"/>
      <c r="AI971" s="85"/>
    </row>
    <row r="972" customFormat="false" ht="12.75" hidden="false" customHeight="true" outlineLevel="0" collapsed="false">
      <c r="B972" s="90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90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90"/>
      <c r="Y972" s="2"/>
      <c r="Z972" s="2"/>
      <c r="AA972" s="2"/>
      <c r="AB972" s="98"/>
      <c r="AC972" s="2"/>
      <c r="AD972" s="2"/>
      <c r="AE972" s="2"/>
      <c r="AF972" s="2"/>
      <c r="AG972" s="71"/>
      <c r="AH972" s="85"/>
      <c r="AI972" s="85"/>
    </row>
    <row r="973" customFormat="false" ht="12.75" hidden="false" customHeight="true" outlineLevel="0" collapsed="false">
      <c r="B973" s="90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90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90"/>
      <c r="Y973" s="2"/>
      <c r="Z973" s="2"/>
      <c r="AA973" s="2"/>
      <c r="AB973" s="98"/>
      <c r="AC973" s="2"/>
      <c r="AD973" s="2"/>
      <c r="AE973" s="2"/>
      <c r="AF973" s="2"/>
      <c r="AG973" s="71"/>
      <c r="AH973" s="85"/>
      <c r="AI973" s="85"/>
    </row>
    <row r="974" customFormat="false" ht="12.75" hidden="false" customHeight="true" outlineLevel="0" collapsed="false">
      <c r="B974" s="90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90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90"/>
      <c r="Y974" s="2"/>
      <c r="Z974" s="2"/>
      <c r="AA974" s="2"/>
      <c r="AB974" s="98"/>
      <c r="AC974" s="2"/>
      <c r="AD974" s="2"/>
      <c r="AE974" s="2"/>
      <c r="AF974" s="2"/>
      <c r="AG974" s="71"/>
      <c r="AH974" s="85"/>
      <c r="AI974" s="85"/>
    </row>
    <row r="975" customFormat="false" ht="12.75" hidden="false" customHeight="true" outlineLevel="0" collapsed="false">
      <c r="B975" s="90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90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90"/>
      <c r="Y975" s="2"/>
      <c r="Z975" s="2"/>
      <c r="AA975" s="2"/>
      <c r="AB975" s="98"/>
      <c r="AC975" s="2"/>
      <c r="AD975" s="2"/>
      <c r="AE975" s="2"/>
      <c r="AF975" s="2"/>
      <c r="AG975" s="71"/>
      <c r="AH975" s="85"/>
      <c r="AI975" s="85"/>
    </row>
    <row r="976" customFormat="false" ht="12.75" hidden="false" customHeight="true" outlineLevel="0" collapsed="false">
      <c r="B976" s="90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90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90"/>
      <c r="Y976" s="2"/>
      <c r="Z976" s="2"/>
      <c r="AA976" s="2"/>
      <c r="AB976" s="98"/>
      <c r="AC976" s="2"/>
      <c r="AD976" s="2"/>
      <c r="AE976" s="2"/>
      <c r="AF976" s="2"/>
      <c r="AG976" s="71"/>
      <c r="AH976" s="85"/>
      <c r="AI976" s="85"/>
    </row>
    <row r="977" customFormat="false" ht="12.75" hidden="false" customHeight="true" outlineLevel="0" collapsed="false">
      <c r="B977" s="90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90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90"/>
      <c r="Y977" s="2"/>
      <c r="Z977" s="2"/>
      <c r="AA977" s="2"/>
      <c r="AB977" s="98"/>
      <c r="AC977" s="2"/>
      <c r="AD977" s="2"/>
      <c r="AE977" s="2"/>
      <c r="AF977" s="2"/>
      <c r="AG977" s="71"/>
      <c r="AH977" s="85"/>
      <c r="AI977" s="85"/>
    </row>
    <row r="978" customFormat="false" ht="12.75" hidden="false" customHeight="true" outlineLevel="0" collapsed="false">
      <c r="B978" s="90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90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90"/>
      <c r="Y978" s="2"/>
      <c r="Z978" s="2"/>
      <c r="AA978" s="2"/>
      <c r="AB978" s="98"/>
      <c r="AC978" s="2"/>
      <c r="AD978" s="2"/>
      <c r="AE978" s="2"/>
      <c r="AF978" s="2"/>
      <c r="AG978" s="71"/>
      <c r="AH978" s="85"/>
      <c r="AI978" s="85"/>
    </row>
    <row r="979" customFormat="false" ht="12.75" hidden="false" customHeight="true" outlineLevel="0" collapsed="false">
      <c r="B979" s="90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90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90"/>
      <c r="Y979" s="2"/>
      <c r="Z979" s="2"/>
      <c r="AA979" s="2"/>
      <c r="AB979" s="98"/>
      <c r="AC979" s="2"/>
      <c r="AD979" s="2"/>
      <c r="AE979" s="2"/>
      <c r="AF979" s="2"/>
      <c r="AG979" s="71"/>
      <c r="AH979" s="85"/>
      <c r="AI979" s="85"/>
    </row>
    <row r="980" customFormat="false" ht="12.75" hidden="false" customHeight="true" outlineLevel="0" collapsed="false">
      <c r="B980" s="90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90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90"/>
      <c r="Y980" s="2"/>
      <c r="Z980" s="2"/>
      <c r="AA980" s="2"/>
      <c r="AB980" s="98"/>
      <c r="AC980" s="2"/>
      <c r="AD980" s="2"/>
      <c r="AE980" s="2"/>
      <c r="AF980" s="2"/>
      <c r="AG980" s="71"/>
      <c r="AH980" s="85"/>
      <c r="AI980" s="85"/>
    </row>
    <row r="981" customFormat="false" ht="12.75" hidden="false" customHeight="true" outlineLevel="0" collapsed="false">
      <c r="B981" s="90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90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90"/>
      <c r="Y981" s="2"/>
      <c r="Z981" s="2"/>
      <c r="AA981" s="2"/>
      <c r="AB981" s="98"/>
      <c r="AC981" s="2"/>
      <c r="AD981" s="2"/>
      <c r="AE981" s="2"/>
      <c r="AF981" s="2"/>
      <c r="AG981" s="71"/>
      <c r="AH981" s="85"/>
      <c r="AI981" s="85"/>
    </row>
    <row r="982" customFormat="false" ht="12.75" hidden="false" customHeight="true" outlineLevel="0" collapsed="false">
      <c r="B982" s="90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90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90"/>
      <c r="Y982" s="2"/>
      <c r="Z982" s="2"/>
      <c r="AA982" s="2"/>
      <c r="AB982" s="98"/>
      <c r="AC982" s="2"/>
      <c r="AD982" s="2"/>
      <c r="AE982" s="2"/>
      <c r="AF982" s="2"/>
      <c r="AG982" s="71"/>
      <c r="AH982" s="85"/>
      <c r="AI982" s="85"/>
    </row>
    <row r="983" customFormat="false" ht="12.75" hidden="false" customHeight="true" outlineLevel="0" collapsed="false">
      <c r="B983" s="90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90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90"/>
      <c r="Y983" s="2"/>
      <c r="Z983" s="2"/>
      <c r="AA983" s="2"/>
      <c r="AB983" s="98"/>
      <c r="AC983" s="2"/>
      <c r="AD983" s="2"/>
      <c r="AE983" s="2"/>
      <c r="AF983" s="2"/>
      <c r="AG983" s="71"/>
      <c r="AH983" s="85"/>
      <c r="AI983" s="85"/>
    </row>
    <row r="984" customFormat="false" ht="12.75" hidden="false" customHeight="true" outlineLevel="0" collapsed="false">
      <c r="B984" s="90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90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90"/>
      <c r="Y984" s="2"/>
      <c r="Z984" s="2"/>
      <c r="AA984" s="2"/>
      <c r="AB984" s="98"/>
      <c r="AC984" s="2"/>
      <c r="AD984" s="2"/>
      <c r="AE984" s="2"/>
      <c r="AF984" s="2"/>
      <c r="AG984" s="71"/>
      <c r="AH984" s="85"/>
      <c r="AI984" s="85"/>
    </row>
    <row r="985" customFormat="false" ht="12.75" hidden="false" customHeight="true" outlineLevel="0" collapsed="false">
      <c r="B985" s="90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90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90"/>
      <c r="Y985" s="2"/>
      <c r="Z985" s="2"/>
      <c r="AA985" s="2"/>
      <c r="AB985" s="98"/>
      <c r="AC985" s="2"/>
      <c r="AD985" s="2"/>
      <c r="AE985" s="2"/>
      <c r="AF985" s="2"/>
      <c r="AG985" s="71"/>
      <c r="AH985" s="85"/>
      <c r="AI985" s="85"/>
    </row>
    <row r="986" customFormat="false" ht="12.75" hidden="false" customHeight="true" outlineLevel="0" collapsed="false">
      <c r="B986" s="90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90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90"/>
      <c r="Y986" s="2"/>
      <c r="Z986" s="2"/>
      <c r="AA986" s="2"/>
      <c r="AB986" s="98"/>
      <c r="AC986" s="2"/>
      <c r="AD986" s="2"/>
      <c r="AE986" s="2"/>
      <c r="AF986" s="2"/>
      <c r="AG986" s="71"/>
      <c r="AH986" s="85"/>
      <c r="AI986" s="85"/>
    </row>
    <row r="987" customFormat="false" ht="12.75" hidden="false" customHeight="true" outlineLevel="0" collapsed="false">
      <c r="B987" s="90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90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90"/>
      <c r="Y987" s="2"/>
      <c r="Z987" s="2"/>
      <c r="AA987" s="2"/>
      <c r="AB987" s="98"/>
      <c r="AC987" s="2"/>
      <c r="AD987" s="2"/>
      <c r="AE987" s="2"/>
      <c r="AF987" s="2"/>
      <c r="AG987" s="71"/>
      <c r="AH987" s="85"/>
      <c r="AI987" s="85"/>
    </row>
    <row r="988" customFormat="false" ht="12.75" hidden="false" customHeight="true" outlineLevel="0" collapsed="false">
      <c r="B988" s="90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90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90"/>
      <c r="Y988" s="2"/>
      <c r="Z988" s="2"/>
      <c r="AA988" s="2"/>
      <c r="AB988" s="98"/>
      <c r="AC988" s="2"/>
      <c r="AD988" s="2"/>
      <c r="AE988" s="2"/>
      <c r="AF988" s="2"/>
      <c r="AG988" s="71"/>
      <c r="AH988" s="85"/>
      <c r="AI988" s="85"/>
    </row>
    <row r="989" customFormat="false" ht="12.75" hidden="false" customHeight="true" outlineLevel="0" collapsed="false">
      <c r="B989" s="90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90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90"/>
      <c r="Y989" s="2"/>
      <c r="Z989" s="2"/>
      <c r="AA989" s="2"/>
      <c r="AB989" s="98"/>
      <c r="AC989" s="2"/>
      <c r="AD989" s="2"/>
      <c r="AE989" s="2"/>
      <c r="AF989" s="2"/>
      <c r="AG989" s="71"/>
      <c r="AH989" s="85"/>
      <c r="AI989" s="85"/>
    </row>
    <row r="990" customFormat="false" ht="12.75" hidden="false" customHeight="true" outlineLevel="0" collapsed="false">
      <c r="B990" s="90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90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90"/>
      <c r="Y990" s="2"/>
      <c r="Z990" s="2"/>
      <c r="AA990" s="2"/>
      <c r="AB990" s="98"/>
      <c r="AC990" s="2"/>
      <c r="AD990" s="2"/>
      <c r="AE990" s="2"/>
      <c r="AF990" s="2"/>
      <c r="AG990" s="71"/>
      <c r="AH990" s="85"/>
      <c r="AI990" s="85"/>
    </row>
    <row r="991" customFormat="false" ht="12.75" hidden="false" customHeight="true" outlineLevel="0" collapsed="false">
      <c r="B991" s="90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90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90"/>
      <c r="Y991" s="2"/>
      <c r="Z991" s="2"/>
      <c r="AA991" s="2"/>
      <c r="AB991" s="98"/>
      <c r="AC991" s="2"/>
      <c r="AD991" s="2"/>
      <c r="AE991" s="2"/>
      <c r="AF991" s="2"/>
      <c r="AG991" s="71"/>
      <c r="AH991" s="85"/>
      <c r="AI991" s="85"/>
    </row>
    <row r="992" customFormat="false" ht="12.75" hidden="false" customHeight="true" outlineLevel="0" collapsed="false">
      <c r="B992" s="90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90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90"/>
      <c r="Y992" s="2"/>
      <c r="Z992" s="2"/>
      <c r="AA992" s="2"/>
      <c r="AB992" s="98"/>
      <c r="AC992" s="2"/>
      <c r="AD992" s="2"/>
      <c r="AE992" s="2"/>
      <c r="AF992" s="2"/>
      <c r="AG992" s="71"/>
      <c r="AH992" s="85"/>
      <c r="AI992" s="85"/>
    </row>
    <row r="993" customFormat="false" ht="12.75" hidden="false" customHeight="true" outlineLevel="0" collapsed="false">
      <c r="B993" s="90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90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90"/>
      <c r="Y993" s="2"/>
      <c r="Z993" s="2"/>
      <c r="AA993" s="2"/>
      <c r="AB993" s="98"/>
      <c r="AC993" s="2"/>
      <c r="AD993" s="2"/>
      <c r="AE993" s="2"/>
      <c r="AF993" s="2"/>
      <c r="AG993" s="71"/>
      <c r="AH993" s="85"/>
      <c r="AI993" s="85"/>
    </row>
    <row r="994" customFormat="false" ht="12.75" hidden="false" customHeight="true" outlineLevel="0" collapsed="false">
      <c r="B994" s="90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90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90"/>
      <c r="Y994" s="2"/>
      <c r="Z994" s="2"/>
      <c r="AA994" s="2"/>
      <c r="AB994" s="98"/>
      <c r="AC994" s="2"/>
      <c r="AD994" s="2"/>
      <c r="AE994" s="2"/>
      <c r="AF994" s="2"/>
      <c r="AG994" s="71"/>
      <c r="AH994" s="85"/>
      <c r="AI994" s="85"/>
    </row>
    <row r="995" customFormat="false" ht="12.75" hidden="false" customHeight="true" outlineLevel="0" collapsed="false">
      <c r="B995" s="90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90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90"/>
      <c r="Y995" s="2"/>
      <c r="Z995" s="2"/>
      <c r="AA995" s="2"/>
      <c r="AB995" s="98"/>
      <c r="AC995" s="2"/>
      <c r="AD995" s="2"/>
      <c r="AE995" s="2"/>
      <c r="AF995" s="2"/>
      <c r="AG995" s="71"/>
      <c r="AH995" s="85"/>
      <c r="AI995" s="85"/>
    </row>
    <row r="996" customFormat="false" ht="12.75" hidden="false" customHeight="true" outlineLevel="0" collapsed="false">
      <c r="B996" s="90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90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90"/>
      <c r="Y996" s="2"/>
      <c r="Z996" s="2"/>
      <c r="AA996" s="2"/>
      <c r="AB996" s="98"/>
      <c r="AC996" s="2"/>
      <c r="AD996" s="2"/>
      <c r="AE996" s="2"/>
      <c r="AF996" s="2"/>
      <c r="AG996" s="71"/>
      <c r="AH996" s="85"/>
      <c r="AI996" s="85"/>
    </row>
    <row r="997" customFormat="false" ht="12.75" hidden="false" customHeight="true" outlineLevel="0" collapsed="false">
      <c r="B997" s="90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90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90"/>
      <c r="Y997" s="2"/>
      <c r="Z997" s="2"/>
      <c r="AA997" s="2"/>
      <c r="AB997" s="98"/>
      <c r="AC997" s="2"/>
      <c r="AD997" s="2"/>
      <c r="AE997" s="2"/>
      <c r="AF997" s="2"/>
      <c r="AG997" s="71"/>
      <c r="AH997" s="85"/>
      <c r="AI997" s="85"/>
    </row>
    <row r="998" customFormat="false" ht="12.75" hidden="false" customHeight="true" outlineLevel="0" collapsed="false">
      <c r="B998" s="90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90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90"/>
      <c r="Y998" s="2"/>
      <c r="Z998" s="2"/>
      <c r="AA998" s="2"/>
      <c r="AB998" s="98"/>
      <c r="AC998" s="2"/>
      <c r="AD998" s="2"/>
      <c r="AE998" s="2"/>
      <c r="AF998" s="2"/>
      <c r="AG998" s="71"/>
      <c r="AH998" s="85"/>
      <c r="AI998" s="85"/>
    </row>
    <row r="999" customFormat="false" ht="12.75" hidden="false" customHeight="true" outlineLevel="0" collapsed="false">
      <c r="B999" s="90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90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90"/>
      <c r="Y999" s="2"/>
      <c r="Z999" s="2"/>
      <c r="AA999" s="2"/>
      <c r="AB999" s="98"/>
      <c r="AC999" s="2"/>
      <c r="AD999" s="2"/>
      <c r="AE999" s="2"/>
      <c r="AF999" s="2"/>
      <c r="AG999" s="71"/>
      <c r="AH999" s="85"/>
      <c r="AI999" s="85"/>
    </row>
    <row r="1000" customFormat="false" ht="12.75" hidden="false" customHeight="true" outlineLevel="0" collapsed="false">
      <c r="B1000" s="90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90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90"/>
      <c r="Y1000" s="2"/>
      <c r="Z1000" s="2"/>
      <c r="AA1000" s="2"/>
      <c r="AB1000" s="98"/>
      <c r="AC1000" s="2"/>
      <c r="AD1000" s="2"/>
      <c r="AE1000" s="2"/>
      <c r="AF1000" s="2"/>
      <c r="AG1000" s="71"/>
      <c r="AH1000" s="85"/>
      <c r="AI1000" s="85"/>
    </row>
  </sheetData>
  <mergeCells count="180">
    <mergeCell ref="B1:B2"/>
    <mergeCell ref="C1:C2"/>
    <mergeCell ref="D1:L1"/>
    <mergeCell ref="M1:M2"/>
    <mergeCell ref="N1:N2"/>
    <mergeCell ref="O1:W1"/>
    <mergeCell ref="X1:X2"/>
    <mergeCell ref="Y1:Y2"/>
    <mergeCell ref="Z1:AH1"/>
    <mergeCell ref="AP1:AQ1"/>
    <mergeCell ref="AR1:AS1"/>
    <mergeCell ref="AT1:AU1"/>
    <mergeCell ref="AV1:AW1"/>
    <mergeCell ref="AX1:AY1"/>
    <mergeCell ref="AP2:AQ2"/>
    <mergeCell ref="AR2:AS2"/>
    <mergeCell ref="AT2:AU2"/>
    <mergeCell ref="AV2:AW2"/>
    <mergeCell ref="AX2:AY2"/>
    <mergeCell ref="AP3:AQ3"/>
    <mergeCell ref="AR3:AS3"/>
    <mergeCell ref="AT3:AU3"/>
    <mergeCell ref="AV3:AW3"/>
    <mergeCell ref="AX3:AY3"/>
    <mergeCell ref="AP4:AQ4"/>
    <mergeCell ref="AR4:AS4"/>
    <mergeCell ref="AT4:AU4"/>
    <mergeCell ref="AV4:AW4"/>
    <mergeCell ref="AX4:AY4"/>
    <mergeCell ref="AP5:AQ5"/>
    <mergeCell ref="AR5:AS5"/>
    <mergeCell ref="AT5:AU5"/>
    <mergeCell ref="AV5:AW5"/>
    <mergeCell ref="AX5:AY5"/>
    <mergeCell ref="AP6:AQ6"/>
    <mergeCell ref="AR6:AS6"/>
    <mergeCell ref="AT6:AU6"/>
    <mergeCell ref="AV6:AW6"/>
    <mergeCell ref="AX6:AY6"/>
    <mergeCell ref="AP7:AQ7"/>
    <mergeCell ref="AR7:AS7"/>
    <mergeCell ref="AT7:AU7"/>
    <mergeCell ref="AV7:AW7"/>
    <mergeCell ref="AX7:AY7"/>
    <mergeCell ref="AP8:AQ8"/>
    <mergeCell ref="AR8:AS8"/>
    <mergeCell ref="AT8:AU8"/>
    <mergeCell ref="AV8:AW8"/>
    <mergeCell ref="AX8:AY8"/>
    <mergeCell ref="AP9:AQ9"/>
    <mergeCell ref="AR9:AS9"/>
    <mergeCell ref="AT9:AU9"/>
    <mergeCell ref="AV9:AW9"/>
    <mergeCell ref="AX9:AY9"/>
    <mergeCell ref="AP10:AQ10"/>
    <mergeCell ref="AR10:AS10"/>
    <mergeCell ref="AT10:AU10"/>
    <mergeCell ref="AV10:AW10"/>
    <mergeCell ref="AX10:AY10"/>
    <mergeCell ref="AP11:AQ11"/>
    <mergeCell ref="AR11:AS11"/>
    <mergeCell ref="AT11:AU11"/>
    <mergeCell ref="AV11:AW11"/>
    <mergeCell ref="AX11:AY11"/>
    <mergeCell ref="X75:Y75"/>
    <mergeCell ref="Z77:AH77"/>
    <mergeCell ref="X79:Y79"/>
    <mergeCell ref="X80:Y80"/>
    <mergeCell ref="X81:Y81"/>
    <mergeCell ref="X82:Y82"/>
    <mergeCell ref="X84:Y84"/>
    <mergeCell ref="Z84:AF87"/>
    <mergeCell ref="AG84:AG87"/>
    <mergeCell ref="B102:C102"/>
    <mergeCell ref="M102:N102"/>
    <mergeCell ref="B104:E104"/>
    <mergeCell ref="F104:R104"/>
    <mergeCell ref="R105:S105"/>
    <mergeCell ref="B107:T107"/>
    <mergeCell ref="B109:C109"/>
    <mergeCell ref="O111:Q111"/>
    <mergeCell ref="R111:T111"/>
    <mergeCell ref="O112:T112"/>
    <mergeCell ref="O113:T113"/>
    <mergeCell ref="B165:T166"/>
    <mergeCell ref="B167:E167"/>
    <mergeCell ref="F167:Q167"/>
    <mergeCell ref="B168:J168"/>
    <mergeCell ref="M168:N168"/>
    <mergeCell ref="Q168:R168"/>
    <mergeCell ref="S168:T168"/>
    <mergeCell ref="P169:T169"/>
    <mergeCell ref="P170:T170"/>
    <mergeCell ref="B171:C171"/>
    <mergeCell ref="E171:J171"/>
    <mergeCell ref="P171:T171"/>
    <mergeCell ref="F172:G172"/>
    <mergeCell ref="P172:Q172"/>
    <mergeCell ref="B173:G173"/>
    <mergeCell ref="B174:G174"/>
    <mergeCell ref="M174:S174"/>
    <mergeCell ref="B175:G175"/>
    <mergeCell ref="L175:L176"/>
    <mergeCell ref="M175:S176"/>
    <mergeCell ref="T175:T176"/>
    <mergeCell ref="B176:J176"/>
    <mergeCell ref="L177:L178"/>
    <mergeCell ref="M177:S178"/>
    <mergeCell ref="T177:T178"/>
    <mergeCell ref="L179:L180"/>
    <mergeCell ref="M179:S180"/>
    <mergeCell ref="T179:T180"/>
    <mergeCell ref="B180:D180"/>
    <mergeCell ref="L181:S181"/>
    <mergeCell ref="M182:O182"/>
    <mergeCell ref="P182:S182"/>
    <mergeCell ref="M183:O183"/>
    <mergeCell ref="P183:S183"/>
    <mergeCell ref="P185:T185"/>
    <mergeCell ref="Q186:T187"/>
    <mergeCell ref="Q188:T189"/>
    <mergeCell ref="Q190:T191"/>
    <mergeCell ref="B191:J191"/>
    <mergeCell ref="L191:N191"/>
    <mergeCell ref="L192:N192"/>
    <mergeCell ref="Q192:T193"/>
    <mergeCell ref="J193:J194"/>
    <mergeCell ref="B194:C194"/>
    <mergeCell ref="D194:E194"/>
    <mergeCell ref="F194:G194"/>
    <mergeCell ref="H194:I194"/>
    <mergeCell ref="Q194:T195"/>
    <mergeCell ref="B195:C195"/>
    <mergeCell ref="D195:E195"/>
    <mergeCell ref="F195:G195"/>
    <mergeCell ref="H195:I195"/>
    <mergeCell ref="B196:C196"/>
    <mergeCell ref="D196:E196"/>
    <mergeCell ref="F196:G196"/>
    <mergeCell ref="H196:I196"/>
    <mergeCell ref="J196:J197"/>
    <mergeCell ref="Q196:T197"/>
    <mergeCell ref="B197:D197"/>
    <mergeCell ref="B198:D198"/>
    <mergeCell ref="Q198:T199"/>
    <mergeCell ref="B199:D199"/>
    <mergeCell ref="F199:H199"/>
    <mergeCell ref="Q200:T201"/>
    <mergeCell ref="B201:J201"/>
    <mergeCell ref="Q202:T203"/>
    <mergeCell ref="B204:C204"/>
    <mergeCell ref="D204:E204"/>
    <mergeCell ref="F204:G204"/>
    <mergeCell ref="H204:I204"/>
    <mergeCell ref="B205:C205"/>
    <mergeCell ref="D205:E205"/>
    <mergeCell ref="F205:G205"/>
    <mergeCell ref="H205:I205"/>
    <mergeCell ref="B206:C206"/>
    <mergeCell ref="D206:E206"/>
    <mergeCell ref="F206:G206"/>
    <mergeCell ref="H206:I206"/>
    <mergeCell ref="P206:S206"/>
    <mergeCell ref="B207:J209"/>
    <mergeCell ref="Q207:S207"/>
    <mergeCell ref="B211:B222"/>
    <mergeCell ref="E211:F211"/>
    <mergeCell ref="G211:H211"/>
    <mergeCell ref="I211:J211"/>
    <mergeCell ref="K211:L211"/>
    <mergeCell ref="M211:N211"/>
    <mergeCell ref="Q211:S211"/>
    <mergeCell ref="C212:C222"/>
    <mergeCell ref="D212:D222"/>
    <mergeCell ref="E212:F222"/>
    <mergeCell ref="G212:H222"/>
    <mergeCell ref="I212:J222"/>
    <mergeCell ref="K212:L222"/>
    <mergeCell ref="M212:N222"/>
    <mergeCell ref="Q215:S215"/>
  </mergeCells>
  <hyperlinks>
    <hyperlink ref="O111" r:id="rId1" display="eneagra_mas@yahoo.com.ar"/>
    <hyperlink ref="R111" r:id="rId2" display="eneagramor@gmail.com"/>
    <hyperlink ref="L191" r:id="rId3" display="info@eneaunydos.com.ar"/>
    <hyperlink ref="L192" r:id="rId4" display="www.eneaunydos.com.ar"/>
    <hyperlink ref="M208" r:id="rId5" display="contacto@robertoperez.net"/>
    <hyperlink ref="M209" r:id="rId6" display="www.robertoperez.net"/>
  </hyperlinks>
  <printOptions headings="false" gridLines="false" gridLinesSet="true" horizontalCentered="true" verticalCentered="false"/>
  <pageMargins left="0" right="0" top="0" bottom="0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Y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8"/>
    <col collapsed="false" customWidth="true" hidden="false" outlineLevel="0" max="11" min="3" style="0" width="8.14"/>
    <col collapsed="false" customWidth="true" hidden="false" outlineLevel="0" max="20" min="12" style="0" width="8.71"/>
    <col collapsed="false" customWidth="true" hidden="false" outlineLevel="0" max="23" min="21" style="0" width="8.14"/>
    <col collapsed="false" customWidth="true" hidden="false" outlineLevel="0" max="24" min="24" style="0" width="7.71"/>
    <col collapsed="false" customWidth="true" hidden="false" outlineLevel="0" max="25" min="25" style="0" width="8.86"/>
    <col collapsed="false" customWidth="true" hidden="false" outlineLevel="0" max="28" min="26" style="0" width="8.14"/>
    <col collapsed="false" customWidth="true" hidden="false" outlineLevel="0" max="29" min="29" style="0" width="9.43"/>
    <col collapsed="false" customWidth="true" hidden="false" outlineLevel="0" max="32" min="30" style="0" width="8.14"/>
    <col collapsed="false" customWidth="true" hidden="false" outlineLevel="0" max="33" min="33" style="0" width="9.43"/>
    <col collapsed="false" customWidth="true" hidden="false" outlineLevel="0" max="34" min="34" style="0" width="8.14"/>
    <col collapsed="false" customWidth="true" hidden="false" outlineLevel="0" max="35" min="35" style="0" width="11.71"/>
    <col collapsed="false" customWidth="true" hidden="false" outlineLevel="0" max="36" min="36" style="0" width="3.43"/>
    <col collapsed="false" customWidth="true" hidden="false" outlineLevel="0" max="39" min="37" style="0" width="2.99"/>
    <col collapsed="false" customWidth="true" hidden="false" outlineLevel="0" max="40" min="40" style="0" width="13.57"/>
    <col collapsed="false" customWidth="true" hidden="false" outlineLevel="0" max="41" min="41" style="0" width="25.29"/>
    <col collapsed="false" customWidth="true" hidden="false" outlineLevel="0" max="51" min="42" style="0" width="7.42"/>
  </cols>
  <sheetData>
    <row r="1" customFormat="false" ht="15.75" hidden="true" customHeight="true" outlineLevel="0" collapsed="false">
      <c r="A1" s="2"/>
      <c r="B1" s="67"/>
      <c r="C1" s="67"/>
      <c r="D1" s="68"/>
      <c r="E1" s="68"/>
      <c r="F1" s="68"/>
      <c r="G1" s="68"/>
      <c r="H1" s="68"/>
      <c r="I1" s="68"/>
      <c r="J1" s="68"/>
      <c r="K1" s="68"/>
      <c r="L1" s="68"/>
      <c r="M1" s="67"/>
      <c r="N1" s="67"/>
      <c r="O1" s="68"/>
      <c r="P1" s="68"/>
      <c r="Q1" s="68"/>
      <c r="R1" s="68"/>
      <c r="S1" s="68"/>
      <c r="T1" s="68"/>
      <c r="U1" s="68"/>
      <c r="V1" s="68"/>
      <c r="W1" s="68"/>
      <c r="X1" s="67"/>
      <c r="Y1" s="67"/>
      <c r="Z1" s="68"/>
      <c r="AA1" s="68"/>
      <c r="AB1" s="68"/>
      <c r="AC1" s="68"/>
      <c r="AD1" s="68"/>
      <c r="AE1" s="68"/>
      <c r="AF1" s="68"/>
      <c r="AG1" s="68"/>
      <c r="AH1" s="68"/>
      <c r="AI1" s="2"/>
      <c r="AJ1" s="2"/>
      <c r="AK1" s="2"/>
      <c r="AL1" s="2"/>
      <c r="AM1" s="2"/>
      <c r="AN1" s="69" t="s">
        <v>322</v>
      </c>
      <c r="AO1" s="69" t="s">
        <v>323</v>
      </c>
      <c r="AP1" s="70" t="s">
        <v>324</v>
      </c>
      <c r="AQ1" s="70"/>
      <c r="AR1" s="70" t="s">
        <v>325</v>
      </c>
      <c r="AS1" s="70"/>
      <c r="AT1" s="70" t="s">
        <v>326</v>
      </c>
      <c r="AU1" s="70"/>
      <c r="AV1" s="70" t="s">
        <v>327</v>
      </c>
      <c r="AW1" s="70"/>
      <c r="AX1" s="70" t="s">
        <v>328</v>
      </c>
      <c r="AY1" s="70"/>
    </row>
    <row r="2" customFormat="false" ht="12.75" hidden="true" customHeight="true" outlineLevel="0" collapsed="false">
      <c r="A2" s="71"/>
      <c r="B2" s="67"/>
      <c r="C2" s="67"/>
      <c r="D2" s="72"/>
      <c r="E2" s="72"/>
      <c r="F2" s="72"/>
      <c r="G2" s="72"/>
      <c r="H2" s="72"/>
      <c r="I2" s="72"/>
      <c r="J2" s="72"/>
      <c r="K2" s="72"/>
      <c r="L2" s="72"/>
      <c r="M2" s="67"/>
      <c r="N2" s="67"/>
      <c r="O2" s="72"/>
      <c r="P2" s="72"/>
      <c r="Q2" s="72"/>
      <c r="R2" s="72"/>
      <c r="S2" s="72"/>
      <c r="T2" s="72"/>
      <c r="U2" s="72"/>
      <c r="V2" s="72"/>
      <c r="W2" s="72"/>
      <c r="X2" s="67"/>
      <c r="Y2" s="67"/>
      <c r="Z2" s="72"/>
      <c r="AA2" s="72"/>
      <c r="AB2" s="72"/>
      <c r="AC2" s="72"/>
      <c r="AD2" s="72"/>
      <c r="AE2" s="72"/>
      <c r="AF2" s="72"/>
      <c r="AG2" s="72"/>
      <c r="AH2" s="72"/>
      <c r="AI2" s="2"/>
      <c r="AJ2" s="73" t="n">
        <f aca="false">+IF(AND($K$112&gt;=AL2,$K$112&lt;=AM2),1,0)</f>
        <v>0</v>
      </c>
      <c r="AK2" s="73" t="n">
        <v>1</v>
      </c>
      <c r="AL2" s="74" t="n">
        <v>1</v>
      </c>
      <c r="AM2" s="74" t="n">
        <v>6</v>
      </c>
      <c r="AN2" s="75" t="s">
        <v>329</v>
      </c>
      <c r="AO2" s="76" t="s">
        <v>330</v>
      </c>
      <c r="AP2" s="77" t="s">
        <v>331</v>
      </c>
      <c r="AQ2" s="77"/>
      <c r="AR2" s="77" t="s">
        <v>332</v>
      </c>
      <c r="AS2" s="77"/>
      <c r="AT2" s="77" t="s">
        <v>333</v>
      </c>
      <c r="AU2" s="77"/>
      <c r="AV2" s="77" t="s">
        <v>334</v>
      </c>
      <c r="AW2" s="77"/>
      <c r="AX2" s="77" t="s">
        <v>335</v>
      </c>
      <c r="AY2" s="77"/>
    </row>
    <row r="3" customFormat="false" ht="12.75" hidden="true" customHeight="true" outlineLevel="0" collapsed="false">
      <c r="A3" s="2"/>
      <c r="B3" s="78"/>
      <c r="C3" s="79"/>
      <c r="D3" s="80"/>
      <c r="E3" s="81"/>
      <c r="F3" s="81"/>
      <c r="G3" s="81"/>
      <c r="H3" s="81"/>
      <c r="I3" s="81"/>
      <c r="J3" s="81"/>
      <c r="K3" s="82"/>
      <c r="L3" s="81"/>
      <c r="M3" s="78"/>
      <c r="N3" s="79"/>
      <c r="O3" s="81"/>
      <c r="P3" s="81"/>
      <c r="Q3" s="81"/>
      <c r="R3" s="81"/>
      <c r="S3" s="82"/>
      <c r="T3" s="81"/>
      <c r="U3" s="81"/>
      <c r="V3" s="81"/>
      <c r="W3" s="80"/>
      <c r="X3" s="78"/>
      <c r="Y3" s="79"/>
      <c r="Z3" s="81"/>
      <c r="AA3" s="81"/>
      <c r="AB3" s="83"/>
      <c r="AC3" s="81"/>
      <c r="AD3" s="81"/>
      <c r="AE3" s="80"/>
      <c r="AF3" s="82"/>
      <c r="AG3" s="81"/>
      <c r="AH3" s="81"/>
      <c r="AI3" s="2"/>
      <c r="AJ3" s="73" t="n">
        <f aca="false">+IF(AND($K$112&gt;=AL3,$K$112&lt;=AM3),1,0)</f>
        <v>0</v>
      </c>
      <c r="AK3" s="73" t="n">
        <v>2</v>
      </c>
      <c r="AL3" s="74" t="n">
        <v>7</v>
      </c>
      <c r="AM3" s="74" t="n">
        <v>13</v>
      </c>
      <c r="AN3" s="75" t="s">
        <v>329</v>
      </c>
      <c r="AO3" s="76" t="s">
        <v>336</v>
      </c>
      <c r="AP3" s="77" t="s">
        <v>337</v>
      </c>
      <c r="AQ3" s="77"/>
      <c r="AR3" s="77" t="s">
        <v>338</v>
      </c>
      <c r="AS3" s="77"/>
      <c r="AT3" s="77" t="s">
        <v>339</v>
      </c>
      <c r="AU3" s="77"/>
      <c r="AV3" s="77" t="s">
        <v>340</v>
      </c>
      <c r="AW3" s="77"/>
      <c r="AX3" s="77" t="s">
        <v>341</v>
      </c>
      <c r="AY3" s="77"/>
    </row>
    <row r="4" customFormat="false" ht="12.75" hidden="true" customHeight="true" outlineLevel="0" collapsed="false">
      <c r="A4" s="2"/>
      <c r="B4" s="78"/>
      <c r="C4" s="79"/>
      <c r="D4" s="81"/>
      <c r="E4" s="80"/>
      <c r="F4" s="81"/>
      <c r="G4" s="81"/>
      <c r="H4" s="81"/>
      <c r="I4" s="82"/>
      <c r="J4" s="81"/>
      <c r="K4" s="81"/>
      <c r="L4" s="81"/>
      <c r="M4" s="78"/>
      <c r="N4" s="79"/>
      <c r="O4" s="80"/>
      <c r="P4" s="81"/>
      <c r="Q4" s="81"/>
      <c r="R4" s="81"/>
      <c r="S4" s="81"/>
      <c r="T4" s="81"/>
      <c r="U4" s="82"/>
      <c r="V4" s="81"/>
      <c r="W4" s="80"/>
      <c r="X4" s="78"/>
      <c r="Y4" s="79"/>
      <c r="Z4" s="81"/>
      <c r="AA4" s="80"/>
      <c r="AB4" s="82"/>
      <c r="AC4" s="81"/>
      <c r="AD4" s="81"/>
      <c r="AE4" s="81"/>
      <c r="AF4" s="83"/>
      <c r="AG4" s="81"/>
      <c r="AH4" s="81"/>
      <c r="AI4" s="2"/>
      <c r="AJ4" s="73" t="n">
        <f aca="false">+IF(AND($K$112&gt;=AL4,$K$112&lt;=AM4),1,0)</f>
        <v>0</v>
      </c>
      <c r="AK4" s="73" t="n">
        <v>3</v>
      </c>
      <c r="AL4" s="74" t="n">
        <v>14</v>
      </c>
      <c r="AM4" s="74" t="n">
        <v>20</v>
      </c>
      <c r="AN4" s="75" t="s">
        <v>329</v>
      </c>
      <c r="AO4" s="76" t="s">
        <v>342</v>
      </c>
      <c r="AP4" s="77" t="s">
        <v>343</v>
      </c>
      <c r="AQ4" s="77"/>
      <c r="AR4" s="77" t="s">
        <v>344</v>
      </c>
      <c r="AS4" s="77"/>
      <c r="AT4" s="77" t="s">
        <v>345</v>
      </c>
      <c r="AU4" s="77"/>
      <c r="AV4" s="77" t="s">
        <v>346</v>
      </c>
      <c r="AW4" s="77"/>
      <c r="AX4" s="77" t="s">
        <v>347</v>
      </c>
      <c r="AY4" s="77"/>
    </row>
    <row r="5" customFormat="false" ht="12.75" hidden="true" customHeight="true" outlineLevel="0" collapsed="false">
      <c r="A5" s="2"/>
      <c r="B5" s="78"/>
      <c r="C5" s="79"/>
      <c r="D5" s="80"/>
      <c r="E5" s="81"/>
      <c r="F5" s="80"/>
      <c r="G5" s="81"/>
      <c r="H5" s="81"/>
      <c r="I5" s="81"/>
      <c r="J5" s="81"/>
      <c r="K5" s="81"/>
      <c r="L5" s="82"/>
      <c r="M5" s="78"/>
      <c r="N5" s="79"/>
      <c r="O5" s="81"/>
      <c r="P5" s="81"/>
      <c r="Q5" s="81"/>
      <c r="R5" s="81"/>
      <c r="S5" s="80"/>
      <c r="T5" s="82"/>
      <c r="U5" s="81"/>
      <c r="V5" s="80"/>
      <c r="W5" s="80"/>
      <c r="X5" s="78"/>
      <c r="Y5" s="79"/>
      <c r="Z5" s="81"/>
      <c r="AA5" s="80"/>
      <c r="AB5" s="83"/>
      <c r="AC5" s="82"/>
      <c r="AD5" s="81"/>
      <c r="AE5" s="81"/>
      <c r="AF5" s="83"/>
      <c r="AG5" s="81"/>
      <c r="AH5" s="81"/>
      <c r="AI5" s="2"/>
      <c r="AJ5" s="73" t="n">
        <f aca="false">+IF(AND($K$112&gt;=AL5,$K$112&lt;=AM5),1,0)</f>
        <v>0</v>
      </c>
      <c r="AK5" s="73" t="n">
        <v>4</v>
      </c>
      <c r="AL5" s="74" t="n">
        <v>21</v>
      </c>
      <c r="AM5" s="74" t="n">
        <v>27</v>
      </c>
      <c r="AN5" s="75" t="s">
        <v>329</v>
      </c>
      <c r="AO5" s="76" t="s">
        <v>348</v>
      </c>
      <c r="AP5" s="77" t="s">
        <v>349</v>
      </c>
      <c r="AQ5" s="77"/>
      <c r="AR5" s="77" t="s">
        <v>350</v>
      </c>
      <c r="AS5" s="77"/>
      <c r="AT5" s="77" t="s">
        <v>351</v>
      </c>
      <c r="AU5" s="77"/>
      <c r="AV5" s="77" t="s">
        <v>352</v>
      </c>
      <c r="AW5" s="77"/>
      <c r="AX5" s="77" t="s">
        <v>353</v>
      </c>
      <c r="AY5" s="77"/>
    </row>
    <row r="6" customFormat="false" ht="12.75" hidden="true" customHeight="true" outlineLevel="0" collapsed="false">
      <c r="A6" s="2"/>
      <c r="B6" s="78"/>
      <c r="C6" s="79"/>
      <c r="D6" s="81"/>
      <c r="E6" s="81"/>
      <c r="F6" s="82"/>
      <c r="G6" s="80"/>
      <c r="H6" s="80"/>
      <c r="I6" s="81"/>
      <c r="J6" s="81"/>
      <c r="K6" s="81"/>
      <c r="L6" s="81"/>
      <c r="M6" s="78"/>
      <c r="N6" s="79"/>
      <c r="O6" s="81"/>
      <c r="P6" s="81"/>
      <c r="Q6" s="82"/>
      <c r="R6" s="81"/>
      <c r="S6" s="81"/>
      <c r="T6" s="81"/>
      <c r="U6" s="81"/>
      <c r="V6" s="81"/>
      <c r="W6" s="80"/>
      <c r="X6" s="78"/>
      <c r="Y6" s="79"/>
      <c r="Z6" s="81"/>
      <c r="AA6" s="80"/>
      <c r="AB6" s="83"/>
      <c r="AC6" s="81"/>
      <c r="AD6" s="81"/>
      <c r="AE6" s="81"/>
      <c r="AF6" s="83"/>
      <c r="AG6" s="81"/>
      <c r="AH6" s="82"/>
      <c r="AI6" s="2"/>
      <c r="AJ6" s="73" t="n">
        <f aca="false">+IF(AND($K$112&gt;=AL6,$K$112&lt;=AM6),1,0)</f>
        <v>0</v>
      </c>
      <c r="AK6" s="73" t="n">
        <v>5</v>
      </c>
      <c r="AL6" s="74" t="n">
        <v>28</v>
      </c>
      <c r="AM6" s="74" t="n">
        <v>41</v>
      </c>
      <c r="AN6" s="75" t="s">
        <v>329</v>
      </c>
      <c r="AO6" s="76" t="s">
        <v>354</v>
      </c>
      <c r="AP6" s="77" t="s">
        <v>355</v>
      </c>
      <c r="AQ6" s="77"/>
      <c r="AR6" s="77" t="s">
        <v>356</v>
      </c>
      <c r="AS6" s="77"/>
      <c r="AT6" s="77" t="s">
        <v>357</v>
      </c>
      <c r="AU6" s="77"/>
      <c r="AV6" s="77" t="s">
        <v>358</v>
      </c>
      <c r="AW6" s="77"/>
      <c r="AX6" s="77" t="s">
        <v>359</v>
      </c>
      <c r="AY6" s="77"/>
    </row>
    <row r="7" customFormat="false" ht="12.75" hidden="true" customHeight="true" outlineLevel="0" collapsed="false">
      <c r="A7" s="2"/>
      <c r="B7" s="78"/>
      <c r="C7" s="79"/>
      <c r="D7" s="80"/>
      <c r="E7" s="82"/>
      <c r="F7" s="81"/>
      <c r="G7" s="81"/>
      <c r="H7" s="81"/>
      <c r="I7" s="81"/>
      <c r="J7" s="81"/>
      <c r="K7" s="81"/>
      <c r="L7" s="81"/>
      <c r="M7" s="78"/>
      <c r="N7" s="79"/>
      <c r="O7" s="81"/>
      <c r="P7" s="81"/>
      <c r="Q7" s="81"/>
      <c r="R7" s="82"/>
      <c r="S7" s="81"/>
      <c r="T7" s="81"/>
      <c r="U7" s="81"/>
      <c r="V7" s="80"/>
      <c r="W7" s="80"/>
      <c r="X7" s="78"/>
      <c r="Y7" s="79"/>
      <c r="Z7" s="80"/>
      <c r="AA7" s="82"/>
      <c r="AB7" s="83"/>
      <c r="AC7" s="81"/>
      <c r="AD7" s="81"/>
      <c r="AE7" s="81"/>
      <c r="AF7" s="83"/>
      <c r="AG7" s="81"/>
      <c r="AH7" s="81"/>
      <c r="AI7" s="2"/>
      <c r="AJ7" s="73" t="n">
        <f aca="false">+IF(AND($K$112&gt;=AL7,$K$112&lt;=AM7),1,0)</f>
        <v>0</v>
      </c>
      <c r="AK7" s="73" t="n">
        <v>6</v>
      </c>
      <c r="AL7" s="74" t="n">
        <v>42</v>
      </c>
      <c r="AM7" s="74" t="n">
        <v>48</v>
      </c>
      <c r="AN7" s="75" t="s">
        <v>360</v>
      </c>
      <c r="AO7" s="76" t="s">
        <v>361</v>
      </c>
      <c r="AP7" s="77" t="s">
        <v>362</v>
      </c>
      <c r="AQ7" s="77"/>
      <c r="AR7" s="77" t="s">
        <v>363</v>
      </c>
      <c r="AS7" s="77"/>
      <c r="AT7" s="77" t="s">
        <v>364</v>
      </c>
      <c r="AU7" s="77"/>
      <c r="AV7" s="77" t="s">
        <v>365</v>
      </c>
      <c r="AW7" s="77"/>
      <c r="AX7" s="77" t="s">
        <v>366</v>
      </c>
      <c r="AY7" s="77"/>
    </row>
    <row r="8" customFormat="false" ht="12.75" hidden="true" customHeight="true" outlineLevel="0" collapsed="false">
      <c r="A8" s="2"/>
      <c r="B8" s="78"/>
      <c r="C8" s="79"/>
      <c r="D8" s="81"/>
      <c r="E8" s="81"/>
      <c r="F8" s="81"/>
      <c r="G8" s="81"/>
      <c r="H8" s="82"/>
      <c r="I8" s="81"/>
      <c r="J8" s="81"/>
      <c r="K8" s="81"/>
      <c r="L8" s="81"/>
      <c r="M8" s="78"/>
      <c r="N8" s="79"/>
      <c r="O8" s="81"/>
      <c r="P8" s="82"/>
      <c r="Q8" s="81"/>
      <c r="R8" s="81"/>
      <c r="S8" s="81"/>
      <c r="T8" s="81"/>
      <c r="U8" s="81"/>
      <c r="V8" s="80"/>
      <c r="W8" s="80"/>
      <c r="X8" s="78"/>
      <c r="Y8" s="79"/>
      <c r="Z8" s="82"/>
      <c r="AA8" s="81"/>
      <c r="AB8" s="83"/>
      <c r="AC8" s="81"/>
      <c r="AD8" s="80"/>
      <c r="AE8" s="81"/>
      <c r="AF8" s="83"/>
      <c r="AG8" s="81"/>
      <c r="AH8" s="81"/>
      <c r="AI8" s="2"/>
      <c r="AJ8" s="73" t="n">
        <f aca="false">+IF(AND($K$112&gt;=AL8,$K$112&lt;=AM8),1,0)</f>
        <v>1</v>
      </c>
      <c r="AK8" s="73" t="n">
        <v>7</v>
      </c>
      <c r="AL8" s="74" t="n">
        <v>49</v>
      </c>
      <c r="AM8" s="74" t="n">
        <v>55</v>
      </c>
      <c r="AN8" s="75" t="s">
        <v>360</v>
      </c>
      <c r="AO8" s="76" t="s">
        <v>367</v>
      </c>
      <c r="AP8" s="77" t="s">
        <v>368</v>
      </c>
      <c r="AQ8" s="77"/>
      <c r="AR8" s="77" t="s">
        <v>369</v>
      </c>
      <c r="AS8" s="77"/>
      <c r="AT8" s="77" t="s">
        <v>370</v>
      </c>
      <c r="AU8" s="77"/>
      <c r="AV8" s="77" t="s">
        <v>371</v>
      </c>
      <c r="AW8" s="77"/>
      <c r="AX8" s="77" t="s">
        <v>372</v>
      </c>
      <c r="AY8" s="77"/>
    </row>
    <row r="9" customFormat="false" ht="12.75" hidden="true" customHeight="true" outlineLevel="0" collapsed="false">
      <c r="A9" s="2"/>
      <c r="B9" s="78"/>
      <c r="C9" s="79"/>
      <c r="D9" s="81"/>
      <c r="E9" s="81"/>
      <c r="F9" s="81"/>
      <c r="G9" s="81"/>
      <c r="H9" s="81"/>
      <c r="I9" s="81"/>
      <c r="J9" s="82"/>
      <c r="K9" s="80"/>
      <c r="L9" s="81"/>
      <c r="M9" s="78"/>
      <c r="N9" s="79"/>
      <c r="O9" s="82"/>
      <c r="P9" s="81"/>
      <c r="Q9" s="81"/>
      <c r="R9" s="80"/>
      <c r="S9" s="81"/>
      <c r="T9" s="81"/>
      <c r="U9" s="81"/>
      <c r="V9" s="81"/>
      <c r="W9" s="80"/>
      <c r="X9" s="78"/>
      <c r="Y9" s="79"/>
      <c r="Z9" s="81"/>
      <c r="AA9" s="81"/>
      <c r="AB9" s="83"/>
      <c r="AC9" s="81"/>
      <c r="AD9" s="81"/>
      <c r="AE9" s="81"/>
      <c r="AF9" s="83"/>
      <c r="AG9" s="82"/>
      <c r="AH9" s="81"/>
      <c r="AI9" s="2"/>
      <c r="AJ9" s="73" t="n">
        <f aca="false">+IF(AND($K$112&gt;=AL9,$K$112&lt;=AM9),1,0)</f>
        <v>0</v>
      </c>
      <c r="AK9" s="73" t="n">
        <v>8</v>
      </c>
      <c r="AL9" s="74" t="n">
        <v>56</v>
      </c>
      <c r="AM9" s="74" t="n">
        <v>62</v>
      </c>
      <c r="AN9" s="75" t="s">
        <v>360</v>
      </c>
      <c r="AO9" s="76" t="s">
        <v>373</v>
      </c>
      <c r="AP9" s="77" t="s">
        <v>374</v>
      </c>
      <c r="AQ9" s="77"/>
      <c r="AR9" s="77" t="s">
        <v>375</v>
      </c>
      <c r="AS9" s="77"/>
      <c r="AT9" s="77" t="s">
        <v>376</v>
      </c>
      <c r="AU9" s="77"/>
      <c r="AV9" s="77" t="s">
        <v>377</v>
      </c>
      <c r="AW9" s="77"/>
      <c r="AX9" s="77" t="s">
        <v>378</v>
      </c>
      <c r="AY9" s="77"/>
    </row>
    <row r="10" customFormat="false" ht="12.75" hidden="true" customHeight="true" outlineLevel="0" collapsed="false">
      <c r="A10" s="2"/>
      <c r="B10" s="78"/>
      <c r="C10" s="79"/>
      <c r="D10" s="81"/>
      <c r="E10" s="80"/>
      <c r="F10" s="81"/>
      <c r="G10" s="82"/>
      <c r="H10" s="81"/>
      <c r="I10" s="81"/>
      <c r="J10" s="81"/>
      <c r="K10" s="81"/>
      <c r="L10" s="81"/>
      <c r="M10" s="78"/>
      <c r="N10" s="79"/>
      <c r="O10" s="80"/>
      <c r="P10" s="81"/>
      <c r="Q10" s="81"/>
      <c r="R10" s="81"/>
      <c r="S10" s="81"/>
      <c r="T10" s="81"/>
      <c r="U10" s="81"/>
      <c r="V10" s="82"/>
      <c r="W10" s="80"/>
      <c r="X10" s="78"/>
      <c r="Y10" s="79"/>
      <c r="Z10" s="81"/>
      <c r="AA10" s="80"/>
      <c r="AB10" s="83"/>
      <c r="AC10" s="81"/>
      <c r="AD10" s="81"/>
      <c r="AE10" s="82"/>
      <c r="AF10" s="83"/>
      <c r="AG10" s="81"/>
      <c r="AH10" s="81"/>
      <c r="AI10" s="2"/>
      <c r="AJ10" s="73" t="n">
        <f aca="false">+IF(AND($K$112&gt;=AL10,$K$112&lt;=AM10),1,0)</f>
        <v>0</v>
      </c>
      <c r="AK10" s="73" t="n">
        <v>9</v>
      </c>
      <c r="AL10" s="74" t="n">
        <v>63</v>
      </c>
      <c r="AM10" s="74" t="n">
        <v>69</v>
      </c>
      <c r="AN10" s="75" t="s">
        <v>360</v>
      </c>
      <c r="AO10" s="76" t="s">
        <v>379</v>
      </c>
      <c r="AP10" s="77" t="s">
        <v>380</v>
      </c>
      <c r="AQ10" s="77"/>
      <c r="AR10" s="77" t="s">
        <v>381</v>
      </c>
      <c r="AS10" s="77"/>
      <c r="AT10" s="77" t="s">
        <v>382</v>
      </c>
      <c r="AU10" s="77"/>
      <c r="AV10" s="77" t="s">
        <v>383</v>
      </c>
      <c r="AW10" s="77"/>
      <c r="AX10" s="77" t="s">
        <v>384</v>
      </c>
      <c r="AY10" s="77"/>
    </row>
    <row r="11" customFormat="false" ht="12.75" hidden="true" customHeight="true" outlineLevel="0" collapsed="false">
      <c r="A11" s="2"/>
      <c r="B11" s="78"/>
      <c r="C11" s="79"/>
      <c r="D11" s="82"/>
      <c r="E11" s="81"/>
      <c r="F11" s="81"/>
      <c r="G11" s="81"/>
      <c r="H11" s="81"/>
      <c r="I11" s="81"/>
      <c r="J11" s="81"/>
      <c r="K11" s="81"/>
      <c r="L11" s="81"/>
      <c r="M11" s="78"/>
      <c r="N11" s="79"/>
      <c r="O11" s="80"/>
      <c r="P11" s="81"/>
      <c r="Q11" s="81"/>
      <c r="R11" s="81"/>
      <c r="S11" s="81"/>
      <c r="T11" s="81"/>
      <c r="U11" s="81"/>
      <c r="V11" s="81"/>
      <c r="W11" s="82"/>
      <c r="X11" s="78"/>
      <c r="Y11" s="79"/>
      <c r="Z11" s="80"/>
      <c r="AA11" s="81"/>
      <c r="AB11" s="83"/>
      <c r="AC11" s="81"/>
      <c r="AD11" s="82"/>
      <c r="AE11" s="81"/>
      <c r="AF11" s="83"/>
      <c r="AG11" s="81"/>
      <c r="AH11" s="81"/>
      <c r="AI11" s="2"/>
      <c r="AJ11" s="73" t="n">
        <f aca="false">+IF(AND($K$112&gt;=AL11,$K$112&lt;=AM11),1,0)</f>
        <v>0</v>
      </c>
      <c r="AK11" s="73" t="n">
        <v>10</v>
      </c>
      <c r="AL11" s="74" t="n">
        <v>70</v>
      </c>
      <c r="AM11" s="74" t="n">
        <v>90</v>
      </c>
      <c r="AN11" s="75" t="s">
        <v>360</v>
      </c>
      <c r="AO11" s="76" t="s">
        <v>385</v>
      </c>
      <c r="AP11" s="77" t="s">
        <v>386</v>
      </c>
      <c r="AQ11" s="77"/>
      <c r="AR11" s="77" t="s">
        <v>387</v>
      </c>
      <c r="AS11" s="77"/>
      <c r="AT11" s="77" t="s">
        <v>388</v>
      </c>
      <c r="AU11" s="77"/>
      <c r="AV11" s="77" t="s">
        <v>389</v>
      </c>
      <c r="AW11" s="77"/>
      <c r="AX11" s="77" t="s">
        <v>390</v>
      </c>
      <c r="AY11" s="77"/>
    </row>
    <row r="12" customFormat="false" ht="12.75" hidden="true" customHeight="true" outlineLevel="0" collapsed="false">
      <c r="A12" s="2"/>
      <c r="B12" s="78"/>
      <c r="C12" s="79"/>
      <c r="D12" s="81"/>
      <c r="E12" s="81"/>
      <c r="F12" s="81"/>
      <c r="G12" s="81"/>
      <c r="H12" s="81"/>
      <c r="I12" s="81"/>
      <c r="J12" s="80"/>
      <c r="K12" s="81"/>
      <c r="L12" s="82"/>
      <c r="M12" s="78"/>
      <c r="N12" s="79"/>
      <c r="O12" s="81"/>
      <c r="P12" s="82"/>
      <c r="Q12" s="81"/>
      <c r="R12" s="81"/>
      <c r="S12" s="81"/>
      <c r="T12" s="80"/>
      <c r="U12" s="81"/>
      <c r="V12" s="81"/>
      <c r="W12" s="80"/>
      <c r="X12" s="78"/>
      <c r="Y12" s="79"/>
      <c r="Z12" s="81"/>
      <c r="AA12" s="81"/>
      <c r="AB12" s="83"/>
      <c r="AC12" s="81"/>
      <c r="AD12" s="82"/>
      <c r="AE12" s="81"/>
      <c r="AF12" s="83"/>
      <c r="AG12" s="81"/>
      <c r="AH12" s="81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customFormat="false" ht="12.75" hidden="true" customHeight="true" outlineLevel="0" collapsed="false">
      <c r="A13" s="2"/>
      <c r="B13" s="78"/>
      <c r="C13" s="79"/>
      <c r="D13" s="81"/>
      <c r="E13" s="81"/>
      <c r="F13" s="81"/>
      <c r="G13" s="82"/>
      <c r="H13" s="80"/>
      <c r="I13" s="81"/>
      <c r="J13" s="81"/>
      <c r="K13" s="81"/>
      <c r="L13" s="81"/>
      <c r="M13" s="78"/>
      <c r="N13" s="79"/>
      <c r="O13" s="81"/>
      <c r="P13" s="81"/>
      <c r="Q13" s="81"/>
      <c r="R13" s="81"/>
      <c r="S13" s="80"/>
      <c r="T13" s="81"/>
      <c r="U13" s="82"/>
      <c r="V13" s="81"/>
      <c r="W13" s="80"/>
      <c r="X13" s="78"/>
      <c r="Y13" s="79"/>
      <c r="Z13" s="81"/>
      <c r="AA13" s="82"/>
      <c r="AB13" s="83"/>
      <c r="AC13" s="81"/>
      <c r="AD13" s="81"/>
      <c r="AE13" s="81"/>
      <c r="AF13" s="83"/>
      <c r="AG13" s="81"/>
      <c r="AH13" s="81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customFormat="false" ht="12.75" hidden="true" customHeight="true" outlineLevel="0" collapsed="false">
      <c r="A14" s="2"/>
      <c r="B14" s="78"/>
      <c r="C14" s="79"/>
      <c r="D14" s="81"/>
      <c r="E14" s="81"/>
      <c r="F14" s="81"/>
      <c r="G14" s="81"/>
      <c r="H14" s="81"/>
      <c r="I14" s="80"/>
      <c r="J14" s="82"/>
      <c r="K14" s="81"/>
      <c r="L14" s="81"/>
      <c r="M14" s="78"/>
      <c r="N14" s="79"/>
      <c r="O14" s="80"/>
      <c r="P14" s="81"/>
      <c r="Q14" s="81"/>
      <c r="R14" s="81"/>
      <c r="S14" s="81"/>
      <c r="T14" s="81"/>
      <c r="U14" s="81"/>
      <c r="V14" s="82"/>
      <c r="W14" s="80"/>
      <c r="X14" s="78"/>
      <c r="Y14" s="79"/>
      <c r="Z14" s="81"/>
      <c r="AA14" s="80"/>
      <c r="AB14" s="82"/>
      <c r="AC14" s="81"/>
      <c r="AD14" s="81"/>
      <c r="AE14" s="80"/>
      <c r="AF14" s="83"/>
      <c r="AG14" s="81"/>
      <c r="AH14" s="81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customFormat="false" ht="12.75" hidden="true" customHeight="true" outlineLevel="0" collapsed="false">
      <c r="A15" s="2"/>
      <c r="B15" s="78"/>
      <c r="C15" s="79"/>
      <c r="D15" s="81"/>
      <c r="E15" s="81"/>
      <c r="F15" s="81"/>
      <c r="G15" s="81"/>
      <c r="H15" s="81"/>
      <c r="I15" s="81"/>
      <c r="J15" s="81"/>
      <c r="K15" s="82"/>
      <c r="L15" s="80"/>
      <c r="M15" s="78"/>
      <c r="N15" s="79"/>
      <c r="O15" s="81"/>
      <c r="P15" s="81"/>
      <c r="Q15" s="81"/>
      <c r="R15" s="81"/>
      <c r="S15" s="82"/>
      <c r="T15" s="81"/>
      <c r="U15" s="81"/>
      <c r="V15" s="81"/>
      <c r="W15" s="80"/>
      <c r="X15" s="78"/>
      <c r="Y15" s="79"/>
      <c r="Z15" s="82"/>
      <c r="AA15" s="81"/>
      <c r="AB15" s="83"/>
      <c r="AC15" s="81"/>
      <c r="AD15" s="81"/>
      <c r="AE15" s="80"/>
      <c r="AF15" s="83"/>
      <c r="AG15" s="81"/>
      <c r="AH15" s="81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customFormat="false" ht="12.75" hidden="true" customHeight="true" outlineLevel="0" collapsed="false">
      <c r="A16" s="2"/>
      <c r="B16" s="78"/>
      <c r="C16" s="79"/>
      <c r="D16" s="81"/>
      <c r="E16" s="81"/>
      <c r="F16" s="82"/>
      <c r="G16" s="81"/>
      <c r="H16" s="81"/>
      <c r="I16" s="80"/>
      <c r="J16" s="81"/>
      <c r="K16" s="81"/>
      <c r="L16" s="81"/>
      <c r="M16" s="78"/>
      <c r="N16" s="79"/>
      <c r="O16" s="81"/>
      <c r="P16" s="81"/>
      <c r="Q16" s="82"/>
      <c r="R16" s="81"/>
      <c r="S16" s="80"/>
      <c r="T16" s="81"/>
      <c r="U16" s="81"/>
      <c r="V16" s="81"/>
      <c r="W16" s="80"/>
      <c r="X16" s="78"/>
      <c r="Y16" s="79"/>
      <c r="Z16" s="81"/>
      <c r="AA16" s="81"/>
      <c r="AB16" s="83"/>
      <c r="AC16" s="81"/>
      <c r="AD16" s="80"/>
      <c r="AE16" s="82"/>
      <c r="AF16" s="83"/>
      <c r="AG16" s="81"/>
      <c r="AH16" s="81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customFormat="false" ht="12.75" hidden="true" customHeight="true" outlineLevel="0" collapsed="false">
      <c r="B17" s="78"/>
      <c r="C17" s="79"/>
      <c r="D17" s="82"/>
      <c r="E17" s="81"/>
      <c r="F17" s="81"/>
      <c r="G17" s="81"/>
      <c r="H17" s="81"/>
      <c r="I17" s="81"/>
      <c r="J17" s="81"/>
      <c r="K17" s="81"/>
      <c r="L17" s="81"/>
      <c r="M17" s="78"/>
      <c r="N17" s="79"/>
      <c r="O17" s="81"/>
      <c r="P17" s="81"/>
      <c r="Q17" s="81"/>
      <c r="R17" s="82"/>
      <c r="S17" s="81"/>
      <c r="T17" s="81"/>
      <c r="U17" s="80"/>
      <c r="V17" s="81"/>
      <c r="W17" s="80"/>
      <c r="X17" s="78"/>
      <c r="Y17" s="79"/>
      <c r="Z17" s="80"/>
      <c r="AA17" s="81"/>
      <c r="AB17" s="83"/>
      <c r="AC17" s="81"/>
      <c r="AD17" s="81"/>
      <c r="AE17" s="81"/>
      <c r="AF17" s="83"/>
      <c r="AG17" s="81"/>
      <c r="AH17" s="82"/>
    </row>
    <row r="18" customFormat="false" ht="12.75" hidden="true" customHeight="true" outlineLevel="0" collapsed="false">
      <c r="B18" s="78"/>
      <c r="C18" s="79"/>
      <c r="D18" s="81"/>
      <c r="E18" s="81"/>
      <c r="F18" s="81"/>
      <c r="G18" s="81"/>
      <c r="H18" s="81"/>
      <c r="I18" s="82"/>
      <c r="J18" s="81"/>
      <c r="K18" s="81"/>
      <c r="L18" s="80"/>
      <c r="M18" s="78"/>
      <c r="N18" s="79"/>
      <c r="O18" s="81"/>
      <c r="P18" s="81"/>
      <c r="Q18" s="81"/>
      <c r="R18" s="81"/>
      <c r="S18" s="81"/>
      <c r="T18" s="82"/>
      <c r="U18" s="80"/>
      <c r="V18" s="81"/>
      <c r="W18" s="80"/>
      <c r="X18" s="78"/>
      <c r="Y18" s="79"/>
      <c r="Z18" s="81"/>
      <c r="AA18" s="81"/>
      <c r="AB18" s="84"/>
      <c r="AC18" s="82"/>
      <c r="AD18" s="81"/>
      <c r="AE18" s="81"/>
      <c r="AF18" s="83"/>
      <c r="AG18" s="81"/>
      <c r="AH18" s="81"/>
    </row>
    <row r="19" customFormat="false" ht="12.75" hidden="true" customHeight="true" outlineLevel="0" collapsed="false">
      <c r="B19" s="78"/>
      <c r="C19" s="79"/>
      <c r="D19" s="80"/>
      <c r="E19" s="82"/>
      <c r="F19" s="81"/>
      <c r="G19" s="81"/>
      <c r="H19" s="81"/>
      <c r="I19" s="81"/>
      <c r="J19" s="81"/>
      <c r="K19" s="80"/>
      <c r="L19" s="81"/>
      <c r="M19" s="78"/>
      <c r="N19" s="79"/>
      <c r="O19" s="82"/>
      <c r="P19" s="81"/>
      <c r="Q19" s="81"/>
      <c r="R19" s="81"/>
      <c r="S19" s="81"/>
      <c r="T19" s="81"/>
      <c r="U19" s="80"/>
      <c r="V19" s="81"/>
      <c r="W19" s="80"/>
      <c r="X19" s="78"/>
      <c r="Y19" s="79"/>
      <c r="Z19" s="81"/>
      <c r="AA19" s="81"/>
      <c r="AB19" s="84"/>
      <c r="AC19" s="81"/>
      <c r="AD19" s="81"/>
      <c r="AE19" s="81"/>
      <c r="AF19" s="83"/>
      <c r="AG19" s="82"/>
      <c r="AH19" s="81"/>
    </row>
    <row r="20" customFormat="false" ht="12.75" hidden="true" customHeight="true" outlineLevel="0" collapsed="false">
      <c r="B20" s="78"/>
      <c r="C20" s="79"/>
      <c r="D20" s="81"/>
      <c r="E20" s="81"/>
      <c r="F20" s="81"/>
      <c r="G20" s="81"/>
      <c r="H20" s="82"/>
      <c r="I20" s="80"/>
      <c r="J20" s="81"/>
      <c r="K20" s="81"/>
      <c r="L20" s="81"/>
      <c r="M20" s="78"/>
      <c r="N20" s="79"/>
      <c r="O20" s="81"/>
      <c r="P20" s="81"/>
      <c r="Q20" s="81"/>
      <c r="R20" s="81"/>
      <c r="S20" s="81"/>
      <c r="T20" s="81"/>
      <c r="U20" s="80"/>
      <c r="V20" s="81"/>
      <c r="W20" s="82"/>
      <c r="X20" s="78"/>
      <c r="Y20" s="79"/>
      <c r="Z20" s="80"/>
      <c r="AA20" s="81"/>
      <c r="AB20" s="83"/>
      <c r="AC20" s="81"/>
      <c r="AD20" s="81"/>
      <c r="AE20" s="81"/>
      <c r="AF20" s="82"/>
      <c r="AG20" s="81"/>
      <c r="AH20" s="81"/>
    </row>
    <row r="21" customFormat="false" ht="12.75" hidden="true" customHeight="true" outlineLevel="0" collapsed="false">
      <c r="B21" s="78"/>
      <c r="C21" s="79"/>
      <c r="D21" s="81"/>
      <c r="E21" s="81"/>
      <c r="F21" s="81"/>
      <c r="G21" s="81"/>
      <c r="H21" s="81"/>
      <c r="I21" s="80"/>
      <c r="J21" s="81"/>
      <c r="K21" s="82"/>
      <c r="L21" s="81"/>
      <c r="M21" s="78"/>
      <c r="N21" s="79"/>
      <c r="O21" s="81"/>
      <c r="P21" s="80"/>
      <c r="Q21" s="82"/>
      <c r="R21" s="81"/>
      <c r="S21" s="81"/>
      <c r="T21" s="81"/>
      <c r="U21" s="81"/>
      <c r="V21" s="81"/>
      <c r="W21" s="80"/>
      <c r="X21" s="78"/>
      <c r="Y21" s="79"/>
      <c r="Z21" s="81"/>
      <c r="AA21" s="80"/>
      <c r="AB21" s="82"/>
      <c r="AC21" s="81"/>
      <c r="AD21" s="81"/>
      <c r="AE21" s="81"/>
      <c r="AF21" s="83"/>
      <c r="AG21" s="81"/>
      <c r="AH21" s="81"/>
    </row>
    <row r="22" customFormat="false" ht="12.75" hidden="true" customHeight="true" outlineLevel="0" collapsed="false">
      <c r="B22" s="78"/>
      <c r="C22" s="79"/>
      <c r="D22" s="81"/>
      <c r="E22" s="80"/>
      <c r="F22" s="81"/>
      <c r="G22" s="81"/>
      <c r="H22" s="82"/>
      <c r="I22" s="81"/>
      <c r="J22" s="81"/>
      <c r="K22" s="81"/>
      <c r="L22" s="81"/>
      <c r="M22" s="78"/>
      <c r="N22" s="79"/>
      <c r="O22" s="81"/>
      <c r="P22" s="81"/>
      <c r="Q22" s="81"/>
      <c r="R22" s="81"/>
      <c r="S22" s="81"/>
      <c r="T22" s="80"/>
      <c r="U22" s="82"/>
      <c r="V22" s="81"/>
      <c r="W22" s="80"/>
      <c r="X22" s="78"/>
      <c r="Y22" s="79"/>
      <c r="Z22" s="81"/>
      <c r="AA22" s="81"/>
      <c r="AB22" s="83"/>
      <c r="AC22" s="82"/>
      <c r="AD22" s="81"/>
      <c r="AE22" s="80"/>
      <c r="AF22" s="83"/>
      <c r="AG22" s="81"/>
      <c r="AH22" s="81"/>
    </row>
    <row r="23" customFormat="false" ht="12.75" hidden="true" customHeight="true" outlineLevel="0" collapsed="false">
      <c r="B23" s="78"/>
      <c r="C23" s="79"/>
      <c r="D23" s="80"/>
      <c r="E23" s="82"/>
      <c r="F23" s="81"/>
      <c r="G23" s="81"/>
      <c r="H23" s="81"/>
      <c r="I23" s="80"/>
      <c r="J23" s="81"/>
      <c r="K23" s="81"/>
      <c r="L23" s="81"/>
      <c r="M23" s="78"/>
      <c r="N23" s="79"/>
      <c r="O23" s="82"/>
      <c r="P23" s="81"/>
      <c r="Q23" s="81"/>
      <c r="R23" s="81"/>
      <c r="S23" s="81"/>
      <c r="T23" s="81"/>
      <c r="U23" s="80"/>
      <c r="V23" s="81"/>
      <c r="W23" s="80"/>
      <c r="X23" s="78"/>
      <c r="Y23" s="79"/>
      <c r="Z23" s="81"/>
      <c r="AA23" s="81"/>
      <c r="AB23" s="84"/>
      <c r="AC23" s="81"/>
      <c r="AD23" s="81"/>
      <c r="AE23" s="81"/>
      <c r="AF23" s="82"/>
      <c r="AG23" s="81"/>
      <c r="AH23" s="81"/>
    </row>
    <row r="24" customFormat="false" ht="12.75" hidden="true" customHeight="true" outlineLevel="0" collapsed="false">
      <c r="B24" s="78"/>
      <c r="C24" s="79"/>
      <c r="D24" s="80"/>
      <c r="E24" s="81"/>
      <c r="F24" s="81"/>
      <c r="G24" s="82"/>
      <c r="H24" s="81"/>
      <c r="I24" s="81"/>
      <c r="J24" s="81"/>
      <c r="K24" s="81"/>
      <c r="L24" s="81"/>
      <c r="M24" s="78"/>
      <c r="N24" s="79"/>
      <c r="O24" s="81"/>
      <c r="P24" s="81"/>
      <c r="Q24" s="81"/>
      <c r="R24" s="80"/>
      <c r="S24" s="82"/>
      <c r="T24" s="81"/>
      <c r="U24" s="81"/>
      <c r="V24" s="81"/>
      <c r="W24" s="80"/>
      <c r="X24" s="78"/>
      <c r="Y24" s="79"/>
      <c r="Z24" s="81"/>
      <c r="AA24" s="81"/>
      <c r="AB24" s="83"/>
      <c r="AC24" s="81"/>
      <c r="AD24" s="81"/>
      <c r="AE24" s="81"/>
      <c r="AF24" s="83"/>
      <c r="AG24" s="81"/>
      <c r="AH24" s="82"/>
    </row>
    <row r="25" customFormat="false" ht="12.75" hidden="true" customHeight="true" outlineLevel="0" collapsed="false">
      <c r="B25" s="78"/>
      <c r="C25" s="79"/>
      <c r="D25" s="80"/>
      <c r="E25" s="81"/>
      <c r="F25" s="81"/>
      <c r="G25" s="81"/>
      <c r="H25" s="81"/>
      <c r="I25" s="81"/>
      <c r="J25" s="82"/>
      <c r="K25" s="81"/>
      <c r="L25" s="81"/>
      <c r="M25" s="78"/>
      <c r="N25" s="79"/>
      <c r="O25" s="81"/>
      <c r="P25" s="82"/>
      <c r="Q25" s="81"/>
      <c r="R25" s="81"/>
      <c r="S25" s="80"/>
      <c r="T25" s="81"/>
      <c r="U25" s="81"/>
      <c r="V25" s="81"/>
      <c r="W25" s="80"/>
      <c r="X25" s="78"/>
      <c r="Y25" s="79"/>
      <c r="Z25" s="80"/>
      <c r="AA25" s="81"/>
      <c r="AB25" s="83"/>
      <c r="AC25" s="81"/>
      <c r="AD25" s="81"/>
      <c r="AE25" s="81"/>
      <c r="AF25" s="83"/>
      <c r="AG25" s="82"/>
      <c r="AH25" s="81"/>
    </row>
    <row r="26" customFormat="false" ht="12.75" hidden="true" customHeight="true" outlineLevel="0" collapsed="false">
      <c r="B26" s="78"/>
      <c r="C26" s="79"/>
      <c r="D26" s="82"/>
      <c r="E26" s="81"/>
      <c r="F26" s="81"/>
      <c r="G26" s="81"/>
      <c r="H26" s="81"/>
      <c r="I26" s="81"/>
      <c r="J26" s="81"/>
      <c r="K26" s="81"/>
      <c r="L26" s="81"/>
      <c r="M26" s="78"/>
      <c r="N26" s="79"/>
      <c r="O26" s="81"/>
      <c r="P26" s="81"/>
      <c r="Q26" s="81"/>
      <c r="R26" s="82"/>
      <c r="S26" s="81"/>
      <c r="T26" s="81"/>
      <c r="U26" s="81"/>
      <c r="V26" s="81"/>
      <c r="W26" s="80"/>
      <c r="X26" s="78"/>
      <c r="Y26" s="79"/>
      <c r="Z26" s="81"/>
      <c r="AA26" s="81"/>
      <c r="AB26" s="83"/>
      <c r="AC26" s="81"/>
      <c r="AD26" s="82"/>
      <c r="AE26" s="81"/>
      <c r="AF26" s="83"/>
      <c r="AG26" s="81"/>
      <c r="AH26" s="81"/>
    </row>
    <row r="27" customFormat="false" ht="12.75" hidden="true" customHeight="true" outlineLevel="0" collapsed="false">
      <c r="B27" s="78"/>
      <c r="C27" s="79"/>
      <c r="D27" s="81"/>
      <c r="E27" s="81"/>
      <c r="F27" s="81"/>
      <c r="G27" s="80"/>
      <c r="H27" s="81"/>
      <c r="I27" s="81"/>
      <c r="J27" s="81"/>
      <c r="K27" s="81"/>
      <c r="L27" s="82"/>
      <c r="M27" s="78"/>
      <c r="N27" s="79"/>
      <c r="O27" s="81"/>
      <c r="P27" s="81"/>
      <c r="Q27" s="81"/>
      <c r="R27" s="81"/>
      <c r="S27" s="81"/>
      <c r="T27" s="80"/>
      <c r="U27" s="81"/>
      <c r="V27" s="82"/>
      <c r="W27" s="80"/>
      <c r="X27" s="78"/>
      <c r="Y27" s="79"/>
      <c r="Z27" s="82"/>
      <c r="AA27" s="81"/>
      <c r="AB27" s="83"/>
      <c r="AC27" s="81"/>
      <c r="AD27" s="81"/>
      <c r="AE27" s="81"/>
      <c r="AF27" s="83"/>
      <c r="AG27" s="81"/>
      <c r="AH27" s="81"/>
    </row>
    <row r="28" customFormat="false" ht="12.75" hidden="true" customHeight="true" outlineLevel="0" collapsed="false">
      <c r="B28" s="78"/>
      <c r="C28" s="79"/>
      <c r="D28" s="81"/>
      <c r="E28" s="81"/>
      <c r="F28" s="82"/>
      <c r="G28" s="81"/>
      <c r="H28" s="81"/>
      <c r="I28" s="80"/>
      <c r="J28" s="81"/>
      <c r="K28" s="81"/>
      <c r="L28" s="81"/>
      <c r="M28" s="78"/>
      <c r="N28" s="79"/>
      <c r="O28" s="81"/>
      <c r="P28" s="80"/>
      <c r="Q28" s="81"/>
      <c r="R28" s="81"/>
      <c r="S28" s="81"/>
      <c r="T28" s="81"/>
      <c r="U28" s="81"/>
      <c r="V28" s="81"/>
      <c r="W28" s="82"/>
      <c r="X28" s="78"/>
      <c r="Y28" s="79"/>
      <c r="Z28" s="81"/>
      <c r="AA28" s="82"/>
      <c r="AB28" s="83"/>
      <c r="AC28" s="81"/>
      <c r="AD28" s="81"/>
      <c r="AE28" s="80"/>
      <c r="AF28" s="83"/>
      <c r="AG28" s="81"/>
      <c r="AH28" s="81"/>
    </row>
    <row r="29" customFormat="false" ht="12.75" hidden="true" customHeight="true" outlineLevel="0" collapsed="false">
      <c r="B29" s="78"/>
      <c r="C29" s="79"/>
      <c r="D29" s="81"/>
      <c r="E29" s="81"/>
      <c r="F29" s="81"/>
      <c r="G29" s="81"/>
      <c r="H29" s="81"/>
      <c r="I29" s="82"/>
      <c r="J29" s="81"/>
      <c r="K29" s="80"/>
      <c r="L29" s="81"/>
      <c r="M29" s="78"/>
      <c r="N29" s="79"/>
      <c r="O29" s="81"/>
      <c r="P29" s="81"/>
      <c r="Q29" s="81"/>
      <c r="R29" s="81"/>
      <c r="S29" s="81"/>
      <c r="T29" s="82"/>
      <c r="U29" s="80"/>
      <c r="V29" s="81"/>
      <c r="W29" s="80"/>
      <c r="X29" s="78"/>
      <c r="Y29" s="79"/>
      <c r="Z29" s="81"/>
      <c r="AA29" s="80"/>
      <c r="AB29" s="83"/>
      <c r="AC29" s="81"/>
      <c r="AD29" s="81"/>
      <c r="AE29" s="82"/>
      <c r="AF29" s="83"/>
      <c r="AG29" s="81"/>
      <c r="AH29" s="81"/>
    </row>
    <row r="30" customFormat="false" ht="12.75" hidden="true" customHeight="true" outlineLevel="0" collapsed="false">
      <c r="B30" s="78"/>
      <c r="C30" s="79"/>
      <c r="D30" s="80"/>
      <c r="E30" s="82"/>
      <c r="F30" s="80"/>
      <c r="G30" s="81"/>
      <c r="H30" s="81"/>
      <c r="I30" s="81"/>
      <c r="J30" s="81"/>
      <c r="K30" s="81"/>
      <c r="L30" s="81"/>
      <c r="M30" s="78"/>
      <c r="N30" s="79"/>
      <c r="O30" s="81"/>
      <c r="P30" s="80"/>
      <c r="Q30" s="81"/>
      <c r="R30" s="81"/>
      <c r="S30" s="81"/>
      <c r="T30" s="82"/>
      <c r="U30" s="81"/>
      <c r="V30" s="81"/>
      <c r="W30" s="80"/>
      <c r="X30" s="78"/>
      <c r="Y30" s="79"/>
      <c r="Z30" s="82"/>
      <c r="AA30" s="81"/>
      <c r="AB30" s="83"/>
      <c r="AC30" s="81"/>
      <c r="AD30" s="80"/>
      <c r="AE30" s="81"/>
      <c r="AF30" s="83"/>
      <c r="AG30" s="81"/>
      <c r="AH30" s="81"/>
    </row>
    <row r="31" customFormat="false" ht="12.75" hidden="true" customHeight="true" outlineLevel="0" collapsed="false">
      <c r="B31" s="78"/>
      <c r="C31" s="79"/>
      <c r="D31" s="81"/>
      <c r="E31" s="81"/>
      <c r="F31" s="82"/>
      <c r="G31" s="81"/>
      <c r="H31" s="81"/>
      <c r="I31" s="81"/>
      <c r="J31" s="81"/>
      <c r="K31" s="80"/>
      <c r="L31" s="81"/>
      <c r="M31" s="78"/>
      <c r="N31" s="79"/>
      <c r="O31" s="82"/>
      <c r="P31" s="81"/>
      <c r="Q31" s="81"/>
      <c r="R31" s="81"/>
      <c r="S31" s="81"/>
      <c r="T31" s="81"/>
      <c r="U31" s="80"/>
      <c r="V31" s="81"/>
      <c r="W31" s="80"/>
      <c r="X31" s="78"/>
      <c r="Y31" s="79"/>
      <c r="Z31" s="81"/>
      <c r="AA31" s="82"/>
      <c r="AB31" s="83"/>
      <c r="AC31" s="81"/>
      <c r="AD31" s="81"/>
      <c r="AE31" s="80"/>
      <c r="AF31" s="83"/>
      <c r="AG31" s="81"/>
      <c r="AH31" s="81"/>
    </row>
    <row r="32" customFormat="false" ht="12.75" hidden="true" customHeight="true" outlineLevel="0" collapsed="false">
      <c r="B32" s="78"/>
      <c r="C32" s="79"/>
      <c r="D32" s="81"/>
      <c r="E32" s="80"/>
      <c r="F32" s="81"/>
      <c r="G32" s="81"/>
      <c r="H32" s="81"/>
      <c r="I32" s="81"/>
      <c r="J32" s="81"/>
      <c r="K32" s="82"/>
      <c r="L32" s="81"/>
      <c r="M32" s="78"/>
      <c r="N32" s="79"/>
      <c r="O32" s="81"/>
      <c r="P32" s="82"/>
      <c r="Q32" s="81"/>
      <c r="R32" s="81"/>
      <c r="S32" s="81"/>
      <c r="T32" s="81"/>
      <c r="U32" s="81"/>
      <c r="V32" s="81"/>
      <c r="W32" s="80"/>
      <c r="X32" s="78"/>
      <c r="Y32" s="79"/>
      <c r="Z32" s="81"/>
      <c r="AA32" s="81"/>
      <c r="AB32" s="83"/>
      <c r="AC32" s="81"/>
      <c r="AD32" s="82"/>
      <c r="AE32" s="81"/>
      <c r="AF32" s="83"/>
      <c r="AG32" s="81"/>
      <c r="AH32" s="81"/>
    </row>
    <row r="33" customFormat="false" ht="12.75" hidden="true" customHeight="true" outlineLevel="0" collapsed="false">
      <c r="B33" s="78"/>
      <c r="C33" s="79"/>
      <c r="D33" s="81"/>
      <c r="E33" s="81"/>
      <c r="F33" s="80"/>
      <c r="G33" s="81"/>
      <c r="H33" s="82"/>
      <c r="I33" s="81"/>
      <c r="J33" s="81"/>
      <c r="K33" s="81"/>
      <c r="L33" s="81"/>
      <c r="M33" s="78"/>
      <c r="N33" s="79"/>
      <c r="O33" s="81"/>
      <c r="P33" s="81"/>
      <c r="Q33" s="81"/>
      <c r="R33" s="81"/>
      <c r="S33" s="81"/>
      <c r="T33" s="81"/>
      <c r="U33" s="80"/>
      <c r="V33" s="82"/>
      <c r="W33" s="80"/>
      <c r="X33" s="78"/>
      <c r="Y33" s="79"/>
      <c r="Z33" s="81"/>
      <c r="AA33" s="81"/>
      <c r="AB33" s="83"/>
      <c r="AC33" s="81"/>
      <c r="AD33" s="81"/>
      <c r="AE33" s="82"/>
      <c r="AF33" s="83"/>
      <c r="AG33" s="81"/>
      <c r="AH33" s="81"/>
    </row>
    <row r="34" customFormat="false" ht="12.75" hidden="true" customHeight="true" outlineLevel="0" collapsed="false">
      <c r="B34" s="78"/>
      <c r="C34" s="79"/>
      <c r="D34" s="82"/>
      <c r="E34" s="81"/>
      <c r="F34" s="81"/>
      <c r="G34" s="81"/>
      <c r="H34" s="81"/>
      <c r="I34" s="81"/>
      <c r="J34" s="81"/>
      <c r="K34" s="80"/>
      <c r="L34" s="81"/>
      <c r="M34" s="78"/>
      <c r="N34" s="79"/>
      <c r="O34" s="81"/>
      <c r="P34" s="81"/>
      <c r="Q34" s="82"/>
      <c r="R34" s="81"/>
      <c r="S34" s="81"/>
      <c r="T34" s="81"/>
      <c r="U34" s="81"/>
      <c r="V34" s="81"/>
      <c r="W34" s="80"/>
      <c r="X34" s="78"/>
      <c r="Y34" s="79"/>
      <c r="Z34" s="80"/>
      <c r="AA34" s="81"/>
      <c r="AB34" s="83"/>
      <c r="AC34" s="80"/>
      <c r="AD34" s="81"/>
      <c r="AE34" s="81"/>
      <c r="AF34" s="83"/>
      <c r="AG34" s="82"/>
      <c r="AH34" s="81"/>
    </row>
    <row r="35" customFormat="false" ht="12.75" hidden="true" customHeight="true" outlineLevel="0" collapsed="false">
      <c r="B35" s="78"/>
      <c r="C35" s="79"/>
      <c r="D35" s="81"/>
      <c r="E35" s="80"/>
      <c r="F35" s="81"/>
      <c r="G35" s="81"/>
      <c r="H35" s="81"/>
      <c r="I35" s="82"/>
      <c r="J35" s="81"/>
      <c r="K35" s="81"/>
      <c r="L35" s="81"/>
      <c r="M35" s="78"/>
      <c r="N35" s="79"/>
      <c r="O35" s="81"/>
      <c r="P35" s="81"/>
      <c r="Q35" s="80"/>
      <c r="R35" s="81"/>
      <c r="S35" s="81"/>
      <c r="T35" s="81"/>
      <c r="U35" s="82"/>
      <c r="V35" s="81"/>
      <c r="W35" s="80"/>
      <c r="X35" s="78"/>
      <c r="Y35" s="79"/>
      <c r="Z35" s="81"/>
      <c r="AA35" s="81"/>
      <c r="AB35" s="83"/>
      <c r="AC35" s="81"/>
      <c r="AD35" s="81"/>
      <c r="AE35" s="81"/>
      <c r="AF35" s="83"/>
      <c r="AG35" s="81"/>
      <c r="AH35" s="82"/>
    </row>
    <row r="36" customFormat="false" ht="12.75" hidden="true" customHeight="true" outlineLevel="0" collapsed="false">
      <c r="B36" s="78"/>
      <c r="C36" s="79"/>
      <c r="D36" s="81"/>
      <c r="E36" s="81"/>
      <c r="F36" s="80"/>
      <c r="G36" s="81"/>
      <c r="H36" s="81"/>
      <c r="I36" s="81"/>
      <c r="J36" s="81"/>
      <c r="K36" s="81"/>
      <c r="L36" s="82"/>
      <c r="M36" s="78"/>
      <c r="N36" s="79"/>
      <c r="O36" s="81"/>
      <c r="P36" s="81"/>
      <c r="Q36" s="81"/>
      <c r="R36" s="81"/>
      <c r="S36" s="82"/>
      <c r="T36" s="81"/>
      <c r="U36" s="81"/>
      <c r="V36" s="81"/>
      <c r="W36" s="80"/>
      <c r="X36" s="78"/>
      <c r="Y36" s="79"/>
      <c r="Z36" s="81"/>
      <c r="AA36" s="81"/>
      <c r="AB36" s="83"/>
      <c r="AC36" s="82"/>
      <c r="AD36" s="80"/>
      <c r="AE36" s="81"/>
      <c r="AF36" s="83"/>
      <c r="AG36" s="81"/>
      <c r="AH36" s="81"/>
    </row>
    <row r="37" customFormat="false" ht="12.75" hidden="true" customHeight="true" outlineLevel="0" collapsed="false">
      <c r="B37" s="78"/>
      <c r="C37" s="79"/>
      <c r="D37" s="81"/>
      <c r="E37" s="81"/>
      <c r="F37" s="81"/>
      <c r="G37" s="82"/>
      <c r="H37" s="80"/>
      <c r="I37" s="81"/>
      <c r="J37" s="81"/>
      <c r="K37" s="81"/>
      <c r="L37" s="81"/>
      <c r="M37" s="78"/>
      <c r="N37" s="79"/>
      <c r="O37" s="81"/>
      <c r="P37" s="81"/>
      <c r="Q37" s="80"/>
      <c r="R37" s="82"/>
      <c r="S37" s="81"/>
      <c r="T37" s="81"/>
      <c r="U37" s="81"/>
      <c r="V37" s="81"/>
      <c r="W37" s="80"/>
      <c r="X37" s="78"/>
      <c r="Y37" s="79"/>
      <c r="Z37" s="81"/>
      <c r="AA37" s="81"/>
      <c r="AB37" s="83"/>
      <c r="AC37" s="81"/>
      <c r="AD37" s="81"/>
      <c r="AE37" s="81"/>
      <c r="AF37" s="82"/>
      <c r="AG37" s="81"/>
      <c r="AH37" s="81"/>
    </row>
    <row r="38" customFormat="false" ht="12.75" hidden="true" customHeight="true" outlineLevel="0" collapsed="false">
      <c r="B38" s="78"/>
      <c r="C38" s="79"/>
      <c r="D38" s="81"/>
      <c r="E38" s="81"/>
      <c r="F38" s="80"/>
      <c r="G38" s="81"/>
      <c r="H38" s="81"/>
      <c r="I38" s="81"/>
      <c r="J38" s="82"/>
      <c r="K38" s="81"/>
      <c r="L38" s="81"/>
      <c r="M38" s="78"/>
      <c r="N38" s="79"/>
      <c r="O38" s="81"/>
      <c r="P38" s="81"/>
      <c r="Q38" s="81"/>
      <c r="R38" s="81"/>
      <c r="S38" s="80"/>
      <c r="T38" s="81"/>
      <c r="U38" s="81"/>
      <c r="V38" s="81"/>
      <c r="W38" s="82"/>
      <c r="X38" s="78"/>
      <c r="Y38" s="79"/>
      <c r="Z38" s="81"/>
      <c r="AA38" s="81"/>
      <c r="AB38" s="82"/>
      <c r="AC38" s="81"/>
      <c r="AD38" s="81"/>
      <c r="AE38" s="81"/>
      <c r="AF38" s="83"/>
      <c r="AG38" s="81"/>
      <c r="AH38" s="81"/>
    </row>
    <row r="39" customFormat="false" ht="12.75" hidden="true" customHeight="true" outlineLevel="0" collapsed="false">
      <c r="B39" s="78"/>
      <c r="C39" s="79"/>
      <c r="D39" s="81"/>
      <c r="E39" s="81"/>
      <c r="F39" s="81"/>
      <c r="G39" s="82"/>
      <c r="H39" s="81"/>
      <c r="I39" s="81"/>
      <c r="J39" s="80"/>
      <c r="K39" s="81"/>
      <c r="L39" s="81"/>
      <c r="M39" s="78"/>
      <c r="N39" s="79"/>
      <c r="O39" s="81"/>
      <c r="P39" s="81"/>
      <c r="Q39" s="81"/>
      <c r="R39" s="80"/>
      <c r="S39" s="80"/>
      <c r="T39" s="81"/>
      <c r="U39" s="81"/>
      <c r="V39" s="81"/>
      <c r="W39" s="82"/>
      <c r="X39" s="78"/>
      <c r="Y39" s="79"/>
      <c r="Z39" s="80"/>
      <c r="AA39" s="81"/>
      <c r="AB39" s="83"/>
      <c r="AC39" s="81"/>
      <c r="AD39" s="81"/>
      <c r="AE39" s="81"/>
      <c r="AF39" s="83"/>
      <c r="AG39" s="82"/>
      <c r="AH39" s="81"/>
    </row>
    <row r="40" customFormat="false" ht="12.75" hidden="true" customHeight="true" outlineLevel="0" collapsed="false">
      <c r="B40" s="78"/>
      <c r="C40" s="79"/>
      <c r="D40" s="81"/>
      <c r="E40" s="81"/>
      <c r="F40" s="81"/>
      <c r="G40" s="81"/>
      <c r="H40" s="82"/>
      <c r="I40" s="80"/>
      <c r="J40" s="81"/>
      <c r="K40" s="81"/>
      <c r="L40" s="81"/>
      <c r="M40" s="78"/>
      <c r="N40" s="79"/>
      <c r="O40" s="81"/>
      <c r="P40" s="81"/>
      <c r="Q40" s="80"/>
      <c r="R40" s="81"/>
      <c r="S40" s="81"/>
      <c r="T40" s="82"/>
      <c r="U40" s="81"/>
      <c r="V40" s="81"/>
      <c r="W40" s="80"/>
      <c r="X40" s="78"/>
      <c r="Y40" s="79"/>
      <c r="Z40" s="81"/>
      <c r="AA40" s="81"/>
      <c r="AB40" s="83"/>
      <c r="AC40" s="81"/>
      <c r="AD40" s="81"/>
      <c r="AE40" s="81"/>
      <c r="AF40" s="83"/>
      <c r="AG40" s="81"/>
      <c r="AH40" s="82"/>
    </row>
    <row r="41" customFormat="false" ht="12.75" hidden="true" customHeight="true" outlineLevel="0" collapsed="false">
      <c r="B41" s="78"/>
      <c r="C41" s="79"/>
      <c r="D41" s="82"/>
      <c r="E41" s="81"/>
      <c r="F41" s="81"/>
      <c r="G41" s="81"/>
      <c r="H41" s="81"/>
      <c r="I41" s="80"/>
      <c r="J41" s="81"/>
      <c r="K41" s="81"/>
      <c r="L41" s="81"/>
      <c r="M41" s="78"/>
      <c r="N41" s="79"/>
      <c r="O41" s="81"/>
      <c r="P41" s="81"/>
      <c r="Q41" s="81"/>
      <c r="R41" s="81"/>
      <c r="S41" s="81"/>
      <c r="T41" s="81"/>
      <c r="U41" s="82"/>
      <c r="V41" s="81"/>
      <c r="W41" s="80"/>
      <c r="X41" s="78"/>
      <c r="Y41" s="79"/>
      <c r="Z41" s="81"/>
      <c r="AA41" s="81"/>
      <c r="AB41" s="83"/>
      <c r="AC41" s="82"/>
      <c r="AD41" s="80"/>
      <c r="AE41" s="81"/>
      <c r="AF41" s="83"/>
      <c r="AG41" s="81"/>
      <c r="AH41" s="81"/>
    </row>
    <row r="42" customFormat="false" ht="12.75" hidden="true" customHeight="true" outlineLevel="0" collapsed="false">
      <c r="B42" s="78"/>
      <c r="C42" s="79"/>
      <c r="D42" s="80"/>
      <c r="E42" s="82"/>
      <c r="F42" s="80"/>
      <c r="G42" s="81"/>
      <c r="H42" s="81"/>
      <c r="I42" s="81"/>
      <c r="J42" s="81"/>
      <c r="K42" s="81"/>
      <c r="L42" s="81"/>
      <c r="M42" s="78"/>
      <c r="N42" s="79"/>
      <c r="O42" s="81"/>
      <c r="P42" s="81"/>
      <c r="Q42" s="81"/>
      <c r="R42" s="81"/>
      <c r="S42" s="82"/>
      <c r="T42" s="81"/>
      <c r="U42" s="80"/>
      <c r="V42" s="81"/>
      <c r="W42" s="80"/>
      <c r="X42" s="78"/>
      <c r="Y42" s="79"/>
      <c r="Z42" s="81"/>
      <c r="AA42" s="81"/>
      <c r="AB42" s="83"/>
      <c r="AC42" s="81"/>
      <c r="AD42" s="82"/>
      <c r="AE42" s="81"/>
      <c r="AF42" s="83"/>
      <c r="AG42" s="81"/>
      <c r="AH42" s="81"/>
    </row>
    <row r="43" customFormat="false" ht="12.75" hidden="true" customHeight="true" outlineLevel="0" collapsed="false">
      <c r="B43" s="78"/>
      <c r="C43" s="79"/>
      <c r="D43" s="81"/>
      <c r="E43" s="81"/>
      <c r="F43" s="81"/>
      <c r="G43" s="81"/>
      <c r="H43" s="81"/>
      <c r="I43" s="81"/>
      <c r="J43" s="81"/>
      <c r="K43" s="82"/>
      <c r="L43" s="81"/>
      <c r="M43" s="78"/>
      <c r="N43" s="79"/>
      <c r="O43" s="81"/>
      <c r="P43" s="81"/>
      <c r="Q43" s="80"/>
      <c r="R43" s="82"/>
      <c r="S43" s="80"/>
      <c r="T43" s="81"/>
      <c r="U43" s="81"/>
      <c r="V43" s="81"/>
      <c r="W43" s="80"/>
      <c r="X43" s="78"/>
      <c r="Y43" s="79"/>
      <c r="Z43" s="81"/>
      <c r="AA43" s="81"/>
      <c r="AB43" s="83"/>
      <c r="AC43" s="80"/>
      <c r="AD43" s="81"/>
      <c r="AE43" s="82"/>
      <c r="AF43" s="83"/>
      <c r="AG43" s="81"/>
      <c r="AH43" s="81"/>
    </row>
    <row r="44" customFormat="false" ht="12.75" hidden="true" customHeight="true" outlineLevel="0" collapsed="false">
      <c r="B44" s="78"/>
      <c r="C44" s="79"/>
      <c r="D44" s="81"/>
      <c r="E44" s="80"/>
      <c r="F44" s="81"/>
      <c r="G44" s="81"/>
      <c r="H44" s="81"/>
      <c r="I44" s="81"/>
      <c r="J44" s="82"/>
      <c r="K44" s="81"/>
      <c r="L44" s="81"/>
      <c r="M44" s="78"/>
      <c r="N44" s="79"/>
      <c r="O44" s="81"/>
      <c r="P44" s="81"/>
      <c r="Q44" s="82"/>
      <c r="R44" s="81"/>
      <c r="S44" s="81"/>
      <c r="T44" s="81"/>
      <c r="U44" s="81"/>
      <c r="V44" s="81"/>
      <c r="W44" s="80"/>
      <c r="X44" s="78"/>
      <c r="Y44" s="79"/>
      <c r="Z44" s="82"/>
      <c r="AA44" s="81"/>
      <c r="AB44" s="83"/>
      <c r="AC44" s="81"/>
      <c r="AD44" s="81"/>
      <c r="AE44" s="81"/>
      <c r="AF44" s="83"/>
      <c r="AG44" s="81"/>
      <c r="AH44" s="81"/>
    </row>
    <row r="45" customFormat="false" ht="12.75" hidden="true" customHeight="true" outlineLevel="0" collapsed="false">
      <c r="B45" s="78"/>
      <c r="C45" s="79"/>
      <c r="D45" s="81"/>
      <c r="E45" s="80"/>
      <c r="F45" s="81"/>
      <c r="G45" s="81"/>
      <c r="H45" s="81"/>
      <c r="I45" s="81"/>
      <c r="J45" s="81"/>
      <c r="K45" s="81"/>
      <c r="L45" s="82"/>
      <c r="M45" s="78"/>
      <c r="N45" s="79"/>
      <c r="O45" s="81"/>
      <c r="P45" s="82"/>
      <c r="Q45" s="81"/>
      <c r="R45" s="81"/>
      <c r="S45" s="81"/>
      <c r="T45" s="81"/>
      <c r="U45" s="81"/>
      <c r="V45" s="81"/>
      <c r="W45" s="80"/>
      <c r="X45" s="78"/>
      <c r="Y45" s="79"/>
      <c r="Z45" s="81"/>
      <c r="AA45" s="81"/>
      <c r="AB45" s="83"/>
      <c r="AC45" s="81"/>
      <c r="AD45" s="81"/>
      <c r="AE45" s="80"/>
      <c r="AF45" s="82"/>
      <c r="AG45" s="81"/>
      <c r="AH45" s="81"/>
    </row>
    <row r="46" customFormat="false" ht="12.75" hidden="true" customHeight="true" outlineLevel="0" collapsed="false">
      <c r="B46" s="78"/>
      <c r="C46" s="79"/>
      <c r="D46" s="81"/>
      <c r="E46" s="81"/>
      <c r="F46" s="82"/>
      <c r="G46" s="81"/>
      <c r="H46" s="80"/>
      <c r="I46" s="81"/>
      <c r="J46" s="81"/>
      <c r="K46" s="81"/>
      <c r="L46" s="81"/>
      <c r="M46" s="78"/>
      <c r="N46" s="79"/>
      <c r="O46" s="81"/>
      <c r="P46" s="81"/>
      <c r="Q46" s="81"/>
      <c r="R46" s="81"/>
      <c r="S46" s="81"/>
      <c r="T46" s="81"/>
      <c r="U46" s="81"/>
      <c r="V46" s="82"/>
      <c r="W46" s="80"/>
      <c r="X46" s="78"/>
      <c r="Y46" s="79"/>
      <c r="Z46" s="81"/>
      <c r="AA46" s="82"/>
      <c r="AB46" s="83"/>
      <c r="AC46" s="81"/>
      <c r="AD46" s="81"/>
      <c r="AE46" s="80"/>
      <c r="AF46" s="83"/>
      <c r="AG46" s="81"/>
      <c r="AH46" s="81"/>
    </row>
    <row r="47" customFormat="false" ht="12.75" hidden="true" customHeight="true" outlineLevel="0" collapsed="false">
      <c r="B47" s="78"/>
      <c r="C47" s="79"/>
      <c r="D47" s="81"/>
      <c r="E47" s="81"/>
      <c r="F47" s="81"/>
      <c r="G47" s="81"/>
      <c r="H47" s="81"/>
      <c r="I47" s="82"/>
      <c r="J47" s="81"/>
      <c r="K47" s="80"/>
      <c r="L47" s="81"/>
      <c r="M47" s="78"/>
      <c r="N47" s="79"/>
      <c r="O47" s="82"/>
      <c r="P47" s="81"/>
      <c r="Q47" s="81"/>
      <c r="R47" s="80"/>
      <c r="S47" s="81"/>
      <c r="T47" s="81"/>
      <c r="U47" s="81"/>
      <c r="V47" s="81"/>
      <c r="W47" s="80"/>
      <c r="X47" s="78"/>
      <c r="Y47" s="79"/>
      <c r="Z47" s="81"/>
      <c r="AA47" s="81"/>
      <c r="AB47" s="82"/>
      <c r="AC47" s="80"/>
      <c r="AD47" s="81"/>
      <c r="AE47" s="81"/>
      <c r="AF47" s="83"/>
      <c r="AG47" s="81"/>
      <c r="AH47" s="81"/>
    </row>
    <row r="48" customFormat="false" ht="12.75" hidden="true" customHeight="true" outlineLevel="0" collapsed="false">
      <c r="B48" s="78"/>
      <c r="C48" s="79"/>
      <c r="D48" s="80"/>
      <c r="E48" s="82"/>
      <c r="F48" s="81"/>
      <c r="G48" s="81"/>
      <c r="H48" s="81"/>
      <c r="I48" s="81"/>
      <c r="J48" s="81"/>
      <c r="K48" s="81"/>
      <c r="L48" s="81"/>
      <c r="M48" s="78"/>
      <c r="N48" s="79"/>
      <c r="O48" s="80"/>
      <c r="P48" s="81"/>
      <c r="Q48" s="81"/>
      <c r="R48" s="81"/>
      <c r="S48" s="81"/>
      <c r="T48" s="82"/>
      <c r="U48" s="81"/>
      <c r="V48" s="81"/>
      <c r="W48" s="80"/>
      <c r="X48" s="78"/>
      <c r="Y48" s="79"/>
      <c r="Z48" s="81"/>
      <c r="AA48" s="81"/>
      <c r="AB48" s="82"/>
      <c r="AC48" s="81"/>
      <c r="AD48" s="81"/>
      <c r="AE48" s="81"/>
      <c r="AF48" s="83"/>
      <c r="AG48" s="81"/>
      <c r="AH48" s="81"/>
    </row>
    <row r="49" customFormat="false" ht="12.75" hidden="true" customHeight="true" outlineLevel="0" collapsed="false">
      <c r="B49" s="78"/>
      <c r="C49" s="79"/>
      <c r="D49" s="81"/>
      <c r="E49" s="81"/>
      <c r="F49" s="81"/>
      <c r="G49" s="81"/>
      <c r="H49" s="82"/>
      <c r="I49" s="81"/>
      <c r="J49" s="81"/>
      <c r="K49" s="81"/>
      <c r="L49" s="80"/>
      <c r="M49" s="78"/>
      <c r="N49" s="79"/>
      <c r="O49" s="81"/>
      <c r="P49" s="81"/>
      <c r="Q49" s="80"/>
      <c r="R49" s="82"/>
      <c r="S49" s="81"/>
      <c r="T49" s="81"/>
      <c r="U49" s="81"/>
      <c r="V49" s="81"/>
      <c r="W49" s="80"/>
      <c r="X49" s="78"/>
      <c r="Y49" s="79"/>
      <c r="Z49" s="82"/>
      <c r="AA49" s="81"/>
      <c r="AB49" s="83"/>
      <c r="AC49" s="81"/>
      <c r="AD49" s="81"/>
      <c r="AE49" s="81"/>
      <c r="AF49" s="83"/>
      <c r="AG49" s="81"/>
      <c r="AH49" s="81"/>
      <c r="AI49" s="2"/>
    </row>
    <row r="50" customFormat="false" ht="12.75" hidden="true" customHeight="true" outlineLevel="0" collapsed="false">
      <c r="B50" s="78"/>
      <c r="C50" s="79"/>
      <c r="D50" s="81"/>
      <c r="E50" s="81"/>
      <c r="F50" s="81"/>
      <c r="G50" s="81"/>
      <c r="H50" s="81"/>
      <c r="I50" s="81"/>
      <c r="J50" s="81"/>
      <c r="K50" s="80"/>
      <c r="L50" s="82"/>
      <c r="M50" s="78"/>
      <c r="N50" s="79"/>
      <c r="O50" s="81"/>
      <c r="P50" s="81"/>
      <c r="Q50" s="81"/>
      <c r="R50" s="81"/>
      <c r="S50" s="80"/>
      <c r="T50" s="81"/>
      <c r="U50" s="81"/>
      <c r="V50" s="81"/>
      <c r="W50" s="82"/>
      <c r="X50" s="78"/>
      <c r="Y50" s="79"/>
      <c r="Z50" s="81"/>
      <c r="AA50" s="81"/>
      <c r="AB50" s="83"/>
      <c r="AC50" s="81"/>
      <c r="AD50" s="81"/>
      <c r="AE50" s="81"/>
      <c r="AF50" s="83"/>
      <c r="AG50" s="82"/>
      <c r="AH50" s="81"/>
      <c r="AI50" s="2"/>
    </row>
    <row r="51" customFormat="false" ht="12.75" hidden="true" customHeight="true" outlineLevel="0" collapsed="false">
      <c r="B51" s="78"/>
      <c r="C51" s="79"/>
      <c r="D51" s="81"/>
      <c r="E51" s="81"/>
      <c r="F51" s="81"/>
      <c r="G51" s="81"/>
      <c r="H51" s="81"/>
      <c r="I51" s="81"/>
      <c r="J51" s="81"/>
      <c r="K51" s="82"/>
      <c r="L51" s="80"/>
      <c r="M51" s="78"/>
      <c r="N51" s="79"/>
      <c r="O51" s="81"/>
      <c r="P51" s="81"/>
      <c r="Q51" s="81"/>
      <c r="R51" s="81"/>
      <c r="S51" s="81"/>
      <c r="T51" s="81"/>
      <c r="U51" s="82"/>
      <c r="V51" s="81"/>
      <c r="W51" s="80"/>
      <c r="X51" s="78"/>
      <c r="Y51" s="79"/>
      <c r="Z51" s="81"/>
      <c r="AA51" s="81"/>
      <c r="AB51" s="83"/>
      <c r="AC51" s="81"/>
      <c r="AD51" s="82"/>
      <c r="AE51" s="81"/>
      <c r="AF51" s="83"/>
      <c r="AG51" s="81"/>
      <c r="AH51" s="81"/>
      <c r="AI51" s="2"/>
    </row>
    <row r="52" customFormat="false" ht="12.75" hidden="true" customHeight="true" outlineLevel="0" collapsed="false">
      <c r="B52" s="78"/>
      <c r="C52" s="79"/>
      <c r="D52" s="81"/>
      <c r="E52" s="81"/>
      <c r="F52" s="82"/>
      <c r="G52" s="81"/>
      <c r="H52" s="81"/>
      <c r="I52" s="81"/>
      <c r="J52" s="81"/>
      <c r="K52" s="81"/>
      <c r="L52" s="81"/>
      <c r="M52" s="78"/>
      <c r="N52" s="79"/>
      <c r="O52" s="81"/>
      <c r="P52" s="82"/>
      <c r="Q52" s="80"/>
      <c r="R52" s="81"/>
      <c r="S52" s="81"/>
      <c r="T52" s="81"/>
      <c r="U52" s="81"/>
      <c r="V52" s="81"/>
      <c r="W52" s="80"/>
      <c r="X52" s="78"/>
      <c r="Y52" s="79"/>
      <c r="Z52" s="81"/>
      <c r="AA52" s="81"/>
      <c r="AB52" s="83"/>
      <c r="AC52" s="81"/>
      <c r="AD52" s="81"/>
      <c r="AE52" s="81"/>
      <c r="AF52" s="83"/>
      <c r="AG52" s="81"/>
      <c r="AH52" s="82"/>
      <c r="AI52" s="2"/>
    </row>
    <row r="53" customFormat="false" ht="12.75" hidden="true" customHeight="true" outlineLevel="0" collapsed="false">
      <c r="B53" s="78"/>
      <c r="C53" s="79"/>
      <c r="D53" s="81"/>
      <c r="E53" s="81"/>
      <c r="F53" s="81"/>
      <c r="G53" s="82"/>
      <c r="H53" s="81"/>
      <c r="I53" s="81"/>
      <c r="J53" s="80"/>
      <c r="K53" s="81"/>
      <c r="L53" s="81"/>
      <c r="M53" s="78"/>
      <c r="N53" s="79"/>
      <c r="O53" s="81"/>
      <c r="P53" s="81"/>
      <c r="Q53" s="80"/>
      <c r="R53" s="81"/>
      <c r="S53" s="82"/>
      <c r="T53" s="81"/>
      <c r="U53" s="80"/>
      <c r="V53" s="81"/>
      <c r="W53" s="80"/>
      <c r="X53" s="78"/>
      <c r="Y53" s="79"/>
      <c r="Z53" s="81"/>
      <c r="AA53" s="81"/>
      <c r="AB53" s="83"/>
      <c r="AC53" s="81"/>
      <c r="AD53" s="81"/>
      <c r="AE53" s="82"/>
      <c r="AF53" s="83"/>
      <c r="AG53" s="81"/>
      <c r="AH53" s="81"/>
      <c r="AI53" s="2"/>
    </row>
    <row r="54" customFormat="false" ht="12.75" hidden="true" customHeight="true" outlineLevel="0" collapsed="false">
      <c r="B54" s="78"/>
      <c r="C54" s="79"/>
      <c r="D54" s="80"/>
      <c r="E54" s="81"/>
      <c r="F54" s="81"/>
      <c r="G54" s="81"/>
      <c r="H54" s="81"/>
      <c r="I54" s="81"/>
      <c r="J54" s="82"/>
      <c r="K54" s="81"/>
      <c r="L54" s="81"/>
      <c r="M54" s="78"/>
      <c r="N54" s="79"/>
      <c r="O54" s="81"/>
      <c r="P54" s="80"/>
      <c r="Q54" s="82"/>
      <c r="R54" s="81"/>
      <c r="S54" s="81"/>
      <c r="T54" s="81"/>
      <c r="U54" s="81"/>
      <c r="V54" s="81"/>
      <c r="W54" s="80"/>
      <c r="X54" s="78"/>
      <c r="Y54" s="79"/>
      <c r="Z54" s="80"/>
      <c r="AA54" s="81"/>
      <c r="AB54" s="83"/>
      <c r="AC54" s="82"/>
      <c r="AD54" s="81"/>
      <c r="AE54" s="81"/>
      <c r="AF54" s="83"/>
      <c r="AG54" s="81"/>
      <c r="AH54" s="81"/>
      <c r="AI54" s="2"/>
    </row>
    <row r="55" customFormat="false" ht="12.75" hidden="true" customHeight="true" outlineLevel="0" collapsed="false">
      <c r="B55" s="78"/>
      <c r="C55" s="79"/>
      <c r="D55" s="82"/>
      <c r="E55" s="81"/>
      <c r="F55" s="81"/>
      <c r="G55" s="80"/>
      <c r="H55" s="81"/>
      <c r="I55" s="81"/>
      <c r="J55" s="81"/>
      <c r="K55" s="81"/>
      <c r="L55" s="81"/>
      <c r="M55" s="78"/>
      <c r="N55" s="79"/>
      <c r="O55" s="82"/>
      <c r="P55" s="81"/>
      <c r="Q55" s="81"/>
      <c r="R55" s="80"/>
      <c r="S55" s="80"/>
      <c r="T55" s="81"/>
      <c r="U55" s="81"/>
      <c r="V55" s="81"/>
      <c r="W55" s="80"/>
      <c r="X55" s="78"/>
      <c r="Y55" s="79"/>
      <c r="Z55" s="81"/>
      <c r="AA55" s="81"/>
      <c r="AB55" s="83"/>
      <c r="AC55" s="80"/>
      <c r="AD55" s="81"/>
      <c r="AE55" s="80"/>
      <c r="AF55" s="82"/>
      <c r="AG55" s="81"/>
      <c r="AH55" s="81"/>
      <c r="AI55" s="2"/>
    </row>
    <row r="56" customFormat="false" ht="12.75" hidden="true" customHeight="true" outlineLevel="0" collapsed="false">
      <c r="B56" s="78"/>
      <c r="C56" s="79"/>
      <c r="D56" s="81"/>
      <c r="E56" s="81"/>
      <c r="F56" s="81"/>
      <c r="G56" s="81"/>
      <c r="H56" s="81"/>
      <c r="I56" s="82"/>
      <c r="J56" s="81"/>
      <c r="K56" s="81"/>
      <c r="L56" s="81"/>
      <c r="M56" s="78"/>
      <c r="N56" s="79"/>
      <c r="O56" s="81"/>
      <c r="P56" s="81"/>
      <c r="Q56" s="81"/>
      <c r="R56" s="81"/>
      <c r="S56" s="81"/>
      <c r="T56" s="81"/>
      <c r="U56" s="81"/>
      <c r="V56" s="82"/>
      <c r="W56" s="80"/>
      <c r="X56" s="78"/>
      <c r="Y56" s="79"/>
      <c r="Z56" s="81"/>
      <c r="AA56" s="82"/>
      <c r="AB56" s="84"/>
      <c r="AC56" s="81"/>
      <c r="AD56" s="81"/>
      <c r="AE56" s="81"/>
      <c r="AF56" s="83"/>
      <c r="AG56" s="81"/>
      <c r="AH56" s="81"/>
      <c r="AI56" s="2"/>
    </row>
    <row r="57" customFormat="false" ht="12.75" hidden="true" customHeight="true" outlineLevel="0" collapsed="false">
      <c r="B57" s="78"/>
      <c r="C57" s="79"/>
      <c r="D57" s="80"/>
      <c r="E57" s="82"/>
      <c r="F57" s="81"/>
      <c r="G57" s="81"/>
      <c r="H57" s="80"/>
      <c r="I57" s="81"/>
      <c r="J57" s="81"/>
      <c r="K57" s="81"/>
      <c r="L57" s="81"/>
      <c r="M57" s="78"/>
      <c r="N57" s="79"/>
      <c r="O57" s="80"/>
      <c r="P57" s="81"/>
      <c r="Q57" s="82"/>
      <c r="R57" s="81"/>
      <c r="S57" s="81"/>
      <c r="T57" s="81"/>
      <c r="U57" s="81"/>
      <c r="V57" s="81"/>
      <c r="W57" s="80"/>
      <c r="X57" s="78"/>
      <c r="Y57" s="79"/>
      <c r="Z57" s="81"/>
      <c r="AA57" s="81"/>
      <c r="AB57" s="83"/>
      <c r="AC57" s="81"/>
      <c r="AD57" s="81"/>
      <c r="AE57" s="80"/>
      <c r="AF57" s="83"/>
      <c r="AG57" s="82"/>
      <c r="AH57" s="81"/>
      <c r="AI57" s="2"/>
    </row>
    <row r="58" customFormat="false" ht="12.75" hidden="true" customHeight="true" outlineLevel="0" collapsed="false">
      <c r="B58" s="78"/>
      <c r="C58" s="79"/>
      <c r="D58" s="81"/>
      <c r="E58" s="81"/>
      <c r="F58" s="81"/>
      <c r="G58" s="81"/>
      <c r="H58" s="81"/>
      <c r="I58" s="81"/>
      <c r="J58" s="82"/>
      <c r="K58" s="81"/>
      <c r="L58" s="80"/>
      <c r="M58" s="78"/>
      <c r="N58" s="79"/>
      <c r="O58" s="81"/>
      <c r="P58" s="81"/>
      <c r="Q58" s="81"/>
      <c r="R58" s="81"/>
      <c r="S58" s="81"/>
      <c r="T58" s="82"/>
      <c r="U58" s="81"/>
      <c r="V58" s="80"/>
      <c r="W58" s="80"/>
      <c r="X58" s="78"/>
      <c r="Y58" s="79"/>
      <c r="Z58" s="81"/>
      <c r="AA58" s="81"/>
      <c r="AB58" s="83"/>
      <c r="AC58" s="81"/>
      <c r="AD58" s="82"/>
      <c r="AE58" s="81"/>
      <c r="AF58" s="83"/>
      <c r="AG58" s="81"/>
      <c r="AH58" s="81"/>
      <c r="AI58" s="2"/>
    </row>
    <row r="59" customFormat="false" ht="12.75" hidden="true" customHeight="true" outlineLevel="0" collapsed="false">
      <c r="B59" s="78"/>
      <c r="C59" s="79"/>
      <c r="D59" s="81"/>
      <c r="E59" s="81"/>
      <c r="F59" s="82"/>
      <c r="G59" s="81"/>
      <c r="H59" s="81"/>
      <c r="I59" s="81"/>
      <c r="J59" s="81"/>
      <c r="K59" s="81"/>
      <c r="L59" s="81"/>
      <c r="M59" s="78"/>
      <c r="N59" s="79"/>
      <c r="O59" s="81"/>
      <c r="P59" s="82"/>
      <c r="Q59" s="81"/>
      <c r="R59" s="81"/>
      <c r="S59" s="81"/>
      <c r="T59" s="81"/>
      <c r="U59" s="81"/>
      <c r="V59" s="81"/>
      <c r="W59" s="80"/>
      <c r="X59" s="78"/>
      <c r="Y59" s="79"/>
      <c r="Z59" s="82"/>
      <c r="AA59" s="81"/>
      <c r="AB59" s="83"/>
      <c r="AC59" s="81"/>
      <c r="AD59" s="81"/>
      <c r="AE59" s="81"/>
      <c r="AF59" s="83"/>
      <c r="AG59" s="81"/>
      <c r="AH59" s="81"/>
      <c r="AI59" s="2"/>
    </row>
    <row r="60" customFormat="false" ht="12.75" hidden="true" customHeight="true" outlineLevel="0" collapsed="false">
      <c r="B60" s="78"/>
      <c r="C60" s="79"/>
      <c r="D60" s="81"/>
      <c r="E60" s="81"/>
      <c r="F60" s="81"/>
      <c r="G60" s="80"/>
      <c r="H60" s="82"/>
      <c r="I60" s="81"/>
      <c r="J60" s="81"/>
      <c r="K60" s="81"/>
      <c r="L60" s="81"/>
      <c r="M60" s="78"/>
      <c r="N60" s="79"/>
      <c r="O60" s="81"/>
      <c r="P60" s="81"/>
      <c r="Q60" s="81"/>
      <c r="R60" s="81"/>
      <c r="S60" s="82"/>
      <c r="T60" s="81"/>
      <c r="U60" s="80"/>
      <c r="V60" s="81"/>
      <c r="W60" s="80"/>
      <c r="X60" s="78"/>
      <c r="Y60" s="79"/>
      <c r="Z60" s="81"/>
      <c r="AA60" s="81"/>
      <c r="AB60" s="82"/>
      <c r="AC60" s="81"/>
      <c r="AD60" s="80"/>
      <c r="AE60" s="81"/>
      <c r="AF60" s="83"/>
      <c r="AG60" s="81"/>
      <c r="AH60" s="81"/>
      <c r="AI60" s="2"/>
    </row>
    <row r="61" customFormat="false" ht="12.75" hidden="true" customHeight="true" outlineLevel="0" collapsed="false">
      <c r="B61" s="78"/>
      <c r="C61" s="79"/>
      <c r="D61" s="81"/>
      <c r="E61" s="81"/>
      <c r="F61" s="81"/>
      <c r="G61" s="82"/>
      <c r="H61" s="81"/>
      <c r="I61" s="81"/>
      <c r="J61" s="80"/>
      <c r="K61" s="81"/>
      <c r="L61" s="81"/>
      <c r="M61" s="78"/>
      <c r="N61" s="79"/>
      <c r="O61" s="81"/>
      <c r="P61" s="81"/>
      <c r="Q61" s="80"/>
      <c r="R61" s="82"/>
      <c r="S61" s="81"/>
      <c r="T61" s="81"/>
      <c r="U61" s="81"/>
      <c r="V61" s="81"/>
      <c r="W61" s="80"/>
      <c r="X61" s="78"/>
      <c r="Y61" s="79"/>
      <c r="Z61" s="81"/>
      <c r="AA61" s="81"/>
      <c r="AB61" s="83"/>
      <c r="AC61" s="81"/>
      <c r="AD61" s="81"/>
      <c r="AE61" s="81"/>
      <c r="AF61" s="83"/>
      <c r="AG61" s="81"/>
      <c r="AH61" s="82"/>
      <c r="AI61" s="2"/>
    </row>
    <row r="62" customFormat="false" ht="12.75" hidden="true" customHeight="true" outlineLevel="0" collapsed="false">
      <c r="B62" s="78"/>
      <c r="C62" s="79"/>
      <c r="D62" s="81"/>
      <c r="E62" s="80"/>
      <c r="F62" s="81"/>
      <c r="G62" s="81"/>
      <c r="H62" s="81"/>
      <c r="I62" s="82"/>
      <c r="J62" s="81"/>
      <c r="K62" s="81"/>
      <c r="L62" s="81"/>
      <c r="M62" s="78"/>
      <c r="N62" s="79"/>
      <c r="O62" s="82"/>
      <c r="P62" s="81"/>
      <c r="Q62" s="81"/>
      <c r="R62" s="80"/>
      <c r="S62" s="81"/>
      <c r="T62" s="81"/>
      <c r="U62" s="81"/>
      <c r="V62" s="81"/>
      <c r="W62" s="80"/>
      <c r="X62" s="78"/>
      <c r="Y62" s="79"/>
      <c r="Z62" s="81"/>
      <c r="AA62" s="82"/>
      <c r="AB62" s="83"/>
      <c r="AC62" s="81"/>
      <c r="AD62" s="81"/>
      <c r="AE62" s="80"/>
      <c r="AF62" s="83"/>
      <c r="AG62" s="81"/>
      <c r="AH62" s="81"/>
      <c r="AI62" s="85"/>
    </row>
    <row r="63" customFormat="false" ht="12.75" hidden="true" customHeight="true" outlineLevel="0" collapsed="false">
      <c r="B63" s="78"/>
      <c r="C63" s="79"/>
      <c r="D63" s="81"/>
      <c r="E63" s="80"/>
      <c r="F63" s="81"/>
      <c r="G63" s="81"/>
      <c r="H63" s="81"/>
      <c r="I63" s="81"/>
      <c r="J63" s="81"/>
      <c r="K63" s="82"/>
      <c r="L63" s="81"/>
      <c r="M63" s="78"/>
      <c r="N63" s="79"/>
      <c r="O63" s="81"/>
      <c r="P63" s="81"/>
      <c r="Q63" s="81"/>
      <c r="R63" s="81"/>
      <c r="S63" s="81"/>
      <c r="T63" s="80"/>
      <c r="U63" s="82"/>
      <c r="V63" s="81"/>
      <c r="W63" s="80"/>
      <c r="X63" s="78"/>
      <c r="Y63" s="79"/>
      <c r="Z63" s="81"/>
      <c r="AA63" s="81"/>
      <c r="AB63" s="83"/>
      <c r="AC63" s="81"/>
      <c r="AD63" s="81"/>
      <c r="AE63" s="82"/>
      <c r="AF63" s="83"/>
      <c r="AG63" s="81"/>
      <c r="AH63" s="81"/>
      <c r="AI63" s="85"/>
    </row>
    <row r="64" customFormat="false" ht="12.75" hidden="true" customHeight="true" outlineLevel="0" collapsed="false">
      <c r="B64" s="78"/>
      <c r="C64" s="79"/>
      <c r="D64" s="82"/>
      <c r="E64" s="81"/>
      <c r="F64" s="80"/>
      <c r="G64" s="81"/>
      <c r="H64" s="81"/>
      <c r="I64" s="81"/>
      <c r="J64" s="81"/>
      <c r="K64" s="81"/>
      <c r="L64" s="81"/>
      <c r="M64" s="78"/>
      <c r="N64" s="79"/>
      <c r="O64" s="81"/>
      <c r="P64" s="81"/>
      <c r="Q64" s="81"/>
      <c r="R64" s="81"/>
      <c r="S64" s="81"/>
      <c r="T64" s="81"/>
      <c r="U64" s="81"/>
      <c r="V64" s="81"/>
      <c r="W64" s="82"/>
      <c r="X64" s="78"/>
      <c r="Y64" s="79"/>
      <c r="Z64" s="81"/>
      <c r="AA64" s="81"/>
      <c r="AB64" s="83"/>
      <c r="AC64" s="81"/>
      <c r="AD64" s="81"/>
      <c r="AE64" s="81"/>
      <c r="AF64" s="82"/>
      <c r="AG64" s="81"/>
      <c r="AH64" s="81"/>
      <c r="AI64" s="86"/>
    </row>
    <row r="65" customFormat="false" ht="12.75" hidden="true" customHeight="true" outlineLevel="0" collapsed="false">
      <c r="B65" s="78"/>
      <c r="C65" s="79"/>
      <c r="D65" s="81"/>
      <c r="E65" s="81"/>
      <c r="F65" s="81"/>
      <c r="G65" s="81"/>
      <c r="H65" s="81"/>
      <c r="I65" s="81"/>
      <c r="J65" s="80"/>
      <c r="K65" s="81"/>
      <c r="L65" s="82"/>
      <c r="M65" s="78"/>
      <c r="N65" s="79"/>
      <c r="O65" s="81"/>
      <c r="P65" s="81"/>
      <c r="Q65" s="81"/>
      <c r="R65" s="81"/>
      <c r="S65" s="81"/>
      <c r="T65" s="80"/>
      <c r="U65" s="81"/>
      <c r="V65" s="82"/>
      <c r="W65" s="80"/>
      <c r="X65" s="78"/>
      <c r="Y65" s="79"/>
      <c r="Z65" s="81"/>
      <c r="AA65" s="81"/>
      <c r="AB65" s="83"/>
      <c r="AC65" s="82"/>
      <c r="AD65" s="80"/>
      <c r="AE65" s="80"/>
      <c r="AF65" s="83"/>
      <c r="AG65" s="81"/>
      <c r="AH65" s="81"/>
      <c r="AI65" s="85"/>
    </row>
    <row r="66" customFormat="false" ht="12.75" hidden="true" customHeight="true" outlineLevel="0" collapsed="false">
      <c r="B66" s="78"/>
      <c r="C66" s="79"/>
      <c r="D66" s="80"/>
      <c r="E66" s="82"/>
      <c r="F66" s="81"/>
      <c r="G66" s="81"/>
      <c r="H66" s="81"/>
      <c r="I66" s="81"/>
      <c r="J66" s="81"/>
      <c r="K66" s="80"/>
      <c r="L66" s="81"/>
      <c r="M66" s="78"/>
      <c r="N66" s="79"/>
      <c r="O66" s="81"/>
      <c r="P66" s="81"/>
      <c r="Q66" s="81"/>
      <c r="R66" s="81"/>
      <c r="S66" s="80"/>
      <c r="T66" s="82"/>
      <c r="U66" s="81"/>
      <c r="V66" s="81"/>
      <c r="W66" s="80"/>
      <c r="X66" s="78"/>
      <c r="Y66" s="79"/>
      <c r="Z66" s="81"/>
      <c r="AA66" s="81"/>
      <c r="AB66" s="83"/>
      <c r="AC66" s="81"/>
      <c r="AD66" s="81"/>
      <c r="AE66" s="80"/>
      <c r="AF66" s="83"/>
      <c r="AG66" s="82"/>
      <c r="AH66" s="81"/>
      <c r="AI66" s="85"/>
    </row>
    <row r="67" customFormat="false" ht="12.75" hidden="true" customHeight="true" outlineLevel="0" collapsed="false">
      <c r="B67" s="78"/>
      <c r="C67" s="79"/>
      <c r="D67" s="81"/>
      <c r="E67" s="81"/>
      <c r="F67" s="80"/>
      <c r="G67" s="82"/>
      <c r="H67" s="81"/>
      <c r="I67" s="81"/>
      <c r="J67" s="81"/>
      <c r="K67" s="81"/>
      <c r="L67" s="81"/>
      <c r="M67" s="78"/>
      <c r="N67" s="79"/>
      <c r="O67" s="81"/>
      <c r="P67" s="81"/>
      <c r="Q67" s="81"/>
      <c r="R67" s="81"/>
      <c r="S67" s="82"/>
      <c r="T67" s="81"/>
      <c r="U67" s="80"/>
      <c r="V67" s="81"/>
      <c r="W67" s="80"/>
      <c r="X67" s="78"/>
      <c r="Y67" s="79"/>
      <c r="Z67" s="81"/>
      <c r="AA67" s="81"/>
      <c r="AB67" s="82"/>
      <c r="AC67" s="81"/>
      <c r="AD67" s="81"/>
      <c r="AE67" s="81"/>
      <c r="AF67" s="83"/>
      <c r="AG67" s="81"/>
      <c r="AH67" s="81"/>
      <c r="AI67" s="85"/>
    </row>
    <row r="68" customFormat="false" ht="12.75" hidden="true" customHeight="true" outlineLevel="0" collapsed="false">
      <c r="B68" s="78"/>
      <c r="C68" s="79"/>
      <c r="D68" s="81"/>
      <c r="E68" s="81"/>
      <c r="F68" s="81"/>
      <c r="G68" s="81"/>
      <c r="H68" s="81"/>
      <c r="I68" s="82"/>
      <c r="J68" s="81"/>
      <c r="K68" s="81"/>
      <c r="L68" s="80"/>
      <c r="M68" s="78"/>
      <c r="N68" s="79"/>
      <c r="O68" s="81"/>
      <c r="P68" s="81"/>
      <c r="Q68" s="81"/>
      <c r="R68" s="81"/>
      <c r="S68" s="81"/>
      <c r="T68" s="81"/>
      <c r="U68" s="81"/>
      <c r="V68" s="81"/>
      <c r="W68" s="82"/>
      <c r="X68" s="78"/>
      <c r="Y68" s="79"/>
      <c r="Z68" s="81"/>
      <c r="AA68" s="81"/>
      <c r="AB68" s="83"/>
      <c r="AC68" s="80"/>
      <c r="AD68" s="82"/>
      <c r="AE68" s="81"/>
      <c r="AF68" s="83"/>
      <c r="AG68" s="81"/>
      <c r="AH68" s="81"/>
      <c r="AI68" s="85"/>
    </row>
    <row r="69" customFormat="false" ht="12.75" hidden="true" customHeight="true" outlineLevel="0" collapsed="false">
      <c r="B69" s="78"/>
      <c r="C69" s="79"/>
      <c r="D69" s="81"/>
      <c r="E69" s="81"/>
      <c r="F69" s="81"/>
      <c r="G69" s="81"/>
      <c r="H69" s="82"/>
      <c r="I69" s="81"/>
      <c r="J69" s="81"/>
      <c r="K69" s="81"/>
      <c r="L69" s="80"/>
      <c r="M69" s="78"/>
      <c r="N69" s="79"/>
      <c r="O69" s="81"/>
      <c r="P69" s="81"/>
      <c r="Q69" s="81"/>
      <c r="R69" s="81"/>
      <c r="S69" s="81"/>
      <c r="T69" s="81"/>
      <c r="U69" s="82"/>
      <c r="V69" s="80"/>
      <c r="W69" s="80"/>
      <c r="X69" s="78"/>
      <c r="Y69" s="79"/>
      <c r="Z69" s="80"/>
      <c r="AA69" s="81"/>
      <c r="AB69" s="83"/>
      <c r="AC69" s="81"/>
      <c r="AD69" s="81"/>
      <c r="AE69" s="81"/>
      <c r="AF69" s="82"/>
      <c r="AG69" s="81"/>
      <c r="AH69" s="81"/>
      <c r="AI69" s="71"/>
    </row>
    <row r="70" customFormat="false" ht="12.75" hidden="true" customHeight="true" outlineLevel="0" collapsed="false">
      <c r="B70" s="78"/>
      <c r="C70" s="79"/>
      <c r="D70" s="80"/>
      <c r="E70" s="81"/>
      <c r="F70" s="81"/>
      <c r="G70" s="81"/>
      <c r="H70" s="81"/>
      <c r="I70" s="81"/>
      <c r="J70" s="81"/>
      <c r="K70" s="81"/>
      <c r="L70" s="82"/>
      <c r="M70" s="78"/>
      <c r="N70" s="79"/>
      <c r="O70" s="80"/>
      <c r="P70" s="81"/>
      <c r="Q70" s="81"/>
      <c r="R70" s="82"/>
      <c r="S70" s="81"/>
      <c r="T70" s="81"/>
      <c r="U70" s="81"/>
      <c r="V70" s="81"/>
      <c r="W70" s="80"/>
      <c r="X70" s="78"/>
      <c r="Y70" s="79"/>
      <c r="Z70" s="81"/>
      <c r="AA70" s="81"/>
      <c r="AB70" s="83"/>
      <c r="AC70" s="81"/>
      <c r="AD70" s="81"/>
      <c r="AE70" s="80"/>
      <c r="AF70" s="83"/>
      <c r="AG70" s="81"/>
      <c r="AH70" s="82"/>
      <c r="AI70" s="86"/>
    </row>
    <row r="71" customFormat="false" ht="12.75" hidden="true" customHeight="true" outlineLevel="0" collapsed="false">
      <c r="B71" s="78"/>
      <c r="C71" s="79"/>
      <c r="D71" s="81"/>
      <c r="E71" s="81"/>
      <c r="F71" s="82"/>
      <c r="G71" s="81"/>
      <c r="H71" s="81"/>
      <c r="I71" s="81"/>
      <c r="J71" s="80"/>
      <c r="K71" s="81"/>
      <c r="L71" s="81"/>
      <c r="M71" s="78"/>
      <c r="N71" s="79"/>
      <c r="O71" s="82"/>
      <c r="P71" s="80"/>
      <c r="Q71" s="81"/>
      <c r="R71" s="81"/>
      <c r="S71" s="81"/>
      <c r="T71" s="81"/>
      <c r="U71" s="81"/>
      <c r="V71" s="81"/>
      <c r="W71" s="80"/>
      <c r="X71" s="78"/>
      <c r="Y71" s="79"/>
      <c r="Z71" s="81"/>
      <c r="AA71" s="81"/>
      <c r="AB71" s="83"/>
      <c r="AC71" s="82"/>
      <c r="AD71" s="80"/>
      <c r="AE71" s="81"/>
      <c r="AF71" s="83"/>
      <c r="AG71" s="81"/>
      <c r="AH71" s="81"/>
      <c r="AI71" s="87"/>
    </row>
    <row r="72" customFormat="false" ht="12.75" hidden="true" customHeight="true" outlineLevel="0" collapsed="false">
      <c r="B72" s="78"/>
      <c r="C72" s="79"/>
      <c r="D72" s="82"/>
      <c r="E72" s="81"/>
      <c r="F72" s="81"/>
      <c r="G72" s="81"/>
      <c r="H72" s="81"/>
      <c r="I72" s="81"/>
      <c r="J72" s="80"/>
      <c r="K72" s="81"/>
      <c r="L72" s="81"/>
      <c r="M72" s="78"/>
      <c r="N72" s="79"/>
      <c r="O72" s="81"/>
      <c r="P72" s="80"/>
      <c r="Q72" s="82"/>
      <c r="R72" s="81"/>
      <c r="S72" s="81"/>
      <c r="T72" s="81"/>
      <c r="U72" s="81"/>
      <c r="V72" s="81"/>
      <c r="W72" s="80"/>
      <c r="X72" s="78"/>
      <c r="Y72" s="79"/>
      <c r="Z72" s="82"/>
      <c r="AA72" s="81"/>
      <c r="AB72" s="83"/>
      <c r="AC72" s="81"/>
      <c r="AD72" s="81"/>
      <c r="AE72" s="81"/>
      <c r="AF72" s="83"/>
      <c r="AG72" s="81"/>
      <c r="AH72" s="81"/>
      <c r="AI72" s="87"/>
    </row>
    <row r="73" customFormat="false" ht="12.75" hidden="true" customHeight="true" outlineLevel="0" collapsed="false">
      <c r="B73" s="78"/>
      <c r="C73" s="79"/>
      <c r="D73" s="81"/>
      <c r="E73" s="81"/>
      <c r="F73" s="81"/>
      <c r="G73" s="80"/>
      <c r="H73" s="81"/>
      <c r="I73" s="81"/>
      <c r="J73" s="82"/>
      <c r="K73" s="81"/>
      <c r="L73" s="81"/>
      <c r="M73" s="78"/>
      <c r="N73" s="79"/>
      <c r="O73" s="81"/>
      <c r="P73" s="82"/>
      <c r="Q73" s="81"/>
      <c r="R73" s="81"/>
      <c r="S73" s="81"/>
      <c r="T73" s="81"/>
      <c r="U73" s="81"/>
      <c r="V73" s="81"/>
      <c r="W73" s="80"/>
      <c r="X73" s="78"/>
      <c r="Y73" s="79"/>
      <c r="Z73" s="81"/>
      <c r="AA73" s="81"/>
      <c r="AB73" s="83"/>
      <c r="AC73" s="81"/>
      <c r="AD73" s="80"/>
      <c r="AE73" s="82"/>
      <c r="AF73" s="83"/>
      <c r="AG73" s="81"/>
      <c r="AH73" s="81"/>
      <c r="AI73" s="87"/>
    </row>
    <row r="74" customFormat="false" ht="12.75" hidden="true" customHeight="true" outlineLevel="0" collapsed="false">
      <c r="B74" s="78"/>
      <c r="C74" s="79"/>
      <c r="D74" s="81"/>
      <c r="E74" s="81"/>
      <c r="F74" s="81"/>
      <c r="G74" s="80"/>
      <c r="H74" s="81"/>
      <c r="I74" s="81"/>
      <c r="J74" s="81"/>
      <c r="K74" s="82"/>
      <c r="L74" s="81"/>
      <c r="M74" s="78"/>
      <c r="N74" s="79"/>
      <c r="O74" s="81"/>
      <c r="P74" s="81"/>
      <c r="Q74" s="81"/>
      <c r="R74" s="80"/>
      <c r="S74" s="81"/>
      <c r="T74" s="81"/>
      <c r="U74" s="81"/>
      <c r="V74" s="82"/>
      <c r="W74" s="80"/>
      <c r="X74" s="78"/>
      <c r="Y74" s="79"/>
      <c r="Z74" s="81"/>
      <c r="AA74" s="82"/>
      <c r="AB74" s="84"/>
      <c r="AC74" s="81"/>
      <c r="AD74" s="81"/>
      <c r="AE74" s="81"/>
      <c r="AF74" s="83"/>
      <c r="AG74" s="81"/>
      <c r="AH74" s="81"/>
      <c r="AI74" s="2"/>
    </row>
    <row r="75" customFormat="false" ht="12.75" hidden="true" customHeight="true" outlineLevel="0" collapsed="false">
      <c r="B75" s="78"/>
      <c r="C75" s="79"/>
      <c r="D75" s="82"/>
      <c r="E75" s="81"/>
      <c r="F75" s="81"/>
      <c r="G75" s="81"/>
      <c r="H75" s="81"/>
      <c r="I75" s="81"/>
      <c r="J75" s="81"/>
      <c r="K75" s="81"/>
      <c r="L75" s="80"/>
      <c r="M75" s="78"/>
      <c r="N75" s="79"/>
      <c r="O75" s="81"/>
      <c r="P75" s="80"/>
      <c r="Q75" s="81"/>
      <c r="R75" s="81"/>
      <c r="S75" s="81"/>
      <c r="T75" s="81"/>
      <c r="U75" s="82"/>
      <c r="V75" s="80"/>
      <c r="W75" s="80"/>
      <c r="X75" s="88"/>
      <c r="Y75" s="88"/>
      <c r="Z75" s="89"/>
      <c r="AA75" s="89"/>
      <c r="AB75" s="89"/>
      <c r="AC75" s="89"/>
      <c r="AD75" s="89"/>
      <c r="AE75" s="89"/>
      <c r="AF75" s="89"/>
      <c r="AG75" s="89"/>
      <c r="AH75" s="89"/>
      <c r="AI75" s="85"/>
    </row>
    <row r="76" customFormat="false" ht="12.75" hidden="true" customHeight="true" outlineLevel="0" collapsed="false">
      <c r="B76" s="78"/>
      <c r="C76" s="79"/>
      <c r="D76" s="81"/>
      <c r="E76" s="81"/>
      <c r="F76" s="82"/>
      <c r="G76" s="81"/>
      <c r="H76" s="81"/>
      <c r="I76" s="80"/>
      <c r="J76" s="81"/>
      <c r="K76" s="81"/>
      <c r="L76" s="81"/>
      <c r="M76" s="78"/>
      <c r="N76" s="79"/>
      <c r="O76" s="81"/>
      <c r="P76" s="81"/>
      <c r="Q76" s="81"/>
      <c r="R76" s="80"/>
      <c r="S76" s="81"/>
      <c r="T76" s="82"/>
      <c r="U76" s="81"/>
      <c r="V76" s="81"/>
      <c r="W76" s="80"/>
      <c r="X76" s="90"/>
      <c r="Y76" s="2"/>
      <c r="Z76" s="85"/>
      <c r="AA76" s="85"/>
      <c r="AB76" s="71"/>
      <c r="AC76" s="85"/>
      <c r="AD76" s="85"/>
      <c r="AE76" s="2"/>
      <c r="AF76" s="85"/>
      <c r="AG76" s="71"/>
      <c r="AH76" s="85"/>
      <c r="AI76" s="85"/>
    </row>
    <row r="77" customFormat="false" ht="12.75" hidden="true" customHeight="true" outlineLevel="0" collapsed="false">
      <c r="B77" s="78"/>
      <c r="C77" s="79"/>
      <c r="D77" s="81"/>
      <c r="E77" s="81"/>
      <c r="F77" s="81"/>
      <c r="G77" s="80"/>
      <c r="H77" s="81"/>
      <c r="I77" s="82"/>
      <c r="J77" s="81"/>
      <c r="K77" s="81"/>
      <c r="L77" s="81"/>
      <c r="M77" s="78"/>
      <c r="N77" s="79"/>
      <c r="O77" s="80"/>
      <c r="P77" s="81"/>
      <c r="Q77" s="81"/>
      <c r="R77" s="82"/>
      <c r="S77" s="81"/>
      <c r="T77" s="81"/>
      <c r="U77" s="81"/>
      <c r="V77" s="81"/>
      <c r="W77" s="80"/>
      <c r="X77" s="90"/>
      <c r="Y77" s="2"/>
      <c r="Z77" s="68"/>
      <c r="AA77" s="68"/>
      <c r="AB77" s="68"/>
      <c r="AC77" s="68"/>
      <c r="AD77" s="68"/>
      <c r="AE77" s="68"/>
      <c r="AF77" s="68"/>
      <c r="AG77" s="68"/>
      <c r="AH77" s="68"/>
      <c r="AI77" s="85"/>
    </row>
    <row r="78" customFormat="false" ht="12.75" hidden="true" customHeight="true" outlineLevel="0" collapsed="false">
      <c r="B78" s="78"/>
      <c r="C78" s="79"/>
      <c r="D78" s="80"/>
      <c r="E78" s="81"/>
      <c r="F78" s="81"/>
      <c r="G78" s="81"/>
      <c r="H78" s="81"/>
      <c r="I78" s="81"/>
      <c r="J78" s="80"/>
      <c r="K78" s="81"/>
      <c r="L78" s="82"/>
      <c r="M78" s="78"/>
      <c r="N78" s="79"/>
      <c r="O78" s="81"/>
      <c r="P78" s="81"/>
      <c r="Q78" s="81"/>
      <c r="R78" s="81"/>
      <c r="S78" s="81"/>
      <c r="T78" s="81"/>
      <c r="U78" s="80"/>
      <c r="V78" s="81"/>
      <c r="W78" s="82"/>
      <c r="X78" s="90"/>
      <c r="Y78" s="2"/>
      <c r="Z78" s="72"/>
      <c r="AA78" s="72"/>
      <c r="AB78" s="72"/>
      <c r="AC78" s="91"/>
      <c r="AD78" s="92"/>
      <c r="AE78" s="72"/>
      <c r="AF78" s="72"/>
      <c r="AG78" s="72"/>
      <c r="AH78" s="72"/>
      <c r="AI78" s="85"/>
    </row>
    <row r="79" customFormat="false" ht="12.75" hidden="true" customHeight="true" outlineLevel="0" collapsed="false">
      <c r="B79" s="78"/>
      <c r="C79" s="79"/>
      <c r="D79" s="81"/>
      <c r="E79" s="81"/>
      <c r="F79" s="80"/>
      <c r="G79" s="82"/>
      <c r="H79" s="81"/>
      <c r="I79" s="81"/>
      <c r="J79" s="81"/>
      <c r="K79" s="81"/>
      <c r="L79" s="81"/>
      <c r="M79" s="78"/>
      <c r="N79" s="79"/>
      <c r="O79" s="81"/>
      <c r="P79" s="81"/>
      <c r="Q79" s="81"/>
      <c r="R79" s="81"/>
      <c r="S79" s="80"/>
      <c r="T79" s="81"/>
      <c r="U79" s="81"/>
      <c r="V79" s="82"/>
      <c r="W79" s="80"/>
      <c r="X79" s="93"/>
      <c r="Y79" s="93"/>
      <c r="Z79" s="81"/>
      <c r="AA79" s="81"/>
      <c r="AB79" s="81"/>
      <c r="AC79" s="81"/>
      <c r="AD79" s="81"/>
      <c r="AE79" s="81"/>
      <c r="AF79" s="81"/>
      <c r="AG79" s="81"/>
      <c r="AH79" s="81"/>
      <c r="AI79" s="94" t="s">
        <v>392</v>
      </c>
    </row>
    <row r="80" customFormat="false" ht="12.75" hidden="true" customHeight="true" outlineLevel="0" collapsed="false">
      <c r="B80" s="78"/>
      <c r="C80" s="79"/>
      <c r="D80" s="81"/>
      <c r="E80" s="81"/>
      <c r="F80" s="81"/>
      <c r="G80" s="80"/>
      <c r="H80" s="80"/>
      <c r="I80" s="81"/>
      <c r="J80" s="82"/>
      <c r="K80" s="81"/>
      <c r="L80" s="81"/>
      <c r="M80" s="78"/>
      <c r="N80" s="79"/>
      <c r="O80" s="81"/>
      <c r="P80" s="81"/>
      <c r="Q80" s="80"/>
      <c r="R80" s="81"/>
      <c r="S80" s="82"/>
      <c r="T80" s="81"/>
      <c r="U80" s="81"/>
      <c r="V80" s="81"/>
      <c r="W80" s="80"/>
      <c r="X80" s="93"/>
      <c r="Y80" s="93"/>
      <c r="Z80" s="81"/>
      <c r="AA80" s="81"/>
      <c r="AB80" s="81"/>
      <c r="AC80" s="81"/>
      <c r="AD80" s="81"/>
      <c r="AE80" s="81"/>
      <c r="AF80" s="81"/>
      <c r="AG80" s="81"/>
      <c r="AH80" s="81"/>
      <c r="AI80" s="95" t="s">
        <v>393</v>
      </c>
    </row>
    <row r="81" customFormat="false" ht="12.75" hidden="true" customHeight="true" outlineLevel="0" collapsed="false">
      <c r="B81" s="78"/>
      <c r="C81" s="79"/>
      <c r="D81" s="81"/>
      <c r="E81" s="81"/>
      <c r="F81" s="81"/>
      <c r="G81" s="80"/>
      <c r="H81" s="82"/>
      <c r="I81" s="81"/>
      <c r="J81" s="81"/>
      <c r="K81" s="81"/>
      <c r="L81" s="81"/>
      <c r="M81" s="78"/>
      <c r="N81" s="79"/>
      <c r="O81" s="81"/>
      <c r="P81" s="80"/>
      <c r="Q81" s="82"/>
      <c r="R81" s="81"/>
      <c r="S81" s="81"/>
      <c r="T81" s="81"/>
      <c r="U81" s="81"/>
      <c r="V81" s="81"/>
      <c r="W81" s="80"/>
      <c r="X81" s="93"/>
      <c r="Y81" s="93"/>
      <c r="Z81" s="81"/>
      <c r="AA81" s="81"/>
      <c r="AB81" s="81"/>
      <c r="AC81" s="81"/>
      <c r="AD81" s="81"/>
      <c r="AE81" s="81"/>
      <c r="AF81" s="81"/>
      <c r="AG81" s="81"/>
      <c r="AH81" s="81"/>
      <c r="AI81" s="95" t="s">
        <v>394</v>
      </c>
      <c r="AJ81" s="2"/>
      <c r="AK81" s="2"/>
      <c r="AL81" s="2"/>
    </row>
    <row r="82" customFormat="false" ht="12.75" hidden="true" customHeight="true" outlineLevel="0" collapsed="false">
      <c r="B82" s="78"/>
      <c r="C82" s="79"/>
      <c r="D82" s="81"/>
      <c r="E82" s="80"/>
      <c r="F82" s="81"/>
      <c r="G82" s="81"/>
      <c r="H82" s="81"/>
      <c r="I82" s="81"/>
      <c r="J82" s="81"/>
      <c r="K82" s="82"/>
      <c r="L82" s="81"/>
      <c r="M82" s="78"/>
      <c r="N82" s="79"/>
      <c r="O82" s="81"/>
      <c r="P82" s="82"/>
      <c r="Q82" s="81"/>
      <c r="R82" s="81"/>
      <c r="S82" s="81"/>
      <c r="T82" s="81"/>
      <c r="U82" s="81"/>
      <c r="V82" s="81"/>
      <c r="W82" s="80"/>
      <c r="X82" s="93" t="s">
        <v>395</v>
      </c>
      <c r="Y82" s="93"/>
      <c r="Z82" s="96" t="n">
        <f aca="false">+G108</f>
        <v>11</v>
      </c>
      <c r="AA82" s="96" t="n">
        <f aca="false">+H108</f>
        <v>16</v>
      </c>
      <c r="AB82" s="96" t="n">
        <f aca="false">+I108</f>
        <v>15</v>
      </c>
      <c r="AC82" s="96" t="n">
        <f aca="false">+J108</f>
        <v>15</v>
      </c>
      <c r="AD82" s="96" t="n">
        <f aca="false">+K108</f>
        <v>17</v>
      </c>
      <c r="AE82" s="96" t="n">
        <f aca="false">+L108</f>
        <v>11</v>
      </c>
      <c r="AF82" s="96" t="n">
        <f aca="false">+M108</f>
        <v>19</v>
      </c>
      <c r="AG82" s="96" t="n">
        <f aca="false">+N108</f>
        <v>11</v>
      </c>
      <c r="AH82" s="96" t="n">
        <f aca="false">+O108</f>
        <v>10</v>
      </c>
      <c r="AI82" s="97" t="n">
        <f aca="false">SUM(Z82:AH82)</f>
        <v>125</v>
      </c>
      <c r="AJ82" s="2"/>
      <c r="AK82" s="2"/>
      <c r="AL82" s="2"/>
    </row>
    <row r="83" customFormat="false" ht="12.75" hidden="true" customHeight="true" outlineLevel="0" collapsed="false">
      <c r="B83" s="78"/>
      <c r="C83" s="79"/>
      <c r="D83" s="80"/>
      <c r="E83" s="82"/>
      <c r="F83" s="81"/>
      <c r="G83" s="80"/>
      <c r="H83" s="81"/>
      <c r="I83" s="81"/>
      <c r="J83" s="81"/>
      <c r="K83" s="81"/>
      <c r="L83" s="81"/>
      <c r="M83" s="78"/>
      <c r="N83" s="79"/>
      <c r="O83" s="82"/>
      <c r="P83" s="80"/>
      <c r="Q83" s="81"/>
      <c r="R83" s="81"/>
      <c r="S83" s="81"/>
      <c r="T83" s="81"/>
      <c r="U83" s="81"/>
      <c r="V83" s="81"/>
      <c r="W83" s="80"/>
      <c r="X83" s="90"/>
      <c r="Y83" s="2"/>
      <c r="Z83" s="85"/>
      <c r="AA83" s="85"/>
      <c r="AB83" s="98"/>
      <c r="AC83" s="85"/>
      <c r="AD83" s="85"/>
      <c r="AE83" s="85"/>
      <c r="AF83" s="85"/>
      <c r="AG83" s="71"/>
      <c r="AH83" s="85"/>
      <c r="AI83" s="85"/>
      <c r="AJ83" s="2"/>
      <c r="AK83" s="2"/>
      <c r="AL83" s="2"/>
    </row>
    <row r="84" customFormat="false" ht="12.75" hidden="true" customHeight="true" outlineLevel="0" collapsed="false">
      <c r="B84" s="78"/>
      <c r="C84" s="79"/>
      <c r="D84" s="81"/>
      <c r="E84" s="81"/>
      <c r="F84" s="81"/>
      <c r="G84" s="81"/>
      <c r="H84" s="82"/>
      <c r="I84" s="81"/>
      <c r="J84" s="81"/>
      <c r="K84" s="80"/>
      <c r="L84" s="81"/>
      <c r="M84" s="78"/>
      <c r="N84" s="79"/>
      <c r="O84" s="81"/>
      <c r="P84" s="81"/>
      <c r="Q84" s="81"/>
      <c r="R84" s="81"/>
      <c r="S84" s="80"/>
      <c r="T84" s="81"/>
      <c r="U84" s="81"/>
      <c r="V84" s="82"/>
      <c r="W84" s="80"/>
      <c r="X84" s="99"/>
      <c r="Y84" s="99"/>
      <c r="Z84" s="100" t="s">
        <v>396</v>
      </c>
      <c r="AA84" s="100"/>
      <c r="AB84" s="100"/>
      <c r="AC84" s="100"/>
      <c r="AD84" s="100"/>
      <c r="AE84" s="100"/>
      <c r="AF84" s="100"/>
      <c r="AG84" s="101" t="n">
        <f aca="false">IF(H176&lt;=13,2,3)</f>
        <v>3</v>
      </c>
      <c r="AH84" s="86"/>
      <c r="AI84" s="85"/>
      <c r="AJ84" s="2"/>
      <c r="AK84" s="2"/>
      <c r="AL84" s="2"/>
    </row>
    <row r="85" customFormat="false" ht="12.75" hidden="true" customHeight="true" outlineLevel="0" collapsed="false">
      <c r="B85" s="78"/>
      <c r="C85" s="79"/>
      <c r="D85" s="81"/>
      <c r="E85" s="81"/>
      <c r="F85" s="81"/>
      <c r="G85" s="80"/>
      <c r="H85" s="81"/>
      <c r="I85" s="82"/>
      <c r="J85" s="81"/>
      <c r="K85" s="81"/>
      <c r="L85" s="81"/>
      <c r="M85" s="78"/>
      <c r="N85" s="79"/>
      <c r="O85" s="81"/>
      <c r="P85" s="80"/>
      <c r="Q85" s="81"/>
      <c r="R85" s="81"/>
      <c r="S85" s="81"/>
      <c r="T85" s="81"/>
      <c r="U85" s="81"/>
      <c r="V85" s="81"/>
      <c r="W85" s="82"/>
      <c r="X85" s="102"/>
      <c r="Y85" s="103"/>
      <c r="Z85" s="100"/>
      <c r="AA85" s="100"/>
      <c r="AB85" s="100"/>
      <c r="AC85" s="100"/>
      <c r="AD85" s="100"/>
      <c r="AE85" s="100"/>
      <c r="AF85" s="100"/>
      <c r="AG85" s="101"/>
      <c r="AH85" s="87"/>
      <c r="AI85" s="85"/>
      <c r="AJ85" s="2"/>
      <c r="AK85" s="2"/>
      <c r="AL85" s="2"/>
    </row>
    <row r="86" customFormat="false" ht="12.75" hidden="true" customHeight="true" outlineLevel="0" collapsed="false">
      <c r="B86" s="78"/>
      <c r="C86" s="79"/>
      <c r="D86" s="81"/>
      <c r="E86" s="81"/>
      <c r="F86" s="82"/>
      <c r="G86" s="80"/>
      <c r="H86" s="81"/>
      <c r="I86" s="81"/>
      <c r="J86" s="81"/>
      <c r="K86" s="81"/>
      <c r="L86" s="81"/>
      <c r="M86" s="78"/>
      <c r="N86" s="79"/>
      <c r="O86" s="81"/>
      <c r="P86" s="82"/>
      <c r="Q86" s="81"/>
      <c r="R86" s="81"/>
      <c r="S86" s="81"/>
      <c r="T86" s="81"/>
      <c r="U86" s="80"/>
      <c r="V86" s="81"/>
      <c r="W86" s="80"/>
      <c r="X86" s="102"/>
      <c r="Y86" s="103"/>
      <c r="Z86" s="100"/>
      <c r="AA86" s="100"/>
      <c r="AB86" s="100"/>
      <c r="AC86" s="100"/>
      <c r="AD86" s="100"/>
      <c r="AE86" s="100"/>
      <c r="AF86" s="100"/>
      <c r="AG86" s="101"/>
      <c r="AH86" s="87"/>
      <c r="AI86" s="85"/>
      <c r="AJ86" s="2"/>
      <c r="AK86" s="2"/>
      <c r="AL86" s="2"/>
    </row>
    <row r="87" customFormat="false" ht="12.75" hidden="true" customHeight="true" outlineLevel="0" collapsed="false">
      <c r="B87" s="78"/>
      <c r="C87" s="79"/>
      <c r="D87" s="82"/>
      <c r="E87" s="80"/>
      <c r="F87" s="81"/>
      <c r="G87" s="81"/>
      <c r="H87" s="81"/>
      <c r="I87" s="81"/>
      <c r="J87" s="81"/>
      <c r="K87" s="81"/>
      <c r="L87" s="81"/>
      <c r="M87" s="78"/>
      <c r="N87" s="79"/>
      <c r="O87" s="81"/>
      <c r="P87" s="81"/>
      <c r="Q87" s="82"/>
      <c r="R87" s="81"/>
      <c r="S87" s="81"/>
      <c r="T87" s="81"/>
      <c r="U87" s="81"/>
      <c r="V87" s="81"/>
      <c r="W87" s="80"/>
      <c r="X87" s="102"/>
      <c r="Y87" s="103"/>
      <c r="Z87" s="100"/>
      <c r="AA87" s="100"/>
      <c r="AB87" s="100"/>
      <c r="AC87" s="100"/>
      <c r="AD87" s="100"/>
      <c r="AE87" s="100"/>
      <c r="AF87" s="100"/>
      <c r="AG87" s="101"/>
      <c r="AH87" s="87"/>
      <c r="AI87" s="85"/>
      <c r="AJ87" s="2"/>
      <c r="AK87" s="2"/>
      <c r="AL87" s="2"/>
    </row>
    <row r="88" customFormat="false" ht="12.75" hidden="true" customHeight="true" outlineLevel="0" collapsed="false">
      <c r="B88" s="78"/>
      <c r="C88" s="79"/>
      <c r="D88" s="81"/>
      <c r="E88" s="81"/>
      <c r="F88" s="81"/>
      <c r="G88" s="82"/>
      <c r="H88" s="81"/>
      <c r="I88" s="81"/>
      <c r="J88" s="81"/>
      <c r="K88" s="81"/>
      <c r="L88" s="81"/>
      <c r="M88" s="78"/>
      <c r="N88" s="79"/>
      <c r="O88" s="82"/>
      <c r="P88" s="80"/>
      <c r="Q88" s="81"/>
      <c r="R88" s="81"/>
      <c r="S88" s="81"/>
      <c r="T88" s="81"/>
      <c r="U88" s="81"/>
      <c r="V88" s="81"/>
      <c r="W88" s="80"/>
      <c r="X88" s="103"/>
      <c r="Y88" s="103"/>
      <c r="Z88" s="2"/>
      <c r="AA88" s="2"/>
      <c r="AB88" s="98"/>
      <c r="AC88" s="2"/>
      <c r="AD88" s="2"/>
      <c r="AE88" s="2"/>
      <c r="AF88" s="2"/>
      <c r="AG88" s="71"/>
      <c r="AH88" s="85"/>
      <c r="AI88" s="85"/>
      <c r="AJ88" s="2"/>
      <c r="AK88" s="2"/>
      <c r="AL88" s="2"/>
    </row>
    <row r="89" customFormat="false" ht="12.75" hidden="true" customHeight="true" outlineLevel="0" collapsed="false">
      <c r="B89" s="78"/>
      <c r="C89" s="79"/>
      <c r="D89" s="80"/>
      <c r="E89" s="82"/>
      <c r="F89" s="81"/>
      <c r="G89" s="81"/>
      <c r="H89" s="81"/>
      <c r="I89" s="81"/>
      <c r="J89" s="81"/>
      <c r="K89" s="80"/>
      <c r="L89" s="81"/>
      <c r="M89" s="78"/>
      <c r="N89" s="79"/>
      <c r="O89" s="81"/>
      <c r="P89" s="81"/>
      <c r="Q89" s="81"/>
      <c r="R89" s="81"/>
      <c r="S89" s="82"/>
      <c r="T89" s="81"/>
      <c r="U89" s="81"/>
      <c r="V89" s="81"/>
      <c r="W89" s="80"/>
      <c r="X89" s="103"/>
      <c r="Y89" s="2"/>
      <c r="Z89" s="2"/>
      <c r="AA89" s="2"/>
      <c r="AB89" s="98"/>
      <c r="AC89" s="2"/>
      <c r="AD89" s="2"/>
      <c r="AE89" s="2"/>
      <c r="AF89" s="2"/>
      <c r="AG89" s="71"/>
      <c r="AH89" s="85"/>
      <c r="AI89" s="104"/>
      <c r="AJ89" s="104"/>
      <c r="AK89" s="2"/>
      <c r="AL89" s="2"/>
    </row>
    <row r="90" customFormat="false" ht="12.75" hidden="true" customHeight="true" outlineLevel="0" collapsed="false">
      <c r="B90" s="78"/>
      <c r="C90" s="79"/>
      <c r="D90" s="80"/>
      <c r="E90" s="81"/>
      <c r="F90" s="81"/>
      <c r="G90" s="81"/>
      <c r="H90" s="81"/>
      <c r="I90" s="81"/>
      <c r="J90" s="81"/>
      <c r="K90" s="81"/>
      <c r="L90" s="82"/>
      <c r="M90" s="78"/>
      <c r="N90" s="79"/>
      <c r="O90" s="81"/>
      <c r="P90" s="81"/>
      <c r="Q90" s="81"/>
      <c r="R90" s="82"/>
      <c r="S90" s="81"/>
      <c r="T90" s="81"/>
      <c r="U90" s="81"/>
      <c r="V90" s="80"/>
      <c r="W90" s="80"/>
      <c r="X90" s="105" t="n">
        <f aca="false">+B183</f>
        <v>-3.5</v>
      </c>
      <c r="Y90" s="73" t="n">
        <f aca="false">+IF(X90&lt;0, 1,)</f>
        <v>1</v>
      </c>
      <c r="Z90" s="85" t="n">
        <v>1</v>
      </c>
      <c r="AA90" s="2" t="s">
        <v>397</v>
      </c>
      <c r="AB90" s="98"/>
      <c r="AC90" s="2"/>
      <c r="AD90" s="2"/>
      <c r="AE90" s="2"/>
      <c r="AF90" s="2"/>
      <c r="AG90" s="71"/>
      <c r="AH90" s="85"/>
      <c r="AI90" s="85"/>
      <c r="AJ90" s="103"/>
      <c r="AK90" s="2"/>
      <c r="AL90" s="2"/>
    </row>
    <row r="91" customFormat="false" ht="12.75" hidden="true" customHeight="true" outlineLevel="0" collapsed="false">
      <c r="B91" s="78"/>
      <c r="C91" s="79"/>
      <c r="D91" s="81"/>
      <c r="E91" s="81"/>
      <c r="F91" s="81"/>
      <c r="G91" s="80"/>
      <c r="H91" s="81"/>
      <c r="I91" s="81"/>
      <c r="J91" s="82"/>
      <c r="K91" s="81"/>
      <c r="L91" s="81"/>
      <c r="M91" s="78"/>
      <c r="N91" s="79"/>
      <c r="O91" s="81"/>
      <c r="P91" s="81"/>
      <c r="Q91" s="81"/>
      <c r="R91" s="81"/>
      <c r="S91" s="81"/>
      <c r="T91" s="81"/>
      <c r="U91" s="82"/>
      <c r="V91" s="80"/>
      <c r="W91" s="80"/>
      <c r="X91" s="105" t="n">
        <f aca="false">+C183</f>
        <v>1.5</v>
      </c>
      <c r="Y91" s="73" t="n">
        <f aca="false">+IF(X91&lt;0, 1,)</f>
        <v>0</v>
      </c>
      <c r="Z91" s="85" t="n">
        <v>2</v>
      </c>
      <c r="AA91" s="2" t="s">
        <v>398</v>
      </c>
      <c r="AB91" s="98"/>
      <c r="AC91" s="2"/>
      <c r="AD91" s="2"/>
      <c r="AE91" s="2"/>
      <c r="AF91" s="2"/>
      <c r="AG91" s="71"/>
      <c r="AH91" s="85"/>
      <c r="AI91" s="85"/>
      <c r="AJ91" s="103"/>
      <c r="AK91" s="102"/>
      <c r="AL91" s="103"/>
    </row>
    <row r="92" customFormat="false" ht="12.75" hidden="true" customHeight="true" outlineLevel="0" collapsed="false">
      <c r="B92" s="78"/>
      <c r="C92" s="79"/>
      <c r="D92" s="81"/>
      <c r="E92" s="81"/>
      <c r="F92" s="81"/>
      <c r="G92" s="81"/>
      <c r="H92" s="81"/>
      <c r="I92" s="80"/>
      <c r="J92" s="81"/>
      <c r="K92" s="82"/>
      <c r="L92" s="81"/>
      <c r="M92" s="78"/>
      <c r="N92" s="79"/>
      <c r="O92" s="81"/>
      <c r="P92" s="81"/>
      <c r="Q92" s="81"/>
      <c r="R92" s="80"/>
      <c r="S92" s="81"/>
      <c r="T92" s="82"/>
      <c r="U92" s="81"/>
      <c r="V92" s="81"/>
      <c r="W92" s="81"/>
      <c r="X92" s="105" t="n">
        <f aca="false">+D183</f>
        <v>0.5</v>
      </c>
      <c r="Y92" s="73" t="n">
        <f aca="false">+IF(X92&lt;0, 1,)</f>
        <v>0</v>
      </c>
      <c r="Z92" s="85" t="n">
        <v>3</v>
      </c>
      <c r="AA92" s="2" t="s">
        <v>399</v>
      </c>
      <c r="AB92" s="98"/>
      <c r="AC92" s="2"/>
      <c r="AD92" s="2"/>
      <c r="AE92" s="2"/>
      <c r="AF92" s="2"/>
      <c r="AG92" s="71"/>
      <c r="AH92" s="85"/>
      <c r="AI92" s="85"/>
      <c r="AJ92" s="103"/>
      <c r="AK92" s="102"/>
      <c r="AL92" s="103"/>
    </row>
    <row r="93" customFormat="false" ht="12.75" hidden="true" customHeight="true" outlineLevel="0" collapsed="false">
      <c r="B93" s="78"/>
      <c r="C93" s="79"/>
      <c r="D93" s="81"/>
      <c r="E93" s="81"/>
      <c r="F93" s="81"/>
      <c r="G93" s="81"/>
      <c r="H93" s="82"/>
      <c r="I93" s="80"/>
      <c r="J93" s="81"/>
      <c r="K93" s="81"/>
      <c r="L93" s="81"/>
      <c r="M93" s="78"/>
      <c r="N93" s="79"/>
      <c r="O93" s="81"/>
      <c r="P93" s="81"/>
      <c r="Q93" s="81"/>
      <c r="R93" s="80"/>
      <c r="S93" s="82"/>
      <c r="T93" s="81"/>
      <c r="U93" s="81"/>
      <c r="V93" s="81"/>
      <c r="W93" s="81"/>
      <c r="X93" s="105" t="n">
        <f aca="false">+E183</f>
        <v>0.5</v>
      </c>
      <c r="Y93" s="73" t="n">
        <f aca="false">+IF(X93&lt;0, 1,)</f>
        <v>0</v>
      </c>
      <c r="Z93" s="85" t="n">
        <v>4</v>
      </c>
      <c r="AA93" s="2" t="s">
        <v>400</v>
      </c>
      <c r="AB93" s="98"/>
      <c r="AC93" s="2"/>
      <c r="AD93" s="2"/>
      <c r="AE93" s="2"/>
      <c r="AF93" s="2"/>
      <c r="AG93" s="2"/>
      <c r="AH93" s="2"/>
      <c r="AI93" s="85"/>
      <c r="AJ93" s="98"/>
      <c r="AK93" s="102"/>
      <c r="AL93" s="103"/>
    </row>
    <row r="94" customFormat="false" ht="12.75" hidden="true" customHeight="true" outlineLevel="0" collapsed="false">
      <c r="B94" s="78"/>
      <c r="C94" s="79"/>
      <c r="D94" s="81"/>
      <c r="E94" s="81"/>
      <c r="F94" s="81"/>
      <c r="G94" s="81"/>
      <c r="H94" s="81"/>
      <c r="I94" s="80"/>
      <c r="J94" s="82"/>
      <c r="K94" s="81"/>
      <c r="L94" s="81"/>
      <c r="M94" s="78"/>
      <c r="N94" s="79"/>
      <c r="O94" s="81"/>
      <c r="P94" s="81"/>
      <c r="Q94" s="81"/>
      <c r="R94" s="80"/>
      <c r="S94" s="81"/>
      <c r="T94" s="82"/>
      <c r="U94" s="81"/>
      <c r="V94" s="81"/>
      <c r="W94" s="81"/>
      <c r="X94" s="105" t="n">
        <f aca="false">+F183</f>
        <v>2.5</v>
      </c>
      <c r="Y94" s="73" t="n">
        <f aca="false">+IF(X94&lt;0, 1,)</f>
        <v>0</v>
      </c>
      <c r="Z94" s="85" t="n">
        <v>5</v>
      </c>
      <c r="AA94" s="2" t="s">
        <v>401</v>
      </c>
      <c r="AB94" s="2"/>
      <c r="AC94" s="2"/>
      <c r="AD94" s="85"/>
      <c r="AE94" s="85"/>
      <c r="AF94" s="71"/>
      <c r="AG94" s="85"/>
      <c r="AH94" s="85"/>
      <c r="AI94" s="85"/>
      <c r="AJ94" s="98"/>
      <c r="AK94" s="102"/>
      <c r="AL94" s="103"/>
    </row>
    <row r="95" customFormat="false" ht="12.75" hidden="true" customHeight="true" outlineLevel="0" collapsed="false">
      <c r="B95" s="78"/>
      <c r="C95" s="79"/>
      <c r="D95" s="81"/>
      <c r="E95" s="81"/>
      <c r="F95" s="81"/>
      <c r="G95" s="81"/>
      <c r="H95" s="81"/>
      <c r="I95" s="80"/>
      <c r="J95" s="81"/>
      <c r="K95" s="81"/>
      <c r="L95" s="82"/>
      <c r="M95" s="78"/>
      <c r="N95" s="79"/>
      <c r="O95" s="81"/>
      <c r="P95" s="82"/>
      <c r="Q95" s="81"/>
      <c r="R95" s="80"/>
      <c r="S95" s="81"/>
      <c r="T95" s="81"/>
      <c r="U95" s="81"/>
      <c r="V95" s="81"/>
      <c r="W95" s="81"/>
      <c r="X95" s="105" t="n">
        <f aca="false">+G183</f>
        <v>-3.5</v>
      </c>
      <c r="Y95" s="73" t="n">
        <f aca="false">+IF(X95&lt;0, 1,)</f>
        <v>1</v>
      </c>
      <c r="Z95" s="85" t="n">
        <v>6</v>
      </c>
      <c r="AA95" s="106" t="s">
        <v>402</v>
      </c>
      <c r="AB95" s="2"/>
      <c r="AC95" s="2"/>
      <c r="AD95" s="85"/>
      <c r="AE95" s="85"/>
      <c r="AF95" s="71"/>
      <c r="AG95" s="85"/>
      <c r="AH95" s="85"/>
      <c r="AI95" s="85"/>
      <c r="AJ95" s="98"/>
      <c r="AK95" s="102"/>
      <c r="AL95" s="103"/>
    </row>
    <row r="96" customFormat="false" ht="12.75" hidden="true" customHeight="true" outlineLevel="0" collapsed="false">
      <c r="B96" s="78"/>
      <c r="C96" s="79"/>
      <c r="D96" s="81"/>
      <c r="E96" s="81"/>
      <c r="F96" s="81"/>
      <c r="G96" s="81"/>
      <c r="H96" s="81"/>
      <c r="I96" s="82"/>
      <c r="J96" s="81"/>
      <c r="K96" s="81"/>
      <c r="L96" s="81"/>
      <c r="M96" s="78"/>
      <c r="N96" s="79"/>
      <c r="O96" s="81"/>
      <c r="P96" s="81"/>
      <c r="Q96" s="81"/>
      <c r="R96" s="80"/>
      <c r="S96" s="81"/>
      <c r="T96" s="81"/>
      <c r="U96" s="82"/>
      <c r="V96" s="81"/>
      <c r="W96" s="81"/>
      <c r="X96" s="105" t="n">
        <f aca="false">+H183</f>
        <v>4.5</v>
      </c>
      <c r="Y96" s="73" t="n">
        <f aca="false">+IF(X96&lt;0, 1,)</f>
        <v>0</v>
      </c>
      <c r="Z96" s="85" t="n">
        <v>7</v>
      </c>
      <c r="AA96" s="106" t="s">
        <v>403</v>
      </c>
      <c r="AB96" s="2"/>
      <c r="AC96" s="2"/>
      <c r="AD96" s="85"/>
      <c r="AE96" s="85"/>
      <c r="AF96" s="71"/>
      <c r="AG96" s="85"/>
      <c r="AH96" s="85"/>
      <c r="AI96" s="85"/>
      <c r="AJ96" s="98"/>
      <c r="AK96" s="107"/>
      <c r="AL96" s="103"/>
    </row>
    <row r="97" customFormat="false" ht="12.75" hidden="true" customHeight="true" outlineLevel="0" collapsed="false">
      <c r="B97" s="78"/>
      <c r="C97" s="79"/>
      <c r="D97" s="81"/>
      <c r="E97" s="81"/>
      <c r="F97" s="81"/>
      <c r="G97" s="81"/>
      <c r="H97" s="81"/>
      <c r="I97" s="80"/>
      <c r="J97" s="81"/>
      <c r="K97" s="82"/>
      <c r="L97" s="81"/>
      <c r="M97" s="78"/>
      <c r="N97" s="79"/>
      <c r="O97" s="81"/>
      <c r="P97" s="81"/>
      <c r="Q97" s="82"/>
      <c r="R97" s="80"/>
      <c r="S97" s="81"/>
      <c r="T97" s="81"/>
      <c r="U97" s="81"/>
      <c r="V97" s="81"/>
      <c r="W97" s="81"/>
      <c r="X97" s="105" t="n">
        <f aca="false">+I183</f>
        <v>-3.5</v>
      </c>
      <c r="Y97" s="73" t="n">
        <f aca="false">+IF(X97&lt;0, 1,)</f>
        <v>1</v>
      </c>
      <c r="Z97" s="85" t="n">
        <v>8</v>
      </c>
      <c r="AA97" s="106" t="s">
        <v>404</v>
      </c>
      <c r="AB97" s="2"/>
      <c r="AC97" s="2"/>
      <c r="AD97" s="85"/>
      <c r="AE97" s="85"/>
      <c r="AF97" s="71"/>
      <c r="AG97" s="85"/>
      <c r="AH97" s="85"/>
      <c r="AI97" s="85"/>
      <c r="AJ97" s="98"/>
      <c r="AK97" s="107"/>
      <c r="AL97" s="103"/>
    </row>
    <row r="98" customFormat="false" ht="12.75" hidden="true" customHeight="true" outlineLevel="0" collapsed="false">
      <c r="B98" s="78"/>
      <c r="C98" s="79"/>
      <c r="D98" s="81"/>
      <c r="E98" s="81"/>
      <c r="F98" s="82"/>
      <c r="G98" s="81"/>
      <c r="H98" s="81"/>
      <c r="I98" s="80"/>
      <c r="J98" s="81"/>
      <c r="K98" s="81"/>
      <c r="L98" s="81"/>
      <c r="M98" s="78"/>
      <c r="N98" s="79"/>
      <c r="O98" s="81"/>
      <c r="P98" s="81"/>
      <c r="Q98" s="81"/>
      <c r="R98" s="80"/>
      <c r="S98" s="81"/>
      <c r="T98" s="81"/>
      <c r="U98" s="81"/>
      <c r="V98" s="81"/>
      <c r="W98" s="82"/>
      <c r="X98" s="105" t="n">
        <f aca="false">+J183</f>
        <v>-4.5</v>
      </c>
      <c r="Y98" s="73" t="n">
        <f aca="false">+IF(X98&lt;0, 1,)</f>
        <v>1</v>
      </c>
      <c r="Z98" s="85" t="n">
        <v>9</v>
      </c>
      <c r="AA98" s="106" t="s">
        <v>405</v>
      </c>
      <c r="AB98" s="2"/>
      <c r="AC98" s="85"/>
      <c r="AD98" s="85"/>
      <c r="AE98" s="85"/>
      <c r="AF98" s="71"/>
      <c r="AG98" s="85"/>
      <c r="AH98" s="85"/>
      <c r="AI98" s="85"/>
      <c r="AJ98" s="2"/>
      <c r="AK98" s="2"/>
      <c r="AL98" s="2"/>
    </row>
    <row r="99" customFormat="false" ht="12.75" hidden="true" customHeight="true" outlineLevel="0" collapsed="false">
      <c r="B99" s="78"/>
      <c r="C99" s="79"/>
      <c r="D99" s="82"/>
      <c r="E99" s="81"/>
      <c r="F99" s="81"/>
      <c r="G99" s="81"/>
      <c r="H99" s="81"/>
      <c r="I99" s="80"/>
      <c r="J99" s="81"/>
      <c r="K99" s="81"/>
      <c r="L99" s="81"/>
      <c r="M99" s="78"/>
      <c r="N99" s="79"/>
      <c r="O99" s="81"/>
      <c r="P99" s="81"/>
      <c r="Q99" s="81"/>
      <c r="R99" s="82"/>
      <c r="S99" s="81"/>
      <c r="T99" s="81"/>
      <c r="U99" s="81"/>
      <c r="V99" s="81"/>
      <c r="W99" s="81"/>
      <c r="X99" s="108"/>
      <c r="Y99" s="108"/>
      <c r="Z99" s="85"/>
      <c r="AA99" s="85"/>
      <c r="AB99" s="71"/>
      <c r="AC99" s="85"/>
      <c r="AD99" s="85"/>
      <c r="AE99" s="85"/>
      <c r="AF99" s="71"/>
      <c r="AG99" s="85"/>
      <c r="AH99" s="85"/>
      <c r="AI99" s="85"/>
      <c r="AJ99" s="2"/>
      <c r="AK99" s="2"/>
      <c r="AL99" s="2"/>
    </row>
    <row r="100" customFormat="false" ht="12.75" hidden="true" customHeight="true" outlineLevel="0" collapsed="false">
      <c r="B100" s="78"/>
      <c r="C100" s="79"/>
      <c r="D100" s="80"/>
      <c r="E100" s="82"/>
      <c r="F100" s="81"/>
      <c r="G100" s="81"/>
      <c r="H100" s="81"/>
      <c r="I100" s="80"/>
      <c r="J100" s="81"/>
      <c r="K100" s="81"/>
      <c r="L100" s="81"/>
      <c r="M100" s="78"/>
      <c r="N100" s="79"/>
      <c r="O100" s="82"/>
      <c r="P100" s="81"/>
      <c r="Q100" s="81"/>
      <c r="R100" s="80"/>
      <c r="S100" s="81"/>
      <c r="T100" s="81"/>
      <c r="U100" s="81"/>
      <c r="V100" s="81"/>
      <c r="W100" s="81"/>
      <c r="X100" s="108"/>
      <c r="Y100" s="108"/>
      <c r="Z100" s="85"/>
      <c r="AA100" s="85"/>
      <c r="AB100" s="71"/>
      <c r="AC100" s="85"/>
      <c r="AD100" s="85"/>
      <c r="AE100" s="85"/>
      <c r="AF100" s="71"/>
      <c r="AG100" s="85"/>
      <c r="AH100" s="85"/>
      <c r="AI100" s="85"/>
      <c r="AJ100" s="2"/>
      <c r="AK100" s="2"/>
      <c r="AL100" s="2"/>
    </row>
    <row r="101" customFormat="false" ht="12.75" hidden="true" customHeight="true" outlineLevel="0" collapsed="false">
      <c r="B101" s="78"/>
      <c r="C101" s="79"/>
      <c r="D101" s="81"/>
      <c r="E101" s="81"/>
      <c r="F101" s="81"/>
      <c r="G101" s="82"/>
      <c r="H101" s="81"/>
      <c r="I101" s="80"/>
      <c r="J101" s="81"/>
      <c r="K101" s="81"/>
      <c r="L101" s="81"/>
      <c r="M101" s="78"/>
      <c r="N101" s="79"/>
      <c r="O101" s="81"/>
      <c r="P101" s="81"/>
      <c r="Q101" s="81"/>
      <c r="R101" s="80"/>
      <c r="S101" s="81"/>
      <c r="T101" s="81"/>
      <c r="U101" s="81"/>
      <c r="V101" s="82"/>
      <c r="W101" s="81"/>
      <c r="X101" s="108"/>
      <c r="Y101" s="108"/>
      <c r="Z101" s="85"/>
      <c r="AA101" s="85"/>
      <c r="AB101" s="71"/>
      <c r="AC101" s="85"/>
      <c r="AD101" s="85"/>
      <c r="AE101" s="85"/>
      <c r="AF101" s="71"/>
      <c r="AG101" s="85"/>
      <c r="AH101" s="85"/>
      <c r="AI101" s="85"/>
      <c r="AJ101" s="2"/>
      <c r="AK101" s="2"/>
      <c r="AL101" s="2"/>
    </row>
    <row r="102" customFormat="false" ht="12.75" hidden="true" customHeight="true" outlineLevel="0" collapsed="false">
      <c r="B102" s="88"/>
      <c r="C102" s="88"/>
      <c r="D102" s="89"/>
      <c r="E102" s="89"/>
      <c r="F102" s="89"/>
      <c r="G102" s="89"/>
      <c r="H102" s="89"/>
      <c r="I102" s="89"/>
      <c r="J102" s="89"/>
      <c r="K102" s="89"/>
      <c r="L102" s="89"/>
      <c r="M102" s="88"/>
      <c r="N102" s="88"/>
      <c r="O102" s="89"/>
      <c r="P102" s="89"/>
      <c r="Q102" s="89"/>
      <c r="R102" s="89"/>
      <c r="S102" s="89"/>
      <c r="T102" s="89"/>
      <c r="U102" s="89"/>
      <c r="V102" s="89"/>
      <c r="W102" s="89"/>
      <c r="X102" s="90"/>
      <c r="Y102" s="2"/>
      <c r="Z102" s="2"/>
      <c r="AA102" s="2"/>
      <c r="AB102" s="98"/>
      <c r="AC102" s="2"/>
      <c r="AD102" s="2"/>
      <c r="AE102" s="2"/>
      <c r="AF102" s="2"/>
      <c r="AG102" s="71"/>
      <c r="AH102" s="85"/>
      <c r="AI102" s="85"/>
      <c r="AJ102" s="2"/>
      <c r="AK102" s="2"/>
      <c r="AL102" s="2"/>
    </row>
    <row r="103" customFormat="false" ht="12.75" hidden="false" customHeight="true" outlineLevel="0" collapsed="false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90"/>
      <c r="N103" s="2"/>
      <c r="O103" s="103"/>
      <c r="P103" s="103"/>
      <c r="Q103" s="103"/>
      <c r="R103" s="103"/>
      <c r="S103" s="103"/>
      <c r="T103" s="103"/>
      <c r="U103" s="103"/>
      <c r="V103" s="2"/>
      <c r="W103" s="2"/>
      <c r="X103" s="2"/>
      <c r="Y103" s="2"/>
      <c r="Z103" s="2"/>
      <c r="AA103" s="2"/>
      <c r="AB103" s="98"/>
      <c r="AC103" s="2"/>
      <c r="AD103" s="103"/>
      <c r="AE103" s="103"/>
      <c r="AF103" s="103"/>
      <c r="AG103" s="109"/>
      <c r="AH103" s="87"/>
      <c r="AI103" s="85"/>
      <c r="AJ103" s="2"/>
      <c r="AK103" s="2"/>
      <c r="AL103" s="2"/>
    </row>
    <row r="104" customFormat="false" ht="12.75" hidden="false" customHeight="true" outlineLevel="0" collapsed="false">
      <c r="B104" s="445" t="s">
        <v>504</v>
      </c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5"/>
      <c r="O104" s="445"/>
      <c r="P104" s="445"/>
      <c r="Q104" s="445"/>
      <c r="R104" s="445"/>
      <c r="S104" s="445"/>
      <c r="T104" s="445"/>
      <c r="U104" s="112"/>
      <c r="V104" s="112"/>
      <c r="W104" s="2"/>
      <c r="X104" s="2"/>
      <c r="Y104" s="2"/>
      <c r="Z104" s="2"/>
      <c r="AA104" s="2"/>
      <c r="AB104" s="98"/>
      <c r="AC104" s="2"/>
      <c r="AD104" s="103"/>
      <c r="AE104" s="103"/>
      <c r="AF104" s="103"/>
      <c r="AG104" s="109"/>
      <c r="AH104" s="87"/>
      <c r="AI104" s="85"/>
      <c r="AJ104" s="2"/>
      <c r="AK104" s="2"/>
      <c r="AL104" s="2"/>
    </row>
    <row r="105" customFormat="false" ht="12.75" hidden="false" customHeight="true" outlineLevel="0" collapsed="false">
      <c r="B105" s="446"/>
      <c r="C105" s="447"/>
      <c r="D105" s="447"/>
      <c r="E105" s="447"/>
      <c r="F105" s="447"/>
      <c r="G105" s="447"/>
      <c r="H105" s="447"/>
      <c r="I105" s="447"/>
      <c r="J105" s="447"/>
      <c r="K105" s="448" t="s">
        <v>505</v>
      </c>
      <c r="L105" s="447"/>
      <c r="M105" s="447"/>
      <c r="N105" s="447"/>
      <c r="O105" s="447"/>
      <c r="P105" s="447"/>
      <c r="Q105" s="447"/>
      <c r="R105" s="447"/>
      <c r="S105" s="449"/>
      <c r="T105" s="450"/>
      <c r="U105" s="112"/>
      <c r="V105" s="112"/>
      <c r="W105" s="2"/>
      <c r="X105" s="2"/>
      <c r="Y105" s="2"/>
      <c r="Z105" s="2"/>
      <c r="AA105" s="2"/>
      <c r="AB105" s="98"/>
      <c r="AC105" s="2"/>
      <c r="AD105" s="103"/>
      <c r="AE105" s="103"/>
      <c r="AF105" s="103"/>
      <c r="AG105" s="109"/>
      <c r="AH105" s="87"/>
      <c r="AI105" s="85"/>
      <c r="AJ105" s="2"/>
      <c r="AK105" s="2"/>
      <c r="AL105" s="2"/>
    </row>
    <row r="106" customFormat="false" ht="12.75" hidden="false" customHeight="true" outlineLevel="0" collapsed="false">
      <c r="B106" s="451"/>
      <c r="C106" s="452"/>
      <c r="D106" s="452"/>
      <c r="E106" s="452"/>
      <c r="F106" s="453"/>
      <c r="G106" s="454" t="s">
        <v>420</v>
      </c>
      <c r="H106" s="454"/>
      <c r="I106" s="454"/>
      <c r="J106" s="454"/>
      <c r="K106" s="454"/>
      <c r="L106" s="454"/>
      <c r="M106" s="454"/>
      <c r="N106" s="454"/>
      <c r="O106" s="454"/>
      <c r="P106" s="453"/>
      <c r="Q106" s="453"/>
      <c r="R106" s="453"/>
      <c r="S106" s="453"/>
      <c r="T106" s="455"/>
      <c r="U106" s="2"/>
      <c r="V106" s="2"/>
      <c r="W106" s="2"/>
      <c r="X106" s="2"/>
      <c r="Y106" s="2"/>
      <c r="Z106" s="2"/>
      <c r="AA106" s="2"/>
      <c r="AB106" s="98"/>
      <c r="AC106" s="2"/>
      <c r="AD106" s="103"/>
      <c r="AE106" s="103"/>
      <c r="AF106" s="103"/>
      <c r="AG106" s="109"/>
      <c r="AH106" s="87"/>
      <c r="AI106" s="85"/>
      <c r="AJ106" s="2"/>
      <c r="AK106" s="2"/>
      <c r="AL106" s="2"/>
    </row>
    <row r="107" customFormat="false" ht="12.75" hidden="false" customHeight="true" outlineLevel="0" collapsed="false">
      <c r="B107" s="451"/>
      <c r="C107" s="453"/>
      <c r="D107" s="453"/>
      <c r="E107" s="453"/>
      <c r="F107" s="453"/>
      <c r="G107" s="456" t="n">
        <v>1</v>
      </c>
      <c r="H107" s="456" t="n">
        <v>2</v>
      </c>
      <c r="I107" s="456" t="n">
        <v>3</v>
      </c>
      <c r="J107" s="456" t="n">
        <v>4</v>
      </c>
      <c r="K107" s="456" t="n">
        <v>5</v>
      </c>
      <c r="L107" s="456" t="n">
        <v>6</v>
      </c>
      <c r="M107" s="456" t="n">
        <v>7</v>
      </c>
      <c r="N107" s="456" t="n">
        <v>8</v>
      </c>
      <c r="O107" s="456" t="n">
        <v>9</v>
      </c>
      <c r="P107" s="453"/>
      <c r="Q107" s="453"/>
      <c r="R107" s="453"/>
      <c r="S107" s="453"/>
      <c r="T107" s="455"/>
      <c r="U107" s="2"/>
      <c r="V107" s="2"/>
      <c r="W107" s="2"/>
      <c r="X107" s="2"/>
      <c r="Y107" s="2"/>
      <c r="Z107" s="2"/>
      <c r="AA107" s="2"/>
      <c r="AB107" s="98"/>
      <c r="AC107" s="2"/>
      <c r="AD107" s="103"/>
      <c r="AE107" s="103"/>
      <c r="AF107" s="103"/>
      <c r="AG107" s="109"/>
      <c r="AH107" s="87"/>
      <c r="AI107" s="85"/>
      <c r="AJ107" s="2"/>
      <c r="AK107" s="2"/>
      <c r="AL107" s="2"/>
    </row>
    <row r="108" customFormat="false" ht="12.75" hidden="false" customHeight="true" outlineLevel="0" collapsed="false">
      <c r="B108" s="451"/>
      <c r="C108" s="453"/>
      <c r="D108" s="453"/>
      <c r="E108" s="453"/>
      <c r="F108" s="453"/>
      <c r="G108" s="457" t="n">
        <v>11</v>
      </c>
      <c r="H108" s="457" t="n">
        <v>16</v>
      </c>
      <c r="I108" s="457" t="n">
        <v>15</v>
      </c>
      <c r="J108" s="457" t="n">
        <v>15</v>
      </c>
      <c r="K108" s="457" t="n">
        <v>17</v>
      </c>
      <c r="L108" s="457" t="n">
        <v>11</v>
      </c>
      <c r="M108" s="457" t="n">
        <v>19</v>
      </c>
      <c r="N108" s="457" t="n">
        <v>11</v>
      </c>
      <c r="O108" s="457" t="n">
        <v>10</v>
      </c>
      <c r="P108" s="453"/>
      <c r="Q108" s="453"/>
      <c r="R108" s="453"/>
      <c r="S108" s="453"/>
      <c r="T108" s="455"/>
      <c r="U108" s="2"/>
      <c r="V108" s="2"/>
      <c r="W108" s="2"/>
      <c r="X108" s="2"/>
      <c r="Y108" s="2"/>
      <c r="Z108" s="2"/>
      <c r="AA108" s="2"/>
      <c r="AB108" s="98"/>
      <c r="AC108" s="2"/>
      <c r="AD108" s="103"/>
      <c r="AE108" s="103"/>
      <c r="AF108" s="103"/>
      <c r="AG108" s="109"/>
      <c r="AH108" s="87"/>
      <c r="AI108" s="85"/>
      <c r="AJ108" s="2"/>
      <c r="AK108" s="2"/>
      <c r="AL108" s="2"/>
    </row>
    <row r="109" customFormat="false" ht="12.75" hidden="false" customHeight="true" outlineLevel="0" collapsed="false">
      <c r="B109" s="458" t="s">
        <v>506</v>
      </c>
      <c r="C109" s="458"/>
      <c r="D109" s="458"/>
      <c r="E109" s="458"/>
      <c r="F109" s="458"/>
      <c r="G109" s="458"/>
      <c r="H109" s="458"/>
      <c r="I109" s="458"/>
      <c r="J109" s="458"/>
      <c r="K109" s="458"/>
      <c r="L109" s="458"/>
      <c r="M109" s="458"/>
      <c r="N109" s="458"/>
      <c r="O109" s="458"/>
      <c r="P109" s="458"/>
      <c r="Q109" s="458"/>
      <c r="R109" s="458"/>
      <c r="S109" s="458"/>
      <c r="T109" s="458"/>
      <c r="U109" s="2"/>
      <c r="V109" s="2"/>
      <c r="W109" s="2"/>
      <c r="X109" s="2"/>
      <c r="Y109" s="2"/>
      <c r="Z109" s="2"/>
      <c r="AA109" s="2"/>
      <c r="AB109" s="98"/>
      <c r="AC109" s="2"/>
      <c r="AD109" s="103"/>
      <c r="AE109" s="103"/>
      <c r="AF109" s="103"/>
      <c r="AG109" s="109"/>
      <c r="AH109" s="87"/>
      <c r="AI109" s="85"/>
      <c r="AJ109" s="2"/>
      <c r="AK109" s="2"/>
      <c r="AL109" s="2"/>
    </row>
    <row r="110" customFormat="false" ht="12.75" hidden="false" customHeight="true" outlineLevel="0" collapsed="false">
      <c r="B110" s="451"/>
      <c r="C110" s="453"/>
      <c r="D110" s="453"/>
      <c r="E110" s="453"/>
      <c r="F110" s="453"/>
      <c r="G110" s="453"/>
      <c r="H110" s="453"/>
      <c r="I110" s="453"/>
      <c r="J110" s="459" t="n">
        <v>42132</v>
      </c>
      <c r="K110" s="459"/>
      <c r="L110" s="459"/>
      <c r="M110" s="460"/>
      <c r="N110" s="453"/>
      <c r="O110" s="453"/>
      <c r="P110" s="453"/>
      <c r="Q110" s="453"/>
      <c r="R110" s="453"/>
      <c r="S110" s="453"/>
      <c r="T110" s="455"/>
      <c r="U110" s="2"/>
      <c r="V110" s="2"/>
      <c r="W110" s="2"/>
      <c r="X110" s="2"/>
      <c r="Y110" s="2"/>
      <c r="Z110" s="2"/>
      <c r="AA110" s="2"/>
      <c r="AB110" s="98"/>
      <c r="AC110" s="2"/>
      <c r="AD110" s="2"/>
      <c r="AE110" s="2"/>
      <c r="AF110" s="2"/>
      <c r="AG110" s="71"/>
      <c r="AH110" s="85"/>
      <c r="AI110" s="85"/>
      <c r="AJ110" s="2"/>
      <c r="AK110" s="2"/>
      <c r="AL110" s="2"/>
    </row>
    <row r="111" customFormat="false" ht="12.75" hidden="false" customHeight="true" outlineLevel="0" collapsed="false">
      <c r="B111" s="458" t="s">
        <v>507</v>
      </c>
      <c r="C111" s="458"/>
      <c r="D111" s="458"/>
      <c r="E111" s="458"/>
      <c r="F111" s="458"/>
      <c r="G111" s="458"/>
      <c r="H111" s="458"/>
      <c r="I111" s="458"/>
      <c r="J111" s="458"/>
      <c r="K111" s="458"/>
      <c r="L111" s="458"/>
      <c r="M111" s="458"/>
      <c r="N111" s="458"/>
      <c r="O111" s="458"/>
      <c r="P111" s="458"/>
      <c r="Q111" s="458"/>
      <c r="R111" s="458"/>
      <c r="S111" s="458"/>
      <c r="T111" s="458"/>
      <c r="U111" s="2"/>
      <c r="V111" s="2"/>
      <c r="W111" s="2"/>
      <c r="X111" s="2"/>
      <c r="Y111" s="2"/>
      <c r="Z111" s="2"/>
      <c r="AA111" s="2"/>
      <c r="AB111" s="98"/>
      <c r="AC111" s="2"/>
      <c r="AD111" s="2"/>
      <c r="AE111" s="2"/>
      <c r="AF111" s="2"/>
      <c r="AG111" s="71"/>
      <c r="AH111" s="85"/>
      <c r="AI111" s="85"/>
      <c r="AJ111" s="2"/>
      <c r="AK111" s="2"/>
      <c r="AL111" s="2"/>
    </row>
    <row r="112" customFormat="false" ht="12.75" hidden="false" customHeight="true" outlineLevel="0" collapsed="false">
      <c r="B112" s="461"/>
      <c r="C112" s="448"/>
      <c r="D112" s="448"/>
      <c r="E112" s="448"/>
      <c r="F112" s="448"/>
      <c r="G112" s="448"/>
      <c r="H112" s="448"/>
      <c r="I112" s="448"/>
      <c r="J112" s="448"/>
      <c r="K112" s="462" t="n">
        <v>52</v>
      </c>
      <c r="L112" s="448"/>
      <c r="M112" s="448"/>
      <c r="N112" s="448"/>
      <c r="O112" s="448"/>
      <c r="P112" s="448"/>
      <c r="Q112" s="448"/>
      <c r="R112" s="448"/>
      <c r="S112" s="463"/>
      <c r="T112" s="464"/>
      <c r="U112" s="2"/>
      <c r="V112" s="2"/>
      <c r="W112" s="2"/>
      <c r="X112" s="2"/>
      <c r="Y112" s="2"/>
      <c r="Z112" s="2"/>
      <c r="AA112" s="2"/>
      <c r="AB112" s="98"/>
      <c r="AC112" s="2"/>
      <c r="AD112" s="2"/>
      <c r="AE112" s="2"/>
      <c r="AF112" s="2"/>
      <c r="AG112" s="71"/>
      <c r="AH112" s="85"/>
      <c r="AI112" s="85"/>
      <c r="AJ112" s="2"/>
      <c r="AK112" s="2"/>
      <c r="AL112" s="2"/>
    </row>
    <row r="113" customFormat="false" ht="12.75" hidden="false" customHeight="true" outlineLevel="0" collapsed="false">
      <c r="B113" s="451"/>
      <c r="C113" s="453"/>
      <c r="D113" s="453"/>
      <c r="E113" s="453"/>
      <c r="F113" s="453"/>
      <c r="G113" s="453"/>
      <c r="H113" s="453"/>
      <c r="I113" s="453"/>
      <c r="J113" s="453"/>
      <c r="K113" s="453"/>
      <c r="L113" s="465"/>
      <c r="M113" s="460"/>
      <c r="N113" s="453"/>
      <c r="O113" s="453"/>
      <c r="P113" s="453"/>
      <c r="Q113" s="453"/>
      <c r="R113" s="453"/>
      <c r="S113" s="453"/>
      <c r="T113" s="455"/>
      <c r="U113" s="2"/>
      <c r="V113" s="2"/>
      <c r="W113" s="2"/>
      <c r="X113" s="2"/>
      <c r="Y113" s="2"/>
      <c r="Z113" s="2"/>
      <c r="AA113" s="2"/>
      <c r="AB113" s="98"/>
      <c r="AC113" s="2"/>
      <c r="AD113" s="2"/>
      <c r="AE113" s="2"/>
      <c r="AF113" s="2"/>
      <c r="AG113" s="71"/>
      <c r="AH113" s="85"/>
      <c r="AI113" s="85"/>
    </row>
    <row r="114" customFormat="false" ht="12.75" hidden="false" customHeight="true" outlineLevel="0" collapsed="false">
      <c r="B114" s="466"/>
      <c r="C114" s="467"/>
      <c r="D114" s="467"/>
      <c r="E114" s="467"/>
      <c r="F114" s="467"/>
      <c r="G114" s="467"/>
      <c r="H114" s="467"/>
      <c r="I114" s="467"/>
      <c r="J114" s="467"/>
      <c r="K114" s="468" t="s">
        <v>508</v>
      </c>
      <c r="L114" s="467"/>
      <c r="M114" s="469"/>
      <c r="N114" s="467"/>
      <c r="O114" s="467"/>
      <c r="P114" s="467"/>
      <c r="Q114" s="467"/>
      <c r="R114" s="467"/>
      <c r="S114" s="467"/>
      <c r="T114" s="470"/>
      <c r="U114" s="2"/>
      <c r="V114" s="2"/>
      <c r="W114" s="2"/>
      <c r="X114" s="2"/>
      <c r="Y114" s="2"/>
      <c r="Z114" s="2"/>
      <c r="AA114" s="2"/>
      <c r="AB114" s="98"/>
      <c r="AC114" s="2"/>
      <c r="AD114" s="2"/>
      <c r="AE114" s="2"/>
      <c r="AF114" s="2"/>
      <c r="AG114" s="71"/>
      <c r="AH114" s="85"/>
      <c r="AI114" s="85"/>
    </row>
    <row r="115" customFormat="false" ht="30" hidden="false" customHeight="true" outlineLevel="0" collapsed="false">
      <c r="B115" s="110" t="s">
        <v>408</v>
      </c>
      <c r="C115" s="110"/>
      <c r="D115" s="110"/>
      <c r="E115" s="110"/>
      <c r="F115" s="471" t="n">
        <f aca="false">+AFIRMACIONES!C4</f>
        <v>0</v>
      </c>
      <c r="G115" s="471"/>
      <c r="H115" s="471"/>
      <c r="I115" s="471"/>
      <c r="J115" s="471"/>
      <c r="K115" s="471"/>
      <c r="L115" s="471"/>
      <c r="M115" s="471"/>
      <c r="N115" s="471"/>
      <c r="O115" s="471"/>
      <c r="P115" s="471"/>
      <c r="Q115" s="471"/>
      <c r="R115" s="471"/>
      <c r="S115" s="2"/>
      <c r="T115" s="2"/>
      <c r="U115" s="2"/>
      <c r="V115" s="2"/>
      <c r="W115" s="2"/>
      <c r="X115" s="2"/>
      <c r="Y115" s="2"/>
      <c r="Z115" s="2"/>
      <c r="AA115" s="2"/>
      <c r="AB115" s="98"/>
      <c r="AC115" s="2"/>
      <c r="AD115" s="2"/>
      <c r="AE115" s="2"/>
      <c r="AF115" s="2"/>
      <c r="AG115" s="71"/>
      <c r="AH115" s="85"/>
      <c r="AI115" s="85"/>
    </row>
    <row r="116" customFormat="false" ht="12.75" hidden="false" customHeight="true" outlineLevel="0" collapsed="false">
      <c r="B116" s="90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90"/>
      <c r="N116" s="2"/>
      <c r="O116" s="186"/>
      <c r="P116" s="472"/>
      <c r="Q116" s="472" t="s">
        <v>409</v>
      </c>
      <c r="R116" s="473" t="n">
        <f aca="false">+M172</f>
        <v>42132</v>
      </c>
      <c r="S116" s="473"/>
      <c r="T116" s="2"/>
      <c r="U116" s="2"/>
      <c r="V116" s="2"/>
      <c r="W116" s="2"/>
      <c r="X116" s="2"/>
      <c r="Y116" s="2"/>
      <c r="Z116" s="2"/>
      <c r="AA116" s="2"/>
      <c r="AB116" s="98"/>
      <c r="AC116" s="2"/>
      <c r="AD116" s="2"/>
      <c r="AE116" s="2"/>
      <c r="AF116" s="2"/>
      <c r="AG116" s="71"/>
      <c r="AH116" s="85"/>
      <c r="AI116" s="85"/>
    </row>
    <row r="117" customFormat="false" ht="12.75" hidden="false" customHeight="true" outlineLevel="0" collapsed="false">
      <c r="B117" s="90"/>
      <c r="C117" s="2"/>
      <c r="D117" s="2"/>
      <c r="E117" s="2"/>
      <c r="F117" s="2"/>
      <c r="G117" s="2"/>
      <c r="H117" s="2"/>
      <c r="I117" s="2"/>
      <c r="J117" s="474"/>
      <c r="K117" s="474"/>
      <c r="L117" s="474"/>
      <c r="M117" s="90"/>
      <c r="N117" s="2"/>
      <c r="O117" s="103"/>
      <c r="P117" s="103"/>
      <c r="Q117" s="103"/>
      <c r="R117" s="103"/>
      <c r="S117" s="103"/>
      <c r="T117" s="103"/>
      <c r="U117" s="2"/>
      <c r="V117" s="2"/>
      <c r="W117" s="2"/>
      <c r="X117" s="2"/>
      <c r="Y117" s="2"/>
      <c r="Z117" s="2"/>
      <c r="AA117" s="2"/>
      <c r="AB117" s="98"/>
      <c r="AC117" s="2"/>
      <c r="AD117" s="2"/>
      <c r="AE117" s="2"/>
      <c r="AF117" s="2"/>
      <c r="AG117" s="71"/>
      <c r="AH117" s="85"/>
      <c r="AI117" s="85"/>
    </row>
    <row r="118" customFormat="false" ht="12.75" hidden="false" customHeight="true" outlineLevel="0" collapsed="false">
      <c r="B118" s="475" t="s">
        <v>410</v>
      </c>
      <c r="C118" s="475"/>
      <c r="D118" s="475"/>
      <c r="E118" s="475"/>
      <c r="F118" s="475"/>
      <c r="G118" s="475"/>
      <c r="H118" s="475"/>
      <c r="I118" s="475"/>
      <c r="J118" s="475"/>
      <c r="K118" s="475"/>
      <c r="L118" s="475"/>
      <c r="M118" s="475"/>
      <c r="N118" s="475"/>
      <c r="O118" s="475"/>
      <c r="P118" s="475"/>
      <c r="Q118" s="475"/>
      <c r="R118" s="475"/>
      <c r="S118" s="475"/>
      <c r="T118" s="475"/>
      <c r="U118" s="2"/>
      <c r="V118" s="2"/>
      <c r="W118" s="2"/>
      <c r="X118" s="90"/>
      <c r="Y118" s="2"/>
      <c r="Z118" s="2"/>
      <c r="AA118" s="2"/>
      <c r="AB118" s="98"/>
      <c r="AC118" s="2"/>
      <c r="AD118" s="2"/>
      <c r="AE118" s="2"/>
      <c r="AF118" s="2"/>
      <c r="AG118" s="71"/>
      <c r="AH118" s="85"/>
      <c r="AI118" s="85"/>
    </row>
    <row r="119" customFormat="false" ht="12.75" hidden="false" customHeight="true" outlineLevel="0" collapsed="false">
      <c r="B119" s="90"/>
      <c r="C119" s="2"/>
      <c r="D119" s="2"/>
      <c r="E119" s="2"/>
      <c r="F119" s="2"/>
      <c r="G119" s="2"/>
      <c r="H119" s="2"/>
      <c r="I119" s="2"/>
      <c r="J119" s="476"/>
      <c r="K119" s="476"/>
      <c r="L119" s="476"/>
      <c r="M119" s="90"/>
      <c r="N119" s="2"/>
      <c r="O119" s="2"/>
      <c r="P119" s="118"/>
      <c r="Q119" s="118"/>
      <c r="R119" s="118"/>
      <c r="S119" s="118"/>
      <c r="T119" s="118"/>
      <c r="U119" s="2"/>
      <c r="V119" s="2"/>
      <c r="W119" s="2"/>
      <c r="X119" s="2"/>
      <c r="Y119" s="2"/>
      <c r="Z119" s="2"/>
      <c r="AA119" s="2"/>
      <c r="AB119" s="98"/>
      <c r="AC119" s="2"/>
      <c r="AD119" s="103"/>
      <c r="AE119" s="103"/>
      <c r="AF119" s="103"/>
      <c r="AG119" s="109"/>
      <c r="AH119" s="87"/>
      <c r="AI119" s="85"/>
    </row>
    <row r="120" customFormat="false" ht="12.75" hidden="false" customHeight="true" outlineLevel="0" collapsed="false">
      <c r="B120" s="116" t="s">
        <v>411</v>
      </c>
      <c r="C120" s="116"/>
      <c r="D120" s="117" t="n">
        <f aca="false">(MAX($B$174:$J$174)+MIN($B$174:$J$174))/2</f>
        <v>14.5</v>
      </c>
      <c r="E120" s="2"/>
      <c r="F120" s="2"/>
      <c r="G120" s="2"/>
      <c r="H120" s="2"/>
      <c r="I120" s="2"/>
      <c r="J120" s="2"/>
      <c r="K120" s="2"/>
      <c r="L120" s="2"/>
      <c r="M120" s="90"/>
      <c r="N120" s="2"/>
      <c r="O120" s="2"/>
      <c r="P120" s="118"/>
      <c r="Q120" s="118"/>
      <c r="R120" s="118"/>
      <c r="S120" s="118"/>
      <c r="T120" s="118"/>
      <c r="U120" s="2"/>
      <c r="V120" s="2"/>
      <c r="W120" s="2"/>
      <c r="X120" s="90"/>
      <c r="Y120" s="2"/>
      <c r="Z120" s="2"/>
      <c r="AA120" s="2"/>
      <c r="AB120" s="98"/>
      <c r="AC120" s="2"/>
      <c r="AD120" s="2"/>
      <c r="AE120" s="2"/>
      <c r="AF120" s="2"/>
      <c r="AG120" s="71"/>
      <c r="AH120" s="85"/>
      <c r="AI120" s="85"/>
    </row>
    <row r="121" customFormat="false" ht="12.75" hidden="false" customHeight="true" outlineLevel="0" collapsed="false">
      <c r="B121" s="90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90"/>
      <c r="N121" s="2"/>
      <c r="O121" s="223"/>
      <c r="P121" s="223"/>
      <c r="Q121" s="223"/>
      <c r="R121" s="223"/>
      <c r="S121" s="223"/>
      <c r="T121" s="223"/>
      <c r="U121" s="2"/>
      <c r="V121" s="2"/>
      <c r="W121" s="2"/>
      <c r="X121" s="90"/>
      <c r="Y121" s="2"/>
      <c r="Z121" s="2"/>
      <c r="AA121" s="2"/>
      <c r="AB121" s="98"/>
      <c r="AC121" s="2"/>
      <c r="AD121" s="2"/>
      <c r="AE121" s="2"/>
      <c r="AF121" s="2"/>
      <c r="AG121" s="71"/>
      <c r="AH121" s="85"/>
      <c r="AI121" s="85"/>
    </row>
    <row r="122" customFormat="false" ht="12.75" hidden="false" customHeight="true" outlineLevel="0" collapsed="false">
      <c r="B122" s="90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90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90"/>
      <c r="Y122" s="2"/>
      <c r="Z122" s="2"/>
      <c r="AA122" s="2"/>
      <c r="AB122" s="98"/>
      <c r="AC122" s="2"/>
      <c r="AD122" s="2"/>
      <c r="AE122" s="2"/>
      <c r="AF122" s="2"/>
      <c r="AG122" s="71"/>
      <c r="AH122" s="85"/>
      <c r="AI122" s="85"/>
    </row>
    <row r="123" customFormat="false" ht="12.75" hidden="false" customHeight="true" outlineLevel="0" collapsed="false">
      <c r="B123" s="90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90"/>
      <c r="N123" s="2"/>
      <c r="O123" s="2"/>
      <c r="P123" s="2"/>
      <c r="Q123" s="123"/>
      <c r="R123" s="2"/>
      <c r="S123" s="2"/>
      <c r="T123" s="2"/>
      <c r="U123" s="2"/>
      <c r="V123" s="2"/>
      <c r="W123" s="2"/>
      <c r="X123" s="90"/>
      <c r="Y123" s="2"/>
      <c r="Z123" s="2"/>
      <c r="AA123" s="2"/>
      <c r="AB123" s="98"/>
      <c r="AC123" s="2"/>
      <c r="AD123" s="103"/>
      <c r="AE123" s="103"/>
      <c r="AF123" s="103"/>
      <c r="AG123" s="109"/>
      <c r="AH123" s="87"/>
      <c r="AI123" s="85"/>
    </row>
    <row r="124" customFormat="false" ht="12.75" hidden="false" customHeight="true" outlineLevel="0" collapsed="false">
      <c r="B124" s="90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90"/>
      <c r="N124" s="2"/>
      <c r="O124" s="122" t="s">
        <v>412</v>
      </c>
      <c r="P124" s="2"/>
      <c r="Q124" s="123"/>
      <c r="R124" s="123"/>
      <c r="S124" s="122" t="s">
        <v>413</v>
      </c>
      <c r="T124" s="2"/>
      <c r="U124" s="2"/>
      <c r="V124" s="2"/>
      <c r="W124" s="2"/>
      <c r="X124" s="90"/>
      <c r="Y124" s="2"/>
      <c r="Z124" s="2"/>
      <c r="AA124" s="2"/>
      <c r="AB124" s="98"/>
      <c r="AC124" s="2"/>
      <c r="AD124" s="103"/>
      <c r="AE124" s="103"/>
      <c r="AF124" s="103"/>
      <c r="AG124" s="109"/>
      <c r="AH124" s="87"/>
      <c r="AI124" s="85"/>
    </row>
    <row r="125" customFormat="false" ht="12.75" hidden="false" customHeight="true" outlineLevel="0" collapsed="false">
      <c r="B125" s="90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90"/>
      <c r="N125" s="2"/>
      <c r="O125" s="122" t="s">
        <v>414</v>
      </c>
      <c r="P125" s="2"/>
      <c r="Q125" s="125"/>
      <c r="R125" s="123"/>
      <c r="S125" s="122" t="s">
        <v>415</v>
      </c>
      <c r="T125" s="2"/>
      <c r="U125" s="2"/>
      <c r="V125" s="2"/>
      <c r="W125" s="2"/>
      <c r="X125" s="90"/>
      <c r="Y125" s="2"/>
      <c r="Z125" s="2"/>
      <c r="AA125" s="2"/>
      <c r="AB125" s="98"/>
      <c r="AC125" s="2"/>
      <c r="AD125" s="103"/>
      <c r="AE125" s="103"/>
      <c r="AF125" s="103"/>
      <c r="AG125" s="109"/>
      <c r="AH125" s="87"/>
      <c r="AI125" s="85"/>
    </row>
    <row r="126" customFormat="false" ht="12.75" hidden="false" customHeight="true" outlineLevel="0" collapsed="false">
      <c r="B126" s="90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90"/>
      <c r="N126" s="2"/>
      <c r="O126" s="124" t="s">
        <v>416</v>
      </c>
      <c r="P126" s="2"/>
      <c r="Q126" s="125"/>
      <c r="R126" s="125"/>
      <c r="S126" s="126" t="s">
        <v>417</v>
      </c>
      <c r="T126" s="2"/>
      <c r="U126" s="2"/>
      <c r="V126" s="2"/>
      <c r="W126" s="2"/>
      <c r="X126" s="2"/>
      <c r="Y126" s="2"/>
      <c r="Z126" s="2"/>
      <c r="AA126" s="2"/>
      <c r="AB126" s="98"/>
      <c r="AC126" s="2"/>
      <c r="AD126" s="2"/>
      <c r="AE126" s="2"/>
      <c r="AF126" s="2"/>
      <c r="AG126" s="71"/>
      <c r="AH126" s="85"/>
      <c r="AI126" s="85"/>
    </row>
    <row r="127" customFormat="false" ht="12.75" hidden="false" customHeight="true" outlineLevel="0" collapsed="false">
      <c r="B127" s="90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90"/>
      <c r="N127" s="2"/>
      <c r="O127" s="124" t="s">
        <v>418</v>
      </c>
      <c r="P127" s="103"/>
      <c r="Q127" s="103"/>
      <c r="R127" s="125"/>
      <c r="S127" s="127" t="s">
        <v>419</v>
      </c>
      <c r="T127" s="2"/>
      <c r="U127" s="2"/>
      <c r="V127" s="2"/>
      <c r="W127" s="2"/>
      <c r="X127" s="2"/>
      <c r="Y127" s="2"/>
      <c r="Z127" s="2"/>
      <c r="AA127" s="2"/>
      <c r="AB127" s="98"/>
      <c r="AC127" s="2"/>
      <c r="AD127" s="2"/>
      <c r="AE127" s="2"/>
      <c r="AF127" s="2"/>
      <c r="AG127" s="71"/>
      <c r="AH127" s="85"/>
      <c r="AI127" s="85"/>
    </row>
    <row r="128" customFormat="false" ht="12.75" hidden="false" customHeight="true" outlineLevel="0" collapsed="false">
      <c r="B128" s="90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90"/>
      <c r="N128" s="2"/>
      <c r="O128" s="2"/>
      <c r="P128" s="103"/>
      <c r="Q128" s="103"/>
      <c r="R128" s="103"/>
      <c r="S128" s="103"/>
      <c r="T128" s="103"/>
      <c r="U128" s="2"/>
      <c r="V128" s="2"/>
      <c r="W128" s="2"/>
      <c r="X128" s="2"/>
      <c r="Y128" s="2"/>
      <c r="Z128" s="2"/>
      <c r="AA128" s="2"/>
      <c r="AB128" s="98"/>
      <c r="AC128" s="2"/>
      <c r="AD128" s="103"/>
      <c r="AE128" s="103"/>
      <c r="AF128" s="103"/>
      <c r="AG128" s="109"/>
      <c r="AH128" s="87"/>
      <c r="AI128" s="85"/>
    </row>
    <row r="129" customFormat="false" ht="12.75" hidden="false" customHeight="true" outlineLevel="0" collapsed="false">
      <c r="B129" s="90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90"/>
      <c r="N129" s="2"/>
      <c r="O129" s="103"/>
      <c r="P129" s="103"/>
      <c r="Q129" s="103"/>
      <c r="R129" s="2"/>
      <c r="S129" s="103"/>
      <c r="T129" s="103"/>
      <c r="U129" s="2"/>
      <c r="V129" s="2"/>
      <c r="W129" s="2"/>
      <c r="X129" s="2"/>
      <c r="Y129" s="2"/>
      <c r="Z129" s="2"/>
      <c r="AA129" s="2"/>
      <c r="AB129" s="98"/>
      <c r="AC129" s="2"/>
      <c r="AD129" s="103"/>
      <c r="AE129" s="103"/>
      <c r="AF129" s="103"/>
      <c r="AG129" s="109"/>
      <c r="AH129" s="87"/>
      <c r="AI129" s="85"/>
    </row>
    <row r="130" customFormat="false" ht="12.75" hidden="false" customHeight="true" outlineLevel="0" collapsed="false">
      <c r="B130" s="90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90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98"/>
      <c r="AC130" s="2"/>
      <c r="AD130" s="2"/>
      <c r="AE130" s="2"/>
      <c r="AF130" s="2"/>
      <c r="AG130" s="71"/>
      <c r="AH130" s="85"/>
      <c r="AI130" s="85"/>
    </row>
    <row r="131" customFormat="false" ht="12.75" hidden="false" customHeight="true" outlineLevel="0" collapsed="false">
      <c r="B131" s="90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90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98"/>
      <c r="AC131" s="2"/>
      <c r="AD131" s="2"/>
      <c r="AE131" s="2"/>
      <c r="AF131" s="2"/>
      <c r="AG131" s="71"/>
      <c r="AH131" s="85"/>
      <c r="AI131" s="85"/>
    </row>
    <row r="132" customFormat="false" ht="12.75" hidden="false" customHeight="true" outlineLevel="0" collapsed="false">
      <c r="B132" s="90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90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90"/>
      <c r="Y132" s="2"/>
      <c r="Z132" s="2"/>
      <c r="AA132" s="2"/>
      <c r="AB132" s="98"/>
      <c r="AC132" s="2"/>
      <c r="AD132" s="2"/>
      <c r="AE132" s="2"/>
      <c r="AF132" s="2"/>
      <c r="AG132" s="71"/>
      <c r="AH132" s="85"/>
      <c r="AI132" s="85"/>
    </row>
    <row r="133" customFormat="false" ht="12.75" hidden="false" customHeight="true" outlineLevel="0" collapsed="false">
      <c r="B133" s="90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90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90"/>
      <c r="Y133" s="2"/>
      <c r="Z133" s="2"/>
      <c r="AA133" s="2"/>
      <c r="AB133" s="98"/>
      <c r="AC133" s="2"/>
      <c r="AD133" s="2"/>
      <c r="AE133" s="2"/>
      <c r="AF133" s="2"/>
      <c r="AG133" s="71"/>
      <c r="AH133" s="85"/>
      <c r="AI133" s="85"/>
    </row>
    <row r="134" customFormat="false" ht="12.75" hidden="false" customHeight="true" outlineLevel="0" collapsed="false">
      <c r="B134" s="90"/>
      <c r="C134" s="2"/>
      <c r="D134" s="2"/>
      <c r="E134" s="2"/>
      <c r="F134" s="2"/>
      <c r="G134" s="2"/>
      <c r="H134" s="2"/>
      <c r="I134" s="2"/>
      <c r="J134" s="2"/>
      <c r="K134" s="128" t="n">
        <f aca="false">+J174</f>
        <v>10</v>
      </c>
      <c r="L134" s="2"/>
      <c r="M134" s="90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90"/>
      <c r="Y134" s="2"/>
      <c r="Z134" s="2"/>
      <c r="AA134" s="2"/>
      <c r="AB134" s="98"/>
      <c r="AC134" s="2"/>
      <c r="AD134" s="2"/>
      <c r="AE134" s="2"/>
      <c r="AF134" s="2"/>
      <c r="AG134" s="71"/>
      <c r="AH134" s="85"/>
      <c r="AI134" s="85"/>
    </row>
    <row r="135" customFormat="false" ht="12.75" hidden="false" customHeight="true" outlineLevel="0" collapsed="false">
      <c r="B135" s="90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90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90"/>
      <c r="Y135" s="2"/>
      <c r="Z135" s="2"/>
      <c r="AA135" s="2"/>
      <c r="AB135" s="98"/>
      <c r="AC135" s="2"/>
      <c r="AD135" s="2"/>
      <c r="AE135" s="2"/>
      <c r="AF135" s="2"/>
      <c r="AG135" s="71"/>
      <c r="AH135" s="85"/>
      <c r="AI135" s="85"/>
    </row>
    <row r="136" customFormat="false" ht="12.75" hidden="false" customHeight="true" outlineLevel="0" collapsed="false">
      <c r="B136" s="90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90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90"/>
      <c r="Y136" s="2"/>
      <c r="Z136" s="2"/>
      <c r="AA136" s="2"/>
      <c r="AB136" s="98"/>
      <c r="AC136" s="2"/>
      <c r="AD136" s="2"/>
      <c r="AE136" s="2"/>
      <c r="AF136" s="2"/>
      <c r="AG136" s="71"/>
      <c r="AH136" s="85"/>
      <c r="AI136" s="85"/>
    </row>
    <row r="137" customFormat="false" ht="12.75" hidden="false" customHeight="true" outlineLevel="0" collapsed="false">
      <c r="B137" s="90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90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90"/>
      <c r="Y137" s="2"/>
      <c r="Z137" s="2"/>
      <c r="AA137" s="2"/>
      <c r="AB137" s="98"/>
      <c r="AC137" s="2"/>
      <c r="AD137" s="2"/>
      <c r="AE137" s="2"/>
      <c r="AF137" s="2"/>
      <c r="AG137" s="71"/>
      <c r="AH137" s="85"/>
      <c r="AI137" s="85"/>
    </row>
    <row r="138" customFormat="false" ht="12.75" hidden="false" customHeight="true" outlineLevel="0" collapsed="false">
      <c r="B138" s="90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90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90"/>
      <c r="Y138" s="2"/>
      <c r="Z138" s="2"/>
      <c r="AA138" s="2"/>
      <c r="AB138" s="98"/>
      <c r="AC138" s="2"/>
      <c r="AD138" s="2"/>
      <c r="AE138" s="2"/>
      <c r="AF138" s="2"/>
      <c r="AG138" s="71"/>
      <c r="AH138" s="85"/>
      <c r="AI138" s="85"/>
    </row>
    <row r="139" customFormat="false" ht="12.75" hidden="false" customHeight="true" outlineLevel="0" collapsed="false">
      <c r="B139" s="90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90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90"/>
      <c r="Y139" s="2"/>
      <c r="Z139" s="2"/>
      <c r="AA139" s="2"/>
      <c r="AB139" s="98"/>
      <c r="AC139" s="2"/>
      <c r="AD139" s="2"/>
      <c r="AE139" s="2"/>
      <c r="AF139" s="2"/>
      <c r="AG139" s="71"/>
      <c r="AH139" s="85"/>
      <c r="AI139" s="85"/>
    </row>
    <row r="140" customFormat="false" ht="12.75" hidden="false" customHeight="true" outlineLevel="0" collapsed="false">
      <c r="B140" s="90"/>
      <c r="C140" s="2"/>
      <c r="D140" s="2"/>
      <c r="E140" s="128" t="n">
        <f aca="false">+I174</f>
        <v>11</v>
      </c>
      <c r="F140" s="2"/>
      <c r="G140" s="2"/>
      <c r="H140" s="2"/>
      <c r="I140" s="2"/>
      <c r="J140" s="2"/>
      <c r="K140" s="2"/>
      <c r="L140" s="2"/>
      <c r="M140" s="90"/>
      <c r="N140" s="2"/>
      <c r="O140" s="2"/>
      <c r="P140" s="2"/>
      <c r="Q140" s="128" t="n">
        <f aca="false">+B174</f>
        <v>11</v>
      </c>
      <c r="R140" s="2"/>
      <c r="S140" s="2"/>
      <c r="T140" s="2"/>
      <c r="U140" s="2"/>
      <c r="V140" s="2"/>
      <c r="W140" s="2"/>
      <c r="X140" s="90"/>
      <c r="Y140" s="2"/>
      <c r="Z140" s="2"/>
      <c r="AA140" s="2"/>
      <c r="AB140" s="98"/>
      <c r="AC140" s="2"/>
      <c r="AD140" s="2"/>
      <c r="AE140" s="2"/>
      <c r="AF140" s="2"/>
      <c r="AG140" s="71"/>
      <c r="AH140" s="85"/>
      <c r="AI140" s="85"/>
    </row>
    <row r="141" customFormat="false" ht="12.75" hidden="false" customHeight="true" outlineLevel="0" collapsed="false">
      <c r="B141" s="90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90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90"/>
      <c r="Y141" s="2"/>
      <c r="Z141" s="2"/>
      <c r="AA141" s="2"/>
      <c r="AB141" s="98"/>
      <c r="AC141" s="2"/>
      <c r="AD141" s="2"/>
      <c r="AE141" s="2"/>
      <c r="AF141" s="2"/>
      <c r="AG141" s="71"/>
      <c r="AH141" s="85"/>
      <c r="AI141" s="85"/>
    </row>
    <row r="142" customFormat="false" ht="12.75" hidden="false" customHeight="true" outlineLevel="0" collapsed="false">
      <c r="B142" s="90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90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90"/>
      <c r="Y142" s="2"/>
      <c r="Z142" s="2"/>
      <c r="AA142" s="2"/>
      <c r="AB142" s="98"/>
      <c r="AC142" s="2"/>
      <c r="AD142" s="2"/>
      <c r="AE142" s="2"/>
      <c r="AF142" s="2"/>
      <c r="AG142" s="71"/>
      <c r="AH142" s="85"/>
      <c r="AI142" s="85"/>
    </row>
    <row r="143" customFormat="false" ht="12.75" hidden="false" customHeight="true" outlineLevel="0" collapsed="false">
      <c r="B143" s="90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90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90"/>
      <c r="Y143" s="2"/>
      <c r="Z143" s="2"/>
      <c r="AA143" s="2"/>
      <c r="AB143" s="98"/>
      <c r="AC143" s="2"/>
      <c r="AD143" s="2"/>
      <c r="AE143" s="2"/>
      <c r="AF143" s="2"/>
      <c r="AG143" s="71"/>
      <c r="AH143" s="85"/>
      <c r="AI143" s="85"/>
    </row>
    <row r="144" customFormat="false" ht="12.75" hidden="false" customHeight="true" outlineLevel="0" collapsed="false">
      <c r="B144" s="90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90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90"/>
      <c r="Y144" s="2"/>
      <c r="Z144" s="2"/>
      <c r="AA144" s="2"/>
      <c r="AB144" s="98"/>
      <c r="AC144" s="2"/>
      <c r="AD144" s="2"/>
      <c r="AE144" s="2"/>
      <c r="AF144" s="2"/>
      <c r="AG144" s="71"/>
      <c r="AH144" s="85"/>
      <c r="AI144" s="85"/>
    </row>
    <row r="145" customFormat="false" ht="12.75" hidden="false" customHeight="true" outlineLevel="0" collapsed="false">
      <c r="B145" s="90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90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90"/>
      <c r="Y145" s="2"/>
      <c r="Z145" s="2"/>
      <c r="AA145" s="2"/>
      <c r="AB145" s="98"/>
      <c r="AC145" s="2"/>
      <c r="AD145" s="2"/>
      <c r="AE145" s="2"/>
      <c r="AF145" s="2"/>
      <c r="AG145" s="71"/>
      <c r="AH145" s="85"/>
      <c r="AI145" s="85"/>
    </row>
    <row r="146" customFormat="false" ht="12.75" hidden="false" customHeight="true" outlineLevel="0" collapsed="false">
      <c r="B146" s="90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90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90"/>
      <c r="Y146" s="2"/>
      <c r="Z146" s="2"/>
      <c r="AA146" s="2"/>
      <c r="AB146" s="98"/>
      <c r="AC146" s="2"/>
      <c r="AD146" s="2"/>
      <c r="AE146" s="2"/>
      <c r="AF146" s="2"/>
      <c r="AG146" s="71"/>
      <c r="AH146" s="85"/>
      <c r="AI146" s="85"/>
    </row>
    <row r="147" customFormat="false" ht="12.75" hidden="false" customHeight="true" outlineLevel="0" collapsed="false">
      <c r="B147" s="90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90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90"/>
      <c r="Y147" s="2"/>
      <c r="Z147" s="2"/>
      <c r="AA147" s="2"/>
      <c r="AB147" s="98"/>
      <c r="AC147" s="2"/>
      <c r="AD147" s="2"/>
      <c r="AE147" s="2"/>
      <c r="AF147" s="2"/>
      <c r="AG147" s="71"/>
      <c r="AH147" s="85"/>
      <c r="AI147" s="85"/>
    </row>
    <row r="148" customFormat="false" ht="12.75" hidden="false" customHeight="true" outlineLevel="0" collapsed="false">
      <c r="B148" s="90"/>
      <c r="C148" s="2"/>
      <c r="D148" s="2"/>
      <c r="E148" s="128" t="n">
        <f aca="false">+H174</f>
        <v>19</v>
      </c>
      <c r="F148" s="2"/>
      <c r="G148" s="2"/>
      <c r="H148" s="2"/>
      <c r="I148" s="2"/>
      <c r="J148" s="2"/>
      <c r="K148" s="2"/>
      <c r="L148" s="2"/>
      <c r="M148" s="90"/>
      <c r="N148" s="2"/>
      <c r="O148" s="2"/>
      <c r="P148" s="2"/>
      <c r="Q148" s="128" t="n">
        <f aca="false">+C174</f>
        <v>16</v>
      </c>
      <c r="R148" s="2"/>
      <c r="S148" s="2"/>
      <c r="T148" s="2"/>
      <c r="U148" s="2"/>
      <c r="V148" s="2"/>
      <c r="W148" s="2"/>
      <c r="X148" s="90"/>
      <c r="Y148" s="2"/>
      <c r="Z148" s="2"/>
      <c r="AA148" s="2"/>
      <c r="AB148" s="98"/>
      <c r="AC148" s="2"/>
      <c r="AD148" s="2"/>
      <c r="AE148" s="2"/>
      <c r="AF148" s="2"/>
      <c r="AG148" s="71"/>
      <c r="AH148" s="85"/>
      <c r="AI148" s="85"/>
    </row>
    <row r="149" customFormat="false" ht="12.75" hidden="false" customHeight="true" outlineLevel="0" collapsed="false">
      <c r="B149" s="90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90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90"/>
      <c r="Y149" s="2"/>
      <c r="Z149" s="2"/>
      <c r="AA149" s="2"/>
      <c r="AB149" s="98"/>
      <c r="AC149" s="2"/>
      <c r="AD149" s="2"/>
      <c r="AE149" s="2"/>
      <c r="AF149" s="2"/>
      <c r="AG149" s="71"/>
      <c r="AH149" s="85"/>
      <c r="AI149" s="85"/>
    </row>
    <row r="150" customFormat="false" ht="12.75" hidden="false" customHeight="true" outlineLevel="0" collapsed="false">
      <c r="B150" s="90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90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90"/>
      <c r="Y150" s="2"/>
      <c r="Z150" s="2"/>
      <c r="AA150" s="2"/>
      <c r="AB150" s="98"/>
      <c r="AC150" s="2"/>
      <c r="AD150" s="2"/>
      <c r="AE150" s="2"/>
      <c r="AF150" s="2"/>
      <c r="AG150" s="71"/>
      <c r="AH150" s="85"/>
      <c r="AI150" s="85"/>
    </row>
    <row r="151" customFormat="false" ht="12.75" hidden="false" customHeight="true" outlineLevel="0" collapsed="false">
      <c r="B151" s="90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90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90"/>
      <c r="Y151" s="2"/>
      <c r="Z151" s="2"/>
      <c r="AA151" s="2"/>
      <c r="AB151" s="98"/>
      <c r="AC151" s="2"/>
      <c r="AD151" s="2"/>
      <c r="AE151" s="2"/>
      <c r="AF151" s="2"/>
      <c r="AG151" s="71"/>
      <c r="AH151" s="85"/>
      <c r="AI151" s="85"/>
    </row>
    <row r="152" customFormat="false" ht="12.75" hidden="false" customHeight="true" outlineLevel="0" collapsed="false">
      <c r="B152" s="90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90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90"/>
      <c r="Y152" s="2"/>
      <c r="Z152" s="2"/>
      <c r="AA152" s="2"/>
      <c r="AB152" s="98"/>
      <c r="AC152" s="2"/>
      <c r="AD152" s="2"/>
      <c r="AE152" s="2"/>
      <c r="AF152" s="2"/>
      <c r="AG152" s="71"/>
      <c r="AH152" s="85"/>
      <c r="AI152" s="85"/>
    </row>
    <row r="153" customFormat="false" ht="12.75" hidden="false" customHeight="true" outlineLevel="0" collapsed="false">
      <c r="B153" s="90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90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90"/>
      <c r="Y153" s="2"/>
      <c r="Z153" s="2"/>
      <c r="AA153" s="2"/>
      <c r="AB153" s="98"/>
      <c r="AC153" s="2"/>
      <c r="AD153" s="2"/>
      <c r="AE153" s="2"/>
      <c r="AF153" s="2"/>
      <c r="AG153" s="71"/>
      <c r="AH153" s="85"/>
      <c r="AI153" s="85"/>
    </row>
    <row r="154" customFormat="false" ht="12.75" hidden="false" customHeight="true" outlineLevel="0" collapsed="false">
      <c r="B154" s="90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0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90"/>
      <c r="Y154" s="2"/>
      <c r="Z154" s="2"/>
      <c r="AA154" s="2"/>
      <c r="AB154" s="98"/>
      <c r="AC154" s="2"/>
      <c r="AD154" s="2"/>
      <c r="AE154" s="2"/>
      <c r="AF154" s="2"/>
      <c r="AG154" s="71"/>
      <c r="AH154" s="85"/>
      <c r="AI154" s="85"/>
    </row>
    <row r="155" customFormat="false" ht="12.75" hidden="false" customHeight="true" outlineLevel="0" collapsed="false">
      <c r="B155" s="90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90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90"/>
      <c r="Y155" s="2"/>
      <c r="Z155" s="2"/>
      <c r="AA155" s="2"/>
      <c r="AB155" s="98"/>
      <c r="AC155" s="2"/>
      <c r="AD155" s="2"/>
      <c r="AE155" s="2"/>
      <c r="AF155" s="2"/>
      <c r="AG155" s="71"/>
      <c r="AH155" s="85"/>
      <c r="AI155" s="85"/>
    </row>
    <row r="156" customFormat="false" ht="12.75" hidden="false" customHeight="true" outlineLevel="0" collapsed="false">
      <c r="B156" s="90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90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90"/>
      <c r="Y156" s="2"/>
      <c r="Z156" s="2"/>
      <c r="AA156" s="2"/>
      <c r="AB156" s="98"/>
      <c r="AC156" s="2"/>
      <c r="AD156" s="2"/>
      <c r="AE156" s="2"/>
      <c r="AF156" s="2"/>
      <c r="AG156" s="71"/>
      <c r="AH156" s="85"/>
      <c r="AI156" s="85"/>
    </row>
    <row r="157" customFormat="false" ht="12.75" hidden="false" customHeight="true" outlineLevel="0" collapsed="false">
      <c r="B157" s="90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90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90"/>
      <c r="Y157" s="2"/>
      <c r="Z157" s="2"/>
      <c r="AA157" s="2"/>
      <c r="AB157" s="98"/>
      <c r="AC157" s="2"/>
      <c r="AD157" s="2"/>
      <c r="AE157" s="2"/>
      <c r="AF157" s="2"/>
      <c r="AG157" s="71"/>
      <c r="AH157" s="85"/>
      <c r="AI157" s="85"/>
    </row>
    <row r="158" customFormat="false" ht="12.75" hidden="false" customHeight="true" outlineLevel="0" collapsed="false">
      <c r="B158" s="90"/>
      <c r="C158" s="2"/>
      <c r="D158" s="2"/>
      <c r="E158" s="128" t="n">
        <f aca="false">+G174</f>
        <v>11</v>
      </c>
      <c r="F158" s="2"/>
      <c r="G158" s="2"/>
      <c r="H158" s="2"/>
      <c r="I158" s="2"/>
      <c r="J158" s="2"/>
      <c r="K158" s="2"/>
      <c r="L158" s="2"/>
      <c r="M158" s="90"/>
      <c r="N158" s="2"/>
      <c r="O158" s="2"/>
      <c r="P158" s="2"/>
      <c r="Q158" s="128" t="n">
        <f aca="false">+D174</f>
        <v>15</v>
      </c>
      <c r="R158" s="2"/>
      <c r="S158" s="2"/>
      <c r="T158" s="2"/>
      <c r="U158" s="2"/>
      <c r="V158" s="2"/>
      <c r="W158" s="2"/>
      <c r="X158" s="90"/>
      <c r="Y158" s="2"/>
      <c r="Z158" s="2"/>
      <c r="AA158" s="2"/>
      <c r="AB158" s="98"/>
      <c r="AC158" s="2"/>
      <c r="AD158" s="2"/>
      <c r="AE158" s="2"/>
      <c r="AF158" s="2"/>
      <c r="AG158" s="71"/>
      <c r="AH158" s="85"/>
      <c r="AI158" s="85"/>
    </row>
    <row r="159" customFormat="false" ht="12.75" hidden="false" customHeight="true" outlineLevel="0" collapsed="false">
      <c r="B159" s="90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90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90"/>
      <c r="Y159" s="2"/>
      <c r="Z159" s="2"/>
      <c r="AA159" s="2"/>
      <c r="AB159" s="98"/>
      <c r="AC159" s="2"/>
      <c r="AD159" s="2"/>
      <c r="AE159" s="2"/>
      <c r="AF159" s="2"/>
      <c r="AG159" s="71"/>
      <c r="AH159" s="85"/>
      <c r="AI159" s="85"/>
    </row>
    <row r="160" customFormat="false" ht="12.75" hidden="false" customHeight="true" outlineLevel="0" collapsed="false">
      <c r="B160" s="90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90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90"/>
      <c r="Y160" s="2"/>
      <c r="Z160" s="2"/>
      <c r="AA160" s="2"/>
      <c r="AB160" s="98"/>
      <c r="AC160" s="2"/>
      <c r="AD160" s="2"/>
      <c r="AE160" s="2"/>
      <c r="AF160" s="2"/>
      <c r="AG160" s="71"/>
      <c r="AH160" s="85"/>
      <c r="AI160" s="85"/>
    </row>
    <row r="161" customFormat="false" ht="12.75" hidden="false" customHeight="true" outlineLevel="0" collapsed="false">
      <c r="B161" s="90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90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90"/>
      <c r="Y161" s="2"/>
      <c r="Z161" s="2"/>
      <c r="AA161" s="2"/>
      <c r="AB161" s="98"/>
      <c r="AC161" s="2"/>
      <c r="AD161" s="2"/>
      <c r="AE161" s="2"/>
      <c r="AF161" s="2"/>
      <c r="AG161" s="71"/>
      <c r="AH161" s="85"/>
      <c r="AI161" s="85"/>
    </row>
    <row r="162" customFormat="false" ht="12.75" hidden="false" customHeight="true" outlineLevel="0" collapsed="false">
      <c r="B162" s="90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90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90"/>
      <c r="Y162" s="2"/>
      <c r="Z162" s="2"/>
      <c r="AA162" s="2"/>
      <c r="AB162" s="98"/>
      <c r="AC162" s="2"/>
      <c r="AD162" s="2"/>
      <c r="AE162" s="2"/>
      <c r="AF162" s="2"/>
      <c r="AG162" s="71"/>
      <c r="AH162" s="85"/>
      <c r="AI162" s="85"/>
    </row>
    <row r="163" customFormat="false" ht="12.75" hidden="false" customHeight="true" outlineLevel="0" collapsed="false">
      <c r="B163" s="90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90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90"/>
      <c r="Y163" s="2"/>
      <c r="Z163" s="2"/>
      <c r="AA163" s="2"/>
      <c r="AB163" s="98"/>
      <c r="AC163" s="2"/>
      <c r="AD163" s="2"/>
      <c r="AE163" s="2"/>
      <c r="AF163" s="2"/>
      <c r="AG163" s="71"/>
      <c r="AH163" s="85"/>
      <c r="AI163" s="85"/>
    </row>
    <row r="164" customFormat="false" ht="12.75" hidden="false" customHeight="true" outlineLevel="0" collapsed="false">
      <c r="B164" s="90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90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90"/>
      <c r="Y164" s="2"/>
      <c r="Z164" s="2"/>
      <c r="AA164" s="2"/>
      <c r="AB164" s="98"/>
      <c r="AC164" s="2"/>
      <c r="AD164" s="2"/>
      <c r="AE164" s="2"/>
      <c r="AF164" s="2"/>
      <c r="AG164" s="71"/>
      <c r="AH164" s="85"/>
      <c r="AI164" s="85"/>
    </row>
    <row r="165" customFormat="false" ht="12.75" hidden="false" customHeight="true" outlineLevel="0" collapsed="false">
      <c r="B165" s="90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90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90"/>
      <c r="Y165" s="2"/>
      <c r="Z165" s="2"/>
      <c r="AA165" s="2"/>
      <c r="AB165" s="98"/>
      <c r="AC165" s="2"/>
      <c r="AD165" s="2"/>
      <c r="AE165" s="2"/>
      <c r="AF165" s="2"/>
      <c r="AG165" s="71"/>
      <c r="AH165" s="85"/>
      <c r="AI165" s="85"/>
    </row>
    <row r="166" customFormat="false" ht="12.75" hidden="false" customHeight="true" outlineLevel="0" collapsed="false">
      <c r="B166" s="90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90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90"/>
      <c r="Y166" s="2"/>
      <c r="Z166" s="2"/>
      <c r="AA166" s="2"/>
      <c r="AB166" s="98"/>
      <c r="AC166" s="2"/>
      <c r="AD166" s="2"/>
      <c r="AE166" s="2"/>
      <c r="AF166" s="2"/>
      <c r="AG166" s="71"/>
      <c r="AH166" s="85"/>
      <c r="AI166" s="85"/>
    </row>
    <row r="167" customFormat="false" ht="12.75" hidden="false" customHeight="true" outlineLevel="0" collapsed="false">
      <c r="B167" s="90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90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90"/>
      <c r="Y167" s="2"/>
      <c r="Z167" s="2"/>
      <c r="AA167" s="2"/>
      <c r="AB167" s="98"/>
      <c r="AC167" s="2"/>
      <c r="AD167" s="2"/>
      <c r="AE167" s="2"/>
      <c r="AF167" s="2"/>
      <c r="AG167" s="71"/>
      <c r="AH167" s="85"/>
      <c r="AI167" s="85"/>
    </row>
    <row r="168" customFormat="false" ht="12.75" hidden="false" customHeight="true" outlineLevel="0" collapsed="false">
      <c r="B168" s="90"/>
      <c r="C168" s="2"/>
      <c r="D168" s="2"/>
      <c r="E168" s="2"/>
      <c r="F168" s="2"/>
      <c r="G168" s="2"/>
      <c r="H168" s="2"/>
      <c r="I168" s="128" t="n">
        <f aca="false">+F174</f>
        <v>17</v>
      </c>
      <c r="J168" s="2"/>
      <c r="K168" s="2"/>
      <c r="L168" s="2"/>
      <c r="M168" s="128" t="n">
        <f aca="false">+E174</f>
        <v>15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90"/>
      <c r="Y168" s="2"/>
      <c r="Z168" s="2"/>
      <c r="AA168" s="2"/>
      <c r="AB168" s="98"/>
      <c r="AC168" s="2"/>
      <c r="AD168" s="2"/>
      <c r="AE168" s="2"/>
      <c r="AF168" s="2"/>
      <c r="AG168" s="71"/>
      <c r="AH168" s="85"/>
      <c r="AI168" s="85"/>
    </row>
    <row r="169" customFormat="false" ht="12.75" hidden="false" customHeight="true" outlineLevel="0" collapsed="false">
      <c r="B169" s="90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90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90"/>
      <c r="Y169" s="2"/>
      <c r="Z169" s="2"/>
      <c r="AA169" s="2"/>
      <c r="AB169" s="98"/>
      <c r="AC169" s="2"/>
      <c r="AD169" s="2"/>
      <c r="AE169" s="2"/>
      <c r="AF169" s="2"/>
      <c r="AG169" s="71"/>
      <c r="AH169" s="85"/>
      <c r="AI169" s="85"/>
    </row>
    <row r="170" customFormat="false" ht="12.75" hidden="false" customHeight="true" outlineLevel="0" collapsed="false">
      <c r="B170" s="90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90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90"/>
      <c r="Y170" s="2"/>
      <c r="Z170" s="2"/>
      <c r="AA170" s="2"/>
      <c r="AB170" s="98"/>
      <c r="AC170" s="2"/>
      <c r="AD170" s="2"/>
      <c r="AE170" s="2"/>
      <c r="AF170" s="2"/>
      <c r="AG170" s="71"/>
      <c r="AH170" s="85"/>
      <c r="AI170" s="85"/>
    </row>
    <row r="171" customFormat="false" ht="30.75" hidden="false" customHeight="true" outlineLevel="0" collapsed="false">
      <c r="B171" s="110" t="s">
        <v>408</v>
      </c>
      <c r="C171" s="110"/>
      <c r="D171" s="110"/>
      <c r="E171" s="110"/>
      <c r="F171" s="111" t="n">
        <f aca="false">+F115</f>
        <v>0</v>
      </c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2"/>
      <c r="U171" s="2"/>
      <c r="V171" s="2"/>
      <c r="W171" s="2"/>
      <c r="X171" s="90"/>
      <c r="Y171" s="2"/>
      <c r="Z171" s="2"/>
      <c r="AA171" s="2"/>
      <c r="AB171" s="98"/>
      <c r="AC171" s="2"/>
      <c r="AD171" s="2"/>
      <c r="AE171" s="2"/>
      <c r="AF171" s="2"/>
      <c r="AG171" s="129"/>
      <c r="AH171" s="104"/>
      <c r="AI171" s="85"/>
    </row>
    <row r="172" customFormat="false" ht="12.75" hidden="false" customHeight="true" outlineLevel="0" collapsed="false">
      <c r="B172" s="477" t="s">
        <v>420</v>
      </c>
      <c r="C172" s="477"/>
      <c r="D172" s="477"/>
      <c r="E172" s="477"/>
      <c r="F172" s="477"/>
      <c r="G172" s="477"/>
      <c r="H172" s="477"/>
      <c r="I172" s="477"/>
      <c r="J172" s="477"/>
      <c r="K172" s="2"/>
      <c r="L172" s="131" t="s">
        <v>421</v>
      </c>
      <c r="M172" s="478" t="n">
        <f aca="false">+J110</f>
        <v>42132</v>
      </c>
      <c r="N172" s="478"/>
      <c r="O172" s="131" t="s">
        <v>422</v>
      </c>
      <c r="P172" s="133" t="n">
        <f aca="false">+K112</f>
        <v>52</v>
      </c>
      <c r="Q172" s="134" t="s">
        <v>423</v>
      </c>
      <c r="R172" s="134"/>
      <c r="S172" s="132" t="n">
        <f aca="false">+AFIRMACIONES!C5</f>
        <v>0</v>
      </c>
      <c r="T172" s="132"/>
      <c r="U172" s="2"/>
      <c r="V172" s="2"/>
      <c r="W172" s="2"/>
      <c r="X172" s="90"/>
      <c r="Y172" s="2"/>
      <c r="Z172" s="2"/>
      <c r="AA172" s="2"/>
      <c r="AB172" s="98"/>
      <c r="AC172" s="2"/>
      <c r="AD172" s="2"/>
      <c r="AE172" s="2"/>
      <c r="AF172" s="2"/>
      <c r="AG172" s="71"/>
      <c r="AH172" s="85"/>
      <c r="AI172" s="85"/>
    </row>
    <row r="173" customFormat="false" ht="12.75" hidden="false" customHeight="true" outlineLevel="0" collapsed="false">
      <c r="B173" s="479" t="n">
        <v>1</v>
      </c>
      <c r="C173" s="456" t="n">
        <v>2</v>
      </c>
      <c r="D173" s="456" t="n">
        <v>3</v>
      </c>
      <c r="E173" s="456" t="n">
        <v>4</v>
      </c>
      <c r="F173" s="456" t="n">
        <v>5</v>
      </c>
      <c r="G173" s="456" t="n">
        <v>6</v>
      </c>
      <c r="H173" s="456" t="n">
        <v>7</v>
      </c>
      <c r="I173" s="456" t="n">
        <v>8</v>
      </c>
      <c r="J173" s="480" t="n">
        <v>9</v>
      </c>
      <c r="K173" s="2"/>
      <c r="L173" s="2"/>
      <c r="M173" s="90"/>
      <c r="N173" s="2"/>
      <c r="O173" s="131" t="s">
        <v>424</v>
      </c>
      <c r="P173" s="132" t="n">
        <f aca="false">+AFIRMACIONES!C7</f>
        <v>0</v>
      </c>
      <c r="Q173" s="132"/>
      <c r="R173" s="132"/>
      <c r="S173" s="132"/>
      <c r="T173" s="132"/>
      <c r="U173" s="2"/>
      <c r="V173" s="2"/>
      <c r="W173" s="2"/>
      <c r="X173" s="90"/>
      <c r="Y173" s="2"/>
      <c r="Z173" s="2"/>
      <c r="AA173" s="2"/>
      <c r="AB173" s="98"/>
      <c r="AC173" s="2"/>
      <c r="AD173" s="2"/>
      <c r="AE173" s="2"/>
      <c r="AF173" s="2"/>
      <c r="AG173" s="71"/>
      <c r="AH173" s="85"/>
      <c r="AI173" s="85"/>
    </row>
    <row r="174" customFormat="false" ht="12.75" hidden="false" customHeight="true" outlineLevel="0" collapsed="false">
      <c r="B174" s="138" t="n">
        <f aca="false">+G108</f>
        <v>11</v>
      </c>
      <c r="C174" s="138" t="n">
        <f aca="false">+H108</f>
        <v>16</v>
      </c>
      <c r="D174" s="138" t="n">
        <f aca="false">+I108</f>
        <v>15</v>
      </c>
      <c r="E174" s="138" t="n">
        <f aca="false">+J108</f>
        <v>15</v>
      </c>
      <c r="F174" s="138" t="n">
        <f aca="false">+K108</f>
        <v>17</v>
      </c>
      <c r="G174" s="138" t="n">
        <f aca="false">+L108</f>
        <v>11</v>
      </c>
      <c r="H174" s="138" t="n">
        <f aca="false">+M108</f>
        <v>19</v>
      </c>
      <c r="I174" s="138" t="n">
        <f aca="false">+N108</f>
        <v>11</v>
      </c>
      <c r="J174" s="138" t="n">
        <f aca="false">+O108</f>
        <v>10</v>
      </c>
      <c r="K174" s="2"/>
      <c r="L174" s="2"/>
      <c r="M174" s="90"/>
      <c r="N174" s="2"/>
      <c r="O174" s="131" t="s">
        <v>425</v>
      </c>
      <c r="P174" s="132" t="n">
        <f aca="false">+AFIRMACIONES!C8</f>
        <v>0</v>
      </c>
      <c r="Q174" s="132"/>
      <c r="R174" s="132"/>
      <c r="S174" s="132"/>
      <c r="T174" s="132"/>
      <c r="U174" s="2"/>
      <c r="V174" s="2"/>
      <c r="W174" s="2"/>
      <c r="X174" s="90"/>
      <c r="Y174" s="2"/>
      <c r="Z174" s="2"/>
      <c r="AA174" s="2"/>
      <c r="AB174" s="98"/>
      <c r="AC174" s="2"/>
      <c r="AD174" s="2"/>
      <c r="AE174" s="2"/>
      <c r="AF174" s="2"/>
      <c r="AG174" s="71"/>
      <c r="AH174" s="85"/>
      <c r="AI174" s="85"/>
    </row>
    <row r="175" customFormat="false" ht="12.75" hidden="false" customHeight="true" outlineLevel="0" collapsed="false">
      <c r="B175" s="481" t="s">
        <v>426</v>
      </c>
      <c r="C175" s="481"/>
      <c r="D175" s="140" t="n">
        <f aca="false">SUM(B174:J174)/261</f>
        <v>0.4789272031</v>
      </c>
      <c r="E175" s="141" t="str">
        <f aca="false">IF(D175&lt;0.2,"NO SE PUEDE HACER EL ANÁLISIS",IF(D175&gt;0.3,"NO TIENES PROBLEMAS EN MOSTRARTE","TE CUESTA MOSTRARTE"))</f>
        <v>NO TIENES PROBLEMAS EN MOSTRARTE</v>
      </c>
      <c r="F175" s="141"/>
      <c r="G175" s="141"/>
      <c r="H175" s="141"/>
      <c r="I175" s="141"/>
      <c r="J175" s="141"/>
      <c r="K175" s="2"/>
      <c r="L175" s="2"/>
      <c r="M175" s="90"/>
      <c r="N175" s="2"/>
      <c r="O175" s="131" t="s">
        <v>427</v>
      </c>
      <c r="P175" s="132" t="n">
        <f aca="false">+AFIRMACIONES!C9</f>
        <v>0</v>
      </c>
      <c r="Q175" s="132"/>
      <c r="R175" s="132"/>
      <c r="S175" s="132"/>
      <c r="T175" s="132"/>
      <c r="U175" s="2"/>
      <c r="V175" s="2"/>
      <c r="W175" s="2"/>
      <c r="X175" s="90"/>
      <c r="Y175" s="2"/>
      <c r="Z175" s="2"/>
      <c r="AA175" s="2"/>
      <c r="AB175" s="98"/>
      <c r="AC175" s="2"/>
      <c r="AD175" s="2"/>
      <c r="AE175" s="2"/>
      <c r="AF175" s="2"/>
      <c r="AG175" s="71"/>
      <c r="AH175" s="85"/>
      <c r="AI175" s="85"/>
    </row>
    <row r="176" customFormat="false" ht="12.75" hidden="false" customHeight="true" outlineLevel="0" collapsed="false">
      <c r="B176" s="90"/>
      <c r="C176" s="2"/>
      <c r="D176" s="2"/>
      <c r="E176" s="2"/>
      <c r="F176" s="142" t="s">
        <v>411</v>
      </c>
      <c r="G176" s="142"/>
      <c r="H176" s="143" t="n">
        <f aca="false">(MAX($B$174:$J$174)+MIN($B$174:$J$174))/2</f>
        <v>14.5</v>
      </c>
      <c r="I176" s="2"/>
      <c r="J176" s="2"/>
      <c r="K176" s="2"/>
      <c r="L176" s="2"/>
      <c r="M176" s="90"/>
      <c r="N176" s="2"/>
      <c r="O176" s="131" t="s">
        <v>428</v>
      </c>
      <c r="P176" s="435" t="e">
        <f aca="false">+VLOOKUP(1,#REF!,2,FALSE())</f>
        <v>#VALUE!</v>
      </c>
      <c r="Q176" s="435"/>
      <c r="R176" s="436"/>
      <c r="S176" s="437" t="e">
        <f aca="false">+VLOOKUP(1,#REF!,2,FALSE())</f>
        <v>#VALUE!</v>
      </c>
      <c r="T176" s="106"/>
      <c r="U176" s="2"/>
      <c r="V176" s="2"/>
      <c r="W176" s="2"/>
      <c r="X176" s="90"/>
      <c r="Y176" s="2"/>
      <c r="Z176" s="2"/>
      <c r="AA176" s="2"/>
      <c r="AB176" s="98"/>
      <c r="AC176" s="2"/>
      <c r="AD176" s="2"/>
      <c r="AE176" s="2"/>
      <c r="AF176" s="2"/>
      <c r="AG176" s="71"/>
      <c r="AH176" s="85"/>
      <c r="AI176" s="85"/>
    </row>
    <row r="177" customFormat="false" ht="12.75" hidden="false" customHeight="true" outlineLevel="0" collapsed="false">
      <c r="B177" s="482" t="s">
        <v>429</v>
      </c>
      <c r="C177" s="482"/>
      <c r="D177" s="482"/>
      <c r="E177" s="482"/>
      <c r="F177" s="482"/>
      <c r="G177" s="482"/>
      <c r="H177" s="147" t="n">
        <f aca="false">COUNTIF(B174:J174,"&gt;"&amp;H176)</f>
        <v>5</v>
      </c>
      <c r="I177" s="2"/>
      <c r="J177" s="103"/>
      <c r="K177" s="2"/>
      <c r="L177" s="2"/>
      <c r="M177" s="90"/>
      <c r="N177" s="2"/>
      <c r="O177" s="2"/>
      <c r="P177" s="2"/>
      <c r="Q177" s="2"/>
      <c r="R177" s="2"/>
      <c r="S177" s="2"/>
      <c r="T177" s="90"/>
      <c r="U177" s="2"/>
      <c r="V177" s="2"/>
      <c r="W177" s="2"/>
      <c r="X177" s="90"/>
      <c r="Y177" s="2"/>
      <c r="Z177" s="2"/>
      <c r="AA177" s="2"/>
      <c r="AB177" s="98"/>
      <c r="AC177" s="2"/>
      <c r="AD177" s="2"/>
      <c r="AE177" s="2"/>
      <c r="AF177" s="2"/>
      <c r="AG177" s="71"/>
      <c r="AH177" s="85"/>
      <c r="AI177" s="85"/>
      <c r="AJ177" s="2"/>
      <c r="AK177" s="102"/>
      <c r="AL177" s="103"/>
    </row>
    <row r="178" customFormat="false" ht="12.75" hidden="false" customHeight="true" outlineLevel="0" collapsed="false">
      <c r="B178" s="483" t="s">
        <v>430</v>
      </c>
      <c r="C178" s="483"/>
      <c r="D178" s="483"/>
      <c r="E178" s="483"/>
      <c r="F178" s="483"/>
      <c r="G178" s="483"/>
      <c r="H178" s="149" t="n">
        <f aca="false">COUNTIF(B174:J174,"="&amp;H176)</f>
        <v>0</v>
      </c>
      <c r="I178" s="2"/>
      <c r="J178" s="2"/>
      <c r="K178" s="2"/>
      <c r="L178" s="484"/>
      <c r="M178" s="485"/>
      <c r="N178" s="485"/>
      <c r="O178" s="485"/>
      <c r="P178" s="485"/>
      <c r="Q178" s="485"/>
      <c r="R178" s="485"/>
      <c r="S178" s="485"/>
      <c r="T178" s="204"/>
      <c r="U178" s="2"/>
      <c r="V178" s="2"/>
      <c r="W178" s="2"/>
      <c r="X178" s="90"/>
      <c r="Y178" s="2"/>
      <c r="Z178" s="2"/>
      <c r="AA178" s="2"/>
      <c r="AB178" s="98"/>
      <c r="AC178" s="2"/>
      <c r="AD178" s="2"/>
      <c r="AE178" s="2"/>
      <c r="AF178" s="2"/>
      <c r="AG178" s="71"/>
      <c r="AH178" s="85"/>
      <c r="AI178" s="85"/>
      <c r="AJ178" s="2"/>
      <c r="AK178" s="102"/>
      <c r="AL178" s="103"/>
    </row>
    <row r="179" customFormat="false" ht="16.5" hidden="false" customHeight="true" outlineLevel="0" collapsed="false">
      <c r="B179" s="486" t="s">
        <v>434</v>
      </c>
      <c r="C179" s="486"/>
      <c r="D179" s="486"/>
      <c r="E179" s="486"/>
      <c r="F179" s="486"/>
      <c r="G179" s="486"/>
      <c r="H179" s="147" t="n">
        <f aca="false">COUNTIF(B174:J174,"&lt;"&amp;H176)</f>
        <v>4</v>
      </c>
      <c r="I179" s="2"/>
      <c r="J179" s="2"/>
      <c r="K179" s="103"/>
      <c r="L179" s="487" t="s">
        <v>509</v>
      </c>
      <c r="M179" s="487"/>
      <c r="N179" s="487"/>
      <c r="O179" s="487"/>
      <c r="P179" s="487"/>
      <c r="Q179" s="487"/>
      <c r="R179" s="487"/>
      <c r="S179" s="487"/>
      <c r="T179" s="487"/>
      <c r="U179" s="103"/>
      <c r="V179" s="2"/>
      <c r="W179" s="2"/>
      <c r="X179" s="90"/>
      <c r="Y179" s="2"/>
      <c r="Z179" s="2"/>
      <c r="AA179" s="2"/>
      <c r="AB179" s="98"/>
      <c r="AC179" s="2"/>
      <c r="AD179" s="2"/>
      <c r="AE179" s="2"/>
      <c r="AF179" s="2"/>
      <c r="AG179" s="71"/>
      <c r="AH179" s="85"/>
      <c r="AI179" s="85"/>
      <c r="AJ179" s="2"/>
      <c r="AK179" s="102"/>
      <c r="AL179" s="103"/>
    </row>
    <row r="180" customFormat="false" ht="12.75" hidden="false" customHeight="true" outlineLevel="0" collapsed="false">
      <c r="B180" s="488" t="s">
        <v>435</v>
      </c>
      <c r="C180" s="488"/>
      <c r="D180" s="488"/>
      <c r="E180" s="488"/>
      <c r="F180" s="488"/>
      <c r="G180" s="488"/>
      <c r="H180" s="488"/>
      <c r="I180" s="488"/>
      <c r="J180" s="488"/>
      <c r="K180" s="103"/>
      <c r="L180" s="487"/>
      <c r="M180" s="487"/>
      <c r="N180" s="487"/>
      <c r="O180" s="487"/>
      <c r="P180" s="487"/>
      <c r="Q180" s="487"/>
      <c r="R180" s="487"/>
      <c r="S180" s="487"/>
      <c r="T180" s="487"/>
      <c r="U180" s="103"/>
      <c r="V180" s="2"/>
      <c r="W180" s="2"/>
      <c r="X180" s="90"/>
      <c r="Y180" s="2"/>
      <c r="Z180" s="2"/>
      <c r="AA180" s="2"/>
      <c r="AB180" s="98"/>
      <c r="AC180" s="2"/>
      <c r="AD180" s="2"/>
      <c r="AE180" s="2"/>
      <c r="AF180" s="2"/>
      <c r="AG180" s="71"/>
      <c r="AH180" s="85"/>
      <c r="AI180" s="85"/>
      <c r="AJ180" s="2"/>
      <c r="AK180" s="102"/>
      <c r="AL180" s="103"/>
    </row>
    <row r="181" customFormat="false" ht="12.75" hidden="false" customHeight="true" outlineLevel="0" collapsed="false">
      <c r="B181" s="489" t="n">
        <v>1</v>
      </c>
      <c r="C181" s="490" t="n">
        <v>2</v>
      </c>
      <c r="D181" s="490" t="n">
        <v>3</v>
      </c>
      <c r="E181" s="490" t="n">
        <v>4</v>
      </c>
      <c r="F181" s="490" t="n">
        <v>5</v>
      </c>
      <c r="G181" s="490" t="n">
        <v>6</v>
      </c>
      <c r="H181" s="490" t="n">
        <v>7</v>
      </c>
      <c r="I181" s="490" t="n">
        <v>8</v>
      </c>
      <c r="J181" s="491" t="n">
        <v>9</v>
      </c>
      <c r="K181" s="103"/>
      <c r="L181" s="487"/>
      <c r="M181" s="487"/>
      <c r="N181" s="487"/>
      <c r="O181" s="487"/>
      <c r="P181" s="487"/>
      <c r="Q181" s="487"/>
      <c r="R181" s="487"/>
      <c r="S181" s="487"/>
      <c r="T181" s="487"/>
      <c r="U181" s="103"/>
      <c r="V181" s="2"/>
      <c r="W181" s="2"/>
      <c r="X181" s="90"/>
      <c r="Y181" s="2"/>
      <c r="Z181" s="2"/>
      <c r="AA181" s="2"/>
      <c r="AB181" s="98"/>
      <c r="AC181" s="2"/>
      <c r="AD181" s="2"/>
      <c r="AE181" s="2"/>
      <c r="AF181" s="2"/>
      <c r="AG181" s="71"/>
      <c r="AH181" s="85"/>
      <c r="AI181" s="85"/>
      <c r="AJ181" s="2"/>
      <c r="AK181" s="102"/>
      <c r="AL181" s="103"/>
    </row>
    <row r="182" customFormat="false" ht="12.75" hidden="false" customHeight="true" outlineLevel="0" collapsed="false">
      <c r="B182" s="161" t="str">
        <f aca="false">+IF(B174=$H$176,"Igual",IF(B174&lt;$H$176,"Bajo","Sobre"))</f>
        <v>Bajo</v>
      </c>
      <c r="C182" s="162" t="str">
        <f aca="false">+IF(C174=$H$176,"Igual",IF(C174&lt;$H$176,"Bajo","Sobre"))</f>
        <v>Sobre</v>
      </c>
      <c r="D182" s="162" t="str">
        <f aca="false">+IF(D174=$H$176,"Igual",IF(D174&lt;$H$176,"Bajo","Sobre"))</f>
        <v>Sobre</v>
      </c>
      <c r="E182" s="162" t="str">
        <f aca="false">+IF(E174=$H$176,"Igual",IF(E174&lt;$H$176,"Bajo","Sobre"))</f>
        <v>Sobre</v>
      </c>
      <c r="F182" s="162" t="str">
        <f aca="false">+IF(F174=$H$176,"Igual",IF(F174&lt;$H$176,"Bajo","Sobre"))</f>
        <v>Sobre</v>
      </c>
      <c r="G182" s="162" t="str">
        <f aca="false">+IF(G174=$H$176,"Igual",IF(G174&lt;$H$176,"Bajo","Sobre"))</f>
        <v>Bajo</v>
      </c>
      <c r="H182" s="162" t="str">
        <f aca="false">+IF(H174=$H$176,"Igual",IF(H174&lt;$H$176,"Bajo","Sobre"))</f>
        <v>Sobre</v>
      </c>
      <c r="I182" s="162" t="str">
        <f aca="false">+IF(I174=$H$176,"Igual",IF(I174&lt;$H$176,"Bajo","Sobre"))</f>
        <v>Bajo</v>
      </c>
      <c r="J182" s="163" t="str">
        <f aca="false">+IF(J174=$H$176,"Igual",IF(J174&lt;$H$176,"Bajo","Sobre"))</f>
        <v>Bajo</v>
      </c>
      <c r="K182" s="103"/>
      <c r="L182" s="487"/>
      <c r="M182" s="487"/>
      <c r="N182" s="487"/>
      <c r="O182" s="487"/>
      <c r="P182" s="487"/>
      <c r="Q182" s="487"/>
      <c r="R182" s="487"/>
      <c r="S182" s="487"/>
      <c r="T182" s="487"/>
      <c r="U182" s="164"/>
      <c r="V182" s="2"/>
      <c r="W182" s="2"/>
      <c r="X182" s="90"/>
      <c r="Y182" s="2"/>
      <c r="Z182" s="2"/>
      <c r="AA182" s="2"/>
      <c r="AB182" s="98"/>
      <c r="AC182" s="2"/>
      <c r="AD182" s="2"/>
      <c r="AE182" s="2"/>
      <c r="AF182" s="2"/>
      <c r="AG182" s="71"/>
      <c r="AH182" s="85"/>
      <c r="AI182" s="85"/>
      <c r="AJ182" s="2"/>
      <c r="AK182" s="102"/>
      <c r="AL182" s="103"/>
    </row>
    <row r="183" customFormat="false" ht="12.75" hidden="false" customHeight="true" outlineLevel="0" collapsed="false">
      <c r="B183" s="165" t="n">
        <f aca="false">+B174-$H$176</f>
        <v>-3.5</v>
      </c>
      <c r="C183" s="166" t="n">
        <f aca="false">+C174-$H$176</f>
        <v>1.5</v>
      </c>
      <c r="D183" s="166" t="n">
        <f aca="false">+D174-$H$176</f>
        <v>0.5</v>
      </c>
      <c r="E183" s="166" t="n">
        <f aca="false">+E174-$H$176</f>
        <v>0.5</v>
      </c>
      <c r="F183" s="166" t="n">
        <f aca="false">+F174-$H$176</f>
        <v>2.5</v>
      </c>
      <c r="G183" s="166" t="n">
        <f aca="false">+G174-$H$176</f>
        <v>-3.5</v>
      </c>
      <c r="H183" s="166" t="n">
        <f aca="false">+H174-$H$176</f>
        <v>4.5</v>
      </c>
      <c r="I183" s="166" t="n">
        <f aca="false">+I174-$H$176</f>
        <v>-3.5</v>
      </c>
      <c r="J183" s="167" t="n">
        <f aca="false">+J174-$H$176</f>
        <v>-4.5</v>
      </c>
      <c r="K183" s="103"/>
      <c r="L183" s="487"/>
      <c r="M183" s="487"/>
      <c r="N183" s="487"/>
      <c r="O183" s="487"/>
      <c r="P183" s="487"/>
      <c r="Q183" s="487"/>
      <c r="R183" s="487"/>
      <c r="S183" s="487"/>
      <c r="T183" s="487"/>
      <c r="U183" s="164"/>
      <c r="V183" s="2"/>
      <c r="W183" s="2"/>
      <c r="X183" s="90"/>
      <c r="Y183" s="2"/>
      <c r="Z183" s="2"/>
      <c r="AA183" s="2"/>
      <c r="AB183" s="98"/>
      <c r="AC183" s="2"/>
      <c r="AD183" s="2"/>
      <c r="AE183" s="2"/>
      <c r="AF183" s="2"/>
      <c r="AG183" s="71"/>
      <c r="AH183" s="85"/>
      <c r="AI183" s="85"/>
      <c r="AJ183" s="2"/>
      <c r="AK183" s="102"/>
      <c r="AL183" s="103"/>
    </row>
    <row r="184" customFormat="false" ht="12.75" hidden="false" customHeight="true" outlineLevel="0" collapsed="false">
      <c r="B184" s="492" t="s">
        <v>436</v>
      </c>
      <c r="C184" s="492"/>
      <c r="D184" s="492"/>
      <c r="E184" s="172" t="n">
        <f aca="false">MAX(B174:J174)-MIN(B174:J174)</f>
        <v>9</v>
      </c>
      <c r="F184" s="2"/>
      <c r="G184" s="2"/>
      <c r="H184" s="2"/>
      <c r="I184" s="2"/>
      <c r="J184" s="2"/>
      <c r="K184" s="103"/>
      <c r="L184" s="487"/>
      <c r="M184" s="487"/>
      <c r="N184" s="487"/>
      <c r="O184" s="487"/>
      <c r="P184" s="487"/>
      <c r="Q184" s="487"/>
      <c r="R184" s="487"/>
      <c r="S184" s="487"/>
      <c r="T184" s="487"/>
      <c r="U184" s="103"/>
      <c r="V184" s="2"/>
      <c r="W184" s="2"/>
      <c r="X184" s="90"/>
      <c r="Y184" s="2"/>
      <c r="Z184" s="2"/>
      <c r="AA184" s="2"/>
      <c r="AB184" s="98"/>
      <c r="AC184" s="2"/>
      <c r="AD184" s="2"/>
      <c r="AE184" s="2"/>
      <c r="AF184" s="2"/>
      <c r="AG184" s="71"/>
      <c r="AH184" s="85"/>
      <c r="AI184" s="87"/>
      <c r="AJ184" s="103"/>
      <c r="AK184" s="107"/>
      <c r="AL184" s="103"/>
    </row>
    <row r="185" customFormat="false" ht="12.75" hidden="false" customHeight="true" outlineLevel="0" collapsed="false">
      <c r="B185" s="90"/>
      <c r="C185" s="2"/>
      <c r="D185" s="2"/>
      <c r="E185" s="2"/>
      <c r="F185" s="2"/>
      <c r="G185" s="2"/>
      <c r="H185" s="2"/>
      <c r="I185" s="2"/>
      <c r="J185" s="2"/>
      <c r="K185" s="103"/>
      <c r="L185" s="487"/>
      <c r="M185" s="487"/>
      <c r="N185" s="487"/>
      <c r="O185" s="487"/>
      <c r="P185" s="487"/>
      <c r="Q185" s="487"/>
      <c r="R185" s="487"/>
      <c r="S185" s="487"/>
      <c r="T185" s="487"/>
      <c r="U185" s="164"/>
      <c r="V185" s="2"/>
      <c r="W185" s="2"/>
      <c r="X185" s="90"/>
      <c r="Y185" s="2"/>
      <c r="Z185" s="2"/>
      <c r="AA185" s="2"/>
      <c r="AB185" s="98"/>
      <c r="AC185" s="2"/>
      <c r="AD185" s="2"/>
      <c r="AE185" s="2"/>
      <c r="AF185" s="2"/>
      <c r="AG185" s="71"/>
      <c r="AH185" s="85"/>
      <c r="AI185" s="87"/>
      <c r="AJ185" s="103"/>
      <c r="AK185" s="2"/>
      <c r="AL185" s="2"/>
    </row>
    <row r="186" customFormat="false" ht="12.75" hidden="false" customHeight="true" outlineLevel="0" collapsed="false">
      <c r="B186" s="90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164"/>
      <c r="V186" s="2"/>
      <c r="W186" s="2"/>
      <c r="X186" s="90"/>
      <c r="Y186" s="2"/>
      <c r="Z186" s="2"/>
      <c r="AA186" s="2"/>
      <c r="AB186" s="98"/>
      <c r="AC186" s="2"/>
      <c r="AD186" s="2"/>
      <c r="AE186" s="2"/>
      <c r="AF186" s="2"/>
      <c r="AG186" s="71"/>
      <c r="AH186" s="85"/>
      <c r="AI186" s="85"/>
      <c r="AJ186" s="2"/>
      <c r="AK186" s="2"/>
      <c r="AL186" s="2"/>
    </row>
    <row r="187" customFormat="false" ht="12.75" hidden="false" customHeight="true" outlineLevel="0" collapsed="false">
      <c r="B187" s="90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164"/>
      <c r="V187" s="2"/>
      <c r="W187" s="2"/>
      <c r="X187" s="90"/>
      <c r="Y187" s="2"/>
      <c r="Z187" s="2"/>
      <c r="AA187" s="2"/>
      <c r="AB187" s="98"/>
      <c r="AC187" s="2"/>
      <c r="AD187" s="2"/>
      <c r="AE187" s="2"/>
      <c r="AF187" s="2"/>
      <c r="AG187" s="71"/>
      <c r="AH187" s="85"/>
      <c r="AI187" s="85"/>
      <c r="AJ187" s="2"/>
      <c r="AK187" s="2"/>
      <c r="AL187" s="2"/>
    </row>
    <row r="188" customFormat="false" ht="12.75" hidden="false" customHeight="true" outlineLevel="0" collapsed="false">
      <c r="B188" s="90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90"/>
      <c r="Y188" s="2"/>
      <c r="Z188" s="2"/>
      <c r="AA188" s="2"/>
      <c r="AB188" s="98"/>
      <c r="AC188" s="2"/>
      <c r="AD188" s="2"/>
      <c r="AE188" s="2"/>
      <c r="AF188" s="2"/>
      <c r="AG188" s="71"/>
      <c r="AH188" s="85"/>
      <c r="AI188" s="85"/>
      <c r="AJ188" s="2"/>
      <c r="AK188" s="2"/>
      <c r="AL188" s="2"/>
    </row>
    <row r="189" customFormat="false" ht="12.75" hidden="false" customHeight="true" outlineLevel="0" collapsed="false">
      <c r="B189" s="90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493" t="s">
        <v>495</v>
      </c>
      <c r="Q189" s="493"/>
      <c r="R189" s="493"/>
      <c r="S189" s="493"/>
      <c r="T189" s="493"/>
      <c r="U189" s="2"/>
      <c r="V189" s="2"/>
      <c r="W189" s="2"/>
      <c r="X189" s="90"/>
      <c r="Y189" s="2"/>
      <c r="Z189" s="2"/>
      <c r="AA189" s="2"/>
      <c r="AB189" s="98"/>
      <c r="AC189" s="2"/>
      <c r="AD189" s="2"/>
      <c r="AE189" s="2"/>
      <c r="AF189" s="2"/>
      <c r="AG189" s="71"/>
      <c r="AH189" s="85"/>
      <c r="AI189" s="87"/>
      <c r="AJ189" s="103"/>
      <c r="AK189" s="2"/>
      <c r="AL189" s="2"/>
    </row>
    <row r="190" customFormat="false" ht="12.75" hidden="false" customHeight="true" outlineLevel="0" collapsed="false">
      <c r="B190" s="90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494" t="n">
        <v>1</v>
      </c>
      <c r="Q190" s="402" t="str">
        <f aca="false">IF(Y90=1,AA90,"No")</f>
        <v>Libertad - Salir de estructuras o situaciones que asfixian.</v>
      </c>
      <c r="R190" s="402"/>
      <c r="S190" s="402"/>
      <c r="T190" s="402"/>
      <c r="U190" s="2"/>
      <c r="V190" s="2"/>
      <c r="W190" s="2"/>
      <c r="X190" s="90"/>
      <c r="Y190" s="2"/>
      <c r="Z190" s="2"/>
      <c r="AA190" s="2"/>
      <c r="AB190" s="98"/>
      <c r="AC190" s="2"/>
      <c r="AD190" s="2"/>
      <c r="AE190" s="2"/>
      <c r="AF190" s="2"/>
      <c r="AG190" s="71"/>
      <c r="AH190" s="85"/>
      <c r="AI190" s="87"/>
      <c r="AJ190" s="103"/>
      <c r="AK190" s="2"/>
      <c r="AL190" s="2"/>
    </row>
    <row r="191" customFormat="false" ht="12.75" hidden="false" customHeight="true" outlineLevel="0" collapsed="false">
      <c r="B191" s="182"/>
      <c r="C191" s="182"/>
      <c r="D191" s="182"/>
      <c r="E191" s="182"/>
      <c r="F191" s="182"/>
      <c r="G191" s="182"/>
      <c r="H191" s="182"/>
      <c r="I191" s="182"/>
      <c r="J191" s="182"/>
      <c r="K191" s="2"/>
      <c r="L191" s="2"/>
      <c r="M191" s="2"/>
      <c r="N191" s="2"/>
      <c r="O191" s="2"/>
      <c r="P191" s="409" t="n">
        <f aca="false">+B183</f>
        <v>-3.5</v>
      </c>
      <c r="Q191" s="402"/>
      <c r="R191" s="402"/>
      <c r="S191" s="402"/>
      <c r="T191" s="402"/>
      <c r="U191" s="2"/>
      <c r="V191" s="2"/>
      <c r="W191" s="2"/>
      <c r="X191" s="90"/>
      <c r="Y191" s="2"/>
      <c r="Z191" s="2"/>
      <c r="AA191" s="2"/>
      <c r="AB191" s="98"/>
      <c r="AC191" s="2"/>
      <c r="AD191" s="2"/>
      <c r="AE191" s="2"/>
      <c r="AF191" s="2"/>
      <c r="AG191" s="71"/>
      <c r="AH191" s="85"/>
      <c r="AI191" s="87"/>
      <c r="AJ191" s="103"/>
      <c r="AK191" s="2"/>
      <c r="AL191" s="2"/>
    </row>
    <row r="192" customFormat="false" ht="12.75" hidden="false" customHeight="true" outlineLevel="0" collapsed="false">
      <c r="B192" s="182"/>
      <c r="C192" s="182"/>
      <c r="D192" s="182"/>
      <c r="E192" s="182"/>
      <c r="F192" s="182"/>
      <c r="G192" s="182"/>
      <c r="H192" s="182"/>
      <c r="I192" s="182"/>
      <c r="J192" s="182"/>
      <c r="K192" s="2"/>
      <c r="L192" s="2"/>
      <c r="M192" s="495" t="s">
        <v>412</v>
      </c>
      <c r="N192" s="182"/>
      <c r="O192" s="182"/>
      <c r="P192" s="494" t="n">
        <v>2</v>
      </c>
      <c r="Q192" s="402" t="str">
        <f aca="false">IF(Y91=1,AA91,"No")</f>
        <v>No</v>
      </c>
      <c r="R192" s="402"/>
      <c r="S192" s="402"/>
      <c r="T192" s="402"/>
      <c r="U192" s="2"/>
      <c r="V192" s="2"/>
      <c r="W192" s="2"/>
      <c r="X192" s="90"/>
      <c r="Y192" s="2"/>
      <c r="Z192" s="2"/>
      <c r="AA192" s="2"/>
      <c r="AB192" s="98"/>
      <c r="AC192" s="2"/>
      <c r="AD192" s="2"/>
      <c r="AE192" s="2"/>
      <c r="AF192" s="2"/>
      <c r="AG192" s="71"/>
      <c r="AH192" s="85"/>
      <c r="AI192" s="87"/>
      <c r="AJ192" s="103"/>
      <c r="AK192" s="2"/>
      <c r="AL192" s="2"/>
    </row>
    <row r="193" customFormat="false" ht="12.75" hidden="false" customHeight="true" outlineLevel="0" collapsed="false">
      <c r="B193" s="182"/>
      <c r="C193" s="182"/>
      <c r="D193" s="182"/>
      <c r="E193" s="182"/>
      <c r="F193" s="182"/>
      <c r="G193" s="182"/>
      <c r="H193" s="182"/>
      <c r="I193" s="182"/>
      <c r="J193" s="182"/>
      <c r="K193" s="2"/>
      <c r="L193" s="2"/>
      <c r="M193" s="495" t="s">
        <v>414</v>
      </c>
      <c r="N193" s="182"/>
      <c r="O193" s="182"/>
      <c r="P193" s="409" t="n">
        <f aca="false">+C183</f>
        <v>1.5</v>
      </c>
      <c r="Q193" s="402"/>
      <c r="R193" s="402"/>
      <c r="S193" s="402"/>
      <c r="T193" s="402"/>
      <c r="U193" s="2"/>
      <c r="V193" s="2"/>
      <c r="W193" s="2"/>
      <c r="X193" s="90"/>
      <c r="Y193" s="2"/>
      <c r="Z193" s="2"/>
      <c r="AA193" s="2"/>
      <c r="AB193" s="98"/>
      <c r="AC193" s="2"/>
      <c r="AD193" s="2"/>
      <c r="AE193" s="2"/>
      <c r="AF193" s="2"/>
      <c r="AG193" s="71"/>
      <c r="AH193" s="85"/>
      <c r="AI193" s="87"/>
      <c r="AJ193" s="103"/>
      <c r="AK193" s="2"/>
      <c r="AL193" s="2"/>
    </row>
    <row r="194" customFormat="false" ht="17.25" hidden="false" customHeight="true" outlineLevel="0" collapsed="false">
      <c r="B194" s="182"/>
      <c r="C194" s="182"/>
      <c r="D194" s="182"/>
      <c r="E194" s="182"/>
      <c r="F194" s="182"/>
      <c r="G194" s="182"/>
      <c r="H194" s="182"/>
      <c r="I194" s="182"/>
      <c r="J194" s="182"/>
      <c r="K194" s="2"/>
      <c r="L194" s="2"/>
      <c r="M194" s="124" t="s">
        <v>416</v>
      </c>
      <c r="N194" s="2"/>
      <c r="O194" s="2"/>
      <c r="P194" s="494" t="n">
        <v>3</v>
      </c>
      <c r="Q194" s="402" t="str">
        <f aca="false">IF(Y92=1,AA92,"No")</f>
        <v>No</v>
      </c>
      <c r="R194" s="402"/>
      <c r="S194" s="402"/>
      <c r="T194" s="402"/>
      <c r="U194" s="2"/>
      <c r="V194" s="2"/>
      <c r="W194" s="2"/>
      <c r="X194" s="90"/>
      <c r="Y194" s="2"/>
      <c r="Z194" s="2"/>
      <c r="AA194" s="2"/>
      <c r="AB194" s="98"/>
      <c r="AC194" s="2"/>
      <c r="AD194" s="2"/>
      <c r="AE194" s="2"/>
      <c r="AF194" s="2"/>
      <c r="AG194" s="71"/>
      <c r="AH194" s="85"/>
      <c r="AI194" s="87"/>
      <c r="AJ194" s="103"/>
      <c r="AK194" s="2"/>
      <c r="AL194" s="2"/>
    </row>
    <row r="195" customFormat="false" ht="17.25" hidden="false" customHeight="true" outlineLevel="0" collapsed="false">
      <c r="B195" s="496" t="s">
        <v>447</v>
      </c>
      <c r="C195" s="496"/>
      <c r="D195" s="496"/>
      <c r="E195" s="496"/>
      <c r="F195" s="496"/>
      <c r="G195" s="496"/>
      <c r="H195" s="496"/>
      <c r="I195" s="496"/>
      <c r="J195" s="496"/>
      <c r="K195" s="2"/>
      <c r="L195" s="2"/>
      <c r="M195" s="124" t="s">
        <v>418</v>
      </c>
      <c r="N195" s="2"/>
      <c r="O195" s="2"/>
      <c r="P195" s="409" t="n">
        <f aca="false">+D183</f>
        <v>0.5</v>
      </c>
      <c r="Q195" s="402"/>
      <c r="R195" s="402"/>
      <c r="S195" s="402"/>
      <c r="T195" s="402"/>
      <c r="U195" s="2"/>
      <c r="V195" s="2"/>
      <c r="W195" s="2"/>
      <c r="X195" s="90"/>
      <c r="Y195" s="2"/>
      <c r="Z195" s="2"/>
      <c r="AA195" s="2"/>
      <c r="AB195" s="98"/>
      <c r="AC195" s="2"/>
      <c r="AD195" s="2"/>
      <c r="AE195" s="2"/>
      <c r="AF195" s="2"/>
      <c r="AG195" s="71"/>
      <c r="AH195" s="85"/>
      <c r="AI195" s="87"/>
      <c r="AJ195" s="103"/>
      <c r="AK195" s="2"/>
      <c r="AL195" s="2"/>
    </row>
    <row r="196" customFormat="false" ht="17.25" hidden="false" customHeight="true" outlineLevel="0" collapsed="false">
      <c r="B196" s="497" t="n">
        <v>1</v>
      </c>
      <c r="C196" s="498" t="n">
        <v>5</v>
      </c>
      <c r="D196" s="497" t="n">
        <v>2</v>
      </c>
      <c r="E196" s="498" t="n">
        <v>6</v>
      </c>
      <c r="F196" s="497" t="n">
        <v>3</v>
      </c>
      <c r="G196" s="498" t="n">
        <v>7</v>
      </c>
      <c r="H196" s="497" t="n">
        <v>4</v>
      </c>
      <c r="I196" s="499" t="n">
        <v>8</v>
      </c>
      <c r="J196" s="500" t="n">
        <v>9</v>
      </c>
      <c r="K196" s="2"/>
      <c r="L196" s="2"/>
      <c r="M196" s="439" t="s">
        <v>417</v>
      </c>
      <c r="N196" s="2"/>
      <c r="O196" s="2"/>
      <c r="P196" s="494" t="n">
        <v>4</v>
      </c>
      <c r="Q196" s="402" t="str">
        <f aca="false">IF(Y93=1,AA93,"No")</f>
        <v>No</v>
      </c>
      <c r="R196" s="402"/>
      <c r="S196" s="402"/>
      <c r="T196" s="402"/>
      <c r="U196" s="2"/>
      <c r="V196" s="2"/>
      <c r="W196" s="2"/>
      <c r="X196" s="90"/>
      <c r="Y196" s="2"/>
      <c r="Z196" s="2"/>
      <c r="AA196" s="2"/>
      <c r="AB196" s="98"/>
      <c r="AC196" s="2"/>
      <c r="AD196" s="2"/>
      <c r="AE196" s="2"/>
      <c r="AF196" s="2"/>
      <c r="AG196" s="71"/>
      <c r="AH196" s="85"/>
      <c r="AI196" s="7"/>
      <c r="AJ196" s="103"/>
      <c r="AK196" s="2"/>
      <c r="AL196" s="2"/>
    </row>
    <row r="197" customFormat="false" ht="17.25" hidden="false" customHeight="true" outlineLevel="0" collapsed="false">
      <c r="B197" s="205" t="n">
        <f aca="false">+B174</f>
        <v>11</v>
      </c>
      <c r="C197" s="206" t="n">
        <f aca="false">+F174</f>
        <v>17</v>
      </c>
      <c r="D197" s="205" t="n">
        <f aca="false">+C174</f>
        <v>16</v>
      </c>
      <c r="E197" s="206" t="n">
        <f aca="false">+G174</f>
        <v>11</v>
      </c>
      <c r="F197" s="205" t="n">
        <f aca="false">+D174</f>
        <v>15</v>
      </c>
      <c r="G197" s="206" t="n">
        <f aca="false">+H174</f>
        <v>19</v>
      </c>
      <c r="H197" s="205" t="n">
        <f aca="false">+E174</f>
        <v>15</v>
      </c>
      <c r="I197" s="207" t="n">
        <f aca="false">+I174</f>
        <v>11</v>
      </c>
      <c r="J197" s="208" t="n">
        <f aca="false">+J174</f>
        <v>10</v>
      </c>
      <c r="K197" s="2"/>
      <c r="L197" s="2"/>
      <c r="M197" s="442" t="s">
        <v>503</v>
      </c>
      <c r="N197" s="2"/>
      <c r="O197" s="2"/>
      <c r="P197" s="409" t="n">
        <f aca="false">+E183</f>
        <v>0.5</v>
      </c>
      <c r="Q197" s="402"/>
      <c r="R197" s="402"/>
      <c r="S197" s="402"/>
      <c r="T197" s="402"/>
      <c r="U197" s="2"/>
      <c r="V197" s="2"/>
      <c r="W197" s="2"/>
      <c r="X197" s="90"/>
      <c r="Y197" s="2"/>
      <c r="Z197" s="2"/>
      <c r="AA197" s="2"/>
      <c r="AB197" s="98"/>
      <c r="AC197" s="2"/>
      <c r="AD197" s="2"/>
      <c r="AE197" s="2"/>
      <c r="AF197" s="2"/>
      <c r="AG197" s="71"/>
      <c r="AH197" s="85"/>
      <c r="AI197" s="85"/>
      <c r="AJ197" s="103"/>
      <c r="AK197" s="2"/>
      <c r="AL197" s="2"/>
    </row>
    <row r="198" customFormat="false" ht="17.25" hidden="false" customHeight="true" outlineLevel="0" collapsed="false">
      <c r="B198" s="208" t="n">
        <f aca="false">(+B174+F174)</f>
        <v>28</v>
      </c>
      <c r="C198" s="208"/>
      <c r="D198" s="208" t="n">
        <f aca="false">(+C174+G174)</f>
        <v>27</v>
      </c>
      <c r="E198" s="208"/>
      <c r="F198" s="208" t="n">
        <f aca="false">(+D174+H174)</f>
        <v>34</v>
      </c>
      <c r="G198" s="208"/>
      <c r="H198" s="208" t="n">
        <f aca="false">(+E174+I174)</f>
        <v>26</v>
      </c>
      <c r="I198" s="208"/>
      <c r="J198" s="208"/>
      <c r="K198" s="2"/>
      <c r="L198" s="2"/>
      <c r="M198" s="90"/>
      <c r="N198" s="2"/>
      <c r="O198" s="2"/>
      <c r="P198" s="494" t="n">
        <v>5</v>
      </c>
      <c r="Q198" s="402" t="str">
        <f aca="false">IF(Y94=1,AA94,"No")</f>
        <v>No</v>
      </c>
      <c r="R198" s="402"/>
      <c r="S198" s="402"/>
      <c r="T198" s="402"/>
      <c r="U198" s="2"/>
      <c r="V198" s="2"/>
      <c r="W198" s="2"/>
      <c r="X198" s="90"/>
      <c r="Y198" s="2"/>
      <c r="Z198" s="2"/>
      <c r="AA198" s="2"/>
      <c r="AB198" s="98"/>
      <c r="AC198" s="2"/>
      <c r="AD198" s="2"/>
      <c r="AE198" s="2"/>
      <c r="AF198" s="2"/>
      <c r="AG198" s="71"/>
      <c r="AH198" s="85"/>
      <c r="AI198" s="85"/>
      <c r="AJ198" s="103"/>
      <c r="AK198" s="2"/>
      <c r="AL198" s="2"/>
    </row>
    <row r="199" customFormat="false" ht="17.25" hidden="false" customHeight="true" outlineLevel="0" collapsed="false">
      <c r="B199" s="210" t="s">
        <v>449</v>
      </c>
      <c r="C199" s="210"/>
      <c r="D199" s="211" t="s">
        <v>450</v>
      </c>
      <c r="E199" s="211"/>
      <c r="F199" s="212" t="s">
        <v>451</v>
      </c>
      <c r="G199" s="212"/>
      <c r="H199" s="213" t="s">
        <v>452</v>
      </c>
      <c r="I199" s="213"/>
      <c r="J199" s="214" t="s">
        <v>453</v>
      </c>
      <c r="K199" s="2"/>
      <c r="L199" s="2"/>
      <c r="M199" s="2"/>
      <c r="N199" s="2"/>
      <c r="O199" s="2"/>
      <c r="P199" s="409" t="n">
        <f aca="false">+F183</f>
        <v>2.5</v>
      </c>
      <c r="Q199" s="402"/>
      <c r="R199" s="402"/>
      <c r="S199" s="402"/>
      <c r="T199" s="402"/>
      <c r="U199" s="2"/>
      <c r="V199" s="2"/>
      <c r="W199" s="2"/>
      <c r="X199" s="90"/>
      <c r="Y199" s="2"/>
      <c r="Z199" s="2"/>
      <c r="AA199" s="2"/>
      <c r="AB199" s="98"/>
      <c r="AC199" s="2"/>
      <c r="AD199" s="2"/>
      <c r="AE199" s="2"/>
      <c r="AF199" s="2"/>
      <c r="AG199" s="71"/>
      <c r="AH199" s="85"/>
      <c r="AI199" s="85"/>
      <c r="AJ199" s="2"/>
      <c r="AK199" s="2"/>
      <c r="AL199" s="2"/>
    </row>
    <row r="200" customFormat="false" ht="17.25" hidden="false" customHeight="true" outlineLevel="0" collapsed="false">
      <c r="B200" s="440" t="str">
        <f aca="false">IF(B198=MIN($B$198:$I$198),"Eje más bajo",IF(B198=MAX($B198:$I198),"Eje más alto"," "))</f>
        <v> </v>
      </c>
      <c r="C200" s="440"/>
      <c r="D200" s="440" t="str">
        <f aca="false">IF(D198=MIN($B$198:$I$198),"Eje más bajo",IF(D198=MAX($B198:$I198),"Eje más alto"," "))</f>
        <v> </v>
      </c>
      <c r="E200" s="440"/>
      <c r="F200" s="440" t="str">
        <f aca="false">IF(F198=MIN($B$198:$I$198),"Eje más bajo",IF(F198=MAX($B198:$I198),"Eje más alto"," "))</f>
        <v>Eje más alto</v>
      </c>
      <c r="G200" s="440"/>
      <c r="H200" s="440" t="str">
        <f aca="false">IF(H198=MIN($B$198:$I$198),"Eje más bajo",IF(H198=MAX($B198:$I198),"Eje más alto"," "))</f>
        <v>Eje más bajo</v>
      </c>
      <c r="I200" s="440"/>
      <c r="J200" s="218" t="str">
        <f aca="false">IF(J174&gt;H176,"Sobre Media","Bajo Media")</f>
        <v>Bajo Media</v>
      </c>
      <c r="K200" s="2"/>
      <c r="L200" s="2"/>
      <c r="M200" s="2"/>
      <c r="N200" s="2"/>
      <c r="O200" s="2"/>
      <c r="P200" s="494" t="n">
        <v>6</v>
      </c>
      <c r="Q200" s="402" t="str">
        <f aca="false">IF(Y95=1,AA95,"No")</f>
        <v>Libertad - Revisar obligaciones o compromisos que se ha creado.</v>
      </c>
      <c r="R200" s="402"/>
      <c r="S200" s="402"/>
      <c r="T200" s="402"/>
      <c r="U200" s="2"/>
      <c r="V200" s="2"/>
      <c r="W200" s="2"/>
      <c r="X200" s="90"/>
      <c r="Y200" s="2"/>
      <c r="Z200" s="2"/>
      <c r="AA200" s="2"/>
      <c r="AB200" s="98"/>
      <c r="AC200" s="2"/>
      <c r="AD200" s="2"/>
      <c r="AE200" s="2"/>
      <c r="AF200" s="2"/>
      <c r="AG200" s="71"/>
      <c r="AH200" s="85"/>
      <c r="AI200" s="2"/>
      <c r="AJ200" s="2"/>
      <c r="AK200" s="2"/>
      <c r="AL200" s="2"/>
    </row>
    <row r="201" customFormat="false" ht="17.25" hidden="false" customHeight="true" outlineLevel="0" collapsed="false">
      <c r="B201" s="501" t="s">
        <v>458</v>
      </c>
      <c r="C201" s="501"/>
      <c r="D201" s="501"/>
      <c r="E201" s="443" t="n">
        <f aca="false">MAX(B198:I198)</f>
        <v>34</v>
      </c>
      <c r="F201" s="182"/>
      <c r="G201" s="182"/>
      <c r="H201" s="182"/>
      <c r="I201" s="182"/>
      <c r="J201" s="218"/>
      <c r="K201" s="2"/>
      <c r="L201" s="2"/>
      <c r="M201" s="2"/>
      <c r="N201" s="2"/>
      <c r="O201" s="2"/>
      <c r="P201" s="409" t="n">
        <f aca="false">+G183</f>
        <v>-3.5</v>
      </c>
      <c r="Q201" s="402"/>
      <c r="R201" s="402"/>
      <c r="S201" s="402"/>
      <c r="T201" s="402"/>
      <c r="U201" s="2"/>
      <c r="V201" s="2"/>
      <c r="W201" s="2"/>
      <c r="X201" s="90"/>
      <c r="Y201" s="2"/>
      <c r="Z201" s="2"/>
      <c r="AA201" s="2"/>
      <c r="AB201" s="98"/>
      <c r="AC201" s="2"/>
      <c r="AD201" s="2"/>
      <c r="AE201" s="2"/>
      <c r="AF201" s="2"/>
      <c r="AG201" s="71"/>
      <c r="AH201" s="85"/>
      <c r="AI201" s="2"/>
      <c r="AJ201" s="2"/>
      <c r="AK201" s="2"/>
      <c r="AL201" s="2"/>
    </row>
    <row r="202" customFormat="false" ht="17.25" hidden="false" customHeight="true" outlineLevel="0" collapsed="false">
      <c r="B202" s="501" t="s">
        <v>460</v>
      </c>
      <c r="C202" s="501"/>
      <c r="D202" s="501"/>
      <c r="E202" s="206" t="n">
        <f aca="false">MIN(B198:I198)</f>
        <v>26</v>
      </c>
      <c r="F202" s="182"/>
      <c r="G202" s="182"/>
      <c r="H202" s="182"/>
      <c r="I202" s="182"/>
      <c r="J202" s="182"/>
      <c r="K202" s="2"/>
      <c r="L202" s="2"/>
      <c r="M202" s="2"/>
      <c r="N202" s="2"/>
      <c r="O202" s="2"/>
      <c r="P202" s="494" t="n">
        <v>7</v>
      </c>
      <c r="Q202" s="402" t="str">
        <f aca="false">IF(Y96=1,AA96,"No")</f>
        <v>No</v>
      </c>
      <c r="R202" s="402"/>
      <c r="S202" s="402"/>
      <c r="T202" s="402"/>
      <c r="U202" s="2"/>
      <c r="V202" s="2"/>
      <c r="W202" s="2"/>
      <c r="X202" s="90"/>
      <c r="Y202" s="2"/>
      <c r="Z202" s="2"/>
      <c r="AA202" s="2"/>
      <c r="AB202" s="98"/>
      <c r="AC202" s="2"/>
      <c r="AD202" s="2"/>
      <c r="AE202" s="2"/>
      <c r="AF202" s="2"/>
      <c r="AG202" s="71"/>
      <c r="AH202" s="85"/>
      <c r="AI202" s="2"/>
      <c r="AJ202" s="2"/>
      <c r="AK202" s="2"/>
      <c r="AL202" s="2"/>
    </row>
    <row r="203" customFormat="false" ht="17.25" hidden="false" customHeight="true" outlineLevel="0" collapsed="false">
      <c r="B203" s="501" t="s">
        <v>461</v>
      </c>
      <c r="C203" s="501"/>
      <c r="D203" s="501"/>
      <c r="E203" s="237" t="n">
        <f aca="false">+E201-E202</f>
        <v>8</v>
      </c>
      <c r="F203" s="238" t="str">
        <f aca="false">+IF(E203&lt;=3.5,"Trabajar un poco",IF(E203&gt;7,"Trabajar mucho","Trabajo moderado"))</f>
        <v>Trabajar mucho</v>
      </c>
      <c r="G203" s="238"/>
      <c r="H203" s="238"/>
      <c r="I203" s="182"/>
      <c r="J203" s="182"/>
      <c r="K203" s="2"/>
      <c r="L203" s="2"/>
      <c r="M203" s="2"/>
      <c r="N203" s="2"/>
      <c r="O203" s="2"/>
      <c r="P203" s="409" t="n">
        <f aca="false">+H183</f>
        <v>4.5</v>
      </c>
      <c r="Q203" s="402"/>
      <c r="R203" s="402"/>
      <c r="S203" s="402"/>
      <c r="T203" s="402"/>
      <c r="U203" s="2"/>
      <c r="V203" s="2"/>
      <c r="W203" s="2"/>
      <c r="X203" s="90"/>
      <c r="Y203" s="2"/>
      <c r="Z203" s="2"/>
      <c r="AA203" s="2"/>
      <c r="AB203" s="98"/>
      <c r="AC203" s="2"/>
      <c r="AD203" s="2"/>
      <c r="AE203" s="2"/>
      <c r="AF203" s="2"/>
      <c r="AG203" s="71"/>
      <c r="AH203" s="85"/>
      <c r="AI203" s="2"/>
      <c r="AJ203" s="2"/>
      <c r="AK203" s="2"/>
      <c r="AL203" s="2"/>
    </row>
    <row r="204" customFormat="false" ht="17.25" hidden="false" customHeight="true" outlineLevel="0" collapsed="false">
      <c r="B204" s="90"/>
      <c r="C204" s="2"/>
      <c r="D204" s="2"/>
      <c r="E204" s="2"/>
      <c r="F204" s="2"/>
      <c r="G204" s="2"/>
      <c r="H204" s="2"/>
      <c r="I204" s="118"/>
      <c r="J204" s="118"/>
      <c r="K204" s="182"/>
      <c r="L204" s="2"/>
      <c r="M204" s="90"/>
      <c r="N204" s="2"/>
      <c r="O204" s="2"/>
      <c r="P204" s="494" t="n">
        <v>8</v>
      </c>
      <c r="Q204" s="402" t="str">
        <f aca="false">IF(Y97=1,AA97,"No")</f>
        <v>Una decisión - Poner límites - Considerar las consecuencias.</v>
      </c>
      <c r="R204" s="402"/>
      <c r="S204" s="402"/>
      <c r="T204" s="402"/>
      <c r="U204" s="2"/>
      <c r="V204" s="2"/>
      <c r="W204" s="2"/>
      <c r="X204" s="90"/>
      <c r="Y204" s="2"/>
      <c r="Z204" s="2"/>
      <c r="AA204" s="2"/>
      <c r="AB204" s="98"/>
      <c r="AC204" s="2"/>
      <c r="AD204" s="2"/>
      <c r="AE204" s="2"/>
      <c r="AF204" s="2"/>
      <c r="AG204" s="71"/>
      <c r="AH204" s="85"/>
      <c r="AI204" s="2"/>
      <c r="AJ204" s="2"/>
      <c r="AK204" s="2"/>
      <c r="AL204" s="2"/>
    </row>
    <row r="205" customFormat="false" ht="17.25" hidden="false" customHeight="true" outlineLevel="0" collapsed="false">
      <c r="B205" s="502" t="s">
        <v>440</v>
      </c>
      <c r="C205" s="502"/>
      <c r="D205" s="502"/>
      <c r="E205" s="502"/>
      <c r="F205" s="502"/>
      <c r="G205" s="502"/>
      <c r="H205" s="502"/>
      <c r="I205" s="502"/>
      <c r="J205" s="502"/>
      <c r="K205" s="2"/>
      <c r="L205" s="2"/>
      <c r="M205" s="90"/>
      <c r="N205" s="2"/>
      <c r="O205" s="2"/>
      <c r="P205" s="409" t="n">
        <f aca="false">+I183</f>
        <v>-3.5</v>
      </c>
      <c r="Q205" s="402"/>
      <c r="R205" s="402"/>
      <c r="S205" s="402"/>
      <c r="T205" s="402"/>
      <c r="U205" s="2"/>
      <c r="V205" s="2"/>
      <c r="W205" s="2"/>
      <c r="X205" s="90"/>
      <c r="Y205" s="2"/>
      <c r="Z205" s="2"/>
      <c r="AA205" s="2"/>
      <c r="AB205" s="98"/>
      <c r="AC205" s="2"/>
      <c r="AD205" s="2"/>
      <c r="AE205" s="2"/>
      <c r="AF205" s="2"/>
      <c r="AG205" s="71"/>
      <c r="AH205" s="85"/>
      <c r="AI205" s="85"/>
      <c r="AJ205" s="2"/>
      <c r="AK205" s="2"/>
      <c r="AL205" s="2"/>
    </row>
    <row r="206" customFormat="false" ht="17.25" hidden="false" customHeight="true" outlineLevel="0" collapsed="false">
      <c r="B206" s="503" t="n">
        <v>4</v>
      </c>
      <c r="C206" s="504" t="n">
        <v>5</v>
      </c>
      <c r="D206" s="504" t="n">
        <v>3</v>
      </c>
      <c r="E206" s="504" t="n">
        <v>6</v>
      </c>
      <c r="F206" s="504" t="n">
        <v>2</v>
      </c>
      <c r="G206" s="504" t="n">
        <v>7</v>
      </c>
      <c r="H206" s="504" t="n">
        <v>1</v>
      </c>
      <c r="I206" s="504" t="n">
        <v>8</v>
      </c>
      <c r="J206" s="505" t="n">
        <v>9</v>
      </c>
      <c r="K206" s="2"/>
      <c r="L206" s="2"/>
      <c r="M206" s="90"/>
      <c r="N206" s="2"/>
      <c r="O206" s="2"/>
      <c r="P206" s="494" t="n">
        <v>9</v>
      </c>
      <c r="Q206" s="402" t="str">
        <f aca="false">IF(Y98=1,AA98,"No")</f>
        <v>Parar - Delegar - Salir de la adicción a la actividad.</v>
      </c>
      <c r="R206" s="402"/>
      <c r="S206" s="402"/>
      <c r="T206" s="402"/>
      <c r="U206" s="2"/>
      <c r="V206" s="2"/>
      <c r="W206" s="2"/>
      <c r="X206" s="90"/>
      <c r="Y206" s="2"/>
      <c r="Z206" s="2"/>
      <c r="AA206" s="2"/>
      <c r="AB206" s="98"/>
      <c r="AC206" s="2"/>
      <c r="AD206" s="2"/>
      <c r="AE206" s="2"/>
      <c r="AF206" s="2"/>
      <c r="AG206" s="71"/>
      <c r="AH206" s="85"/>
      <c r="AI206" s="85"/>
      <c r="AJ206" s="2"/>
      <c r="AK206" s="2"/>
      <c r="AL206" s="2"/>
    </row>
    <row r="207" customFormat="false" ht="17.25" hidden="false" customHeight="true" outlineLevel="0" collapsed="false">
      <c r="B207" s="187" t="n">
        <f aca="false">+E174</f>
        <v>15</v>
      </c>
      <c r="C207" s="188" t="n">
        <f aca="false">+F174</f>
        <v>17</v>
      </c>
      <c r="D207" s="188" t="n">
        <f aca="false">+D174</f>
        <v>15</v>
      </c>
      <c r="E207" s="188" t="n">
        <f aca="false">+G174</f>
        <v>11</v>
      </c>
      <c r="F207" s="188" t="n">
        <f aca="false">+C174</f>
        <v>16</v>
      </c>
      <c r="G207" s="188" t="n">
        <f aca="false">+H174</f>
        <v>19</v>
      </c>
      <c r="H207" s="188" t="n">
        <f aca="false">+B174</f>
        <v>11</v>
      </c>
      <c r="I207" s="188" t="n">
        <f aca="false">+I174</f>
        <v>11</v>
      </c>
      <c r="J207" s="189" t="n">
        <f aca="false">+J174</f>
        <v>10</v>
      </c>
      <c r="K207" s="2"/>
      <c r="L207" s="2"/>
      <c r="M207" s="90"/>
      <c r="N207" s="2"/>
      <c r="O207" s="2"/>
      <c r="P207" s="409" t="n">
        <f aca="false">+J183</f>
        <v>-4.5</v>
      </c>
      <c r="Q207" s="402"/>
      <c r="R207" s="402"/>
      <c r="S207" s="402"/>
      <c r="T207" s="402"/>
      <c r="U207" s="2"/>
      <c r="V207" s="2"/>
      <c r="W207" s="2"/>
      <c r="X207" s="90"/>
      <c r="Y207" s="2"/>
      <c r="Z207" s="2"/>
      <c r="AA207" s="2"/>
      <c r="AB207" s="98"/>
      <c r="AC207" s="2"/>
      <c r="AD207" s="2"/>
      <c r="AE207" s="2"/>
      <c r="AF207" s="2"/>
      <c r="AG207" s="71"/>
      <c r="AH207" s="85"/>
      <c r="AI207" s="85"/>
      <c r="AJ207" s="2"/>
      <c r="AK207" s="2"/>
      <c r="AL207" s="2"/>
    </row>
    <row r="208" customFormat="false" ht="17.25" hidden="false" customHeight="true" outlineLevel="0" collapsed="false">
      <c r="B208" s="506" t="s">
        <v>441</v>
      </c>
      <c r="C208" s="506"/>
      <c r="D208" s="507" t="s">
        <v>442</v>
      </c>
      <c r="E208" s="507"/>
      <c r="F208" s="507" t="s">
        <v>443</v>
      </c>
      <c r="G208" s="507"/>
      <c r="H208" s="507" t="s">
        <v>444</v>
      </c>
      <c r="I208" s="507"/>
      <c r="J208" s="508" t="s">
        <v>445</v>
      </c>
      <c r="K208" s="2"/>
      <c r="L208" s="2"/>
      <c r="M208" s="90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90"/>
      <c r="Y208" s="2"/>
      <c r="Z208" s="2"/>
      <c r="AA208" s="2"/>
      <c r="AB208" s="2"/>
      <c r="AC208" s="85"/>
      <c r="AD208" s="2"/>
      <c r="AE208" s="2"/>
      <c r="AF208" s="2"/>
      <c r="AG208" s="71"/>
      <c r="AH208" s="85"/>
      <c r="AI208" s="85"/>
      <c r="AJ208" s="2"/>
      <c r="AK208" s="2"/>
      <c r="AL208" s="2"/>
    </row>
    <row r="209" customFormat="false" ht="17.25" hidden="false" customHeight="true" outlineLevel="0" collapsed="false">
      <c r="A209" s="2"/>
      <c r="B209" s="193" t="str">
        <f aca="false">+IF(AND((B207-C207)&lt;=$AG$84,(B207-C207)&gt;=-$AG$84),"EJE","NO")</f>
        <v>EJE</v>
      </c>
      <c r="C209" s="193"/>
      <c r="D209" s="194" t="str">
        <f aca="false">+IF(AND((D207-E207)&lt;=$AG$84,(D207-E207)&gt;=-$AG$84),"EJE","NO")</f>
        <v>NO</v>
      </c>
      <c r="E209" s="194"/>
      <c r="F209" s="194" t="str">
        <f aca="false">+IF(AND((F207-G207)&lt;=$AG$84,(F207-G207)&gt;=-$AG$84),"EJE","NO")</f>
        <v>EJE</v>
      </c>
      <c r="G209" s="194"/>
      <c r="H209" s="194" t="str">
        <f aca="false">+IF(AND((H207-I207)&lt;=$AG$84,(H207-I207)&gt;=-$AG$84),"EJE","NO")</f>
        <v>EJE</v>
      </c>
      <c r="I209" s="194"/>
      <c r="J209" s="195" t="s">
        <v>446</v>
      </c>
      <c r="K209" s="2"/>
      <c r="L209" s="2"/>
      <c r="M209" s="90"/>
      <c r="N209" s="283"/>
      <c r="O209" s="2"/>
      <c r="P209" s="2"/>
      <c r="Q209" s="2"/>
      <c r="R209" s="2"/>
      <c r="S209" s="2"/>
      <c r="T209" s="2"/>
      <c r="U209" s="2"/>
      <c r="V209" s="2"/>
      <c r="W209" s="2"/>
      <c r="X209" s="90"/>
      <c r="Y209" s="2"/>
      <c r="Z209" s="2"/>
      <c r="AA209" s="2"/>
      <c r="AB209" s="98"/>
      <c r="AC209" s="182"/>
      <c r="AD209" s="2"/>
      <c r="AE209" s="85"/>
      <c r="AF209" s="2"/>
      <c r="AG209" s="71"/>
      <c r="AH209" s="85"/>
      <c r="AI209" s="85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customFormat="false" ht="17.25" hidden="false" customHeight="true" outlineLevel="0" collapsed="false">
      <c r="A210" s="2"/>
      <c r="B210" s="197" t="str">
        <f aca="false">IF(B209="EJE",(+IF(AND((B207-$H$176)&gt;=0,(C207-$H$176)&gt;=0,((B207-$H$176)+(C207-$H$176))&gt;0),"SOBRE LA MEDIA",(IF(AND((B207-$H$176)&lt;=0,(C207-$H$176)&lt;=0,((B207-$H$176)+(C207-$H$176))&lt;0),"BAJO LA MEDIA","EN LA MEDIA")))),"HAY EJE")</f>
        <v>SOBRE LA MEDIA</v>
      </c>
      <c r="C210" s="197"/>
      <c r="D210" s="198" t="str">
        <f aca="false">IF(D209="EJE",(+IF(AND((D207-$H$176)&gt;=0,(E207-$H$176)&gt;=0,((D207-$H$176)+(E207-$H$176))&gt;0),"SOBRE LA MEDIA",(IF(AND((D207-$H$176)&lt;=0,(E207-$H$176)&lt;=0,((D207-$H$176)+(E207-$H$176))&lt;0),"BAJO LA MEDIA","EN LA MEDIA")))),"HAY EJE")</f>
        <v>HAY EJE</v>
      </c>
      <c r="E210" s="198"/>
      <c r="F210" s="198" t="str">
        <f aca="false">IF(F209="EJE",(+IF(AND((F207-$H$176)&gt;=0,(G207-$H$176)&gt;=0,((F207-$H$176)+(G207-$H$176))&gt;0),"SOBRE LA MEDIA",(IF(AND((F207-$H$176)&lt;=0,(G207-$H$176)&lt;=0,((F207-$H$176)+(G207-$H$176))&lt;0),"BAJO LA MEDIA","EN LA MEDIA")))),"HAY EJE")</f>
        <v>SOBRE LA MEDIA</v>
      </c>
      <c r="G210" s="198"/>
      <c r="H210" s="198" t="str">
        <f aca="false">IF(H209="EJE",(+IF(AND((H207-$H$176)&gt;=0,(I207-$H$176)&gt;=0,((H207-$H$176)+(I207-$H$176))&gt;0),"SOBRE LA MEDIA",(IF(AND((H207-$H$176)&lt;=0,(I207-$H$176)&lt;=0,((H207-$H$176)+(I207-$H$176))&lt;0),"BAJO LA MEDIA","EN LA MEDIA")))),"HAY EJE")</f>
        <v>BAJO LA MEDIA</v>
      </c>
      <c r="I210" s="198"/>
      <c r="J210" s="199" t="str">
        <f aca="false">IF(J207&lt;$H$176,"BAJO","ALTO")</f>
        <v>BAJO</v>
      </c>
      <c r="K210" s="2"/>
      <c r="L210" s="2"/>
      <c r="M210" s="90"/>
      <c r="N210" s="2"/>
      <c r="O210" s="118"/>
      <c r="P210" s="509" t="s">
        <v>485</v>
      </c>
      <c r="Q210" s="509"/>
      <c r="R210" s="509"/>
      <c r="S210" s="509"/>
      <c r="T210" s="2"/>
      <c r="U210" s="2"/>
      <c r="V210" s="2"/>
      <c r="W210" s="2"/>
      <c r="X210" s="90"/>
      <c r="Y210" s="2"/>
      <c r="Z210" s="2"/>
      <c r="AA210" s="2"/>
      <c r="AB210" s="2"/>
      <c r="AC210" s="182"/>
      <c r="AD210" s="2"/>
      <c r="AE210" s="85"/>
      <c r="AF210" s="2"/>
      <c r="AG210" s="7"/>
      <c r="AH210" s="7"/>
      <c r="AI210" s="85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customFormat="false" ht="17.25" hidden="false" customHeight="true" outlineLevel="0" collapsed="false">
      <c r="A211" s="2"/>
      <c r="B211" s="510" t="s">
        <v>448</v>
      </c>
      <c r="C211" s="510"/>
      <c r="D211" s="510"/>
      <c r="E211" s="510"/>
      <c r="F211" s="510"/>
      <c r="G211" s="510"/>
      <c r="H211" s="510"/>
      <c r="I211" s="510"/>
      <c r="J211" s="510"/>
      <c r="K211" s="2"/>
      <c r="L211" s="2"/>
      <c r="M211" s="495" t="s">
        <v>413</v>
      </c>
      <c r="N211" s="2"/>
      <c r="O211" s="2"/>
      <c r="P211" s="353" t="s">
        <v>433</v>
      </c>
      <c r="Q211" s="354" t="s">
        <v>488</v>
      </c>
      <c r="R211" s="354"/>
      <c r="S211" s="354"/>
      <c r="T211" s="2"/>
      <c r="U211" s="2"/>
      <c r="V211" s="2"/>
      <c r="W211" s="2"/>
      <c r="X211" s="90"/>
      <c r="Y211" s="2"/>
      <c r="Z211" s="2"/>
      <c r="AA211" s="2"/>
      <c r="AB211" s="98"/>
      <c r="AC211" s="2"/>
      <c r="AD211" s="2"/>
      <c r="AE211" s="2"/>
      <c r="AF211" s="2"/>
      <c r="AG211" s="71"/>
      <c r="AH211" s="85"/>
      <c r="AI211" s="85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customFormat="false" ht="17.25" hidden="false" customHeight="true" outlineLevel="0" collapsed="false">
      <c r="A212" s="2"/>
      <c r="B212" s="510"/>
      <c r="C212" s="510"/>
      <c r="D212" s="510"/>
      <c r="E212" s="510"/>
      <c r="F212" s="510"/>
      <c r="G212" s="510"/>
      <c r="H212" s="510"/>
      <c r="I212" s="510"/>
      <c r="J212" s="510"/>
      <c r="K212" s="2"/>
      <c r="L212" s="2"/>
      <c r="M212" s="495" t="s">
        <v>415</v>
      </c>
      <c r="N212" s="2"/>
      <c r="O212" s="2"/>
      <c r="P212" s="359" t="n">
        <v>1</v>
      </c>
      <c r="Q212" s="75" t="n">
        <f aca="false">+B174</f>
        <v>11</v>
      </c>
      <c r="R212" s="360" t="s">
        <v>392</v>
      </c>
      <c r="S212" s="236" t="n">
        <f aca="false">SUM(Q212:Q214)</f>
        <v>37</v>
      </c>
      <c r="T212" s="2"/>
      <c r="U212" s="2"/>
      <c r="V212" s="2"/>
      <c r="W212" s="2"/>
      <c r="X212" s="90"/>
      <c r="Y212" s="2"/>
      <c r="Z212" s="2"/>
      <c r="AA212" s="2"/>
      <c r="AB212" s="98"/>
      <c r="AC212" s="2"/>
      <c r="AD212" s="2"/>
      <c r="AE212" s="2"/>
      <c r="AF212" s="2"/>
      <c r="AG212" s="71"/>
      <c r="AH212" s="85"/>
      <c r="AI212" s="85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customFormat="false" ht="17.25" hidden="false" customHeight="true" outlineLevel="0" collapsed="false">
      <c r="A213" s="2"/>
      <c r="B213" s="510"/>
      <c r="C213" s="510"/>
      <c r="D213" s="510"/>
      <c r="E213" s="510"/>
      <c r="F213" s="510"/>
      <c r="G213" s="510"/>
      <c r="H213" s="510"/>
      <c r="I213" s="510"/>
      <c r="J213" s="510"/>
      <c r="K213" s="2"/>
      <c r="L213" s="2"/>
      <c r="M213" s="2"/>
      <c r="N213" s="2"/>
      <c r="O213" s="2"/>
      <c r="P213" s="359" t="n">
        <v>3</v>
      </c>
      <c r="Q213" s="75" t="n">
        <f aca="false">+D174</f>
        <v>15</v>
      </c>
      <c r="R213" s="366" t="s">
        <v>462</v>
      </c>
      <c r="S213" s="241" t="n">
        <f aca="false">+S212/$AI$82</f>
        <v>0.296</v>
      </c>
      <c r="T213" s="2"/>
      <c r="U213" s="2"/>
      <c r="V213" s="2"/>
      <c r="W213" s="2"/>
      <c r="X213" s="90"/>
      <c r="Y213" s="2"/>
      <c r="Z213" s="2"/>
      <c r="AA213" s="2"/>
      <c r="AB213" s="98"/>
      <c r="AC213" s="2"/>
      <c r="AD213" s="2"/>
      <c r="AE213" s="2"/>
      <c r="AF213" s="2"/>
      <c r="AG213" s="71"/>
      <c r="AH213" s="85"/>
      <c r="AI213" s="85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customFormat="false" ht="17.2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70" t="n">
        <v>8</v>
      </c>
      <c r="Q214" s="371" t="n">
        <f aca="false">+I174</f>
        <v>11</v>
      </c>
      <c r="R214" s="372" t="s">
        <v>464</v>
      </c>
      <c r="S214" s="245" t="str">
        <f aca="false">IF(S213=MIN($S$221,$S$217,$S$213),"MENOR",IF(S213=MAX($S$221,$S$217,$S$213),"MAYOR","MEDIO"))</f>
        <v>MENOR</v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customFormat="false" ht="17.25" hidden="false" customHeight="true" outlineLevel="0" collapsed="false">
      <c r="A215" s="2"/>
      <c r="B215" s="511" t="s">
        <v>499</v>
      </c>
      <c r="C215" s="512" t="s">
        <v>500</v>
      </c>
      <c r="D215" s="512" t="s">
        <v>501</v>
      </c>
      <c r="E215" s="512" t="s">
        <v>324</v>
      </c>
      <c r="F215" s="512"/>
      <c r="G215" s="512" t="s">
        <v>325</v>
      </c>
      <c r="H215" s="512"/>
      <c r="I215" s="512" t="s">
        <v>326</v>
      </c>
      <c r="J215" s="512"/>
      <c r="K215" s="512" t="s">
        <v>327</v>
      </c>
      <c r="L215" s="512"/>
      <c r="M215" s="513" t="s">
        <v>328</v>
      </c>
      <c r="N215" s="513"/>
      <c r="O215" s="2"/>
      <c r="P215" s="378" t="s">
        <v>433</v>
      </c>
      <c r="Q215" s="379" t="s">
        <v>492</v>
      </c>
      <c r="R215" s="379"/>
      <c r="S215" s="379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customFormat="false" ht="17.25" hidden="false" customHeight="true" outlineLevel="0" collapsed="false">
      <c r="A216" s="2"/>
      <c r="B216" s="511"/>
      <c r="C216" s="428" t="str">
        <f aca="false">+VLOOKUP(1,$AJ$2:$AY$11,5,FALSE())</f>
        <v>Transformación</v>
      </c>
      <c r="D216" s="429" t="str">
        <f aca="false">+VLOOKUP(1,$AJ$2:$AY$11,6,FALSE())</f>
        <v>De 49 a 56 Años</v>
      </c>
      <c r="E216" s="429" t="str">
        <f aca="false">+VLOOKUP(1,$AJ$2:$AY$11,7,FALSE())</f>
        <v>Al CAMBIO, temor por los cambios físicos que comienzan: andropausia, menopausia. Nido vacío lleva al reencuentro de la pareja. La experiencia ayuda a ser guías.</v>
      </c>
      <c r="F216" s="429"/>
      <c r="G216" s="429" t="str">
        <f aca="false">+VLOOKUP(1,$AJ$2:$AY$11,9,FALSE())</f>
        <v>SEGURIDAD, el tener da seguridad afuera: en lo material, el éxito; acción dirigida al trabajo para llenar vacíos. Pero el SER da seguridad en la plenitud personal. Amistad.</v>
      </c>
      <c r="H216" s="429"/>
      <c r="I216" s="429" t="str">
        <f aca="false">+VLOOKUP(1,$AJ$2:$AY$11,11,FALSE())</f>
        <v>El AIRE, incentivar la vida al aire libre. Vivir sin fronteras, liberarse de las emociones.</v>
      </c>
      <c r="J216" s="429"/>
      <c r="K216" s="429" t="str">
        <f aca="false">+VLOOKUP(1,$AJ$2:$AY$11,13,FALSE())</f>
        <v>EXISTENCIAL. El tener lleva a caer en la crítica, el pesimismo. El SER implica momento de cambios auténticos. Persona positiva que colabora y participa por el bien.</v>
      </c>
      <c r="L216" s="429"/>
      <c r="M216" s="430" t="str">
        <f aca="false">+VLOOKUP(1,$AJ$2:$AY$11,15,FALSE())</f>
        <v>TACTO. Momento de sacar a la luz hobbies latentes. Masajes. Abrazos. Redescubrir el amor en la pareja.</v>
      </c>
      <c r="N216" s="430"/>
      <c r="O216" s="2"/>
      <c r="P216" s="386" t="n">
        <v>2</v>
      </c>
      <c r="Q216" s="75" t="n">
        <f aca="false">+C174</f>
        <v>16</v>
      </c>
      <c r="R216" s="387" t="s">
        <v>392</v>
      </c>
      <c r="S216" s="236" t="n">
        <f aca="false">SUM(Q216:Q218)</f>
        <v>46</v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customFormat="false" ht="17.25" hidden="false" customHeight="true" outlineLevel="0" collapsed="false">
      <c r="A217" s="2"/>
      <c r="B217" s="511"/>
      <c r="C217" s="428"/>
      <c r="D217" s="428"/>
      <c r="E217" s="429"/>
      <c r="F217" s="429"/>
      <c r="G217" s="429"/>
      <c r="H217" s="429"/>
      <c r="I217" s="429"/>
      <c r="J217" s="429"/>
      <c r="K217" s="429"/>
      <c r="L217" s="429"/>
      <c r="M217" s="430"/>
      <c r="N217" s="430"/>
      <c r="O217" s="2"/>
      <c r="P217" s="386" t="n">
        <v>6</v>
      </c>
      <c r="Q217" s="75" t="n">
        <f aca="false">+G174</f>
        <v>11</v>
      </c>
      <c r="R217" s="392" t="s">
        <v>462</v>
      </c>
      <c r="S217" s="241" t="n">
        <f aca="false">+S216/$AI$82</f>
        <v>0.368</v>
      </c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customFormat="false" ht="17.25" hidden="false" customHeight="true" outlineLevel="0" collapsed="false">
      <c r="A218" s="2"/>
      <c r="B218" s="511"/>
      <c r="C218" s="428"/>
      <c r="D218" s="428"/>
      <c r="E218" s="429"/>
      <c r="F218" s="429"/>
      <c r="G218" s="429"/>
      <c r="H218" s="429"/>
      <c r="I218" s="429"/>
      <c r="J218" s="429"/>
      <c r="K218" s="429"/>
      <c r="L218" s="429"/>
      <c r="M218" s="430"/>
      <c r="N218" s="430"/>
      <c r="O218" s="2"/>
      <c r="P218" s="395" t="n">
        <v>7</v>
      </c>
      <c r="Q218" s="374" t="n">
        <f aca="false">+H174</f>
        <v>19</v>
      </c>
      <c r="R218" s="396" t="s">
        <v>464</v>
      </c>
      <c r="S218" s="245" t="str">
        <f aca="false">IF(S217=MIN($S$221,$S$217,$S$213),"MENOR",IF(S217=MAX($S$221,$S$217,$S$213),"MAYOR","MEDIO"))</f>
        <v>MAYOR</v>
      </c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customFormat="false" ht="17.25" hidden="false" customHeight="true" outlineLevel="0" collapsed="false">
      <c r="A219" s="2"/>
      <c r="B219" s="511"/>
      <c r="C219" s="428"/>
      <c r="D219" s="428"/>
      <c r="E219" s="429"/>
      <c r="F219" s="429"/>
      <c r="G219" s="429"/>
      <c r="H219" s="429"/>
      <c r="I219" s="429"/>
      <c r="J219" s="429"/>
      <c r="K219" s="429"/>
      <c r="L219" s="429"/>
      <c r="M219" s="430"/>
      <c r="N219" s="430"/>
      <c r="O219" s="2"/>
      <c r="P219" s="403" t="s">
        <v>433</v>
      </c>
      <c r="Q219" s="404" t="s">
        <v>496</v>
      </c>
      <c r="R219" s="404"/>
      <c r="S219" s="404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customFormat="false" ht="17.25" hidden="false" customHeight="true" outlineLevel="0" collapsed="false">
      <c r="A220" s="2"/>
      <c r="B220" s="511"/>
      <c r="C220" s="428"/>
      <c r="D220" s="428"/>
      <c r="E220" s="429"/>
      <c r="F220" s="429"/>
      <c r="G220" s="429"/>
      <c r="H220" s="429"/>
      <c r="I220" s="429"/>
      <c r="J220" s="429"/>
      <c r="K220" s="429"/>
      <c r="L220" s="429"/>
      <c r="M220" s="430"/>
      <c r="N220" s="430"/>
      <c r="O220" s="2"/>
      <c r="P220" s="410" t="n">
        <v>4</v>
      </c>
      <c r="Q220" s="255" t="n">
        <f aca="false">+E174</f>
        <v>15</v>
      </c>
      <c r="R220" s="411" t="s">
        <v>392</v>
      </c>
      <c r="S220" s="236" t="n">
        <f aca="false">SUM(Q220:Q222)</f>
        <v>42</v>
      </c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85"/>
      <c r="AI220" s="85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customFormat="false" ht="17.25" hidden="false" customHeight="true" outlineLevel="0" collapsed="false">
      <c r="A221" s="2"/>
      <c r="B221" s="511"/>
      <c r="C221" s="428"/>
      <c r="D221" s="428"/>
      <c r="E221" s="429"/>
      <c r="F221" s="429"/>
      <c r="G221" s="429"/>
      <c r="H221" s="429"/>
      <c r="I221" s="429"/>
      <c r="J221" s="429"/>
      <c r="K221" s="429"/>
      <c r="L221" s="429"/>
      <c r="M221" s="430"/>
      <c r="N221" s="430"/>
      <c r="O221" s="2"/>
      <c r="P221" s="410" t="n">
        <v>5</v>
      </c>
      <c r="Q221" s="255" t="n">
        <f aca="false">+F174</f>
        <v>17</v>
      </c>
      <c r="R221" s="416" t="s">
        <v>462</v>
      </c>
      <c r="S221" s="241" t="n">
        <f aca="false">+S220/$AI$82</f>
        <v>0.336</v>
      </c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85"/>
      <c r="AI221" s="85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customFormat="false" ht="17.25" hidden="false" customHeight="true" outlineLevel="0" collapsed="false">
      <c r="A222" s="2"/>
      <c r="B222" s="511"/>
      <c r="C222" s="428"/>
      <c r="D222" s="428"/>
      <c r="E222" s="429"/>
      <c r="F222" s="429"/>
      <c r="G222" s="429"/>
      <c r="H222" s="429"/>
      <c r="I222" s="429"/>
      <c r="J222" s="429"/>
      <c r="K222" s="429"/>
      <c r="L222" s="429"/>
      <c r="M222" s="430"/>
      <c r="N222" s="430"/>
      <c r="O222" s="2"/>
      <c r="P222" s="419" t="n">
        <v>9</v>
      </c>
      <c r="Q222" s="374" t="n">
        <f aca="false">+J174</f>
        <v>10</v>
      </c>
      <c r="R222" s="420" t="s">
        <v>464</v>
      </c>
      <c r="S222" s="245" t="str">
        <f aca="false">IF(S221=MIN($S$221,$S$217,$S$213),"MENOR",IF(S221=MAX($S$221,$S$217,$S$213),"MAYOR","MEDIO"))</f>
        <v>MEDIO</v>
      </c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customFormat="false" ht="17.25" hidden="false" customHeight="true" outlineLevel="0" collapsed="false">
      <c r="A223" s="2"/>
      <c r="B223" s="511"/>
      <c r="C223" s="428"/>
      <c r="D223" s="428"/>
      <c r="E223" s="429"/>
      <c r="F223" s="429"/>
      <c r="G223" s="429"/>
      <c r="H223" s="429"/>
      <c r="I223" s="429"/>
      <c r="J223" s="429"/>
      <c r="K223" s="429"/>
      <c r="L223" s="429"/>
      <c r="M223" s="430"/>
      <c r="N223" s="430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customFormat="false" ht="17.25" hidden="false" customHeight="true" outlineLevel="0" collapsed="false">
      <c r="A224" s="2"/>
      <c r="B224" s="511"/>
      <c r="C224" s="428"/>
      <c r="D224" s="428"/>
      <c r="E224" s="429"/>
      <c r="F224" s="429"/>
      <c r="G224" s="429"/>
      <c r="H224" s="429"/>
      <c r="I224" s="429"/>
      <c r="J224" s="429"/>
      <c r="K224" s="429"/>
      <c r="L224" s="429"/>
      <c r="M224" s="430"/>
      <c r="N224" s="430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customFormat="false" ht="17.25" hidden="false" customHeight="true" outlineLevel="0" collapsed="false">
      <c r="A225" s="2"/>
      <c r="B225" s="511"/>
      <c r="C225" s="428"/>
      <c r="D225" s="428"/>
      <c r="E225" s="429"/>
      <c r="F225" s="429"/>
      <c r="G225" s="429"/>
      <c r="H225" s="429"/>
      <c r="I225" s="429"/>
      <c r="J225" s="429"/>
      <c r="K225" s="429"/>
      <c r="L225" s="429"/>
      <c r="M225" s="430"/>
      <c r="N225" s="430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customFormat="false" ht="17.25" hidden="false" customHeight="true" outlineLevel="0" collapsed="false">
      <c r="A226" s="2"/>
      <c r="B226" s="511"/>
      <c r="C226" s="428"/>
      <c r="D226" s="428"/>
      <c r="E226" s="429"/>
      <c r="F226" s="429"/>
      <c r="G226" s="429"/>
      <c r="H226" s="429"/>
      <c r="I226" s="429"/>
      <c r="J226" s="429"/>
      <c r="K226" s="429"/>
      <c r="L226" s="429"/>
      <c r="M226" s="430"/>
      <c r="N226" s="430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customFormat="false" ht="17.2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customFormat="false" ht="17.2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customFormat="false" ht="17.2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customFormat="false" ht="17.2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customFormat="false" ht="17.2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customFormat="false" ht="17.2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customFormat="false" ht="17.2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customFormat="false" ht="17.2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customFormat="false" ht="17.25" hidden="false" customHeight="true" outlineLevel="0" collapsed="false">
      <c r="A235" s="2"/>
      <c r="B235" s="10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customFormat="false" ht="17.2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customFormat="false" ht="17.2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customFormat="false" ht="17.2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customFormat="false" ht="17.25" hidden="false" customHeight="true" outlineLevel="0" collapsed="false">
      <c r="A239" s="2"/>
      <c r="B239" s="90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90"/>
      <c r="N239" s="2"/>
      <c r="O239" s="2"/>
      <c r="P239" s="2"/>
      <c r="Q239" s="2"/>
      <c r="R239" s="2"/>
      <c r="S239" s="2"/>
      <c r="T239" s="2"/>
      <c r="U239" s="103"/>
      <c r="V239" s="2"/>
      <c r="W239" s="2"/>
      <c r="X239" s="90"/>
      <c r="Y239" s="2"/>
      <c r="Z239" s="2"/>
      <c r="AA239" s="2"/>
      <c r="AB239" s="98"/>
      <c r="AC239" s="2"/>
      <c r="AD239" s="2"/>
      <c r="AE239" s="2"/>
      <c r="AF239" s="2"/>
      <c r="AG239" s="71"/>
      <c r="AH239" s="85"/>
      <c r="AI239" s="85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customFormat="false" ht="17.25" hidden="false" customHeight="true" outlineLevel="0" collapsed="false">
      <c r="A240" s="2"/>
      <c r="B240" s="90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90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90"/>
      <c r="Y240" s="2"/>
      <c r="Z240" s="2"/>
      <c r="AA240" s="2"/>
      <c r="AB240" s="98"/>
      <c r="AC240" s="2"/>
      <c r="AD240" s="2"/>
      <c r="AE240" s="2"/>
      <c r="AF240" s="2"/>
      <c r="AG240" s="71"/>
      <c r="AH240" s="85"/>
      <c r="AI240" s="85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customFormat="false" ht="17.25" hidden="false" customHeight="true" outlineLevel="0" collapsed="false">
      <c r="B241" s="90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90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90"/>
      <c r="Y241" s="2"/>
      <c r="Z241" s="2"/>
      <c r="AA241" s="2"/>
      <c r="AB241" s="98"/>
      <c r="AC241" s="2"/>
      <c r="AD241" s="2"/>
      <c r="AE241" s="2"/>
      <c r="AF241" s="2"/>
      <c r="AG241" s="71"/>
      <c r="AH241" s="85"/>
      <c r="AI241" s="85"/>
    </row>
    <row r="242" customFormat="false" ht="17.25" hidden="false" customHeight="true" outlineLevel="0" collapsed="false">
      <c r="B242" s="90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90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90"/>
      <c r="Y242" s="2"/>
      <c r="Z242" s="2"/>
      <c r="AA242" s="2"/>
      <c r="AB242" s="98"/>
      <c r="AC242" s="2"/>
      <c r="AD242" s="2"/>
      <c r="AE242" s="2"/>
      <c r="AF242" s="2"/>
      <c r="AG242" s="71"/>
      <c r="AH242" s="85"/>
      <c r="AI242" s="85"/>
    </row>
    <row r="243" customFormat="false" ht="17.25" hidden="false" customHeight="true" outlineLevel="0" collapsed="false">
      <c r="B243" s="90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90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90"/>
      <c r="Y243" s="2"/>
      <c r="Z243" s="2"/>
      <c r="AA243" s="2"/>
      <c r="AB243" s="98"/>
      <c r="AC243" s="2"/>
      <c r="AD243" s="2"/>
      <c r="AE243" s="2"/>
      <c r="AF243" s="2"/>
      <c r="AG243" s="71"/>
      <c r="AH243" s="85"/>
      <c r="AI243" s="85"/>
    </row>
    <row r="244" customFormat="false" ht="17.25" hidden="false" customHeight="true" outlineLevel="0" collapsed="false">
      <c r="B244" s="90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90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90"/>
      <c r="Y244" s="2"/>
      <c r="Z244" s="2"/>
      <c r="AA244" s="2"/>
      <c r="AB244" s="98"/>
      <c r="AC244" s="2"/>
      <c r="AD244" s="2"/>
      <c r="AE244" s="2"/>
      <c r="AF244" s="2"/>
      <c r="AG244" s="71"/>
      <c r="AH244" s="85"/>
      <c r="AI244" s="85"/>
    </row>
    <row r="245" customFormat="false" ht="17.25" hidden="false" customHeight="true" outlineLevel="0" collapsed="false">
      <c r="B245" s="90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90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90"/>
      <c r="Y245" s="2"/>
      <c r="Z245" s="2"/>
      <c r="AA245" s="2"/>
      <c r="AB245" s="98"/>
      <c r="AC245" s="2"/>
      <c r="AD245" s="2"/>
      <c r="AE245" s="2"/>
      <c r="AF245" s="2"/>
      <c r="AG245" s="71"/>
      <c r="AH245" s="85"/>
      <c r="AI245" s="85"/>
    </row>
    <row r="246" customFormat="false" ht="17.25" hidden="false" customHeight="true" outlineLevel="0" collapsed="false">
      <c r="B246" s="90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90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90"/>
      <c r="Y246" s="2"/>
      <c r="Z246" s="2"/>
      <c r="AA246" s="2"/>
      <c r="AB246" s="98"/>
      <c r="AC246" s="2"/>
      <c r="AD246" s="2"/>
      <c r="AE246" s="2"/>
      <c r="AF246" s="2"/>
      <c r="AG246" s="71"/>
      <c r="AH246" s="85"/>
      <c r="AI246" s="85"/>
    </row>
    <row r="247" customFormat="false" ht="17.25" hidden="false" customHeight="true" outlineLevel="0" collapsed="false">
      <c r="B247" s="90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90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90"/>
      <c r="Y247" s="2"/>
      <c r="Z247" s="2"/>
      <c r="AA247" s="2"/>
      <c r="AB247" s="98"/>
      <c r="AC247" s="2"/>
      <c r="AD247" s="2"/>
      <c r="AE247" s="2"/>
      <c r="AF247" s="2"/>
      <c r="AG247" s="71"/>
      <c r="AH247" s="85"/>
      <c r="AI247" s="85"/>
    </row>
    <row r="248" customFormat="false" ht="12.75" hidden="false" customHeight="true" outlineLevel="0" collapsed="false">
      <c r="B248" s="90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0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90"/>
      <c r="Y248" s="2"/>
      <c r="Z248" s="2"/>
      <c r="AA248" s="2"/>
      <c r="AB248" s="98"/>
      <c r="AC248" s="2"/>
      <c r="AD248" s="2"/>
      <c r="AE248" s="2"/>
      <c r="AF248" s="2"/>
      <c r="AG248" s="71"/>
      <c r="AH248" s="85"/>
      <c r="AI248" s="85"/>
    </row>
    <row r="249" customFormat="false" ht="12.75" hidden="false" customHeight="true" outlineLevel="0" collapsed="false">
      <c r="B249" s="90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90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90"/>
      <c r="Y249" s="2"/>
      <c r="Z249" s="2"/>
      <c r="AA249" s="2"/>
      <c r="AB249" s="98"/>
      <c r="AC249" s="2"/>
      <c r="AD249" s="2"/>
      <c r="AE249" s="2"/>
      <c r="AF249" s="2"/>
      <c r="AG249" s="71"/>
      <c r="AH249" s="85"/>
      <c r="AI249" s="85"/>
    </row>
    <row r="250" customFormat="false" ht="12.75" hidden="false" customHeight="true" outlineLevel="0" collapsed="false">
      <c r="B250" s="90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90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90"/>
      <c r="Y250" s="2"/>
      <c r="Z250" s="2"/>
      <c r="AA250" s="2"/>
      <c r="AB250" s="98"/>
      <c r="AC250" s="2"/>
      <c r="AD250" s="2"/>
      <c r="AE250" s="2"/>
      <c r="AF250" s="2"/>
      <c r="AG250" s="71"/>
      <c r="AH250" s="85"/>
      <c r="AI250" s="85"/>
    </row>
    <row r="251" customFormat="false" ht="12.75" hidden="false" customHeight="true" outlineLevel="0" collapsed="false">
      <c r="B251" s="90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90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90"/>
      <c r="Y251" s="2"/>
      <c r="Z251" s="2"/>
      <c r="AA251" s="2"/>
      <c r="AB251" s="98"/>
      <c r="AC251" s="2"/>
      <c r="AD251" s="2"/>
      <c r="AE251" s="2"/>
      <c r="AF251" s="2"/>
      <c r="AG251" s="71"/>
      <c r="AH251" s="85"/>
      <c r="AI251" s="85"/>
    </row>
    <row r="252" customFormat="false" ht="12.75" hidden="false" customHeight="true" outlineLevel="0" collapsed="false">
      <c r="B252" s="90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90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90"/>
      <c r="Y252" s="2"/>
      <c r="Z252" s="2"/>
      <c r="AA252" s="2"/>
      <c r="AB252" s="98"/>
      <c r="AC252" s="2"/>
      <c r="AD252" s="2"/>
      <c r="AE252" s="2"/>
      <c r="AF252" s="2"/>
      <c r="AG252" s="71"/>
      <c r="AH252" s="85"/>
      <c r="AI252" s="85"/>
    </row>
    <row r="253" customFormat="false" ht="12.75" hidden="false" customHeight="true" outlineLevel="0" collapsed="false">
      <c r="B253" s="90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90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90"/>
      <c r="Y253" s="2"/>
      <c r="Z253" s="2"/>
      <c r="AA253" s="2"/>
      <c r="AB253" s="98"/>
      <c r="AC253" s="2"/>
      <c r="AD253" s="2"/>
      <c r="AE253" s="2"/>
      <c r="AF253" s="2"/>
      <c r="AG253" s="71"/>
      <c r="AH253" s="85"/>
      <c r="AI253" s="85"/>
    </row>
    <row r="254" customFormat="false" ht="12.75" hidden="false" customHeight="true" outlineLevel="0" collapsed="false">
      <c r="B254" s="90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90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90"/>
      <c r="Y254" s="2"/>
      <c r="Z254" s="2"/>
      <c r="AA254" s="2"/>
      <c r="AB254" s="98"/>
      <c r="AC254" s="2"/>
      <c r="AD254" s="2"/>
      <c r="AE254" s="2"/>
      <c r="AF254" s="2"/>
      <c r="AG254" s="71"/>
      <c r="AH254" s="85"/>
      <c r="AI254" s="85"/>
    </row>
    <row r="255" customFormat="false" ht="12.75" hidden="false" customHeight="true" outlineLevel="0" collapsed="false">
      <c r="B255" s="90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90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90"/>
      <c r="Y255" s="2"/>
      <c r="Z255" s="2"/>
      <c r="AA255" s="2"/>
      <c r="AB255" s="98"/>
      <c r="AC255" s="2"/>
      <c r="AD255" s="2"/>
      <c r="AE255" s="2"/>
      <c r="AF255" s="2"/>
      <c r="AG255" s="71"/>
      <c r="AH255" s="85"/>
      <c r="AI255" s="85"/>
    </row>
    <row r="256" customFormat="false" ht="12.75" hidden="false" customHeight="true" outlineLevel="0" collapsed="false">
      <c r="B256" s="90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90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90"/>
      <c r="Y256" s="2"/>
      <c r="Z256" s="2"/>
      <c r="AA256" s="2"/>
      <c r="AB256" s="98"/>
      <c r="AC256" s="2"/>
      <c r="AD256" s="2"/>
      <c r="AE256" s="2"/>
      <c r="AF256" s="2"/>
      <c r="AG256" s="71"/>
      <c r="AH256" s="85"/>
      <c r="AI256" s="85"/>
    </row>
    <row r="257" customFormat="false" ht="12.75" hidden="false" customHeight="true" outlineLevel="0" collapsed="false">
      <c r="B257" s="90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90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90"/>
      <c r="Y257" s="2"/>
      <c r="Z257" s="2"/>
      <c r="AA257" s="2"/>
      <c r="AB257" s="98"/>
      <c r="AC257" s="2"/>
      <c r="AD257" s="2"/>
      <c r="AE257" s="2"/>
      <c r="AF257" s="2"/>
      <c r="AG257" s="71"/>
      <c r="AH257" s="85"/>
      <c r="AI257" s="85"/>
    </row>
    <row r="258" customFormat="false" ht="12.75" hidden="false" customHeight="true" outlineLevel="0" collapsed="false">
      <c r="B258" s="90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90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90"/>
      <c r="Y258" s="2"/>
      <c r="Z258" s="2"/>
      <c r="AA258" s="2"/>
      <c r="AB258" s="98"/>
      <c r="AC258" s="2"/>
      <c r="AD258" s="2"/>
      <c r="AE258" s="2"/>
      <c r="AF258" s="2"/>
      <c r="AG258" s="71"/>
      <c r="AH258" s="85"/>
      <c r="AI258" s="85"/>
    </row>
    <row r="259" customFormat="false" ht="12.75" hidden="false" customHeight="true" outlineLevel="0" collapsed="false">
      <c r="B259" s="90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90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90"/>
      <c r="Y259" s="2"/>
      <c r="Z259" s="2"/>
      <c r="AA259" s="2"/>
      <c r="AB259" s="98"/>
      <c r="AC259" s="2"/>
      <c r="AD259" s="2"/>
      <c r="AE259" s="2"/>
      <c r="AF259" s="2"/>
      <c r="AG259" s="71"/>
      <c r="AH259" s="85"/>
      <c r="AI259" s="85"/>
    </row>
    <row r="260" customFormat="false" ht="12.75" hidden="false" customHeight="true" outlineLevel="0" collapsed="false">
      <c r="B260" s="90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90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90"/>
      <c r="Y260" s="2"/>
      <c r="Z260" s="2"/>
      <c r="AA260" s="2"/>
      <c r="AB260" s="98"/>
      <c r="AC260" s="2"/>
      <c r="AD260" s="2"/>
      <c r="AE260" s="2"/>
      <c r="AF260" s="2"/>
      <c r="AG260" s="71"/>
      <c r="AH260" s="85"/>
      <c r="AI260" s="85"/>
    </row>
    <row r="261" customFormat="false" ht="12.75" hidden="false" customHeight="true" outlineLevel="0" collapsed="false">
      <c r="B261" s="90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90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90"/>
      <c r="Y261" s="2"/>
      <c r="Z261" s="2"/>
      <c r="AA261" s="2"/>
      <c r="AB261" s="98"/>
      <c r="AC261" s="2"/>
      <c r="AD261" s="2"/>
      <c r="AE261" s="2"/>
      <c r="AF261" s="2"/>
      <c r="AG261" s="71"/>
      <c r="AH261" s="85"/>
      <c r="AI261" s="85"/>
    </row>
    <row r="262" customFormat="false" ht="12.75" hidden="false" customHeight="true" outlineLevel="0" collapsed="false">
      <c r="B262" s="90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90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90"/>
      <c r="Y262" s="2"/>
      <c r="Z262" s="2"/>
      <c r="AA262" s="2"/>
      <c r="AB262" s="98"/>
      <c r="AC262" s="2"/>
      <c r="AD262" s="2"/>
      <c r="AE262" s="2"/>
      <c r="AF262" s="2"/>
      <c r="AG262" s="71"/>
      <c r="AH262" s="85"/>
      <c r="AI262" s="85"/>
    </row>
    <row r="263" customFormat="false" ht="12.75" hidden="false" customHeight="true" outlineLevel="0" collapsed="false">
      <c r="B263" s="90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90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90"/>
      <c r="Y263" s="2"/>
      <c r="Z263" s="2"/>
      <c r="AA263" s="2"/>
      <c r="AB263" s="98"/>
      <c r="AC263" s="2"/>
      <c r="AD263" s="2"/>
      <c r="AE263" s="2"/>
      <c r="AF263" s="2"/>
      <c r="AG263" s="71"/>
      <c r="AH263" s="85"/>
      <c r="AI263" s="85"/>
    </row>
    <row r="264" customFormat="false" ht="12.75" hidden="false" customHeight="true" outlineLevel="0" collapsed="false">
      <c r="B264" s="90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90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90"/>
      <c r="Y264" s="2"/>
      <c r="Z264" s="2"/>
      <c r="AA264" s="2"/>
      <c r="AB264" s="98"/>
      <c r="AC264" s="2"/>
      <c r="AD264" s="2"/>
      <c r="AE264" s="2"/>
      <c r="AF264" s="2"/>
      <c r="AG264" s="71"/>
      <c r="AH264" s="85"/>
      <c r="AI264" s="85"/>
    </row>
    <row r="265" customFormat="false" ht="12.75" hidden="false" customHeight="true" outlineLevel="0" collapsed="false">
      <c r="B265" s="90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90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90"/>
      <c r="Y265" s="2"/>
      <c r="Z265" s="2"/>
      <c r="AA265" s="2"/>
      <c r="AB265" s="98"/>
      <c r="AC265" s="2"/>
      <c r="AD265" s="2"/>
      <c r="AE265" s="2"/>
      <c r="AF265" s="2"/>
      <c r="AG265" s="71"/>
      <c r="AH265" s="85"/>
      <c r="AI265" s="85"/>
    </row>
    <row r="266" customFormat="false" ht="12.75" hidden="false" customHeight="true" outlineLevel="0" collapsed="false">
      <c r="B266" s="90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90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90"/>
      <c r="Y266" s="2"/>
      <c r="Z266" s="2"/>
      <c r="AA266" s="2"/>
      <c r="AB266" s="98"/>
      <c r="AC266" s="2"/>
      <c r="AD266" s="2"/>
      <c r="AE266" s="2"/>
      <c r="AF266" s="2"/>
      <c r="AG266" s="71"/>
      <c r="AH266" s="85"/>
      <c r="AI266" s="85"/>
    </row>
    <row r="267" customFormat="false" ht="12.75" hidden="false" customHeight="true" outlineLevel="0" collapsed="false">
      <c r="B267" s="90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90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90"/>
      <c r="Y267" s="2"/>
      <c r="Z267" s="2"/>
      <c r="AA267" s="2"/>
      <c r="AB267" s="98"/>
      <c r="AC267" s="2"/>
      <c r="AD267" s="2"/>
      <c r="AE267" s="2"/>
      <c r="AF267" s="2"/>
      <c r="AG267" s="71"/>
      <c r="AH267" s="85"/>
      <c r="AI267" s="85"/>
    </row>
    <row r="268" customFormat="false" ht="12.75" hidden="false" customHeight="true" outlineLevel="0" collapsed="false">
      <c r="B268" s="90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90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90"/>
      <c r="Y268" s="2"/>
      <c r="Z268" s="2"/>
      <c r="AA268" s="2"/>
      <c r="AB268" s="98"/>
      <c r="AC268" s="2"/>
      <c r="AD268" s="2"/>
      <c r="AE268" s="2"/>
      <c r="AF268" s="2"/>
      <c r="AG268" s="71"/>
      <c r="AH268" s="85"/>
      <c r="AI268" s="85"/>
    </row>
    <row r="269" customFormat="false" ht="12.75" hidden="false" customHeight="true" outlineLevel="0" collapsed="false">
      <c r="B269" s="90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90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90"/>
      <c r="Y269" s="2"/>
      <c r="Z269" s="2"/>
      <c r="AA269" s="2"/>
      <c r="AB269" s="98"/>
      <c r="AC269" s="2"/>
      <c r="AD269" s="2"/>
      <c r="AE269" s="2"/>
      <c r="AF269" s="2"/>
      <c r="AG269" s="71"/>
      <c r="AH269" s="85"/>
      <c r="AI269" s="85"/>
    </row>
    <row r="270" customFormat="false" ht="12.75" hidden="false" customHeight="true" outlineLevel="0" collapsed="false">
      <c r="B270" s="90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90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90"/>
      <c r="Y270" s="2"/>
      <c r="Z270" s="2"/>
      <c r="AA270" s="2"/>
      <c r="AB270" s="98"/>
      <c r="AC270" s="2"/>
      <c r="AD270" s="2"/>
      <c r="AE270" s="2"/>
      <c r="AF270" s="2"/>
      <c r="AG270" s="71"/>
      <c r="AH270" s="85"/>
      <c r="AI270" s="85"/>
    </row>
    <row r="271" customFormat="false" ht="12.75" hidden="false" customHeight="true" outlineLevel="0" collapsed="false">
      <c r="B271" s="90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90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90"/>
      <c r="Y271" s="2"/>
      <c r="Z271" s="2"/>
      <c r="AA271" s="2"/>
      <c r="AB271" s="98"/>
      <c r="AC271" s="2"/>
      <c r="AD271" s="2"/>
      <c r="AE271" s="2"/>
      <c r="AF271" s="2"/>
      <c r="AG271" s="71"/>
      <c r="AH271" s="85"/>
      <c r="AI271" s="85"/>
    </row>
    <row r="272" customFormat="false" ht="12.75" hidden="false" customHeight="true" outlineLevel="0" collapsed="false">
      <c r="B272" s="90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90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90"/>
      <c r="Y272" s="2"/>
      <c r="Z272" s="2"/>
      <c r="AA272" s="2"/>
      <c r="AB272" s="98"/>
      <c r="AC272" s="2"/>
      <c r="AD272" s="2"/>
      <c r="AE272" s="2"/>
      <c r="AF272" s="2"/>
      <c r="AG272" s="71"/>
      <c r="AH272" s="85"/>
      <c r="AI272" s="85"/>
    </row>
    <row r="273" customFormat="false" ht="12.75" hidden="false" customHeight="true" outlineLevel="0" collapsed="false">
      <c r="B273" s="90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90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90"/>
      <c r="Y273" s="2"/>
      <c r="Z273" s="2"/>
      <c r="AA273" s="2"/>
      <c r="AB273" s="98"/>
      <c r="AC273" s="2"/>
      <c r="AD273" s="2"/>
      <c r="AE273" s="2"/>
      <c r="AF273" s="2"/>
      <c r="AG273" s="71"/>
      <c r="AH273" s="85"/>
      <c r="AI273" s="85"/>
    </row>
    <row r="274" customFormat="false" ht="12.75" hidden="false" customHeight="true" outlineLevel="0" collapsed="false">
      <c r="B274" s="90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90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90"/>
      <c r="Y274" s="2"/>
      <c r="Z274" s="2"/>
      <c r="AA274" s="2"/>
      <c r="AB274" s="98"/>
      <c r="AC274" s="2"/>
      <c r="AD274" s="2"/>
      <c r="AE274" s="2"/>
      <c r="AF274" s="2"/>
      <c r="AG274" s="71"/>
      <c r="AH274" s="85"/>
      <c r="AI274" s="85"/>
    </row>
    <row r="275" customFormat="false" ht="12.75" hidden="false" customHeight="true" outlineLevel="0" collapsed="false">
      <c r="B275" s="90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90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90"/>
      <c r="Y275" s="2"/>
      <c r="Z275" s="2"/>
      <c r="AA275" s="2"/>
      <c r="AB275" s="98"/>
      <c r="AC275" s="2"/>
      <c r="AD275" s="2"/>
      <c r="AE275" s="2"/>
      <c r="AF275" s="2"/>
      <c r="AG275" s="71"/>
      <c r="AH275" s="85"/>
      <c r="AI275" s="85"/>
    </row>
    <row r="276" customFormat="false" ht="12.75" hidden="false" customHeight="true" outlineLevel="0" collapsed="false">
      <c r="B276" s="90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90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90"/>
      <c r="Y276" s="2"/>
      <c r="Z276" s="2"/>
      <c r="AA276" s="2"/>
      <c r="AB276" s="98"/>
      <c r="AC276" s="2"/>
      <c r="AD276" s="2"/>
      <c r="AE276" s="2"/>
      <c r="AF276" s="2"/>
      <c r="AG276" s="71"/>
      <c r="AH276" s="85"/>
      <c r="AI276" s="85"/>
    </row>
    <row r="277" customFormat="false" ht="12.75" hidden="false" customHeight="true" outlineLevel="0" collapsed="false">
      <c r="B277" s="90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90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90"/>
      <c r="Y277" s="2"/>
      <c r="Z277" s="2"/>
      <c r="AA277" s="2"/>
      <c r="AB277" s="98"/>
      <c r="AC277" s="2"/>
      <c r="AD277" s="2"/>
      <c r="AE277" s="2"/>
      <c r="AF277" s="2"/>
      <c r="AG277" s="71"/>
      <c r="AH277" s="85"/>
      <c r="AI277" s="85"/>
    </row>
    <row r="278" customFormat="false" ht="12.75" hidden="false" customHeight="true" outlineLevel="0" collapsed="false">
      <c r="B278" s="90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90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90"/>
      <c r="Y278" s="2"/>
      <c r="Z278" s="2"/>
      <c r="AA278" s="2"/>
      <c r="AB278" s="98"/>
      <c r="AC278" s="2"/>
      <c r="AD278" s="2"/>
      <c r="AE278" s="2"/>
      <c r="AF278" s="2"/>
      <c r="AG278" s="71"/>
      <c r="AH278" s="85"/>
      <c r="AI278" s="85"/>
    </row>
    <row r="279" customFormat="false" ht="12.75" hidden="false" customHeight="true" outlineLevel="0" collapsed="false">
      <c r="B279" s="90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90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90"/>
      <c r="Y279" s="2"/>
      <c r="Z279" s="2"/>
      <c r="AA279" s="2"/>
      <c r="AB279" s="98"/>
      <c r="AC279" s="2"/>
      <c r="AD279" s="2"/>
      <c r="AE279" s="2"/>
      <c r="AF279" s="2"/>
      <c r="AG279" s="71"/>
      <c r="AH279" s="85"/>
      <c r="AI279" s="85"/>
    </row>
    <row r="280" customFormat="false" ht="12.75" hidden="false" customHeight="true" outlineLevel="0" collapsed="false">
      <c r="B280" s="90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90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90"/>
      <c r="Y280" s="2"/>
      <c r="Z280" s="2"/>
      <c r="AA280" s="2"/>
      <c r="AB280" s="98"/>
      <c r="AC280" s="2"/>
      <c r="AD280" s="2"/>
      <c r="AE280" s="2"/>
      <c r="AF280" s="2"/>
      <c r="AG280" s="71"/>
      <c r="AH280" s="85"/>
      <c r="AI280" s="85"/>
    </row>
    <row r="281" customFormat="false" ht="12.75" hidden="false" customHeight="true" outlineLevel="0" collapsed="false">
      <c r="B281" s="90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90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90"/>
      <c r="Y281" s="2"/>
      <c r="Z281" s="2"/>
      <c r="AA281" s="2"/>
      <c r="AB281" s="98"/>
      <c r="AC281" s="2"/>
      <c r="AD281" s="2"/>
      <c r="AE281" s="2"/>
      <c r="AF281" s="2"/>
      <c r="AG281" s="71"/>
      <c r="AH281" s="85"/>
      <c r="AI281" s="85"/>
    </row>
    <row r="282" customFormat="false" ht="12.75" hidden="false" customHeight="true" outlineLevel="0" collapsed="false">
      <c r="B282" s="90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90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90"/>
      <c r="Y282" s="2"/>
      <c r="Z282" s="2"/>
      <c r="AA282" s="2"/>
      <c r="AB282" s="98"/>
      <c r="AC282" s="2"/>
      <c r="AD282" s="2"/>
      <c r="AE282" s="2"/>
      <c r="AF282" s="2"/>
      <c r="AG282" s="71"/>
      <c r="AH282" s="85"/>
      <c r="AI282" s="85"/>
    </row>
    <row r="283" customFormat="false" ht="12.75" hidden="false" customHeight="true" outlineLevel="0" collapsed="false">
      <c r="B283" s="90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90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90"/>
      <c r="Y283" s="2"/>
      <c r="Z283" s="2"/>
      <c r="AA283" s="2"/>
      <c r="AB283" s="98"/>
      <c r="AC283" s="2"/>
      <c r="AD283" s="2"/>
      <c r="AE283" s="2"/>
      <c r="AF283" s="2"/>
      <c r="AG283" s="71"/>
      <c r="AH283" s="85"/>
      <c r="AI283" s="85"/>
    </row>
    <row r="284" customFormat="false" ht="12.75" hidden="false" customHeight="true" outlineLevel="0" collapsed="false">
      <c r="B284" s="90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90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90"/>
      <c r="Y284" s="2"/>
      <c r="Z284" s="2"/>
      <c r="AA284" s="2"/>
      <c r="AB284" s="98"/>
      <c r="AC284" s="2"/>
      <c r="AD284" s="2"/>
      <c r="AE284" s="2"/>
      <c r="AF284" s="2"/>
      <c r="AG284" s="71"/>
      <c r="AH284" s="85"/>
      <c r="AI284" s="85"/>
    </row>
    <row r="285" customFormat="false" ht="12.75" hidden="false" customHeight="true" outlineLevel="0" collapsed="false">
      <c r="B285" s="90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90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90"/>
      <c r="Y285" s="2"/>
      <c r="Z285" s="2"/>
      <c r="AA285" s="2"/>
      <c r="AB285" s="98"/>
      <c r="AC285" s="2"/>
      <c r="AD285" s="2"/>
      <c r="AE285" s="2"/>
      <c r="AF285" s="2"/>
      <c r="AG285" s="71"/>
      <c r="AH285" s="85"/>
      <c r="AI285" s="85"/>
    </row>
    <row r="286" customFormat="false" ht="12.75" hidden="false" customHeight="true" outlineLevel="0" collapsed="false">
      <c r="B286" s="90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90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90"/>
      <c r="Y286" s="2"/>
      <c r="Z286" s="2"/>
      <c r="AA286" s="2"/>
      <c r="AB286" s="98"/>
      <c r="AC286" s="2"/>
      <c r="AD286" s="2"/>
      <c r="AE286" s="2"/>
      <c r="AF286" s="2"/>
      <c r="AG286" s="71"/>
      <c r="AH286" s="85"/>
      <c r="AI286" s="85"/>
    </row>
    <row r="287" customFormat="false" ht="12.75" hidden="false" customHeight="true" outlineLevel="0" collapsed="false">
      <c r="B287" s="90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90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90"/>
      <c r="Y287" s="2"/>
      <c r="Z287" s="2"/>
      <c r="AA287" s="2"/>
      <c r="AB287" s="98"/>
      <c r="AC287" s="2"/>
      <c r="AD287" s="2"/>
      <c r="AE287" s="2"/>
      <c r="AF287" s="2"/>
      <c r="AG287" s="71"/>
      <c r="AH287" s="85"/>
      <c r="AI287" s="85"/>
    </row>
    <row r="288" customFormat="false" ht="12.75" hidden="false" customHeight="true" outlineLevel="0" collapsed="false">
      <c r="B288" s="90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90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90"/>
      <c r="Y288" s="2"/>
      <c r="Z288" s="2"/>
      <c r="AA288" s="2"/>
      <c r="AB288" s="98"/>
      <c r="AC288" s="2"/>
      <c r="AD288" s="2"/>
      <c r="AE288" s="2"/>
      <c r="AF288" s="2"/>
      <c r="AG288" s="71"/>
      <c r="AH288" s="85"/>
      <c r="AI288" s="85"/>
    </row>
    <row r="289" customFormat="false" ht="12.75" hidden="false" customHeight="true" outlineLevel="0" collapsed="false">
      <c r="B289" s="90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90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90"/>
      <c r="Y289" s="2"/>
      <c r="Z289" s="2"/>
      <c r="AA289" s="2"/>
      <c r="AB289" s="98"/>
      <c r="AC289" s="2"/>
      <c r="AD289" s="2"/>
      <c r="AE289" s="2"/>
      <c r="AF289" s="2"/>
      <c r="AG289" s="71"/>
      <c r="AH289" s="85"/>
      <c r="AI289" s="85"/>
    </row>
    <row r="290" customFormat="false" ht="12.75" hidden="false" customHeight="true" outlineLevel="0" collapsed="false">
      <c r="B290" s="90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90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90"/>
      <c r="Y290" s="2"/>
      <c r="Z290" s="2"/>
      <c r="AA290" s="2"/>
      <c r="AB290" s="98"/>
      <c r="AC290" s="2"/>
      <c r="AD290" s="2"/>
      <c r="AE290" s="2"/>
      <c r="AF290" s="2"/>
      <c r="AG290" s="71"/>
      <c r="AH290" s="85"/>
      <c r="AI290" s="85"/>
    </row>
    <row r="291" customFormat="false" ht="12.75" hidden="false" customHeight="true" outlineLevel="0" collapsed="false">
      <c r="B291" s="90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90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90"/>
      <c r="Y291" s="2"/>
      <c r="Z291" s="2"/>
      <c r="AA291" s="2"/>
      <c r="AB291" s="98"/>
      <c r="AC291" s="2"/>
      <c r="AD291" s="2"/>
      <c r="AE291" s="2"/>
      <c r="AF291" s="2"/>
      <c r="AG291" s="71"/>
      <c r="AH291" s="85"/>
      <c r="AI291" s="85"/>
    </row>
    <row r="292" customFormat="false" ht="12.75" hidden="false" customHeight="true" outlineLevel="0" collapsed="false">
      <c r="B292" s="90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90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90"/>
      <c r="Y292" s="2"/>
      <c r="Z292" s="2"/>
      <c r="AA292" s="2"/>
      <c r="AB292" s="98"/>
      <c r="AC292" s="2"/>
      <c r="AD292" s="2"/>
      <c r="AE292" s="2"/>
      <c r="AF292" s="2"/>
      <c r="AG292" s="71"/>
      <c r="AH292" s="85"/>
      <c r="AI292" s="85"/>
    </row>
    <row r="293" customFormat="false" ht="12.75" hidden="false" customHeight="true" outlineLevel="0" collapsed="false">
      <c r="B293" s="90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90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90"/>
      <c r="Y293" s="2"/>
      <c r="Z293" s="2"/>
      <c r="AA293" s="2"/>
      <c r="AB293" s="98"/>
      <c r="AC293" s="2"/>
      <c r="AD293" s="2"/>
      <c r="AE293" s="2"/>
      <c r="AF293" s="2"/>
      <c r="AG293" s="71"/>
      <c r="AH293" s="85"/>
      <c r="AI293" s="85"/>
    </row>
    <row r="294" customFormat="false" ht="12.75" hidden="false" customHeight="true" outlineLevel="0" collapsed="false">
      <c r="B294" s="90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90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90"/>
      <c r="Y294" s="2"/>
      <c r="Z294" s="2"/>
      <c r="AA294" s="2"/>
      <c r="AB294" s="98"/>
      <c r="AC294" s="2"/>
      <c r="AD294" s="2"/>
      <c r="AE294" s="2"/>
      <c r="AF294" s="2"/>
      <c r="AG294" s="71"/>
      <c r="AH294" s="85"/>
      <c r="AI294" s="85"/>
    </row>
    <row r="295" customFormat="false" ht="12.75" hidden="false" customHeight="true" outlineLevel="0" collapsed="false">
      <c r="B295" s="90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90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90"/>
      <c r="Y295" s="2"/>
      <c r="Z295" s="2"/>
      <c r="AA295" s="2"/>
      <c r="AB295" s="98"/>
      <c r="AC295" s="2"/>
      <c r="AD295" s="2"/>
      <c r="AE295" s="2"/>
      <c r="AF295" s="2"/>
      <c r="AG295" s="71"/>
      <c r="AH295" s="85"/>
      <c r="AI295" s="85"/>
    </row>
    <row r="296" customFormat="false" ht="12.75" hidden="false" customHeight="true" outlineLevel="0" collapsed="false">
      <c r="B296" s="90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90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90"/>
      <c r="Y296" s="2"/>
      <c r="Z296" s="2"/>
      <c r="AA296" s="2"/>
      <c r="AB296" s="98"/>
      <c r="AC296" s="2"/>
      <c r="AD296" s="2"/>
      <c r="AE296" s="2"/>
      <c r="AF296" s="2"/>
      <c r="AG296" s="71"/>
      <c r="AH296" s="85"/>
      <c r="AI296" s="85"/>
    </row>
    <row r="297" customFormat="false" ht="12.75" hidden="false" customHeight="true" outlineLevel="0" collapsed="false">
      <c r="B297" s="90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90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90"/>
      <c r="Y297" s="2"/>
      <c r="Z297" s="2"/>
      <c r="AA297" s="2"/>
      <c r="AB297" s="98"/>
      <c r="AC297" s="2"/>
      <c r="AD297" s="2"/>
      <c r="AE297" s="2"/>
      <c r="AF297" s="2"/>
      <c r="AG297" s="71"/>
      <c r="AH297" s="85"/>
      <c r="AI297" s="85"/>
    </row>
    <row r="298" customFormat="false" ht="12.75" hidden="false" customHeight="true" outlineLevel="0" collapsed="false">
      <c r="B298" s="90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90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90"/>
      <c r="Y298" s="2"/>
      <c r="Z298" s="2"/>
      <c r="AA298" s="2"/>
      <c r="AB298" s="98"/>
      <c r="AC298" s="2"/>
      <c r="AD298" s="2"/>
      <c r="AE298" s="2"/>
      <c r="AF298" s="2"/>
      <c r="AG298" s="71"/>
      <c r="AH298" s="85"/>
      <c r="AI298" s="85"/>
    </row>
    <row r="299" customFormat="false" ht="12.75" hidden="false" customHeight="true" outlineLevel="0" collapsed="false">
      <c r="B299" s="90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90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90"/>
      <c r="Y299" s="2"/>
      <c r="Z299" s="2"/>
      <c r="AA299" s="2"/>
      <c r="AB299" s="98"/>
      <c r="AC299" s="2"/>
      <c r="AD299" s="2"/>
      <c r="AE299" s="2"/>
      <c r="AF299" s="2"/>
      <c r="AG299" s="71"/>
      <c r="AH299" s="85"/>
      <c r="AI299" s="85"/>
    </row>
    <row r="300" customFormat="false" ht="12.75" hidden="false" customHeight="true" outlineLevel="0" collapsed="false">
      <c r="B300" s="90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90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90"/>
      <c r="Y300" s="2"/>
      <c r="Z300" s="2"/>
      <c r="AA300" s="2"/>
      <c r="AB300" s="98"/>
      <c r="AC300" s="2"/>
      <c r="AD300" s="2"/>
      <c r="AE300" s="2"/>
      <c r="AF300" s="2"/>
      <c r="AG300" s="71"/>
      <c r="AH300" s="85"/>
      <c r="AI300" s="85"/>
    </row>
    <row r="301" customFormat="false" ht="12.75" hidden="false" customHeight="true" outlineLevel="0" collapsed="false">
      <c r="B301" s="90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90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90"/>
      <c r="Y301" s="2"/>
      <c r="Z301" s="2"/>
      <c r="AA301" s="2"/>
      <c r="AB301" s="98"/>
      <c r="AC301" s="2"/>
      <c r="AD301" s="2"/>
      <c r="AE301" s="2"/>
      <c r="AF301" s="2"/>
      <c r="AG301" s="71"/>
      <c r="AH301" s="85"/>
      <c r="AI301" s="85"/>
    </row>
    <row r="302" customFormat="false" ht="12.75" hidden="false" customHeight="true" outlineLevel="0" collapsed="false">
      <c r="B302" s="90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90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90"/>
      <c r="Y302" s="2"/>
      <c r="Z302" s="2"/>
      <c r="AA302" s="2"/>
      <c r="AB302" s="98"/>
      <c r="AC302" s="2"/>
      <c r="AD302" s="2"/>
      <c r="AE302" s="2"/>
      <c r="AF302" s="2"/>
      <c r="AG302" s="71"/>
      <c r="AH302" s="85"/>
      <c r="AI302" s="85"/>
    </row>
    <row r="303" customFormat="false" ht="12.75" hidden="false" customHeight="true" outlineLevel="0" collapsed="false">
      <c r="B303" s="90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90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90"/>
      <c r="Y303" s="2"/>
      <c r="Z303" s="2"/>
      <c r="AA303" s="2"/>
      <c r="AB303" s="98"/>
      <c r="AC303" s="2"/>
      <c r="AD303" s="2"/>
      <c r="AE303" s="2"/>
      <c r="AF303" s="2"/>
      <c r="AG303" s="71"/>
      <c r="AH303" s="85"/>
      <c r="AI303" s="85"/>
    </row>
    <row r="304" customFormat="false" ht="12.75" hidden="false" customHeight="true" outlineLevel="0" collapsed="false">
      <c r="B304" s="90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90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90"/>
      <c r="Y304" s="2"/>
      <c r="Z304" s="2"/>
      <c r="AA304" s="2"/>
      <c r="AB304" s="98"/>
      <c r="AC304" s="2"/>
      <c r="AD304" s="2"/>
      <c r="AE304" s="2"/>
      <c r="AF304" s="2"/>
      <c r="AG304" s="71"/>
      <c r="AH304" s="85"/>
      <c r="AI304" s="85"/>
    </row>
    <row r="305" customFormat="false" ht="12.75" hidden="false" customHeight="true" outlineLevel="0" collapsed="false">
      <c r="B305" s="90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90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90"/>
      <c r="Y305" s="2"/>
      <c r="Z305" s="2"/>
      <c r="AA305" s="2"/>
      <c r="AB305" s="98"/>
      <c r="AC305" s="2"/>
      <c r="AD305" s="2"/>
      <c r="AE305" s="2"/>
      <c r="AF305" s="2"/>
      <c r="AG305" s="71"/>
      <c r="AH305" s="85"/>
      <c r="AI305" s="85"/>
    </row>
    <row r="306" customFormat="false" ht="12.75" hidden="false" customHeight="true" outlineLevel="0" collapsed="false">
      <c r="B306" s="90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90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90"/>
      <c r="Y306" s="2"/>
      <c r="Z306" s="2"/>
      <c r="AA306" s="2"/>
      <c r="AB306" s="98"/>
      <c r="AC306" s="2"/>
      <c r="AD306" s="2"/>
      <c r="AE306" s="2"/>
      <c r="AF306" s="2"/>
      <c r="AG306" s="71"/>
      <c r="AH306" s="85"/>
      <c r="AI306" s="85"/>
    </row>
    <row r="307" customFormat="false" ht="12.75" hidden="false" customHeight="true" outlineLevel="0" collapsed="false">
      <c r="B307" s="90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90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90"/>
      <c r="Y307" s="2"/>
      <c r="Z307" s="2"/>
      <c r="AA307" s="2"/>
      <c r="AB307" s="98"/>
      <c r="AC307" s="2"/>
      <c r="AD307" s="2"/>
      <c r="AE307" s="2"/>
      <c r="AF307" s="2"/>
      <c r="AG307" s="71"/>
      <c r="AH307" s="85"/>
      <c r="AI307" s="85"/>
    </row>
    <row r="308" customFormat="false" ht="12.75" hidden="false" customHeight="true" outlineLevel="0" collapsed="false">
      <c r="B308" s="90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90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90"/>
      <c r="Y308" s="2"/>
      <c r="Z308" s="2"/>
      <c r="AA308" s="2"/>
      <c r="AB308" s="98"/>
      <c r="AC308" s="2"/>
      <c r="AD308" s="2"/>
      <c r="AE308" s="2"/>
      <c r="AF308" s="2"/>
      <c r="AG308" s="71"/>
      <c r="AH308" s="85"/>
      <c r="AI308" s="85"/>
    </row>
    <row r="309" customFormat="false" ht="12.75" hidden="false" customHeight="true" outlineLevel="0" collapsed="false">
      <c r="B309" s="90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90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90"/>
      <c r="Y309" s="2"/>
      <c r="Z309" s="2"/>
      <c r="AA309" s="2"/>
      <c r="AB309" s="98"/>
      <c r="AC309" s="2"/>
      <c r="AD309" s="2"/>
      <c r="AE309" s="2"/>
      <c r="AF309" s="2"/>
      <c r="AG309" s="71"/>
      <c r="AH309" s="85"/>
      <c r="AI309" s="85"/>
    </row>
    <row r="310" customFormat="false" ht="12.75" hidden="false" customHeight="true" outlineLevel="0" collapsed="false">
      <c r="B310" s="90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90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90"/>
      <c r="Y310" s="2"/>
      <c r="Z310" s="2"/>
      <c r="AA310" s="2"/>
      <c r="AB310" s="98"/>
      <c r="AC310" s="2"/>
      <c r="AD310" s="2"/>
      <c r="AE310" s="2"/>
      <c r="AF310" s="2"/>
      <c r="AG310" s="71"/>
      <c r="AH310" s="85"/>
      <c r="AI310" s="85"/>
    </row>
    <row r="311" customFormat="false" ht="12.75" hidden="false" customHeight="true" outlineLevel="0" collapsed="false">
      <c r="B311" s="90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90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90"/>
      <c r="Y311" s="2"/>
      <c r="Z311" s="2"/>
      <c r="AA311" s="2"/>
      <c r="AB311" s="98"/>
      <c r="AC311" s="2"/>
      <c r="AD311" s="2"/>
      <c r="AE311" s="2"/>
      <c r="AF311" s="2"/>
      <c r="AG311" s="71"/>
      <c r="AH311" s="85"/>
      <c r="AI311" s="85"/>
    </row>
    <row r="312" customFormat="false" ht="12.75" hidden="false" customHeight="true" outlineLevel="0" collapsed="false">
      <c r="B312" s="90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90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90"/>
      <c r="Y312" s="2"/>
      <c r="Z312" s="2"/>
      <c r="AA312" s="2"/>
      <c r="AB312" s="98"/>
      <c r="AC312" s="2"/>
      <c r="AD312" s="2"/>
      <c r="AE312" s="2"/>
      <c r="AF312" s="2"/>
      <c r="AG312" s="71"/>
      <c r="AH312" s="85"/>
      <c r="AI312" s="85"/>
    </row>
    <row r="313" customFormat="false" ht="12.75" hidden="false" customHeight="true" outlineLevel="0" collapsed="false">
      <c r="B313" s="90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90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90"/>
      <c r="Y313" s="2"/>
      <c r="Z313" s="2"/>
      <c r="AA313" s="2"/>
      <c r="AB313" s="98"/>
      <c r="AC313" s="2"/>
      <c r="AD313" s="2"/>
      <c r="AE313" s="2"/>
      <c r="AF313" s="2"/>
      <c r="AG313" s="71"/>
      <c r="AH313" s="85"/>
      <c r="AI313" s="85"/>
    </row>
    <row r="314" customFormat="false" ht="12.75" hidden="false" customHeight="true" outlineLevel="0" collapsed="false">
      <c r="B314" s="90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90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90"/>
      <c r="Y314" s="2"/>
      <c r="Z314" s="2"/>
      <c r="AA314" s="2"/>
      <c r="AB314" s="98"/>
      <c r="AC314" s="2"/>
      <c r="AD314" s="2"/>
      <c r="AE314" s="2"/>
      <c r="AF314" s="2"/>
      <c r="AG314" s="71"/>
      <c r="AH314" s="85"/>
      <c r="AI314" s="85"/>
    </row>
    <row r="315" customFormat="false" ht="12.75" hidden="false" customHeight="true" outlineLevel="0" collapsed="false">
      <c r="B315" s="90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90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90"/>
      <c r="Y315" s="2"/>
      <c r="Z315" s="2"/>
      <c r="AA315" s="2"/>
      <c r="AB315" s="98"/>
      <c r="AC315" s="2"/>
      <c r="AD315" s="2"/>
      <c r="AE315" s="2"/>
      <c r="AF315" s="2"/>
      <c r="AG315" s="71"/>
      <c r="AH315" s="85"/>
      <c r="AI315" s="85"/>
    </row>
    <row r="316" customFormat="false" ht="12.75" hidden="false" customHeight="true" outlineLevel="0" collapsed="false">
      <c r="B316" s="90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90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90"/>
      <c r="Y316" s="2"/>
      <c r="Z316" s="2"/>
      <c r="AA316" s="2"/>
      <c r="AB316" s="98"/>
      <c r="AC316" s="2"/>
      <c r="AD316" s="2"/>
      <c r="AE316" s="2"/>
      <c r="AF316" s="2"/>
      <c r="AG316" s="71"/>
      <c r="AH316" s="85"/>
      <c r="AI316" s="85"/>
    </row>
    <row r="317" customFormat="false" ht="12.75" hidden="false" customHeight="true" outlineLevel="0" collapsed="false">
      <c r="B317" s="90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90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90"/>
      <c r="Y317" s="2"/>
      <c r="Z317" s="2"/>
      <c r="AA317" s="2"/>
      <c r="AB317" s="98"/>
      <c r="AC317" s="2"/>
      <c r="AD317" s="2"/>
      <c r="AE317" s="2"/>
      <c r="AF317" s="2"/>
      <c r="AG317" s="71"/>
      <c r="AH317" s="85"/>
      <c r="AI317" s="85"/>
    </row>
    <row r="318" customFormat="false" ht="12.75" hidden="false" customHeight="true" outlineLevel="0" collapsed="false">
      <c r="B318" s="90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90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90"/>
      <c r="Y318" s="2"/>
      <c r="Z318" s="2"/>
      <c r="AA318" s="2"/>
      <c r="AB318" s="98"/>
      <c r="AC318" s="2"/>
      <c r="AD318" s="2"/>
      <c r="AE318" s="2"/>
      <c r="AF318" s="2"/>
      <c r="AG318" s="71"/>
      <c r="AH318" s="85"/>
      <c r="AI318" s="85"/>
    </row>
    <row r="319" customFormat="false" ht="12.75" hidden="false" customHeight="true" outlineLevel="0" collapsed="false">
      <c r="B319" s="90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90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90"/>
      <c r="Y319" s="2"/>
      <c r="Z319" s="2"/>
      <c r="AA319" s="2"/>
      <c r="AB319" s="98"/>
      <c r="AC319" s="2"/>
      <c r="AD319" s="2"/>
      <c r="AE319" s="2"/>
      <c r="AF319" s="2"/>
      <c r="AG319" s="71"/>
      <c r="AH319" s="85"/>
      <c r="AI319" s="85"/>
    </row>
    <row r="320" customFormat="false" ht="12.75" hidden="false" customHeight="true" outlineLevel="0" collapsed="false">
      <c r="B320" s="90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90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90"/>
      <c r="Y320" s="2"/>
      <c r="Z320" s="2"/>
      <c r="AA320" s="2"/>
      <c r="AB320" s="98"/>
      <c r="AC320" s="2"/>
      <c r="AD320" s="2"/>
      <c r="AE320" s="2"/>
      <c r="AF320" s="2"/>
      <c r="AG320" s="71"/>
      <c r="AH320" s="85"/>
      <c r="AI320" s="85"/>
    </row>
    <row r="321" customFormat="false" ht="12.75" hidden="false" customHeight="true" outlineLevel="0" collapsed="false">
      <c r="B321" s="90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90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90"/>
      <c r="Y321" s="2"/>
      <c r="Z321" s="2"/>
      <c r="AA321" s="2"/>
      <c r="AB321" s="98"/>
      <c r="AC321" s="2"/>
      <c r="AD321" s="2"/>
      <c r="AE321" s="2"/>
      <c r="AF321" s="2"/>
      <c r="AG321" s="71"/>
      <c r="AH321" s="85"/>
      <c r="AI321" s="85"/>
    </row>
    <row r="322" customFormat="false" ht="12.75" hidden="false" customHeight="true" outlineLevel="0" collapsed="false">
      <c r="B322" s="90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90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90"/>
      <c r="Y322" s="2"/>
      <c r="Z322" s="2"/>
      <c r="AA322" s="2"/>
      <c r="AB322" s="98"/>
      <c r="AC322" s="2"/>
      <c r="AD322" s="2"/>
      <c r="AE322" s="2"/>
      <c r="AF322" s="2"/>
      <c r="AG322" s="71"/>
      <c r="AH322" s="85"/>
      <c r="AI322" s="85"/>
    </row>
    <row r="323" customFormat="false" ht="12.75" hidden="false" customHeight="true" outlineLevel="0" collapsed="false">
      <c r="B323" s="90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90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90"/>
      <c r="Y323" s="2"/>
      <c r="Z323" s="2"/>
      <c r="AA323" s="2"/>
      <c r="AB323" s="98"/>
      <c r="AC323" s="2"/>
      <c r="AD323" s="2"/>
      <c r="AE323" s="2"/>
      <c r="AF323" s="2"/>
      <c r="AG323" s="71"/>
      <c r="AH323" s="85"/>
      <c r="AI323" s="85"/>
    </row>
    <row r="324" customFormat="false" ht="12.75" hidden="false" customHeight="true" outlineLevel="0" collapsed="false">
      <c r="B324" s="90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90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90"/>
      <c r="Y324" s="2"/>
      <c r="Z324" s="2"/>
      <c r="AA324" s="2"/>
      <c r="AB324" s="98"/>
      <c r="AC324" s="2"/>
      <c r="AD324" s="2"/>
      <c r="AE324" s="2"/>
      <c r="AF324" s="2"/>
      <c r="AG324" s="71"/>
      <c r="AH324" s="85"/>
      <c r="AI324" s="85"/>
    </row>
    <row r="325" customFormat="false" ht="12.75" hidden="false" customHeight="true" outlineLevel="0" collapsed="false">
      <c r="B325" s="90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90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90"/>
      <c r="Y325" s="2"/>
      <c r="Z325" s="2"/>
      <c r="AA325" s="2"/>
      <c r="AB325" s="98"/>
      <c r="AC325" s="2"/>
      <c r="AD325" s="2"/>
      <c r="AE325" s="2"/>
      <c r="AF325" s="2"/>
      <c r="AG325" s="71"/>
      <c r="AH325" s="85"/>
      <c r="AI325" s="85"/>
    </row>
    <row r="326" customFormat="false" ht="12.75" hidden="false" customHeight="true" outlineLevel="0" collapsed="false">
      <c r="B326" s="90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90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90"/>
      <c r="Y326" s="2"/>
      <c r="Z326" s="2"/>
      <c r="AA326" s="2"/>
      <c r="AB326" s="98"/>
      <c r="AC326" s="2"/>
      <c r="AD326" s="2"/>
      <c r="AE326" s="2"/>
      <c r="AF326" s="2"/>
      <c r="AG326" s="71"/>
      <c r="AH326" s="85"/>
      <c r="AI326" s="85"/>
    </row>
    <row r="327" customFormat="false" ht="12.75" hidden="false" customHeight="true" outlineLevel="0" collapsed="false">
      <c r="B327" s="90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90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90"/>
      <c r="Y327" s="2"/>
      <c r="Z327" s="2"/>
      <c r="AA327" s="2"/>
      <c r="AB327" s="98"/>
      <c r="AC327" s="2"/>
      <c r="AD327" s="2"/>
      <c r="AE327" s="2"/>
      <c r="AF327" s="2"/>
      <c r="AG327" s="71"/>
      <c r="AH327" s="85"/>
      <c r="AI327" s="85"/>
    </row>
    <row r="328" customFormat="false" ht="12.75" hidden="false" customHeight="true" outlineLevel="0" collapsed="false">
      <c r="B328" s="90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90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90"/>
      <c r="Y328" s="2"/>
      <c r="Z328" s="2"/>
      <c r="AA328" s="2"/>
      <c r="AB328" s="98"/>
      <c r="AC328" s="2"/>
      <c r="AD328" s="2"/>
      <c r="AE328" s="2"/>
      <c r="AF328" s="2"/>
      <c r="AG328" s="71"/>
      <c r="AH328" s="85"/>
      <c r="AI328" s="85"/>
    </row>
    <row r="329" customFormat="false" ht="12.75" hidden="false" customHeight="true" outlineLevel="0" collapsed="false">
      <c r="B329" s="90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90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90"/>
      <c r="Y329" s="2"/>
      <c r="Z329" s="2"/>
      <c r="AA329" s="2"/>
      <c r="AB329" s="98"/>
      <c r="AC329" s="2"/>
      <c r="AD329" s="2"/>
      <c r="AE329" s="2"/>
      <c r="AF329" s="2"/>
      <c r="AG329" s="71"/>
      <c r="AH329" s="85"/>
      <c r="AI329" s="85"/>
    </row>
    <row r="330" customFormat="false" ht="12.75" hidden="false" customHeight="true" outlineLevel="0" collapsed="false">
      <c r="B330" s="9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90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90"/>
      <c r="Y330" s="2"/>
      <c r="Z330" s="2"/>
      <c r="AA330" s="2"/>
      <c r="AB330" s="98"/>
      <c r="AC330" s="2"/>
      <c r="AD330" s="2"/>
      <c r="AE330" s="2"/>
      <c r="AF330" s="2"/>
      <c r="AG330" s="71"/>
      <c r="AH330" s="85"/>
      <c r="AI330" s="85"/>
    </row>
    <row r="331" customFormat="false" ht="12.75" hidden="false" customHeight="true" outlineLevel="0" collapsed="false">
      <c r="B331" s="90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90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90"/>
      <c r="Y331" s="2"/>
      <c r="Z331" s="2"/>
      <c r="AA331" s="2"/>
      <c r="AB331" s="98"/>
      <c r="AC331" s="2"/>
      <c r="AD331" s="2"/>
      <c r="AE331" s="2"/>
      <c r="AF331" s="2"/>
      <c r="AG331" s="71"/>
      <c r="AH331" s="85"/>
      <c r="AI331" s="85"/>
    </row>
    <row r="332" customFormat="false" ht="12.75" hidden="false" customHeight="true" outlineLevel="0" collapsed="false">
      <c r="B332" s="90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90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90"/>
      <c r="Y332" s="2"/>
      <c r="Z332" s="2"/>
      <c r="AA332" s="2"/>
      <c r="AB332" s="98"/>
      <c r="AC332" s="2"/>
      <c r="AD332" s="2"/>
      <c r="AE332" s="2"/>
      <c r="AF332" s="2"/>
      <c r="AG332" s="71"/>
      <c r="AH332" s="85"/>
      <c r="AI332" s="85"/>
    </row>
    <row r="333" customFormat="false" ht="12.75" hidden="false" customHeight="true" outlineLevel="0" collapsed="false">
      <c r="B333" s="90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90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90"/>
      <c r="Y333" s="2"/>
      <c r="Z333" s="2"/>
      <c r="AA333" s="2"/>
      <c r="AB333" s="98"/>
      <c r="AC333" s="2"/>
      <c r="AD333" s="2"/>
      <c r="AE333" s="2"/>
      <c r="AF333" s="2"/>
      <c r="AG333" s="71"/>
      <c r="AH333" s="85"/>
      <c r="AI333" s="85"/>
    </row>
    <row r="334" customFormat="false" ht="12.75" hidden="false" customHeight="true" outlineLevel="0" collapsed="false">
      <c r="B334" s="90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90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90"/>
      <c r="Y334" s="2"/>
      <c r="Z334" s="2"/>
      <c r="AA334" s="2"/>
      <c r="AB334" s="98"/>
      <c r="AC334" s="2"/>
      <c r="AD334" s="2"/>
      <c r="AE334" s="2"/>
      <c r="AF334" s="2"/>
      <c r="AG334" s="71"/>
      <c r="AH334" s="85"/>
      <c r="AI334" s="85"/>
    </row>
    <row r="335" customFormat="false" ht="12.75" hidden="false" customHeight="true" outlineLevel="0" collapsed="false">
      <c r="B335" s="90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90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90"/>
      <c r="Y335" s="2"/>
      <c r="Z335" s="2"/>
      <c r="AA335" s="2"/>
      <c r="AB335" s="98"/>
      <c r="AC335" s="2"/>
      <c r="AD335" s="2"/>
      <c r="AE335" s="2"/>
      <c r="AF335" s="2"/>
      <c r="AG335" s="71"/>
      <c r="AH335" s="85"/>
      <c r="AI335" s="85"/>
    </row>
    <row r="336" customFormat="false" ht="12.75" hidden="false" customHeight="true" outlineLevel="0" collapsed="false">
      <c r="B336" s="90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90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90"/>
      <c r="Y336" s="2"/>
      <c r="Z336" s="2"/>
      <c r="AA336" s="2"/>
      <c r="AB336" s="98"/>
      <c r="AC336" s="2"/>
      <c r="AD336" s="2"/>
      <c r="AE336" s="2"/>
      <c r="AF336" s="2"/>
      <c r="AG336" s="71"/>
      <c r="AH336" s="85"/>
      <c r="AI336" s="85"/>
    </row>
    <row r="337" customFormat="false" ht="12.75" hidden="false" customHeight="true" outlineLevel="0" collapsed="false">
      <c r="B337" s="90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90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90"/>
      <c r="Y337" s="2"/>
      <c r="Z337" s="2"/>
      <c r="AA337" s="2"/>
      <c r="AB337" s="98"/>
      <c r="AC337" s="2"/>
      <c r="AD337" s="2"/>
      <c r="AE337" s="2"/>
      <c r="AF337" s="2"/>
      <c r="AG337" s="71"/>
      <c r="AH337" s="85"/>
      <c r="AI337" s="85"/>
    </row>
    <row r="338" customFormat="false" ht="12.75" hidden="false" customHeight="true" outlineLevel="0" collapsed="false">
      <c r="B338" s="90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90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90"/>
      <c r="Y338" s="2"/>
      <c r="Z338" s="2"/>
      <c r="AA338" s="2"/>
      <c r="AB338" s="98"/>
      <c r="AC338" s="2"/>
      <c r="AD338" s="2"/>
      <c r="AE338" s="2"/>
      <c r="AF338" s="2"/>
      <c r="AG338" s="71"/>
      <c r="AH338" s="85"/>
      <c r="AI338" s="85"/>
    </row>
    <row r="339" customFormat="false" ht="12.75" hidden="false" customHeight="true" outlineLevel="0" collapsed="false">
      <c r="B339" s="90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90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90"/>
      <c r="Y339" s="2"/>
      <c r="Z339" s="2"/>
      <c r="AA339" s="2"/>
      <c r="AB339" s="98"/>
      <c r="AC339" s="2"/>
      <c r="AD339" s="2"/>
      <c r="AE339" s="2"/>
      <c r="AF339" s="2"/>
      <c r="AG339" s="71"/>
      <c r="AH339" s="85"/>
      <c r="AI339" s="85"/>
    </row>
    <row r="340" customFormat="false" ht="12.75" hidden="false" customHeight="true" outlineLevel="0" collapsed="false">
      <c r="B340" s="90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90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90"/>
      <c r="Y340" s="2"/>
      <c r="Z340" s="2"/>
      <c r="AA340" s="2"/>
      <c r="AB340" s="98"/>
      <c r="AC340" s="2"/>
      <c r="AD340" s="2"/>
      <c r="AE340" s="2"/>
      <c r="AF340" s="2"/>
      <c r="AG340" s="71"/>
      <c r="AH340" s="85"/>
      <c r="AI340" s="85"/>
    </row>
    <row r="341" customFormat="false" ht="12.75" hidden="false" customHeight="true" outlineLevel="0" collapsed="false">
      <c r="B341" s="90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90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90"/>
      <c r="Y341" s="2"/>
      <c r="Z341" s="2"/>
      <c r="AA341" s="2"/>
      <c r="AB341" s="98"/>
      <c r="AC341" s="2"/>
      <c r="AD341" s="2"/>
      <c r="AE341" s="2"/>
      <c r="AF341" s="2"/>
      <c r="AG341" s="71"/>
      <c r="AH341" s="85"/>
      <c r="AI341" s="85"/>
    </row>
    <row r="342" customFormat="false" ht="12.75" hidden="false" customHeight="true" outlineLevel="0" collapsed="false">
      <c r="B342" s="90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90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90"/>
      <c r="Y342" s="2"/>
      <c r="Z342" s="2"/>
      <c r="AA342" s="2"/>
      <c r="AB342" s="98"/>
      <c r="AC342" s="2"/>
      <c r="AD342" s="2"/>
      <c r="AE342" s="2"/>
      <c r="AF342" s="2"/>
      <c r="AG342" s="71"/>
      <c r="AH342" s="85"/>
      <c r="AI342" s="85"/>
    </row>
    <row r="343" customFormat="false" ht="12.75" hidden="false" customHeight="true" outlineLevel="0" collapsed="false">
      <c r="B343" s="90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90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90"/>
      <c r="Y343" s="2"/>
      <c r="Z343" s="2"/>
      <c r="AA343" s="2"/>
      <c r="AB343" s="98"/>
      <c r="AC343" s="2"/>
      <c r="AD343" s="2"/>
      <c r="AE343" s="2"/>
      <c r="AF343" s="2"/>
      <c r="AG343" s="71"/>
      <c r="AH343" s="85"/>
      <c r="AI343" s="85"/>
    </row>
    <row r="344" customFormat="false" ht="12.75" hidden="false" customHeight="true" outlineLevel="0" collapsed="false">
      <c r="B344" s="90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90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90"/>
      <c r="Y344" s="2"/>
      <c r="Z344" s="2"/>
      <c r="AA344" s="2"/>
      <c r="AB344" s="98"/>
      <c r="AC344" s="2"/>
      <c r="AD344" s="2"/>
      <c r="AE344" s="2"/>
      <c r="AF344" s="2"/>
      <c r="AG344" s="71"/>
      <c r="AH344" s="85"/>
      <c r="AI344" s="85"/>
    </row>
    <row r="345" customFormat="false" ht="12.75" hidden="false" customHeight="true" outlineLevel="0" collapsed="false">
      <c r="B345" s="90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90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90"/>
      <c r="Y345" s="2"/>
      <c r="Z345" s="2"/>
      <c r="AA345" s="2"/>
      <c r="AB345" s="98"/>
      <c r="AC345" s="2"/>
      <c r="AD345" s="2"/>
      <c r="AE345" s="2"/>
      <c r="AF345" s="2"/>
      <c r="AG345" s="71"/>
      <c r="AH345" s="85"/>
      <c r="AI345" s="85"/>
    </row>
    <row r="346" customFormat="false" ht="12.75" hidden="false" customHeight="true" outlineLevel="0" collapsed="false">
      <c r="B346" s="90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90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90"/>
      <c r="Y346" s="2"/>
      <c r="Z346" s="2"/>
      <c r="AA346" s="2"/>
      <c r="AB346" s="98"/>
      <c r="AC346" s="2"/>
      <c r="AD346" s="2"/>
      <c r="AE346" s="2"/>
      <c r="AF346" s="2"/>
      <c r="AG346" s="71"/>
      <c r="AH346" s="85"/>
      <c r="AI346" s="85"/>
    </row>
    <row r="347" customFormat="false" ht="12.75" hidden="false" customHeight="true" outlineLevel="0" collapsed="false">
      <c r="B347" s="90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90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90"/>
      <c r="Y347" s="2"/>
      <c r="Z347" s="2"/>
      <c r="AA347" s="2"/>
      <c r="AB347" s="98"/>
      <c r="AC347" s="2"/>
      <c r="AD347" s="2"/>
      <c r="AE347" s="2"/>
      <c r="AF347" s="2"/>
      <c r="AG347" s="71"/>
      <c r="AH347" s="85"/>
      <c r="AI347" s="85"/>
    </row>
    <row r="348" customFormat="false" ht="12.75" hidden="false" customHeight="true" outlineLevel="0" collapsed="false">
      <c r="B348" s="90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90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90"/>
      <c r="Y348" s="2"/>
      <c r="Z348" s="2"/>
      <c r="AA348" s="2"/>
      <c r="AB348" s="98"/>
      <c r="AC348" s="2"/>
      <c r="AD348" s="2"/>
      <c r="AE348" s="2"/>
      <c r="AF348" s="2"/>
      <c r="AG348" s="71"/>
      <c r="AH348" s="85"/>
      <c r="AI348" s="85"/>
    </row>
    <row r="349" customFormat="false" ht="12.75" hidden="false" customHeight="true" outlineLevel="0" collapsed="false">
      <c r="B349" s="90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90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90"/>
      <c r="Y349" s="2"/>
      <c r="Z349" s="2"/>
      <c r="AA349" s="2"/>
      <c r="AB349" s="98"/>
      <c r="AC349" s="2"/>
      <c r="AD349" s="2"/>
      <c r="AE349" s="2"/>
      <c r="AF349" s="2"/>
      <c r="AG349" s="71"/>
      <c r="AH349" s="85"/>
      <c r="AI349" s="85"/>
    </row>
    <row r="350" customFormat="false" ht="12.75" hidden="false" customHeight="true" outlineLevel="0" collapsed="false">
      <c r="B350" s="90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90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90"/>
      <c r="Y350" s="2"/>
      <c r="Z350" s="2"/>
      <c r="AA350" s="2"/>
      <c r="AB350" s="98"/>
      <c r="AC350" s="2"/>
      <c r="AD350" s="2"/>
      <c r="AE350" s="2"/>
      <c r="AF350" s="2"/>
      <c r="AG350" s="71"/>
      <c r="AH350" s="85"/>
      <c r="AI350" s="85"/>
    </row>
    <row r="351" customFormat="false" ht="12.75" hidden="false" customHeight="true" outlineLevel="0" collapsed="false">
      <c r="B351" s="90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90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90"/>
      <c r="Y351" s="2"/>
      <c r="Z351" s="2"/>
      <c r="AA351" s="2"/>
      <c r="AB351" s="98"/>
      <c r="AC351" s="2"/>
      <c r="AD351" s="2"/>
      <c r="AE351" s="2"/>
      <c r="AF351" s="2"/>
      <c r="AG351" s="71"/>
      <c r="AH351" s="85"/>
      <c r="AI351" s="85"/>
    </row>
    <row r="352" customFormat="false" ht="12.75" hidden="false" customHeight="true" outlineLevel="0" collapsed="false">
      <c r="B352" s="90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90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90"/>
      <c r="Y352" s="2"/>
      <c r="Z352" s="2"/>
      <c r="AA352" s="2"/>
      <c r="AB352" s="98"/>
      <c r="AC352" s="2"/>
      <c r="AD352" s="2"/>
      <c r="AE352" s="2"/>
      <c r="AF352" s="2"/>
      <c r="AG352" s="71"/>
      <c r="AH352" s="85"/>
      <c r="AI352" s="85"/>
    </row>
    <row r="353" customFormat="false" ht="12.75" hidden="false" customHeight="true" outlineLevel="0" collapsed="false">
      <c r="B353" s="90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90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90"/>
      <c r="Y353" s="2"/>
      <c r="Z353" s="2"/>
      <c r="AA353" s="2"/>
      <c r="AB353" s="98"/>
      <c r="AC353" s="2"/>
      <c r="AD353" s="2"/>
      <c r="AE353" s="2"/>
      <c r="AF353" s="2"/>
      <c r="AG353" s="71"/>
      <c r="AH353" s="85"/>
      <c r="AI353" s="85"/>
    </row>
    <row r="354" customFormat="false" ht="12.75" hidden="false" customHeight="true" outlineLevel="0" collapsed="false">
      <c r="B354" s="90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90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90"/>
      <c r="Y354" s="2"/>
      <c r="Z354" s="2"/>
      <c r="AA354" s="2"/>
      <c r="AB354" s="98"/>
      <c r="AC354" s="2"/>
      <c r="AD354" s="2"/>
      <c r="AE354" s="2"/>
      <c r="AF354" s="2"/>
      <c r="AG354" s="71"/>
      <c r="AH354" s="85"/>
      <c r="AI354" s="85"/>
    </row>
    <row r="355" customFormat="false" ht="12.75" hidden="false" customHeight="true" outlineLevel="0" collapsed="false">
      <c r="B355" s="90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90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90"/>
      <c r="Y355" s="2"/>
      <c r="Z355" s="2"/>
      <c r="AA355" s="2"/>
      <c r="AB355" s="98"/>
      <c r="AC355" s="2"/>
      <c r="AD355" s="2"/>
      <c r="AE355" s="2"/>
      <c r="AF355" s="2"/>
      <c r="AG355" s="71"/>
      <c r="AH355" s="85"/>
      <c r="AI355" s="85"/>
    </row>
    <row r="356" customFormat="false" ht="12.75" hidden="false" customHeight="true" outlineLevel="0" collapsed="false">
      <c r="B356" s="90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90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90"/>
      <c r="Y356" s="2"/>
      <c r="Z356" s="2"/>
      <c r="AA356" s="2"/>
      <c r="AB356" s="98"/>
      <c r="AC356" s="2"/>
      <c r="AD356" s="2"/>
      <c r="AE356" s="2"/>
      <c r="AF356" s="2"/>
      <c r="AG356" s="71"/>
      <c r="AH356" s="85"/>
      <c r="AI356" s="85"/>
    </row>
    <row r="357" customFormat="false" ht="12.75" hidden="false" customHeight="true" outlineLevel="0" collapsed="false">
      <c r="B357" s="90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90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90"/>
      <c r="Y357" s="2"/>
      <c r="Z357" s="2"/>
      <c r="AA357" s="2"/>
      <c r="AB357" s="98"/>
      <c r="AC357" s="2"/>
      <c r="AD357" s="2"/>
      <c r="AE357" s="2"/>
      <c r="AF357" s="2"/>
      <c r="AG357" s="71"/>
      <c r="AH357" s="85"/>
      <c r="AI357" s="85"/>
    </row>
    <row r="358" customFormat="false" ht="12.75" hidden="false" customHeight="true" outlineLevel="0" collapsed="false">
      <c r="B358" s="90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90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90"/>
      <c r="Y358" s="2"/>
      <c r="Z358" s="2"/>
      <c r="AA358" s="2"/>
      <c r="AB358" s="98"/>
      <c r="AC358" s="2"/>
      <c r="AD358" s="2"/>
      <c r="AE358" s="2"/>
      <c r="AF358" s="2"/>
      <c r="AG358" s="71"/>
      <c r="AH358" s="85"/>
      <c r="AI358" s="85"/>
    </row>
    <row r="359" customFormat="false" ht="12.75" hidden="false" customHeight="true" outlineLevel="0" collapsed="false">
      <c r="B359" s="90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90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90"/>
      <c r="Y359" s="2"/>
      <c r="Z359" s="2"/>
      <c r="AA359" s="2"/>
      <c r="AB359" s="98"/>
      <c r="AC359" s="2"/>
      <c r="AD359" s="2"/>
      <c r="AE359" s="2"/>
      <c r="AF359" s="2"/>
      <c r="AG359" s="71"/>
      <c r="AH359" s="85"/>
      <c r="AI359" s="85"/>
    </row>
    <row r="360" customFormat="false" ht="12.75" hidden="false" customHeight="true" outlineLevel="0" collapsed="false">
      <c r="B360" s="90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90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90"/>
      <c r="Y360" s="2"/>
      <c r="Z360" s="2"/>
      <c r="AA360" s="2"/>
      <c r="AB360" s="98"/>
      <c r="AC360" s="2"/>
      <c r="AD360" s="2"/>
      <c r="AE360" s="2"/>
      <c r="AF360" s="2"/>
      <c r="AG360" s="71"/>
      <c r="AH360" s="85"/>
      <c r="AI360" s="85"/>
    </row>
    <row r="361" customFormat="false" ht="12.75" hidden="false" customHeight="true" outlineLevel="0" collapsed="false">
      <c r="B361" s="90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90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90"/>
      <c r="Y361" s="2"/>
      <c r="Z361" s="2"/>
      <c r="AA361" s="2"/>
      <c r="AB361" s="98"/>
      <c r="AC361" s="2"/>
      <c r="AD361" s="2"/>
      <c r="AE361" s="2"/>
      <c r="AF361" s="2"/>
      <c r="AG361" s="71"/>
      <c r="AH361" s="85"/>
      <c r="AI361" s="85"/>
    </row>
    <row r="362" customFormat="false" ht="12.75" hidden="false" customHeight="true" outlineLevel="0" collapsed="false">
      <c r="B362" s="90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90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90"/>
      <c r="Y362" s="2"/>
      <c r="Z362" s="2"/>
      <c r="AA362" s="2"/>
      <c r="AB362" s="98"/>
      <c r="AC362" s="2"/>
      <c r="AD362" s="2"/>
      <c r="AE362" s="2"/>
      <c r="AF362" s="2"/>
      <c r="AG362" s="71"/>
      <c r="AH362" s="85"/>
      <c r="AI362" s="85"/>
    </row>
    <row r="363" customFormat="false" ht="12.75" hidden="false" customHeight="true" outlineLevel="0" collapsed="false">
      <c r="B363" s="90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90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90"/>
      <c r="Y363" s="2"/>
      <c r="Z363" s="2"/>
      <c r="AA363" s="2"/>
      <c r="AB363" s="98"/>
      <c r="AC363" s="2"/>
      <c r="AD363" s="2"/>
      <c r="AE363" s="2"/>
      <c r="AF363" s="2"/>
      <c r="AG363" s="71"/>
      <c r="AH363" s="85"/>
      <c r="AI363" s="85"/>
    </row>
    <row r="364" customFormat="false" ht="12.75" hidden="false" customHeight="true" outlineLevel="0" collapsed="false">
      <c r="B364" s="90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90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90"/>
      <c r="Y364" s="2"/>
      <c r="Z364" s="2"/>
      <c r="AA364" s="2"/>
      <c r="AB364" s="98"/>
      <c r="AC364" s="2"/>
      <c r="AD364" s="2"/>
      <c r="AE364" s="2"/>
      <c r="AF364" s="2"/>
      <c r="AG364" s="71"/>
      <c r="AH364" s="85"/>
      <c r="AI364" s="85"/>
    </row>
    <row r="365" customFormat="false" ht="12.75" hidden="false" customHeight="true" outlineLevel="0" collapsed="false">
      <c r="B365" s="90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90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90"/>
      <c r="Y365" s="2"/>
      <c r="Z365" s="2"/>
      <c r="AA365" s="2"/>
      <c r="AB365" s="98"/>
      <c r="AC365" s="2"/>
      <c r="AD365" s="2"/>
      <c r="AE365" s="2"/>
      <c r="AF365" s="2"/>
      <c r="AG365" s="71"/>
      <c r="AH365" s="85"/>
      <c r="AI365" s="85"/>
    </row>
    <row r="366" customFormat="false" ht="12.75" hidden="false" customHeight="true" outlineLevel="0" collapsed="false">
      <c r="B366" s="90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90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90"/>
      <c r="Y366" s="2"/>
      <c r="Z366" s="2"/>
      <c r="AA366" s="2"/>
      <c r="AB366" s="98"/>
      <c r="AC366" s="2"/>
      <c r="AD366" s="2"/>
      <c r="AE366" s="2"/>
      <c r="AF366" s="2"/>
      <c r="AG366" s="71"/>
      <c r="AH366" s="85"/>
      <c r="AI366" s="85"/>
    </row>
    <row r="367" customFormat="false" ht="12.75" hidden="false" customHeight="true" outlineLevel="0" collapsed="false">
      <c r="B367" s="90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90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90"/>
      <c r="Y367" s="2"/>
      <c r="Z367" s="2"/>
      <c r="AA367" s="2"/>
      <c r="AB367" s="98"/>
      <c r="AC367" s="2"/>
      <c r="AD367" s="2"/>
      <c r="AE367" s="2"/>
      <c r="AF367" s="2"/>
      <c r="AG367" s="71"/>
      <c r="AH367" s="85"/>
      <c r="AI367" s="85"/>
    </row>
    <row r="368" customFormat="false" ht="12.75" hidden="false" customHeight="true" outlineLevel="0" collapsed="false">
      <c r="B368" s="90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90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90"/>
      <c r="Y368" s="2"/>
      <c r="Z368" s="2"/>
      <c r="AA368" s="2"/>
      <c r="AB368" s="98"/>
      <c r="AC368" s="2"/>
      <c r="AD368" s="2"/>
      <c r="AE368" s="2"/>
      <c r="AF368" s="2"/>
      <c r="AG368" s="71"/>
      <c r="AH368" s="85"/>
      <c r="AI368" s="85"/>
    </row>
    <row r="369" customFormat="false" ht="12.75" hidden="false" customHeight="true" outlineLevel="0" collapsed="false">
      <c r="B369" s="90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90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90"/>
      <c r="Y369" s="2"/>
      <c r="Z369" s="2"/>
      <c r="AA369" s="2"/>
      <c r="AB369" s="98"/>
      <c r="AC369" s="2"/>
      <c r="AD369" s="2"/>
      <c r="AE369" s="2"/>
      <c r="AF369" s="2"/>
      <c r="AG369" s="71"/>
      <c r="AH369" s="85"/>
      <c r="AI369" s="85"/>
    </row>
    <row r="370" customFormat="false" ht="12.75" hidden="false" customHeight="true" outlineLevel="0" collapsed="false">
      <c r="B370" s="90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90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90"/>
      <c r="Y370" s="2"/>
      <c r="Z370" s="2"/>
      <c r="AA370" s="2"/>
      <c r="AB370" s="98"/>
      <c r="AC370" s="2"/>
      <c r="AD370" s="2"/>
      <c r="AE370" s="2"/>
      <c r="AF370" s="2"/>
      <c r="AG370" s="71"/>
      <c r="AH370" s="85"/>
      <c r="AI370" s="85"/>
    </row>
    <row r="371" customFormat="false" ht="12.75" hidden="false" customHeight="true" outlineLevel="0" collapsed="false">
      <c r="B371" s="90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90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90"/>
      <c r="Y371" s="2"/>
      <c r="Z371" s="2"/>
      <c r="AA371" s="2"/>
      <c r="AB371" s="98"/>
      <c r="AC371" s="2"/>
      <c r="AD371" s="2"/>
      <c r="AE371" s="2"/>
      <c r="AF371" s="2"/>
      <c r="AG371" s="71"/>
      <c r="AH371" s="85"/>
      <c r="AI371" s="85"/>
    </row>
    <row r="372" customFormat="false" ht="12.75" hidden="false" customHeight="true" outlineLevel="0" collapsed="false">
      <c r="B372" s="90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90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90"/>
      <c r="Y372" s="2"/>
      <c r="Z372" s="2"/>
      <c r="AA372" s="2"/>
      <c r="AB372" s="98"/>
      <c r="AC372" s="2"/>
      <c r="AD372" s="2"/>
      <c r="AE372" s="2"/>
      <c r="AF372" s="2"/>
      <c r="AG372" s="71"/>
      <c r="AH372" s="85"/>
      <c r="AI372" s="85"/>
    </row>
    <row r="373" customFormat="false" ht="12.75" hidden="false" customHeight="true" outlineLevel="0" collapsed="false">
      <c r="B373" s="90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90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90"/>
      <c r="Y373" s="2"/>
      <c r="Z373" s="2"/>
      <c r="AA373" s="2"/>
      <c r="AB373" s="98"/>
      <c r="AC373" s="2"/>
      <c r="AD373" s="2"/>
      <c r="AE373" s="2"/>
      <c r="AF373" s="2"/>
      <c r="AG373" s="71"/>
      <c r="AH373" s="85"/>
      <c r="AI373" s="85"/>
    </row>
    <row r="374" customFormat="false" ht="12.75" hidden="false" customHeight="true" outlineLevel="0" collapsed="false">
      <c r="B374" s="90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90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90"/>
      <c r="Y374" s="2"/>
      <c r="Z374" s="2"/>
      <c r="AA374" s="2"/>
      <c r="AB374" s="98"/>
      <c r="AC374" s="2"/>
      <c r="AD374" s="2"/>
      <c r="AE374" s="2"/>
      <c r="AF374" s="2"/>
      <c r="AG374" s="71"/>
      <c r="AH374" s="85"/>
      <c r="AI374" s="85"/>
    </row>
    <row r="375" customFormat="false" ht="12.75" hidden="false" customHeight="true" outlineLevel="0" collapsed="false">
      <c r="B375" s="90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90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90"/>
      <c r="Y375" s="2"/>
      <c r="Z375" s="2"/>
      <c r="AA375" s="2"/>
      <c r="AB375" s="98"/>
      <c r="AC375" s="2"/>
      <c r="AD375" s="2"/>
      <c r="AE375" s="2"/>
      <c r="AF375" s="2"/>
      <c r="AG375" s="71"/>
      <c r="AH375" s="85"/>
      <c r="AI375" s="85"/>
    </row>
    <row r="376" customFormat="false" ht="12.75" hidden="false" customHeight="true" outlineLevel="0" collapsed="false">
      <c r="B376" s="90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90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90"/>
      <c r="Y376" s="2"/>
      <c r="Z376" s="2"/>
      <c r="AA376" s="2"/>
      <c r="AB376" s="98"/>
      <c r="AC376" s="2"/>
      <c r="AD376" s="2"/>
      <c r="AE376" s="2"/>
      <c r="AF376" s="2"/>
      <c r="AG376" s="71"/>
      <c r="AH376" s="85"/>
      <c r="AI376" s="85"/>
    </row>
    <row r="377" customFormat="false" ht="12.75" hidden="false" customHeight="true" outlineLevel="0" collapsed="false">
      <c r="B377" s="90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90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90"/>
      <c r="Y377" s="2"/>
      <c r="Z377" s="2"/>
      <c r="AA377" s="2"/>
      <c r="AB377" s="98"/>
      <c r="AC377" s="2"/>
      <c r="AD377" s="2"/>
      <c r="AE377" s="2"/>
      <c r="AF377" s="2"/>
      <c r="AG377" s="71"/>
      <c r="AH377" s="85"/>
      <c r="AI377" s="85"/>
    </row>
    <row r="378" customFormat="false" ht="12.75" hidden="false" customHeight="true" outlineLevel="0" collapsed="false">
      <c r="B378" s="90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90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90"/>
      <c r="Y378" s="2"/>
      <c r="Z378" s="2"/>
      <c r="AA378" s="2"/>
      <c r="AB378" s="98"/>
      <c r="AC378" s="2"/>
      <c r="AD378" s="2"/>
      <c r="AE378" s="2"/>
      <c r="AF378" s="2"/>
      <c r="AG378" s="71"/>
      <c r="AH378" s="85"/>
      <c r="AI378" s="85"/>
    </row>
    <row r="379" customFormat="false" ht="12.75" hidden="false" customHeight="true" outlineLevel="0" collapsed="false">
      <c r="B379" s="90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90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90"/>
      <c r="Y379" s="2"/>
      <c r="Z379" s="2"/>
      <c r="AA379" s="2"/>
      <c r="AB379" s="98"/>
      <c r="AC379" s="2"/>
      <c r="AD379" s="2"/>
      <c r="AE379" s="2"/>
      <c r="AF379" s="2"/>
      <c r="AG379" s="71"/>
      <c r="AH379" s="85"/>
      <c r="AI379" s="85"/>
    </row>
    <row r="380" customFormat="false" ht="12.75" hidden="false" customHeight="true" outlineLevel="0" collapsed="false">
      <c r="B380" s="90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90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90"/>
      <c r="Y380" s="2"/>
      <c r="Z380" s="2"/>
      <c r="AA380" s="2"/>
      <c r="AB380" s="98"/>
      <c r="AC380" s="2"/>
      <c r="AD380" s="2"/>
      <c r="AE380" s="2"/>
      <c r="AF380" s="2"/>
      <c r="AG380" s="71"/>
      <c r="AH380" s="85"/>
      <c r="AI380" s="85"/>
    </row>
    <row r="381" customFormat="false" ht="12.75" hidden="false" customHeight="true" outlineLevel="0" collapsed="false">
      <c r="B381" s="90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90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90"/>
      <c r="Y381" s="2"/>
      <c r="Z381" s="2"/>
      <c r="AA381" s="2"/>
      <c r="AB381" s="98"/>
      <c r="AC381" s="2"/>
      <c r="AD381" s="2"/>
      <c r="AE381" s="2"/>
      <c r="AF381" s="2"/>
      <c r="AG381" s="71"/>
      <c r="AH381" s="85"/>
      <c r="AI381" s="85"/>
    </row>
    <row r="382" customFormat="false" ht="12.75" hidden="false" customHeight="true" outlineLevel="0" collapsed="false">
      <c r="B382" s="90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90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90"/>
      <c r="Y382" s="2"/>
      <c r="Z382" s="2"/>
      <c r="AA382" s="2"/>
      <c r="AB382" s="98"/>
      <c r="AC382" s="2"/>
      <c r="AD382" s="2"/>
      <c r="AE382" s="2"/>
      <c r="AF382" s="2"/>
      <c r="AG382" s="71"/>
      <c r="AH382" s="85"/>
      <c r="AI382" s="85"/>
    </row>
    <row r="383" customFormat="false" ht="12.75" hidden="false" customHeight="true" outlineLevel="0" collapsed="false">
      <c r="B383" s="90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90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90"/>
      <c r="Y383" s="2"/>
      <c r="Z383" s="2"/>
      <c r="AA383" s="2"/>
      <c r="AB383" s="98"/>
      <c r="AC383" s="2"/>
      <c r="AD383" s="2"/>
      <c r="AE383" s="2"/>
      <c r="AF383" s="2"/>
      <c r="AG383" s="71"/>
      <c r="AH383" s="85"/>
      <c r="AI383" s="85"/>
    </row>
    <row r="384" customFormat="false" ht="12.75" hidden="false" customHeight="true" outlineLevel="0" collapsed="false">
      <c r="B384" s="90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90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90"/>
      <c r="Y384" s="2"/>
      <c r="Z384" s="2"/>
      <c r="AA384" s="2"/>
      <c r="AB384" s="98"/>
      <c r="AC384" s="2"/>
      <c r="AD384" s="2"/>
      <c r="AE384" s="2"/>
      <c r="AF384" s="2"/>
      <c r="AG384" s="71"/>
      <c r="AH384" s="85"/>
      <c r="AI384" s="85"/>
    </row>
    <row r="385" customFormat="false" ht="12.75" hidden="false" customHeight="true" outlineLevel="0" collapsed="false">
      <c r="B385" s="90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90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90"/>
      <c r="Y385" s="2"/>
      <c r="Z385" s="2"/>
      <c r="AA385" s="2"/>
      <c r="AB385" s="98"/>
      <c r="AC385" s="2"/>
      <c r="AD385" s="2"/>
      <c r="AE385" s="2"/>
      <c r="AF385" s="2"/>
      <c r="AG385" s="71"/>
      <c r="AH385" s="85"/>
      <c r="AI385" s="85"/>
    </row>
    <row r="386" customFormat="false" ht="12.75" hidden="false" customHeight="true" outlineLevel="0" collapsed="false">
      <c r="B386" s="90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90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90"/>
      <c r="Y386" s="2"/>
      <c r="Z386" s="2"/>
      <c r="AA386" s="2"/>
      <c r="AB386" s="98"/>
      <c r="AC386" s="2"/>
      <c r="AD386" s="2"/>
      <c r="AE386" s="2"/>
      <c r="AF386" s="2"/>
      <c r="AG386" s="71"/>
      <c r="AH386" s="85"/>
      <c r="AI386" s="85"/>
    </row>
    <row r="387" customFormat="false" ht="12.75" hidden="false" customHeight="true" outlineLevel="0" collapsed="false">
      <c r="B387" s="90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90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90"/>
      <c r="Y387" s="2"/>
      <c r="Z387" s="2"/>
      <c r="AA387" s="2"/>
      <c r="AB387" s="98"/>
      <c r="AC387" s="2"/>
      <c r="AD387" s="2"/>
      <c r="AE387" s="2"/>
      <c r="AF387" s="2"/>
      <c r="AG387" s="71"/>
      <c r="AH387" s="85"/>
      <c r="AI387" s="85"/>
    </row>
    <row r="388" customFormat="false" ht="12.75" hidden="false" customHeight="true" outlineLevel="0" collapsed="false">
      <c r="B388" s="90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90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90"/>
      <c r="Y388" s="2"/>
      <c r="Z388" s="2"/>
      <c r="AA388" s="2"/>
      <c r="AB388" s="98"/>
      <c r="AC388" s="2"/>
      <c r="AD388" s="2"/>
      <c r="AE388" s="2"/>
      <c r="AF388" s="2"/>
      <c r="AG388" s="71"/>
      <c r="AH388" s="85"/>
      <c r="AI388" s="85"/>
    </row>
    <row r="389" customFormat="false" ht="12.75" hidden="false" customHeight="true" outlineLevel="0" collapsed="false">
      <c r="B389" s="90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90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90"/>
      <c r="Y389" s="2"/>
      <c r="Z389" s="2"/>
      <c r="AA389" s="2"/>
      <c r="AB389" s="98"/>
      <c r="AC389" s="2"/>
      <c r="AD389" s="2"/>
      <c r="AE389" s="2"/>
      <c r="AF389" s="2"/>
      <c r="AG389" s="71"/>
      <c r="AH389" s="85"/>
      <c r="AI389" s="85"/>
    </row>
    <row r="390" customFormat="false" ht="12.75" hidden="false" customHeight="true" outlineLevel="0" collapsed="false">
      <c r="B390" s="90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90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90"/>
      <c r="Y390" s="2"/>
      <c r="Z390" s="2"/>
      <c r="AA390" s="2"/>
      <c r="AB390" s="98"/>
      <c r="AC390" s="2"/>
      <c r="AD390" s="2"/>
      <c r="AE390" s="2"/>
      <c r="AF390" s="2"/>
      <c r="AG390" s="71"/>
      <c r="AH390" s="85"/>
      <c r="AI390" s="85"/>
    </row>
    <row r="391" customFormat="false" ht="12.75" hidden="false" customHeight="true" outlineLevel="0" collapsed="false">
      <c r="B391" s="90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90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90"/>
      <c r="Y391" s="2"/>
      <c r="Z391" s="2"/>
      <c r="AA391" s="2"/>
      <c r="AB391" s="98"/>
      <c r="AC391" s="2"/>
      <c r="AD391" s="2"/>
      <c r="AE391" s="2"/>
      <c r="AF391" s="2"/>
      <c r="AG391" s="71"/>
      <c r="AH391" s="85"/>
      <c r="AI391" s="85"/>
    </row>
    <row r="392" customFormat="false" ht="12.75" hidden="false" customHeight="true" outlineLevel="0" collapsed="false">
      <c r="B392" s="90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90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90"/>
      <c r="Y392" s="2"/>
      <c r="Z392" s="2"/>
      <c r="AA392" s="2"/>
      <c r="AB392" s="98"/>
      <c r="AC392" s="2"/>
      <c r="AD392" s="2"/>
      <c r="AE392" s="2"/>
      <c r="AF392" s="2"/>
      <c r="AG392" s="71"/>
      <c r="AH392" s="85"/>
      <c r="AI392" s="85"/>
    </row>
    <row r="393" customFormat="false" ht="12.75" hidden="false" customHeight="true" outlineLevel="0" collapsed="false">
      <c r="B393" s="90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90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90"/>
      <c r="Y393" s="2"/>
      <c r="Z393" s="2"/>
      <c r="AA393" s="2"/>
      <c r="AB393" s="98"/>
      <c r="AC393" s="2"/>
      <c r="AD393" s="2"/>
      <c r="AE393" s="2"/>
      <c r="AF393" s="2"/>
      <c r="AG393" s="71"/>
      <c r="AH393" s="85"/>
      <c r="AI393" s="85"/>
    </row>
    <row r="394" customFormat="false" ht="12.75" hidden="false" customHeight="true" outlineLevel="0" collapsed="false">
      <c r="B394" s="90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90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90"/>
      <c r="Y394" s="2"/>
      <c r="Z394" s="2"/>
      <c r="AA394" s="2"/>
      <c r="AB394" s="98"/>
      <c r="AC394" s="2"/>
      <c r="AD394" s="2"/>
      <c r="AE394" s="2"/>
      <c r="AF394" s="2"/>
      <c r="AG394" s="71"/>
      <c r="AH394" s="85"/>
      <c r="AI394" s="85"/>
    </row>
    <row r="395" customFormat="false" ht="12.75" hidden="false" customHeight="true" outlineLevel="0" collapsed="false">
      <c r="B395" s="90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90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90"/>
      <c r="Y395" s="2"/>
      <c r="Z395" s="2"/>
      <c r="AA395" s="2"/>
      <c r="AB395" s="98"/>
      <c r="AC395" s="2"/>
      <c r="AD395" s="2"/>
      <c r="AE395" s="2"/>
      <c r="AF395" s="2"/>
      <c r="AG395" s="71"/>
      <c r="AH395" s="85"/>
      <c r="AI395" s="85"/>
    </row>
    <row r="396" customFormat="false" ht="12.75" hidden="false" customHeight="true" outlineLevel="0" collapsed="false">
      <c r="B396" s="90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90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90"/>
      <c r="Y396" s="2"/>
      <c r="Z396" s="2"/>
      <c r="AA396" s="2"/>
      <c r="AB396" s="98"/>
      <c r="AC396" s="2"/>
      <c r="AD396" s="2"/>
      <c r="AE396" s="2"/>
      <c r="AF396" s="2"/>
      <c r="AG396" s="71"/>
      <c r="AH396" s="85"/>
      <c r="AI396" s="85"/>
    </row>
    <row r="397" customFormat="false" ht="12.75" hidden="false" customHeight="true" outlineLevel="0" collapsed="false">
      <c r="B397" s="90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90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90"/>
      <c r="Y397" s="2"/>
      <c r="Z397" s="2"/>
      <c r="AA397" s="2"/>
      <c r="AB397" s="98"/>
      <c r="AC397" s="2"/>
      <c r="AD397" s="2"/>
      <c r="AE397" s="2"/>
      <c r="AF397" s="2"/>
      <c r="AG397" s="71"/>
      <c r="AH397" s="85"/>
      <c r="AI397" s="85"/>
    </row>
    <row r="398" customFormat="false" ht="12.75" hidden="false" customHeight="true" outlineLevel="0" collapsed="false">
      <c r="B398" s="90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90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90"/>
      <c r="Y398" s="2"/>
      <c r="Z398" s="2"/>
      <c r="AA398" s="2"/>
      <c r="AB398" s="98"/>
      <c r="AC398" s="2"/>
      <c r="AD398" s="2"/>
      <c r="AE398" s="2"/>
      <c r="AF398" s="2"/>
      <c r="AG398" s="71"/>
      <c r="AH398" s="85"/>
      <c r="AI398" s="85"/>
    </row>
    <row r="399" customFormat="false" ht="12.75" hidden="false" customHeight="true" outlineLevel="0" collapsed="false">
      <c r="B399" s="90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90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90"/>
      <c r="Y399" s="2"/>
      <c r="Z399" s="2"/>
      <c r="AA399" s="2"/>
      <c r="AB399" s="98"/>
      <c r="AC399" s="2"/>
      <c r="AD399" s="2"/>
      <c r="AE399" s="2"/>
      <c r="AF399" s="2"/>
      <c r="AG399" s="71"/>
      <c r="AH399" s="85"/>
      <c r="AI399" s="85"/>
    </row>
    <row r="400" customFormat="false" ht="12.75" hidden="false" customHeight="true" outlineLevel="0" collapsed="false">
      <c r="B400" s="90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90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90"/>
      <c r="Y400" s="2"/>
      <c r="Z400" s="2"/>
      <c r="AA400" s="2"/>
      <c r="AB400" s="98"/>
      <c r="AC400" s="2"/>
      <c r="AD400" s="2"/>
      <c r="AE400" s="2"/>
      <c r="AF400" s="2"/>
      <c r="AG400" s="71"/>
      <c r="AH400" s="85"/>
      <c r="AI400" s="85"/>
    </row>
    <row r="401" customFormat="false" ht="12.75" hidden="false" customHeight="true" outlineLevel="0" collapsed="false">
      <c r="B401" s="90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90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90"/>
      <c r="Y401" s="2"/>
      <c r="Z401" s="2"/>
      <c r="AA401" s="2"/>
      <c r="AB401" s="98"/>
      <c r="AC401" s="2"/>
      <c r="AD401" s="2"/>
      <c r="AE401" s="2"/>
      <c r="AF401" s="2"/>
      <c r="AG401" s="71"/>
      <c r="AH401" s="85"/>
      <c r="AI401" s="85"/>
    </row>
    <row r="402" customFormat="false" ht="12.75" hidden="false" customHeight="true" outlineLevel="0" collapsed="false">
      <c r="B402" s="90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90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90"/>
      <c r="Y402" s="2"/>
      <c r="Z402" s="2"/>
      <c r="AA402" s="2"/>
      <c r="AB402" s="98"/>
      <c r="AC402" s="2"/>
      <c r="AD402" s="2"/>
      <c r="AE402" s="2"/>
      <c r="AF402" s="2"/>
      <c r="AG402" s="71"/>
      <c r="AH402" s="85"/>
      <c r="AI402" s="85"/>
    </row>
    <row r="403" customFormat="false" ht="12.75" hidden="false" customHeight="true" outlineLevel="0" collapsed="false">
      <c r="B403" s="90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90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90"/>
      <c r="Y403" s="2"/>
      <c r="Z403" s="2"/>
      <c r="AA403" s="2"/>
      <c r="AB403" s="98"/>
      <c r="AC403" s="2"/>
      <c r="AD403" s="2"/>
      <c r="AE403" s="2"/>
      <c r="AF403" s="2"/>
      <c r="AG403" s="71"/>
      <c r="AH403" s="85"/>
      <c r="AI403" s="85"/>
    </row>
    <row r="404" customFormat="false" ht="12.75" hidden="false" customHeight="true" outlineLevel="0" collapsed="false">
      <c r="B404" s="90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90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90"/>
      <c r="Y404" s="2"/>
      <c r="Z404" s="2"/>
      <c r="AA404" s="2"/>
      <c r="AB404" s="98"/>
      <c r="AC404" s="2"/>
      <c r="AD404" s="2"/>
      <c r="AE404" s="2"/>
      <c r="AF404" s="2"/>
      <c r="AG404" s="71"/>
      <c r="AH404" s="85"/>
      <c r="AI404" s="85"/>
    </row>
    <row r="405" customFormat="false" ht="12.75" hidden="false" customHeight="true" outlineLevel="0" collapsed="false">
      <c r="B405" s="90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90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90"/>
      <c r="Y405" s="2"/>
      <c r="Z405" s="2"/>
      <c r="AA405" s="2"/>
      <c r="AB405" s="98"/>
      <c r="AC405" s="2"/>
      <c r="AD405" s="2"/>
      <c r="AE405" s="2"/>
      <c r="AF405" s="2"/>
      <c r="AG405" s="71"/>
      <c r="AH405" s="85"/>
      <c r="AI405" s="85"/>
    </row>
    <row r="406" customFormat="false" ht="12.75" hidden="false" customHeight="true" outlineLevel="0" collapsed="false">
      <c r="B406" s="90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90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90"/>
      <c r="Y406" s="2"/>
      <c r="Z406" s="2"/>
      <c r="AA406" s="2"/>
      <c r="AB406" s="98"/>
      <c r="AC406" s="2"/>
      <c r="AD406" s="2"/>
      <c r="AE406" s="2"/>
      <c r="AF406" s="2"/>
      <c r="AG406" s="71"/>
      <c r="AH406" s="85"/>
      <c r="AI406" s="85"/>
    </row>
    <row r="407" customFormat="false" ht="12.75" hidden="false" customHeight="true" outlineLevel="0" collapsed="false">
      <c r="B407" s="90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90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90"/>
      <c r="Y407" s="2"/>
      <c r="Z407" s="2"/>
      <c r="AA407" s="2"/>
      <c r="AB407" s="98"/>
      <c r="AC407" s="2"/>
      <c r="AD407" s="2"/>
      <c r="AE407" s="2"/>
      <c r="AF407" s="2"/>
      <c r="AG407" s="71"/>
      <c r="AH407" s="85"/>
      <c r="AI407" s="85"/>
    </row>
    <row r="408" customFormat="false" ht="12.75" hidden="false" customHeight="true" outlineLevel="0" collapsed="false">
      <c r="B408" s="90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90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90"/>
      <c r="Y408" s="2"/>
      <c r="Z408" s="2"/>
      <c r="AA408" s="2"/>
      <c r="AB408" s="98"/>
      <c r="AC408" s="2"/>
      <c r="AD408" s="2"/>
      <c r="AE408" s="2"/>
      <c r="AF408" s="2"/>
      <c r="AG408" s="71"/>
      <c r="AH408" s="85"/>
      <c r="AI408" s="85"/>
    </row>
    <row r="409" customFormat="false" ht="12.75" hidden="false" customHeight="true" outlineLevel="0" collapsed="false">
      <c r="B409" s="90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90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90"/>
      <c r="Y409" s="2"/>
      <c r="Z409" s="2"/>
      <c r="AA409" s="2"/>
      <c r="AB409" s="98"/>
      <c r="AC409" s="2"/>
      <c r="AD409" s="2"/>
      <c r="AE409" s="2"/>
      <c r="AF409" s="2"/>
      <c r="AG409" s="71"/>
      <c r="AH409" s="85"/>
      <c r="AI409" s="85"/>
    </row>
    <row r="410" customFormat="false" ht="12.75" hidden="false" customHeight="true" outlineLevel="0" collapsed="false">
      <c r="B410" s="90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90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90"/>
      <c r="Y410" s="2"/>
      <c r="Z410" s="2"/>
      <c r="AA410" s="2"/>
      <c r="AB410" s="98"/>
      <c r="AC410" s="2"/>
      <c r="AD410" s="2"/>
      <c r="AE410" s="2"/>
      <c r="AF410" s="2"/>
      <c r="AG410" s="71"/>
      <c r="AH410" s="85"/>
      <c r="AI410" s="85"/>
    </row>
    <row r="411" customFormat="false" ht="12.75" hidden="false" customHeight="true" outlineLevel="0" collapsed="false">
      <c r="B411" s="90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90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90"/>
      <c r="Y411" s="2"/>
      <c r="Z411" s="2"/>
      <c r="AA411" s="2"/>
      <c r="AB411" s="98"/>
      <c r="AC411" s="2"/>
      <c r="AD411" s="2"/>
      <c r="AE411" s="2"/>
      <c r="AF411" s="2"/>
      <c r="AG411" s="71"/>
      <c r="AH411" s="85"/>
      <c r="AI411" s="85"/>
    </row>
    <row r="412" customFormat="false" ht="12.75" hidden="false" customHeight="true" outlineLevel="0" collapsed="false">
      <c r="B412" s="90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90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90"/>
      <c r="Y412" s="2"/>
      <c r="Z412" s="2"/>
      <c r="AA412" s="2"/>
      <c r="AB412" s="98"/>
      <c r="AC412" s="2"/>
      <c r="AD412" s="2"/>
      <c r="AE412" s="2"/>
      <c r="AF412" s="2"/>
      <c r="AG412" s="71"/>
      <c r="AH412" s="85"/>
      <c r="AI412" s="85"/>
    </row>
    <row r="413" customFormat="false" ht="12.75" hidden="false" customHeight="true" outlineLevel="0" collapsed="false">
      <c r="B413" s="90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90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90"/>
      <c r="Y413" s="2"/>
      <c r="Z413" s="2"/>
      <c r="AA413" s="2"/>
      <c r="AB413" s="98"/>
      <c r="AC413" s="2"/>
      <c r="AD413" s="2"/>
      <c r="AE413" s="2"/>
      <c r="AF413" s="2"/>
      <c r="AG413" s="71"/>
      <c r="AH413" s="85"/>
      <c r="AI413" s="85"/>
    </row>
    <row r="414" customFormat="false" ht="12.75" hidden="false" customHeight="true" outlineLevel="0" collapsed="false">
      <c r="B414" s="90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90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90"/>
      <c r="Y414" s="2"/>
      <c r="Z414" s="2"/>
      <c r="AA414" s="2"/>
      <c r="AB414" s="98"/>
      <c r="AC414" s="2"/>
      <c r="AD414" s="2"/>
      <c r="AE414" s="2"/>
      <c r="AF414" s="2"/>
      <c r="AG414" s="71"/>
      <c r="AH414" s="85"/>
      <c r="AI414" s="85"/>
    </row>
    <row r="415" customFormat="false" ht="12.75" hidden="false" customHeight="true" outlineLevel="0" collapsed="false">
      <c r="B415" s="90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90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90"/>
      <c r="Y415" s="2"/>
      <c r="Z415" s="2"/>
      <c r="AA415" s="2"/>
      <c r="AB415" s="98"/>
      <c r="AC415" s="2"/>
      <c r="AD415" s="2"/>
      <c r="AE415" s="2"/>
      <c r="AF415" s="2"/>
      <c r="AG415" s="71"/>
      <c r="AH415" s="85"/>
      <c r="AI415" s="85"/>
    </row>
    <row r="416" customFormat="false" ht="12.75" hidden="false" customHeight="true" outlineLevel="0" collapsed="false">
      <c r="B416" s="90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90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90"/>
      <c r="Y416" s="2"/>
      <c r="Z416" s="2"/>
      <c r="AA416" s="2"/>
      <c r="AB416" s="98"/>
      <c r="AC416" s="2"/>
      <c r="AD416" s="2"/>
      <c r="AE416" s="2"/>
      <c r="AF416" s="2"/>
      <c r="AG416" s="71"/>
      <c r="AH416" s="85"/>
      <c r="AI416" s="85"/>
    </row>
    <row r="417" customFormat="false" ht="12.75" hidden="false" customHeight="true" outlineLevel="0" collapsed="false">
      <c r="B417" s="90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90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90"/>
      <c r="Y417" s="2"/>
      <c r="Z417" s="2"/>
      <c r="AA417" s="2"/>
      <c r="AB417" s="98"/>
      <c r="AC417" s="2"/>
      <c r="AD417" s="2"/>
      <c r="AE417" s="2"/>
      <c r="AF417" s="2"/>
      <c r="AG417" s="71"/>
      <c r="AH417" s="85"/>
      <c r="AI417" s="85"/>
    </row>
    <row r="418" customFormat="false" ht="12.75" hidden="false" customHeight="true" outlineLevel="0" collapsed="false">
      <c r="B418" s="90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90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90"/>
      <c r="Y418" s="2"/>
      <c r="Z418" s="2"/>
      <c r="AA418" s="2"/>
      <c r="AB418" s="98"/>
      <c r="AC418" s="2"/>
      <c r="AD418" s="2"/>
      <c r="AE418" s="2"/>
      <c r="AF418" s="2"/>
      <c r="AG418" s="71"/>
      <c r="AH418" s="85"/>
      <c r="AI418" s="85"/>
    </row>
    <row r="419" customFormat="false" ht="12.75" hidden="false" customHeight="true" outlineLevel="0" collapsed="false">
      <c r="B419" s="90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90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90"/>
      <c r="Y419" s="2"/>
      <c r="Z419" s="2"/>
      <c r="AA419" s="2"/>
      <c r="AB419" s="98"/>
      <c r="AC419" s="2"/>
      <c r="AD419" s="2"/>
      <c r="AE419" s="2"/>
      <c r="AF419" s="2"/>
      <c r="AG419" s="71"/>
      <c r="AH419" s="85"/>
      <c r="AI419" s="85"/>
    </row>
    <row r="420" customFormat="false" ht="12.75" hidden="false" customHeight="true" outlineLevel="0" collapsed="false">
      <c r="B420" s="90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90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90"/>
      <c r="Y420" s="2"/>
      <c r="Z420" s="2"/>
      <c r="AA420" s="2"/>
      <c r="AB420" s="98"/>
      <c r="AC420" s="2"/>
      <c r="AD420" s="2"/>
      <c r="AE420" s="2"/>
      <c r="AF420" s="2"/>
      <c r="AG420" s="71"/>
      <c r="AH420" s="85"/>
      <c r="AI420" s="85"/>
    </row>
    <row r="421" customFormat="false" ht="12.75" hidden="false" customHeight="true" outlineLevel="0" collapsed="false">
      <c r="B421" s="90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90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90"/>
      <c r="Y421" s="2"/>
      <c r="Z421" s="2"/>
      <c r="AA421" s="2"/>
      <c r="AB421" s="98"/>
      <c r="AC421" s="2"/>
      <c r="AD421" s="2"/>
      <c r="AE421" s="2"/>
      <c r="AF421" s="2"/>
      <c r="AG421" s="71"/>
      <c r="AH421" s="85"/>
      <c r="AI421" s="85"/>
    </row>
    <row r="422" customFormat="false" ht="12.75" hidden="false" customHeight="true" outlineLevel="0" collapsed="false">
      <c r="B422" s="90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90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90"/>
      <c r="Y422" s="2"/>
      <c r="Z422" s="2"/>
      <c r="AA422" s="2"/>
      <c r="AB422" s="98"/>
      <c r="AC422" s="2"/>
      <c r="AD422" s="2"/>
      <c r="AE422" s="2"/>
      <c r="AF422" s="2"/>
      <c r="AG422" s="71"/>
      <c r="AH422" s="85"/>
      <c r="AI422" s="85"/>
    </row>
    <row r="423" customFormat="false" ht="12.75" hidden="false" customHeight="true" outlineLevel="0" collapsed="false">
      <c r="B423" s="90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90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90"/>
      <c r="Y423" s="2"/>
      <c r="Z423" s="2"/>
      <c r="AA423" s="2"/>
      <c r="AB423" s="98"/>
      <c r="AC423" s="2"/>
      <c r="AD423" s="2"/>
      <c r="AE423" s="2"/>
      <c r="AF423" s="2"/>
      <c r="AG423" s="71"/>
      <c r="AH423" s="85"/>
      <c r="AI423" s="85"/>
    </row>
    <row r="424" customFormat="false" ht="12.75" hidden="false" customHeight="true" outlineLevel="0" collapsed="false">
      <c r="B424" s="90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90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90"/>
      <c r="Y424" s="2"/>
      <c r="Z424" s="2"/>
      <c r="AA424" s="2"/>
      <c r="AB424" s="98"/>
      <c r="AC424" s="2"/>
      <c r="AD424" s="2"/>
      <c r="AE424" s="2"/>
      <c r="AF424" s="2"/>
      <c r="AG424" s="71"/>
      <c r="AH424" s="85"/>
      <c r="AI424" s="85"/>
    </row>
    <row r="425" customFormat="false" ht="12.75" hidden="false" customHeight="true" outlineLevel="0" collapsed="false">
      <c r="B425" s="90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90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90"/>
      <c r="Y425" s="2"/>
      <c r="Z425" s="2"/>
      <c r="AA425" s="2"/>
      <c r="AB425" s="98"/>
      <c r="AC425" s="2"/>
      <c r="AD425" s="2"/>
      <c r="AE425" s="2"/>
      <c r="AF425" s="2"/>
      <c r="AG425" s="71"/>
      <c r="AH425" s="85"/>
      <c r="AI425" s="85"/>
    </row>
    <row r="426" customFormat="false" ht="12.75" hidden="false" customHeight="true" outlineLevel="0" collapsed="false">
      <c r="B426" s="90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90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90"/>
      <c r="Y426" s="2"/>
      <c r="Z426" s="2"/>
      <c r="AA426" s="2"/>
      <c r="AB426" s="98"/>
      <c r="AC426" s="2"/>
      <c r="AD426" s="2"/>
      <c r="AE426" s="2"/>
      <c r="AF426" s="2"/>
      <c r="AG426" s="71"/>
      <c r="AH426" s="85"/>
      <c r="AI426" s="85"/>
    </row>
    <row r="427" customFormat="false" ht="12.75" hidden="false" customHeight="true" outlineLevel="0" collapsed="false">
      <c r="B427" s="90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90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90"/>
      <c r="Y427" s="2"/>
      <c r="Z427" s="2"/>
      <c r="AA427" s="2"/>
      <c r="AB427" s="98"/>
      <c r="AC427" s="2"/>
      <c r="AD427" s="2"/>
      <c r="AE427" s="2"/>
      <c r="AF427" s="2"/>
      <c r="AG427" s="71"/>
      <c r="AH427" s="85"/>
      <c r="AI427" s="85"/>
    </row>
    <row r="428" customFormat="false" ht="12.75" hidden="false" customHeight="true" outlineLevel="0" collapsed="false">
      <c r="B428" s="90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90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90"/>
      <c r="Y428" s="2"/>
      <c r="Z428" s="2"/>
      <c r="AA428" s="2"/>
      <c r="AB428" s="98"/>
      <c r="AC428" s="2"/>
      <c r="AD428" s="2"/>
      <c r="AE428" s="2"/>
      <c r="AF428" s="2"/>
      <c r="AG428" s="71"/>
      <c r="AH428" s="85"/>
      <c r="AI428" s="85"/>
    </row>
    <row r="429" customFormat="false" ht="12.75" hidden="false" customHeight="true" outlineLevel="0" collapsed="false">
      <c r="B429" s="90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90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90"/>
      <c r="Y429" s="2"/>
      <c r="Z429" s="2"/>
      <c r="AA429" s="2"/>
      <c r="AB429" s="98"/>
      <c r="AC429" s="2"/>
      <c r="AD429" s="2"/>
      <c r="AE429" s="2"/>
      <c r="AF429" s="2"/>
      <c r="AG429" s="71"/>
      <c r="AH429" s="85"/>
      <c r="AI429" s="85"/>
    </row>
    <row r="430" customFormat="false" ht="12.75" hidden="false" customHeight="true" outlineLevel="0" collapsed="false">
      <c r="B430" s="90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90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90"/>
      <c r="Y430" s="2"/>
      <c r="Z430" s="2"/>
      <c r="AA430" s="2"/>
      <c r="AB430" s="98"/>
      <c r="AC430" s="2"/>
      <c r="AD430" s="2"/>
      <c r="AE430" s="2"/>
      <c r="AF430" s="2"/>
      <c r="AG430" s="71"/>
      <c r="AH430" s="85"/>
      <c r="AI430" s="85"/>
    </row>
    <row r="431" customFormat="false" ht="12.75" hidden="false" customHeight="true" outlineLevel="0" collapsed="false">
      <c r="B431" s="90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90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90"/>
      <c r="Y431" s="2"/>
      <c r="Z431" s="2"/>
      <c r="AA431" s="2"/>
      <c r="AB431" s="98"/>
      <c r="AC431" s="2"/>
      <c r="AD431" s="2"/>
      <c r="AE431" s="2"/>
      <c r="AF431" s="2"/>
      <c r="AG431" s="71"/>
      <c r="AH431" s="85"/>
      <c r="AI431" s="85"/>
    </row>
    <row r="432" customFormat="false" ht="12.75" hidden="false" customHeight="true" outlineLevel="0" collapsed="false">
      <c r="B432" s="90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90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90"/>
      <c r="Y432" s="2"/>
      <c r="Z432" s="2"/>
      <c r="AA432" s="2"/>
      <c r="AB432" s="98"/>
      <c r="AC432" s="2"/>
      <c r="AD432" s="2"/>
      <c r="AE432" s="2"/>
      <c r="AF432" s="2"/>
      <c r="AG432" s="71"/>
      <c r="AH432" s="85"/>
      <c r="AI432" s="85"/>
    </row>
    <row r="433" customFormat="false" ht="12.75" hidden="false" customHeight="true" outlineLevel="0" collapsed="false">
      <c r="B433" s="90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90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90"/>
      <c r="Y433" s="2"/>
      <c r="Z433" s="2"/>
      <c r="AA433" s="2"/>
      <c r="AB433" s="98"/>
      <c r="AC433" s="2"/>
      <c r="AD433" s="2"/>
      <c r="AE433" s="2"/>
      <c r="AF433" s="2"/>
      <c r="AG433" s="71"/>
      <c r="AH433" s="85"/>
      <c r="AI433" s="85"/>
    </row>
    <row r="434" customFormat="false" ht="12.75" hidden="false" customHeight="true" outlineLevel="0" collapsed="false">
      <c r="B434" s="90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90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90"/>
      <c r="Y434" s="2"/>
      <c r="Z434" s="2"/>
      <c r="AA434" s="2"/>
      <c r="AB434" s="98"/>
      <c r="AC434" s="2"/>
      <c r="AD434" s="2"/>
      <c r="AE434" s="2"/>
      <c r="AF434" s="2"/>
      <c r="AG434" s="71"/>
      <c r="AH434" s="85"/>
      <c r="AI434" s="85"/>
    </row>
    <row r="435" customFormat="false" ht="12.75" hidden="false" customHeight="true" outlineLevel="0" collapsed="false">
      <c r="B435" s="90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90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90"/>
      <c r="Y435" s="2"/>
      <c r="Z435" s="2"/>
      <c r="AA435" s="2"/>
      <c r="AB435" s="98"/>
      <c r="AC435" s="2"/>
      <c r="AD435" s="2"/>
      <c r="AE435" s="2"/>
      <c r="AF435" s="2"/>
      <c r="AG435" s="71"/>
      <c r="AH435" s="85"/>
      <c r="AI435" s="85"/>
    </row>
    <row r="436" customFormat="false" ht="12.75" hidden="false" customHeight="true" outlineLevel="0" collapsed="false">
      <c r="B436" s="90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90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90"/>
      <c r="Y436" s="2"/>
      <c r="Z436" s="2"/>
      <c r="AA436" s="2"/>
      <c r="AB436" s="98"/>
      <c r="AC436" s="2"/>
      <c r="AD436" s="2"/>
      <c r="AE436" s="2"/>
      <c r="AF436" s="2"/>
      <c r="AG436" s="71"/>
      <c r="AH436" s="85"/>
      <c r="AI436" s="85"/>
    </row>
    <row r="437" customFormat="false" ht="12.75" hidden="false" customHeight="true" outlineLevel="0" collapsed="false">
      <c r="B437" s="90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90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90"/>
      <c r="Y437" s="2"/>
      <c r="Z437" s="2"/>
      <c r="AA437" s="2"/>
      <c r="AB437" s="98"/>
      <c r="AC437" s="2"/>
      <c r="AD437" s="2"/>
      <c r="AE437" s="2"/>
      <c r="AF437" s="2"/>
      <c r="AG437" s="71"/>
      <c r="AH437" s="85"/>
      <c r="AI437" s="85"/>
    </row>
    <row r="438" customFormat="false" ht="12.75" hidden="false" customHeight="true" outlineLevel="0" collapsed="false">
      <c r="B438" s="90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90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90"/>
      <c r="Y438" s="2"/>
      <c r="Z438" s="2"/>
      <c r="AA438" s="2"/>
      <c r="AB438" s="98"/>
      <c r="AC438" s="2"/>
      <c r="AD438" s="2"/>
      <c r="AE438" s="2"/>
      <c r="AF438" s="2"/>
      <c r="AG438" s="71"/>
      <c r="AH438" s="85"/>
      <c r="AI438" s="85"/>
    </row>
    <row r="439" customFormat="false" ht="12.75" hidden="false" customHeight="true" outlineLevel="0" collapsed="false">
      <c r="B439" s="90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90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90"/>
      <c r="Y439" s="2"/>
      <c r="Z439" s="2"/>
      <c r="AA439" s="2"/>
      <c r="AB439" s="98"/>
      <c r="AC439" s="2"/>
      <c r="AD439" s="2"/>
      <c r="AE439" s="2"/>
      <c r="AF439" s="2"/>
      <c r="AG439" s="71"/>
      <c r="AH439" s="85"/>
      <c r="AI439" s="85"/>
    </row>
    <row r="440" customFormat="false" ht="12.75" hidden="false" customHeight="true" outlineLevel="0" collapsed="false">
      <c r="B440" s="90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90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90"/>
      <c r="Y440" s="2"/>
      <c r="Z440" s="2"/>
      <c r="AA440" s="2"/>
      <c r="AB440" s="98"/>
      <c r="AC440" s="2"/>
      <c r="AD440" s="2"/>
      <c r="AE440" s="2"/>
      <c r="AF440" s="2"/>
      <c r="AG440" s="71"/>
      <c r="AH440" s="85"/>
      <c r="AI440" s="85"/>
    </row>
    <row r="441" customFormat="false" ht="12.75" hidden="false" customHeight="true" outlineLevel="0" collapsed="false">
      <c r="B441" s="90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90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90"/>
      <c r="Y441" s="2"/>
      <c r="Z441" s="2"/>
      <c r="AA441" s="2"/>
      <c r="AB441" s="98"/>
      <c r="AC441" s="2"/>
      <c r="AD441" s="2"/>
      <c r="AE441" s="2"/>
      <c r="AF441" s="2"/>
      <c r="AG441" s="71"/>
      <c r="AH441" s="85"/>
      <c r="AI441" s="85"/>
    </row>
    <row r="442" customFormat="false" ht="12.75" hidden="false" customHeight="true" outlineLevel="0" collapsed="false">
      <c r="B442" s="90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90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90"/>
      <c r="Y442" s="2"/>
      <c r="Z442" s="2"/>
      <c r="AA442" s="2"/>
      <c r="AB442" s="98"/>
      <c r="AC442" s="2"/>
      <c r="AD442" s="2"/>
      <c r="AE442" s="2"/>
      <c r="AF442" s="2"/>
      <c r="AG442" s="71"/>
      <c r="AH442" s="85"/>
      <c r="AI442" s="85"/>
    </row>
    <row r="443" customFormat="false" ht="12.75" hidden="false" customHeight="true" outlineLevel="0" collapsed="false">
      <c r="B443" s="90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90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90"/>
      <c r="Y443" s="2"/>
      <c r="Z443" s="2"/>
      <c r="AA443" s="2"/>
      <c r="AB443" s="98"/>
      <c r="AC443" s="2"/>
      <c r="AD443" s="2"/>
      <c r="AE443" s="2"/>
      <c r="AF443" s="2"/>
      <c r="AG443" s="71"/>
      <c r="AH443" s="85"/>
      <c r="AI443" s="85"/>
    </row>
    <row r="444" customFormat="false" ht="12.75" hidden="false" customHeight="true" outlineLevel="0" collapsed="false">
      <c r="B444" s="90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90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90"/>
      <c r="Y444" s="2"/>
      <c r="Z444" s="2"/>
      <c r="AA444" s="2"/>
      <c r="AB444" s="98"/>
      <c r="AC444" s="2"/>
      <c r="AD444" s="2"/>
      <c r="AE444" s="2"/>
      <c r="AF444" s="2"/>
      <c r="AG444" s="71"/>
      <c r="AH444" s="85"/>
      <c r="AI444" s="85"/>
    </row>
    <row r="445" customFormat="false" ht="12.75" hidden="false" customHeight="true" outlineLevel="0" collapsed="false">
      <c r="B445" s="90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90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90"/>
      <c r="Y445" s="2"/>
      <c r="Z445" s="2"/>
      <c r="AA445" s="2"/>
      <c r="AB445" s="98"/>
      <c r="AC445" s="2"/>
      <c r="AD445" s="2"/>
      <c r="AE445" s="2"/>
      <c r="AF445" s="2"/>
      <c r="AG445" s="71"/>
      <c r="AH445" s="85"/>
      <c r="AI445" s="85"/>
    </row>
    <row r="446" customFormat="false" ht="12.75" hidden="false" customHeight="true" outlineLevel="0" collapsed="false">
      <c r="B446" s="90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90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90"/>
      <c r="Y446" s="2"/>
      <c r="Z446" s="2"/>
      <c r="AA446" s="2"/>
      <c r="AB446" s="98"/>
      <c r="AC446" s="2"/>
      <c r="AD446" s="2"/>
      <c r="AE446" s="2"/>
      <c r="AF446" s="2"/>
      <c r="AG446" s="71"/>
      <c r="AH446" s="85"/>
      <c r="AI446" s="85"/>
    </row>
    <row r="447" customFormat="false" ht="12.75" hidden="false" customHeight="true" outlineLevel="0" collapsed="false">
      <c r="B447" s="90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90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90"/>
      <c r="Y447" s="2"/>
      <c r="Z447" s="2"/>
      <c r="AA447" s="2"/>
      <c r="AB447" s="98"/>
      <c r="AC447" s="2"/>
      <c r="AD447" s="2"/>
      <c r="AE447" s="2"/>
      <c r="AF447" s="2"/>
      <c r="AG447" s="71"/>
      <c r="AH447" s="85"/>
      <c r="AI447" s="85"/>
    </row>
    <row r="448" customFormat="false" ht="12.75" hidden="false" customHeight="true" outlineLevel="0" collapsed="false">
      <c r="B448" s="90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90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90"/>
      <c r="Y448" s="2"/>
      <c r="Z448" s="2"/>
      <c r="AA448" s="2"/>
      <c r="AB448" s="98"/>
      <c r="AC448" s="2"/>
      <c r="AD448" s="2"/>
      <c r="AE448" s="2"/>
      <c r="AF448" s="2"/>
      <c r="AG448" s="71"/>
      <c r="AH448" s="85"/>
      <c r="AI448" s="85"/>
    </row>
    <row r="449" customFormat="false" ht="12.75" hidden="false" customHeight="true" outlineLevel="0" collapsed="false">
      <c r="B449" s="90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90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90"/>
      <c r="Y449" s="2"/>
      <c r="Z449" s="2"/>
      <c r="AA449" s="2"/>
      <c r="AB449" s="98"/>
      <c r="AC449" s="2"/>
      <c r="AD449" s="2"/>
      <c r="AE449" s="2"/>
      <c r="AF449" s="2"/>
      <c r="AG449" s="71"/>
      <c r="AH449" s="85"/>
      <c r="AI449" s="85"/>
    </row>
    <row r="450" customFormat="false" ht="12.75" hidden="false" customHeight="true" outlineLevel="0" collapsed="false">
      <c r="B450" s="90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90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90"/>
      <c r="Y450" s="2"/>
      <c r="Z450" s="2"/>
      <c r="AA450" s="2"/>
      <c r="AB450" s="98"/>
      <c r="AC450" s="2"/>
      <c r="AD450" s="2"/>
      <c r="AE450" s="2"/>
      <c r="AF450" s="2"/>
      <c r="AG450" s="71"/>
      <c r="AH450" s="85"/>
      <c r="AI450" s="85"/>
    </row>
    <row r="451" customFormat="false" ht="12.75" hidden="false" customHeight="true" outlineLevel="0" collapsed="false">
      <c r="B451" s="90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90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90"/>
      <c r="Y451" s="2"/>
      <c r="Z451" s="2"/>
      <c r="AA451" s="2"/>
      <c r="AB451" s="98"/>
      <c r="AC451" s="2"/>
      <c r="AD451" s="2"/>
      <c r="AE451" s="2"/>
      <c r="AF451" s="2"/>
      <c r="AG451" s="71"/>
      <c r="AH451" s="85"/>
      <c r="AI451" s="85"/>
    </row>
    <row r="452" customFormat="false" ht="12.75" hidden="false" customHeight="true" outlineLevel="0" collapsed="false">
      <c r="B452" s="90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90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90"/>
      <c r="Y452" s="2"/>
      <c r="Z452" s="2"/>
      <c r="AA452" s="2"/>
      <c r="AB452" s="98"/>
      <c r="AC452" s="2"/>
      <c r="AD452" s="2"/>
      <c r="AE452" s="2"/>
      <c r="AF452" s="2"/>
      <c r="AG452" s="71"/>
      <c r="AH452" s="85"/>
      <c r="AI452" s="85"/>
    </row>
    <row r="453" customFormat="false" ht="12.75" hidden="false" customHeight="true" outlineLevel="0" collapsed="false">
      <c r="B453" s="90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90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90"/>
      <c r="Y453" s="2"/>
      <c r="Z453" s="2"/>
      <c r="AA453" s="2"/>
      <c r="AB453" s="98"/>
      <c r="AC453" s="2"/>
      <c r="AD453" s="2"/>
      <c r="AE453" s="2"/>
      <c r="AF453" s="2"/>
      <c r="AG453" s="71"/>
      <c r="AH453" s="85"/>
      <c r="AI453" s="85"/>
    </row>
    <row r="454" customFormat="false" ht="12.75" hidden="false" customHeight="true" outlineLevel="0" collapsed="false">
      <c r="B454" s="90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90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90"/>
      <c r="Y454" s="2"/>
      <c r="Z454" s="2"/>
      <c r="AA454" s="2"/>
      <c r="AB454" s="98"/>
      <c r="AC454" s="2"/>
      <c r="AD454" s="2"/>
      <c r="AE454" s="2"/>
      <c r="AF454" s="2"/>
      <c r="AG454" s="71"/>
      <c r="AH454" s="85"/>
      <c r="AI454" s="85"/>
    </row>
    <row r="455" customFormat="false" ht="12.75" hidden="false" customHeight="true" outlineLevel="0" collapsed="false">
      <c r="B455" s="90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90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90"/>
      <c r="Y455" s="2"/>
      <c r="Z455" s="2"/>
      <c r="AA455" s="2"/>
      <c r="AB455" s="98"/>
      <c r="AC455" s="2"/>
      <c r="AD455" s="2"/>
      <c r="AE455" s="2"/>
      <c r="AF455" s="2"/>
      <c r="AG455" s="71"/>
      <c r="AH455" s="85"/>
      <c r="AI455" s="85"/>
    </row>
    <row r="456" customFormat="false" ht="12.75" hidden="false" customHeight="true" outlineLevel="0" collapsed="false">
      <c r="B456" s="90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90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90"/>
      <c r="Y456" s="2"/>
      <c r="Z456" s="2"/>
      <c r="AA456" s="2"/>
      <c r="AB456" s="98"/>
      <c r="AC456" s="2"/>
      <c r="AD456" s="2"/>
      <c r="AE456" s="2"/>
      <c r="AF456" s="2"/>
      <c r="AG456" s="71"/>
      <c r="AH456" s="85"/>
      <c r="AI456" s="85"/>
    </row>
    <row r="457" customFormat="false" ht="12.75" hidden="false" customHeight="true" outlineLevel="0" collapsed="false">
      <c r="B457" s="90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90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90"/>
      <c r="Y457" s="2"/>
      <c r="Z457" s="2"/>
      <c r="AA457" s="2"/>
      <c r="AB457" s="98"/>
      <c r="AC457" s="2"/>
      <c r="AD457" s="2"/>
      <c r="AE457" s="2"/>
      <c r="AF457" s="2"/>
      <c r="AG457" s="71"/>
      <c r="AH457" s="85"/>
      <c r="AI457" s="85"/>
    </row>
    <row r="458" customFormat="false" ht="12.75" hidden="false" customHeight="true" outlineLevel="0" collapsed="false">
      <c r="B458" s="90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90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90"/>
      <c r="Y458" s="2"/>
      <c r="Z458" s="2"/>
      <c r="AA458" s="2"/>
      <c r="AB458" s="98"/>
      <c r="AC458" s="2"/>
      <c r="AD458" s="2"/>
      <c r="AE458" s="2"/>
      <c r="AF458" s="2"/>
      <c r="AG458" s="71"/>
      <c r="AH458" s="85"/>
      <c r="AI458" s="85"/>
    </row>
    <row r="459" customFormat="false" ht="12.75" hidden="false" customHeight="true" outlineLevel="0" collapsed="false">
      <c r="B459" s="90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90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90"/>
      <c r="Y459" s="2"/>
      <c r="Z459" s="2"/>
      <c r="AA459" s="2"/>
      <c r="AB459" s="98"/>
      <c r="AC459" s="2"/>
      <c r="AD459" s="2"/>
      <c r="AE459" s="2"/>
      <c r="AF459" s="2"/>
      <c r="AG459" s="71"/>
      <c r="AH459" s="85"/>
      <c r="AI459" s="85"/>
    </row>
    <row r="460" customFormat="false" ht="12.75" hidden="false" customHeight="true" outlineLevel="0" collapsed="false">
      <c r="B460" s="90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90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90"/>
      <c r="Y460" s="2"/>
      <c r="Z460" s="2"/>
      <c r="AA460" s="2"/>
      <c r="AB460" s="98"/>
      <c r="AC460" s="2"/>
      <c r="AD460" s="2"/>
      <c r="AE460" s="2"/>
      <c r="AF460" s="2"/>
      <c r="AG460" s="71"/>
      <c r="AH460" s="85"/>
      <c r="AI460" s="85"/>
    </row>
    <row r="461" customFormat="false" ht="12.75" hidden="false" customHeight="true" outlineLevel="0" collapsed="false">
      <c r="B461" s="90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90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90"/>
      <c r="Y461" s="2"/>
      <c r="Z461" s="2"/>
      <c r="AA461" s="2"/>
      <c r="AB461" s="98"/>
      <c r="AC461" s="2"/>
      <c r="AD461" s="2"/>
      <c r="AE461" s="2"/>
      <c r="AF461" s="2"/>
      <c r="AG461" s="71"/>
      <c r="AH461" s="85"/>
      <c r="AI461" s="85"/>
    </row>
    <row r="462" customFormat="false" ht="12.75" hidden="false" customHeight="true" outlineLevel="0" collapsed="false">
      <c r="B462" s="90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90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90"/>
      <c r="Y462" s="2"/>
      <c r="Z462" s="2"/>
      <c r="AA462" s="2"/>
      <c r="AB462" s="98"/>
      <c r="AC462" s="2"/>
      <c r="AD462" s="2"/>
      <c r="AE462" s="2"/>
      <c r="AF462" s="2"/>
      <c r="AG462" s="71"/>
      <c r="AH462" s="85"/>
      <c r="AI462" s="85"/>
    </row>
    <row r="463" customFormat="false" ht="12.75" hidden="false" customHeight="true" outlineLevel="0" collapsed="false">
      <c r="B463" s="90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90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90"/>
      <c r="Y463" s="2"/>
      <c r="Z463" s="2"/>
      <c r="AA463" s="2"/>
      <c r="AB463" s="98"/>
      <c r="AC463" s="2"/>
      <c r="AD463" s="2"/>
      <c r="AE463" s="2"/>
      <c r="AF463" s="2"/>
      <c r="AG463" s="71"/>
      <c r="AH463" s="85"/>
      <c r="AI463" s="85"/>
    </row>
    <row r="464" customFormat="false" ht="12.75" hidden="false" customHeight="true" outlineLevel="0" collapsed="false">
      <c r="B464" s="90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90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90"/>
      <c r="Y464" s="2"/>
      <c r="Z464" s="2"/>
      <c r="AA464" s="2"/>
      <c r="AB464" s="98"/>
      <c r="AC464" s="2"/>
      <c r="AD464" s="2"/>
      <c r="AE464" s="2"/>
      <c r="AF464" s="2"/>
      <c r="AG464" s="71"/>
      <c r="AH464" s="85"/>
      <c r="AI464" s="85"/>
    </row>
    <row r="465" customFormat="false" ht="12.75" hidden="false" customHeight="true" outlineLevel="0" collapsed="false">
      <c r="B465" s="90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90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90"/>
      <c r="Y465" s="2"/>
      <c r="Z465" s="2"/>
      <c r="AA465" s="2"/>
      <c r="AB465" s="98"/>
      <c r="AC465" s="2"/>
      <c r="AD465" s="2"/>
      <c r="AE465" s="2"/>
      <c r="AF465" s="2"/>
      <c r="AG465" s="71"/>
      <c r="AH465" s="85"/>
      <c r="AI465" s="85"/>
    </row>
    <row r="466" customFormat="false" ht="12.75" hidden="false" customHeight="true" outlineLevel="0" collapsed="false">
      <c r="B466" s="90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90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90"/>
      <c r="Y466" s="2"/>
      <c r="Z466" s="2"/>
      <c r="AA466" s="2"/>
      <c r="AB466" s="98"/>
      <c r="AC466" s="2"/>
      <c r="AD466" s="2"/>
      <c r="AE466" s="2"/>
      <c r="AF466" s="2"/>
      <c r="AG466" s="71"/>
      <c r="AH466" s="85"/>
      <c r="AI466" s="85"/>
    </row>
    <row r="467" customFormat="false" ht="12.75" hidden="false" customHeight="true" outlineLevel="0" collapsed="false">
      <c r="B467" s="90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90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90"/>
      <c r="Y467" s="2"/>
      <c r="Z467" s="2"/>
      <c r="AA467" s="2"/>
      <c r="AB467" s="98"/>
      <c r="AC467" s="2"/>
      <c r="AD467" s="2"/>
      <c r="AE467" s="2"/>
      <c r="AF467" s="2"/>
      <c r="AG467" s="71"/>
      <c r="AH467" s="85"/>
      <c r="AI467" s="85"/>
    </row>
    <row r="468" customFormat="false" ht="12.75" hidden="false" customHeight="true" outlineLevel="0" collapsed="false">
      <c r="B468" s="90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90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90"/>
      <c r="Y468" s="2"/>
      <c r="Z468" s="2"/>
      <c r="AA468" s="2"/>
      <c r="AB468" s="98"/>
      <c r="AC468" s="2"/>
      <c r="AD468" s="2"/>
      <c r="AE468" s="2"/>
      <c r="AF468" s="2"/>
      <c r="AG468" s="71"/>
      <c r="AH468" s="85"/>
      <c r="AI468" s="85"/>
    </row>
    <row r="469" customFormat="false" ht="12.75" hidden="false" customHeight="true" outlineLevel="0" collapsed="false">
      <c r="B469" s="90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90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90"/>
      <c r="Y469" s="2"/>
      <c r="Z469" s="2"/>
      <c r="AA469" s="2"/>
      <c r="AB469" s="98"/>
      <c r="AC469" s="2"/>
      <c r="AD469" s="2"/>
      <c r="AE469" s="2"/>
      <c r="AF469" s="2"/>
      <c r="AG469" s="71"/>
      <c r="AH469" s="85"/>
      <c r="AI469" s="85"/>
    </row>
    <row r="470" customFormat="false" ht="12.75" hidden="false" customHeight="true" outlineLevel="0" collapsed="false">
      <c r="B470" s="90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90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90"/>
      <c r="Y470" s="2"/>
      <c r="Z470" s="2"/>
      <c r="AA470" s="2"/>
      <c r="AB470" s="98"/>
      <c r="AC470" s="2"/>
      <c r="AD470" s="2"/>
      <c r="AE470" s="2"/>
      <c r="AF470" s="2"/>
      <c r="AG470" s="71"/>
      <c r="AH470" s="85"/>
      <c r="AI470" s="85"/>
    </row>
    <row r="471" customFormat="false" ht="12.75" hidden="false" customHeight="true" outlineLevel="0" collapsed="false">
      <c r="B471" s="90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90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90"/>
      <c r="Y471" s="2"/>
      <c r="Z471" s="2"/>
      <c r="AA471" s="2"/>
      <c r="AB471" s="98"/>
      <c r="AC471" s="2"/>
      <c r="AD471" s="2"/>
      <c r="AE471" s="2"/>
      <c r="AF471" s="2"/>
      <c r="AG471" s="71"/>
      <c r="AH471" s="85"/>
      <c r="AI471" s="85"/>
    </row>
    <row r="472" customFormat="false" ht="12.75" hidden="false" customHeight="true" outlineLevel="0" collapsed="false">
      <c r="B472" s="90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90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90"/>
      <c r="Y472" s="2"/>
      <c r="Z472" s="2"/>
      <c r="AA472" s="2"/>
      <c r="AB472" s="98"/>
      <c r="AC472" s="2"/>
      <c r="AD472" s="2"/>
      <c r="AE472" s="2"/>
      <c r="AF472" s="2"/>
      <c r="AG472" s="71"/>
      <c r="AH472" s="85"/>
      <c r="AI472" s="85"/>
    </row>
    <row r="473" customFormat="false" ht="12.75" hidden="false" customHeight="true" outlineLevel="0" collapsed="false">
      <c r="B473" s="90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90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90"/>
      <c r="Y473" s="2"/>
      <c r="Z473" s="2"/>
      <c r="AA473" s="2"/>
      <c r="AB473" s="98"/>
      <c r="AC473" s="2"/>
      <c r="AD473" s="2"/>
      <c r="AE473" s="2"/>
      <c r="AF473" s="2"/>
      <c r="AG473" s="71"/>
      <c r="AH473" s="85"/>
      <c r="AI473" s="85"/>
    </row>
    <row r="474" customFormat="false" ht="12.75" hidden="false" customHeight="true" outlineLevel="0" collapsed="false">
      <c r="B474" s="90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90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90"/>
      <c r="Y474" s="2"/>
      <c r="Z474" s="2"/>
      <c r="AA474" s="2"/>
      <c r="AB474" s="98"/>
      <c r="AC474" s="2"/>
      <c r="AD474" s="2"/>
      <c r="AE474" s="2"/>
      <c r="AF474" s="2"/>
      <c r="AG474" s="71"/>
      <c r="AH474" s="85"/>
      <c r="AI474" s="85"/>
    </row>
    <row r="475" customFormat="false" ht="12.75" hidden="false" customHeight="true" outlineLevel="0" collapsed="false">
      <c r="B475" s="90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90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90"/>
      <c r="Y475" s="2"/>
      <c r="Z475" s="2"/>
      <c r="AA475" s="2"/>
      <c r="AB475" s="98"/>
      <c r="AC475" s="2"/>
      <c r="AD475" s="2"/>
      <c r="AE475" s="2"/>
      <c r="AF475" s="2"/>
      <c r="AG475" s="71"/>
      <c r="AH475" s="85"/>
      <c r="AI475" s="85"/>
    </row>
    <row r="476" customFormat="false" ht="12.75" hidden="false" customHeight="true" outlineLevel="0" collapsed="false">
      <c r="B476" s="90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90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90"/>
      <c r="Y476" s="2"/>
      <c r="Z476" s="2"/>
      <c r="AA476" s="2"/>
      <c r="AB476" s="98"/>
      <c r="AC476" s="2"/>
      <c r="AD476" s="2"/>
      <c r="AE476" s="2"/>
      <c r="AF476" s="2"/>
      <c r="AG476" s="71"/>
      <c r="AH476" s="85"/>
      <c r="AI476" s="85"/>
    </row>
    <row r="477" customFormat="false" ht="12.75" hidden="false" customHeight="true" outlineLevel="0" collapsed="false">
      <c r="B477" s="90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90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90"/>
      <c r="Y477" s="2"/>
      <c r="Z477" s="2"/>
      <c r="AA477" s="2"/>
      <c r="AB477" s="98"/>
      <c r="AC477" s="2"/>
      <c r="AD477" s="2"/>
      <c r="AE477" s="2"/>
      <c r="AF477" s="2"/>
      <c r="AG477" s="71"/>
      <c r="AH477" s="85"/>
      <c r="AI477" s="85"/>
    </row>
    <row r="478" customFormat="false" ht="12.75" hidden="false" customHeight="true" outlineLevel="0" collapsed="false">
      <c r="B478" s="90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90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90"/>
      <c r="Y478" s="2"/>
      <c r="Z478" s="2"/>
      <c r="AA478" s="2"/>
      <c r="AB478" s="98"/>
      <c r="AC478" s="2"/>
      <c r="AD478" s="2"/>
      <c r="AE478" s="2"/>
      <c r="AF478" s="2"/>
      <c r="AG478" s="71"/>
      <c r="AH478" s="85"/>
      <c r="AI478" s="85"/>
    </row>
    <row r="479" customFormat="false" ht="12.75" hidden="false" customHeight="true" outlineLevel="0" collapsed="false">
      <c r="B479" s="90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90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90"/>
      <c r="Y479" s="2"/>
      <c r="Z479" s="2"/>
      <c r="AA479" s="2"/>
      <c r="AB479" s="98"/>
      <c r="AC479" s="2"/>
      <c r="AD479" s="2"/>
      <c r="AE479" s="2"/>
      <c r="AF479" s="2"/>
      <c r="AG479" s="71"/>
      <c r="AH479" s="85"/>
      <c r="AI479" s="85"/>
    </row>
    <row r="480" customFormat="false" ht="12.75" hidden="false" customHeight="true" outlineLevel="0" collapsed="false">
      <c r="B480" s="90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90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90"/>
      <c r="Y480" s="2"/>
      <c r="Z480" s="2"/>
      <c r="AA480" s="2"/>
      <c r="AB480" s="98"/>
      <c r="AC480" s="2"/>
      <c r="AD480" s="2"/>
      <c r="AE480" s="2"/>
      <c r="AF480" s="2"/>
      <c r="AG480" s="71"/>
      <c r="AH480" s="85"/>
      <c r="AI480" s="85"/>
    </row>
    <row r="481" customFormat="false" ht="12.75" hidden="false" customHeight="true" outlineLevel="0" collapsed="false">
      <c r="B481" s="90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90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90"/>
      <c r="Y481" s="2"/>
      <c r="Z481" s="2"/>
      <c r="AA481" s="2"/>
      <c r="AB481" s="98"/>
      <c r="AC481" s="2"/>
      <c r="AD481" s="2"/>
      <c r="AE481" s="2"/>
      <c r="AF481" s="2"/>
      <c r="AG481" s="71"/>
      <c r="AH481" s="85"/>
      <c r="AI481" s="85"/>
    </row>
    <row r="482" customFormat="false" ht="12.75" hidden="false" customHeight="true" outlineLevel="0" collapsed="false">
      <c r="B482" s="90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90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90"/>
      <c r="Y482" s="2"/>
      <c r="Z482" s="2"/>
      <c r="AA482" s="2"/>
      <c r="AB482" s="98"/>
      <c r="AC482" s="2"/>
      <c r="AD482" s="2"/>
      <c r="AE482" s="2"/>
      <c r="AF482" s="2"/>
      <c r="AG482" s="71"/>
      <c r="AH482" s="85"/>
      <c r="AI482" s="85"/>
    </row>
    <row r="483" customFormat="false" ht="12.75" hidden="false" customHeight="true" outlineLevel="0" collapsed="false">
      <c r="B483" s="90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90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90"/>
      <c r="Y483" s="2"/>
      <c r="Z483" s="2"/>
      <c r="AA483" s="2"/>
      <c r="AB483" s="98"/>
      <c r="AC483" s="2"/>
      <c r="AD483" s="2"/>
      <c r="AE483" s="2"/>
      <c r="AF483" s="2"/>
      <c r="AG483" s="71"/>
      <c r="AH483" s="85"/>
      <c r="AI483" s="85"/>
    </row>
    <row r="484" customFormat="false" ht="12.75" hidden="false" customHeight="true" outlineLevel="0" collapsed="false">
      <c r="B484" s="90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90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90"/>
      <c r="Y484" s="2"/>
      <c r="Z484" s="2"/>
      <c r="AA484" s="2"/>
      <c r="AB484" s="98"/>
      <c r="AC484" s="2"/>
      <c r="AD484" s="2"/>
      <c r="AE484" s="2"/>
      <c r="AF484" s="2"/>
      <c r="AG484" s="71"/>
      <c r="AH484" s="85"/>
      <c r="AI484" s="85"/>
    </row>
    <row r="485" customFormat="false" ht="12.75" hidden="false" customHeight="true" outlineLevel="0" collapsed="false">
      <c r="B485" s="90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90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90"/>
      <c r="Y485" s="2"/>
      <c r="Z485" s="2"/>
      <c r="AA485" s="2"/>
      <c r="AB485" s="98"/>
      <c r="AC485" s="2"/>
      <c r="AD485" s="2"/>
      <c r="AE485" s="2"/>
      <c r="AF485" s="2"/>
      <c r="AG485" s="71"/>
      <c r="AH485" s="85"/>
      <c r="AI485" s="85"/>
    </row>
    <row r="486" customFormat="false" ht="12.75" hidden="false" customHeight="true" outlineLevel="0" collapsed="false">
      <c r="B486" s="90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90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90"/>
      <c r="Y486" s="2"/>
      <c r="Z486" s="2"/>
      <c r="AA486" s="2"/>
      <c r="AB486" s="98"/>
      <c r="AC486" s="2"/>
      <c r="AD486" s="2"/>
      <c r="AE486" s="2"/>
      <c r="AF486" s="2"/>
      <c r="AG486" s="71"/>
      <c r="AH486" s="85"/>
      <c r="AI486" s="85"/>
    </row>
    <row r="487" customFormat="false" ht="12.75" hidden="false" customHeight="true" outlineLevel="0" collapsed="false">
      <c r="B487" s="90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90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90"/>
      <c r="Y487" s="2"/>
      <c r="Z487" s="2"/>
      <c r="AA487" s="2"/>
      <c r="AB487" s="98"/>
      <c r="AC487" s="2"/>
      <c r="AD487" s="2"/>
      <c r="AE487" s="2"/>
      <c r="AF487" s="2"/>
      <c r="AG487" s="71"/>
      <c r="AH487" s="85"/>
      <c r="AI487" s="85"/>
    </row>
    <row r="488" customFormat="false" ht="12.75" hidden="false" customHeight="true" outlineLevel="0" collapsed="false">
      <c r="B488" s="90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90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90"/>
      <c r="Y488" s="2"/>
      <c r="Z488" s="2"/>
      <c r="AA488" s="2"/>
      <c r="AB488" s="98"/>
      <c r="AC488" s="2"/>
      <c r="AD488" s="2"/>
      <c r="AE488" s="2"/>
      <c r="AF488" s="2"/>
      <c r="AG488" s="71"/>
      <c r="AH488" s="85"/>
      <c r="AI488" s="85"/>
    </row>
    <row r="489" customFormat="false" ht="12.75" hidden="false" customHeight="true" outlineLevel="0" collapsed="false">
      <c r="B489" s="90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90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90"/>
      <c r="Y489" s="2"/>
      <c r="Z489" s="2"/>
      <c r="AA489" s="2"/>
      <c r="AB489" s="98"/>
      <c r="AC489" s="2"/>
      <c r="AD489" s="2"/>
      <c r="AE489" s="2"/>
      <c r="AF489" s="2"/>
      <c r="AG489" s="71"/>
      <c r="AH489" s="85"/>
      <c r="AI489" s="85"/>
    </row>
    <row r="490" customFormat="false" ht="12.75" hidden="false" customHeight="true" outlineLevel="0" collapsed="false">
      <c r="B490" s="90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90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90"/>
      <c r="Y490" s="2"/>
      <c r="Z490" s="2"/>
      <c r="AA490" s="2"/>
      <c r="AB490" s="98"/>
      <c r="AC490" s="2"/>
      <c r="AD490" s="2"/>
      <c r="AE490" s="2"/>
      <c r="AF490" s="2"/>
      <c r="AG490" s="71"/>
      <c r="AH490" s="85"/>
      <c r="AI490" s="85"/>
    </row>
    <row r="491" customFormat="false" ht="12.75" hidden="false" customHeight="true" outlineLevel="0" collapsed="false">
      <c r="B491" s="90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90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90"/>
      <c r="Y491" s="2"/>
      <c r="Z491" s="2"/>
      <c r="AA491" s="2"/>
      <c r="AB491" s="98"/>
      <c r="AC491" s="2"/>
      <c r="AD491" s="2"/>
      <c r="AE491" s="2"/>
      <c r="AF491" s="2"/>
      <c r="AG491" s="71"/>
      <c r="AH491" s="85"/>
      <c r="AI491" s="85"/>
    </row>
    <row r="492" customFormat="false" ht="12.75" hidden="false" customHeight="true" outlineLevel="0" collapsed="false">
      <c r="B492" s="90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90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90"/>
      <c r="Y492" s="2"/>
      <c r="Z492" s="2"/>
      <c r="AA492" s="2"/>
      <c r="AB492" s="98"/>
      <c r="AC492" s="2"/>
      <c r="AD492" s="2"/>
      <c r="AE492" s="2"/>
      <c r="AF492" s="2"/>
      <c r="AG492" s="71"/>
      <c r="AH492" s="85"/>
      <c r="AI492" s="85"/>
    </row>
    <row r="493" customFormat="false" ht="12.75" hidden="false" customHeight="true" outlineLevel="0" collapsed="false">
      <c r="B493" s="90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90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90"/>
      <c r="Y493" s="2"/>
      <c r="Z493" s="2"/>
      <c r="AA493" s="2"/>
      <c r="AB493" s="98"/>
      <c r="AC493" s="2"/>
      <c r="AD493" s="2"/>
      <c r="AE493" s="2"/>
      <c r="AF493" s="2"/>
      <c r="AG493" s="71"/>
      <c r="AH493" s="85"/>
      <c r="AI493" s="85"/>
    </row>
    <row r="494" customFormat="false" ht="12.75" hidden="false" customHeight="true" outlineLevel="0" collapsed="false">
      <c r="B494" s="90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90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90"/>
      <c r="Y494" s="2"/>
      <c r="Z494" s="2"/>
      <c r="AA494" s="2"/>
      <c r="AB494" s="98"/>
      <c r="AC494" s="2"/>
      <c r="AD494" s="2"/>
      <c r="AE494" s="2"/>
      <c r="AF494" s="2"/>
      <c r="AG494" s="71"/>
      <c r="AH494" s="85"/>
      <c r="AI494" s="85"/>
    </row>
    <row r="495" customFormat="false" ht="12.75" hidden="false" customHeight="true" outlineLevel="0" collapsed="false">
      <c r="B495" s="90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90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90"/>
      <c r="Y495" s="2"/>
      <c r="Z495" s="2"/>
      <c r="AA495" s="2"/>
      <c r="AB495" s="98"/>
      <c r="AC495" s="2"/>
      <c r="AD495" s="2"/>
      <c r="AE495" s="2"/>
      <c r="AF495" s="2"/>
      <c r="AG495" s="71"/>
      <c r="AH495" s="85"/>
      <c r="AI495" s="85"/>
    </row>
    <row r="496" customFormat="false" ht="12.75" hidden="false" customHeight="true" outlineLevel="0" collapsed="false">
      <c r="B496" s="90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90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90"/>
      <c r="Y496" s="2"/>
      <c r="Z496" s="2"/>
      <c r="AA496" s="2"/>
      <c r="AB496" s="98"/>
      <c r="AC496" s="2"/>
      <c r="AD496" s="2"/>
      <c r="AE496" s="2"/>
      <c r="AF496" s="2"/>
      <c r="AG496" s="71"/>
      <c r="AH496" s="85"/>
      <c r="AI496" s="85"/>
    </row>
    <row r="497" customFormat="false" ht="12.75" hidden="false" customHeight="true" outlineLevel="0" collapsed="false">
      <c r="B497" s="90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90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90"/>
      <c r="Y497" s="2"/>
      <c r="Z497" s="2"/>
      <c r="AA497" s="2"/>
      <c r="AB497" s="98"/>
      <c r="AC497" s="2"/>
      <c r="AD497" s="2"/>
      <c r="AE497" s="2"/>
      <c r="AF497" s="2"/>
      <c r="AG497" s="71"/>
      <c r="AH497" s="85"/>
      <c r="AI497" s="85"/>
    </row>
    <row r="498" customFormat="false" ht="12.75" hidden="false" customHeight="true" outlineLevel="0" collapsed="false">
      <c r="B498" s="90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90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90"/>
      <c r="Y498" s="2"/>
      <c r="Z498" s="2"/>
      <c r="AA498" s="2"/>
      <c r="AB498" s="98"/>
      <c r="AC498" s="2"/>
      <c r="AD498" s="2"/>
      <c r="AE498" s="2"/>
      <c r="AF498" s="2"/>
      <c r="AG498" s="71"/>
      <c r="AH498" s="85"/>
      <c r="AI498" s="85"/>
    </row>
    <row r="499" customFormat="false" ht="12.75" hidden="false" customHeight="true" outlineLevel="0" collapsed="false">
      <c r="B499" s="90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90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90"/>
      <c r="Y499" s="2"/>
      <c r="Z499" s="2"/>
      <c r="AA499" s="2"/>
      <c r="AB499" s="98"/>
      <c r="AC499" s="2"/>
      <c r="AD499" s="2"/>
      <c r="AE499" s="2"/>
      <c r="AF499" s="2"/>
      <c r="AG499" s="71"/>
      <c r="AH499" s="85"/>
      <c r="AI499" s="85"/>
    </row>
    <row r="500" customFormat="false" ht="12.75" hidden="false" customHeight="true" outlineLevel="0" collapsed="false">
      <c r="B500" s="90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90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90"/>
      <c r="Y500" s="2"/>
      <c r="Z500" s="2"/>
      <c r="AA500" s="2"/>
      <c r="AB500" s="98"/>
      <c r="AC500" s="2"/>
      <c r="AD500" s="2"/>
      <c r="AE500" s="2"/>
      <c r="AF500" s="2"/>
      <c r="AG500" s="71"/>
      <c r="AH500" s="85"/>
      <c r="AI500" s="85"/>
    </row>
    <row r="501" customFormat="false" ht="12.75" hidden="false" customHeight="true" outlineLevel="0" collapsed="false">
      <c r="B501" s="90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90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90"/>
      <c r="Y501" s="2"/>
      <c r="Z501" s="2"/>
      <c r="AA501" s="2"/>
      <c r="AB501" s="98"/>
      <c r="AC501" s="2"/>
      <c r="AD501" s="2"/>
      <c r="AE501" s="2"/>
      <c r="AF501" s="2"/>
      <c r="AG501" s="71"/>
      <c r="AH501" s="85"/>
      <c r="AI501" s="85"/>
    </row>
    <row r="502" customFormat="false" ht="12.75" hidden="false" customHeight="true" outlineLevel="0" collapsed="false">
      <c r="B502" s="90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90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90"/>
      <c r="Y502" s="2"/>
      <c r="Z502" s="2"/>
      <c r="AA502" s="2"/>
      <c r="AB502" s="98"/>
      <c r="AC502" s="2"/>
      <c r="AD502" s="2"/>
      <c r="AE502" s="2"/>
      <c r="AF502" s="2"/>
      <c r="AG502" s="71"/>
      <c r="AH502" s="85"/>
      <c r="AI502" s="85"/>
    </row>
    <row r="503" customFormat="false" ht="12.75" hidden="false" customHeight="true" outlineLevel="0" collapsed="false">
      <c r="B503" s="90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90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90"/>
      <c r="Y503" s="2"/>
      <c r="Z503" s="2"/>
      <c r="AA503" s="2"/>
      <c r="AB503" s="98"/>
      <c r="AC503" s="2"/>
      <c r="AD503" s="2"/>
      <c r="AE503" s="2"/>
      <c r="AF503" s="2"/>
      <c r="AG503" s="71"/>
      <c r="AH503" s="85"/>
      <c r="AI503" s="85"/>
    </row>
    <row r="504" customFormat="false" ht="12.75" hidden="false" customHeight="true" outlineLevel="0" collapsed="false">
      <c r="B504" s="90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90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90"/>
      <c r="Y504" s="2"/>
      <c r="Z504" s="2"/>
      <c r="AA504" s="2"/>
      <c r="AB504" s="98"/>
      <c r="AC504" s="2"/>
      <c r="AD504" s="2"/>
      <c r="AE504" s="2"/>
      <c r="AF504" s="2"/>
      <c r="AG504" s="71"/>
      <c r="AH504" s="85"/>
      <c r="AI504" s="85"/>
    </row>
    <row r="505" customFormat="false" ht="12.75" hidden="false" customHeight="true" outlineLevel="0" collapsed="false">
      <c r="B505" s="90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90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90"/>
      <c r="Y505" s="2"/>
      <c r="Z505" s="2"/>
      <c r="AA505" s="2"/>
      <c r="AB505" s="98"/>
      <c r="AC505" s="2"/>
      <c r="AD505" s="2"/>
      <c r="AE505" s="2"/>
      <c r="AF505" s="2"/>
      <c r="AG505" s="71"/>
      <c r="AH505" s="85"/>
      <c r="AI505" s="85"/>
    </row>
    <row r="506" customFormat="false" ht="12.75" hidden="false" customHeight="true" outlineLevel="0" collapsed="false">
      <c r="B506" s="90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90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90"/>
      <c r="Y506" s="2"/>
      <c r="Z506" s="2"/>
      <c r="AA506" s="2"/>
      <c r="AB506" s="98"/>
      <c r="AC506" s="2"/>
      <c r="AD506" s="2"/>
      <c r="AE506" s="2"/>
      <c r="AF506" s="2"/>
      <c r="AG506" s="71"/>
      <c r="AH506" s="85"/>
      <c r="AI506" s="85"/>
    </row>
    <row r="507" customFormat="false" ht="12.75" hidden="false" customHeight="true" outlineLevel="0" collapsed="false">
      <c r="B507" s="90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90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90"/>
      <c r="Y507" s="2"/>
      <c r="Z507" s="2"/>
      <c r="AA507" s="2"/>
      <c r="AB507" s="98"/>
      <c r="AC507" s="2"/>
      <c r="AD507" s="2"/>
      <c r="AE507" s="2"/>
      <c r="AF507" s="2"/>
      <c r="AG507" s="71"/>
      <c r="AH507" s="85"/>
      <c r="AI507" s="85"/>
    </row>
    <row r="508" customFormat="false" ht="12.75" hidden="false" customHeight="true" outlineLevel="0" collapsed="false">
      <c r="B508" s="90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90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90"/>
      <c r="Y508" s="2"/>
      <c r="Z508" s="2"/>
      <c r="AA508" s="2"/>
      <c r="AB508" s="98"/>
      <c r="AC508" s="2"/>
      <c r="AD508" s="2"/>
      <c r="AE508" s="2"/>
      <c r="AF508" s="2"/>
      <c r="AG508" s="71"/>
      <c r="AH508" s="85"/>
      <c r="AI508" s="85"/>
    </row>
    <row r="509" customFormat="false" ht="12.75" hidden="false" customHeight="true" outlineLevel="0" collapsed="false">
      <c r="B509" s="90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90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90"/>
      <c r="Y509" s="2"/>
      <c r="Z509" s="2"/>
      <c r="AA509" s="2"/>
      <c r="AB509" s="98"/>
      <c r="AC509" s="2"/>
      <c r="AD509" s="2"/>
      <c r="AE509" s="2"/>
      <c r="AF509" s="2"/>
      <c r="AG509" s="71"/>
      <c r="AH509" s="85"/>
      <c r="AI509" s="85"/>
    </row>
    <row r="510" customFormat="false" ht="12.75" hidden="false" customHeight="true" outlineLevel="0" collapsed="false">
      <c r="B510" s="90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90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90"/>
      <c r="Y510" s="2"/>
      <c r="Z510" s="2"/>
      <c r="AA510" s="2"/>
      <c r="AB510" s="98"/>
      <c r="AC510" s="2"/>
      <c r="AD510" s="2"/>
      <c r="AE510" s="2"/>
      <c r="AF510" s="2"/>
      <c r="AG510" s="71"/>
      <c r="AH510" s="85"/>
      <c r="AI510" s="85"/>
    </row>
    <row r="511" customFormat="false" ht="12.75" hidden="false" customHeight="true" outlineLevel="0" collapsed="false">
      <c r="B511" s="90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90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90"/>
      <c r="Y511" s="2"/>
      <c r="Z511" s="2"/>
      <c r="AA511" s="2"/>
      <c r="AB511" s="98"/>
      <c r="AC511" s="2"/>
      <c r="AD511" s="2"/>
      <c r="AE511" s="2"/>
      <c r="AF511" s="2"/>
      <c r="AG511" s="71"/>
      <c r="AH511" s="85"/>
      <c r="AI511" s="85"/>
    </row>
    <row r="512" customFormat="false" ht="12.75" hidden="false" customHeight="true" outlineLevel="0" collapsed="false">
      <c r="B512" s="90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90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90"/>
      <c r="Y512" s="2"/>
      <c r="Z512" s="2"/>
      <c r="AA512" s="2"/>
      <c r="AB512" s="98"/>
      <c r="AC512" s="2"/>
      <c r="AD512" s="2"/>
      <c r="AE512" s="2"/>
      <c r="AF512" s="2"/>
      <c r="AG512" s="71"/>
      <c r="AH512" s="85"/>
      <c r="AI512" s="85"/>
    </row>
    <row r="513" customFormat="false" ht="12.75" hidden="false" customHeight="true" outlineLevel="0" collapsed="false">
      <c r="B513" s="90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90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90"/>
      <c r="Y513" s="2"/>
      <c r="Z513" s="2"/>
      <c r="AA513" s="2"/>
      <c r="AB513" s="98"/>
      <c r="AC513" s="2"/>
      <c r="AD513" s="2"/>
      <c r="AE513" s="2"/>
      <c r="AF513" s="2"/>
      <c r="AG513" s="71"/>
      <c r="AH513" s="85"/>
      <c r="AI513" s="85"/>
    </row>
    <row r="514" customFormat="false" ht="12.75" hidden="false" customHeight="true" outlineLevel="0" collapsed="false">
      <c r="B514" s="90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90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90"/>
      <c r="Y514" s="2"/>
      <c r="Z514" s="2"/>
      <c r="AA514" s="2"/>
      <c r="AB514" s="98"/>
      <c r="AC514" s="2"/>
      <c r="AD514" s="2"/>
      <c r="AE514" s="2"/>
      <c r="AF514" s="2"/>
      <c r="AG514" s="71"/>
      <c r="AH514" s="85"/>
      <c r="AI514" s="85"/>
    </row>
    <row r="515" customFormat="false" ht="12.75" hidden="false" customHeight="true" outlineLevel="0" collapsed="false">
      <c r="B515" s="90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90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90"/>
      <c r="Y515" s="2"/>
      <c r="Z515" s="2"/>
      <c r="AA515" s="2"/>
      <c r="AB515" s="98"/>
      <c r="AC515" s="2"/>
      <c r="AD515" s="2"/>
      <c r="AE515" s="2"/>
      <c r="AF515" s="2"/>
      <c r="AG515" s="71"/>
      <c r="AH515" s="85"/>
      <c r="AI515" s="85"/>
    </row>
    <row r="516" customFormat="false" ht="12.75" hidden="false" customHeight="true" outlineLevel="0" collapsed="false">
      <c r="B516" s="90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90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90"/>
      <c r="Y516" s="2"/>
      <c r="Z516" s="2"/>
      <c r="AA516" s="2"/>
      <c r="AB516" s="98"/>
      <c r="AC516" s="2"/>
      <c r="AD516" s="2"/>
      <c r="AE516" s="2"/>
      <c r="AF516" s="2"/>
      <c r="AG516" s="71"/>
      <c r="AH516" s="85"/>
      <c r="AI516" s="85"/>
    </row>
    <row r="517" customFormat="false" ht="12.75" hidden="false" customHeight="true" outlineLevel="0" collapsed="false">
      <c r="B517" s="90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90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90"/>
      <c r="Y517" s="2"/>
      <c r="Z517" s="2"/>
      <c r="AA517" s="2"/>
      <c r="AB517" s="98"/>
      <c r="AC517" s="2"/>
      <c r="AD517" s="2"/>
      <c r="AE517" s="2"/>
      <c r="AF517" s="2"/>
      <c r="AG517" s="71"/>
      <c r="AH517" s="85"/>
      <c r="AI517" s="85"/>
    </row>
    <row r="518" customFormat="false" ht="12.75" hidden="false" customHeight="true" outlineLevel="0" collapsed="false">
      <c r="B518" s="90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90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90"/>
      <c r="Y518" s="2"/>
      <c r="Z518" s="2"/>
      <c r="AA518" s="2"/>
      <c r="AB518" s="98"/>
      <c r="AC518" s="2"/>
      <c r="AD518" s="2"/>
      <c r="AE518" s="2"/>
      <c r="AF518" s="2"/>
      <c r="AG518" s="71"/>
      <c r="AH518" s="85"/>
      <c r="AI518" s="85"/>
    </row>
    <row r="519" customFormat="false" ht="12.75" hidden="false" customHeight="true" outlineLevel="0" collapsed="false">
      <c r="B519" s="90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90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90"/>
      <c r="Y519" s="2"/>
      <c r="Z519" s="2"/>
      <c r="AA519" s="2"/>
      <c r="AB519" s="98"/>
      <c r="AC519" s="2"/>
      <c r="AD519" s="2"/>
      <c r="AE519" s="2"/>
      <c r="AF519" s="2"/>
      <c r="AG519" s="71"/>
      <c r="AH519" s="85"/>
      <c r="AI519" s="85"/>
    </row>
    <row r="520" customFormat="false" ht="12.75" hidden="false" customHeight="true" outlineLevel="0" collapsed="false">
      <c r="B520" s="90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90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90"/>
      <c r="Y520" s="2"/>
      <c r="Z520" s="2"/>
      <c r="AA520" s="2"/>
      <c r="AB520" s="98"/>
      <c r="AC520" s="2"/>
      <c r="AD520" s="2"/>
      <c r="AE520" s="2"/>
      <c r="AF520" s="2"/>
      <c r="AG520" s="71"/>
      <c r="AH520" s="85"/>
      <c r="AI520" s="85"/>
    </row>
    <row r="521" customFormat="false" ht="12.75" hidden="false" customHeight="true" outlineLevel="0" collapsed="false">
      <c r="B521" s="90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90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90"/>
      <c r="Y521" s="2"/>
      <c r="Z521" s="2"/>
      <c r="AA521" s="2"/>
      <c r="AB521" s="98"/>
      <c r="AC521" s="2"/>
      <c r="AD521" s="2"/>
      <c r="AE521" s="2"/>
      <c r="AF521" s="2"/>
      <c r="AG521" s="71"/>
      <c r="AH521" s="85"/>
      <c r="AI521" s="85"/>
    </row>
    <row r="522" customFormat="false" ht="12.75" hidden="false" customHeight="true" outlineLevel="0" collapsed="false">
      <c r="B522" s="90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90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90"/>
      <c r="Y522" s="2"/>
      <c r="Z522" s="2"/>
      <c r="AA522" s="2"/>
      <c r="AB522" s="98"/>
      <c r="AC522" s="2"/>
      <c r="AD522" s="2"/>
      <c r="AE522" s="2"/>
      <c r="AF522" s="2"/>
      <c r="AG522" s="71"/>
      <c r="AH522" s="85"/>
      <c r="AI522" s="85"/>
    </row>
    <row r="523" customFormat="false" ht="12.75" hidden="false" customHeight="true" outlineLevel="0" collapsed="false">
      <c r="B523" s="90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90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90"/>
      <c r="Y523" s="2"/>
      <c r="Z523" s="2"/>
      <c r="AA523" s="2"/>
      <c r="AB523" s="98"/>
      <c r="AC523" s="2"/>
      <c r="AD523" s="2"/>
      <c r="AE523" s="2"/>
      <c r="AF523" s="2"/>
      <c r="AG523" s="71"/>
      <c r="AH523" s="85"/>
      <c r="AI523" s="85"/>
    </row>
    <row r="524" customFormat="false" ht="12.75" hidden="false" customHeight="true" outlineLevel="0" collapsed="false">
      <c r="B524" s="90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90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90"/>
      <c r="Y524" s="2"/>
      <c r="Z524" s="2"/>
      <c r="AA524" s="2"/>
      <c r="AB524" s="98"/>
      <c r="AC524" s="2"/>
      <c r="AD524" s="2"/>
      <c r="AE524" s="2"/>
      <c r="AF524" s="2"/>
      <c r="AG524" s="71"/>
      <c r="AH524" s="85"/>
      <c r="AI524" s="85"/>
    </row>
    <row r="525" customFormat="false" ht="12.75" hidden="false" customHeight="true" outlineLevel="0" collapsed="false">
      <c r="B525" s="90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90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90"/>
      <c r="Y525" s="2"/>
      <c r="Z525" s="2"/>
      <c r="AA525" s="2"/>
      <c r="AB525" s="98"/>
      <c r="AC525" s="2"/>
      <c r="AD525" s="2"/>
      <c r="AE525" s="2"/>
      <c r="AF525" s="2"/>
      <c r="AG525" s="71"/>
      <c r="AH525" s="85"/>
      <c r="AI525" s="85"/>
    </row>
    <row r="526" customFormat="false" ht="12.75" hidden="false" customHeight="true" outlineLevel="0" collapsed="false">
      <c r="B526" s="90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90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90"/>
      <c r="Y526" s="2"/>
      <c r="Z526" s="2"/>
      <c r="AA526" s="2"/>
      <c r="AB526" s="98"/>
      <c r="AC526" s="2"/>
      <c r="AD526" s="2"/>
      <c r="AE526" s="2"/>
      <c r="AF526" s="2"/>
      <c r="AG526" s="71"/>
      <c r="AH526" s="85"/>
      <c r="AI526" s="85"/>
    </row>
    <row r="527" customFormat="false" ht="12.75" hidden="false" customHeight="true" outlineLevel="0" collapsed="false">
      <c r="B527" s="90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90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90"/>
      <c r="Y527" s="2"/>
      <c r="Z527" s="2"/>
      <c r="AA527" s="2"/>
      <c r="AB527" s="98"/>
      <c r="AC527" s="2"/>
      <c r="AD527" s="2"/>
      <c r="AE527" s="2"/>
      <c r="AF527" s="2"/>
      <c r="AG527" s="71"/>
      <c r="AH527" s="85"/>
      <c r="AI527" s="85"/>
    </row>
    <row r="528" customFormat="false" ht="12.75" hidden="false" customHeight="true" outlineLevel="0" collapsed="false">
      <c r="B528" s="90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90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90"/>
      <c r="Y528" s="2"/>
      <c r="Z528" s="2"/>
      <c r="AA528" s="2"/>
      <c r="AB528" s="98"/>
      <c r="AC528" s="2"/>
      <c r="AD528" s="2"/>
      <c r="AE528" s="2"/>
      <c r="AF528" s="2"/>
      <c r="AG528" s="71"/>
      <c r="AH528" s="85"/>
      <c r="AI528" s="85"/>
    </row>
    <row r="529" customFormat="false" ht="12.75" hidden="false" customHeight="true" outlineLevel="0" collapsed="false">
      <c r="B529" s="90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90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90"/>
      <c r="Y529" s="2"/>
      <c r="Z529" s="2"/>
      <c r="AA529" s="2"/>
      <c r="AB529" s="98"/>
      <c r="AC529" s="2"/>
      <c r="AD529" s="2"/>
      <c r="AE529" s="2"/>
      <c r="AF529" s="2"/>
      <c r="AG529" s="71"/>
      <c r="AH529" s="85"/>
      <c r="AI529" s="85"/>
    </row>
    <row r="530" customFormat="false" ht="12.75" hidden="false" customHeight="true" outlineLevel="0" collapsed="false">
      <c r="B530" s="90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90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90"/>
      <c r="Y530" s="2"/>
      <c r="Z530" s="2"/>
      <c r="AA530" s="2"/>
      <c r="AB530" s="98"/>
      <c r="AC530" s="2"/>
      <c r="AD530" s="2"/>
      <c r="AE530" s="2"/>
      <c r="AF530" s="2"/>
      <c r="AG530" s="71"/>
      <c r="AH530" s="85"/>
      <c r="AI530" s="85"/>
    </row>
    <row r="531" customFormat="false" ht="12.75" hidden="false" customHeight="true" outlineLevel="0" collapsed="false">
      <c r="B531" s="90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90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90"/>
      <c r="Y531" s="2"/>
      <c r="Z531" s="2"/>
      <c r="AA531" s="2"/>
      <c r="AB531" s="98"/>
      <c r="AC531" s="2"/>
      <c r="AD531" s="2"/>
      <c r="AE531" s="2"/>
      <c r="AF531" s="2"/>
      <c r="AG531" s="71"/>
      <c r="AH531" s="85"/>
      <c r="AI531" s="85"/>
    </row>
    <row r="532" customFormat="false" ht="12.75" hidden="false" customHeight="true" outlineLevel="0" collapsed="false">
      <c r="B532" s="90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90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90"/>
      <c r="Y532" s="2"/>
      <c r="Z532" s="2"/>
      <c r="AA532" s="2"/>
      <c r="AB532" s="98"/>
      <c r="AC532" s="2"/>
      <c r="AD532" s="2"/>
      <c r="AE532" s="2"/>
      <c r="AF532" s="2"/>
      <c r="AG532" s="71"/>
      <c r="AH532" s="85"/>
      <c r="AI532" s="85"/>
    </row>
    <row r="533" customFormat="false" ht="12.75" hidden="false" customHeight="true" outlineLevel="0" collapsed="false">
      <c r="B533" s="90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90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90"/>
      <c r="Y533" s="2"/>
      <c r="Z533" s="2"/>
      <c r="AA533" s="2"/>
      <c r="AB533" s="98"/>
      <c r="AC533" s="2"/>
      <c r="AD533" s="2"/>
      <c r="AE533" s="2"/>
      <c r="AF533" s="2"/>
      <c r="AG533" s="71"/>
      <c r="AH533" s="85"/>
      <c r="AI533" s="85"/>
    </row>
    <row r="534" customFormat="false" ht="12.75" hidden="false" customHeight="true" outlineLevel="0" collapsed="false">
      <c r="B534" s="90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90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90"/>
      <c r="Y534" s="2"/>
      <c r="Z534" s="2"/>
      <c r="AA534" s="2"/>
      <c r="AB534" s="98"/>
      <c r="AC534" s="2"/>
      <c r="AD534" s="2"/>
      <c r="AE534" s="2"/>
      <c r="AF534" s="2"/>
      <c r="AG534" s="71"/>
      <c r="AH534" s="85"/>
      <c r="AI534" s="85"/>
    </row>
    <row r="535" customFormat="false" ht="12.75" hidden="false" customHeight="true" outlineLevel="0" collapsed="false">
      <c r="B535" s="90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90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90"/>
      <c r="Y535" s="2"/>
      <c r="Z535" s="2"/>
      <c r="AA535" s="2"/>
      <c r="AB535" s="98"/>
      <c r="AC535" s="2"/>
      <c r="AD535" s="2"/>
      <c r="AE535" s="2"/>
      <c r="AF535" s="2"/>
      <c r="AG535" s="71"/>
      <c r="AH535" s="85"/>
      <c r="AI535" s="85"/>
    </row>
    <row r="536" customFormat="false" ht="12.75" hidden="false" customHeight="true" outlineLevel="0" collapsed="false">
      <c r="B536" s="90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90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90"/>
      <c r="Y536" s="2"/>
      <c r="Z536" s="2"/>
      <c r="AA536" s="2"/>
      <c r="AB536" s="98"/>
      <c r="AC536" s="2"/>
      <c r="AD536" s="2"/>
      <c r="AE536" s="2"/>
      <c r="AF536" s="2"/>
      <c r="AG536" s="71"/>
      <c r="AH536" s="85"/>
      <c r="AI536" s="85"/>
    </row>
    <row r="537" customFormat="false" ht="12.75" hidden="false" customHeight="true" outlineLevel="0" collapsed="false">
      <c r="B537" s="90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90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90"/>
      <c r="Y537" s="2"/>
      <c r="Z537" s="2"/>
      <c r="AA537" s="2"/>
      <c r="AB537" s="98"/>
      <c r="AC537" s="2"/>
      <c r="AD537" s="2"/>
      <c r="AE537" s="2"/>
      <c r="AF537" s="2"/>
      <c r="AG537" s="71"/>
      <c r="AH537" s="85"/>
      <c r="AI537" s="85"/>
    </row>
    <row r="538" customFormat="false" ht="12.75" hidden="false" customHeight="true" outlineLevel="0" collapsed="false">
      <c r="B538" s="90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90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90"/>
      <c r="Y538" s="2"/>
      <c r="Z538" s="2"/>
      <c r="AA538" s="2"/>
      <c r="AB538" s="98"/>
      <c r="AC538" s="2"/>
      <c r="AD538" s="2"/>
      <c r="AE538" s="2"/>
      <c r="AF538" s="2"/>
      <c r="AG538" s="71"/>
      <c r="AH538" s="85"/>
      <c r="AI538" s="85"/>
    </row>
    <row r="539" customFormat="false" ht="12.75" hidden="false" customHeight="true" outlineLevel="0" collapsed="false">
      <c r="B539" s="90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90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90"/>
      <c r="Y539" s="2"/>
      <c r="Z539" s="2"/>
      <c r="AA539" s="2"/>
      <c r="AB539" s="98"/>
      <c r="AC539" s="2"/>
      <c r="AD539" s="2"/>
      <c r="AE539" s="2"/>
      <c r="AF539" s="2"/>
      <c r="AG539" s="71"/>
      <c r="AH539" s="85"/>
      <c r="AI539" s="85"/>
    </row>
    <row r="540" customFormat="false" ht="12.75" hidden="false" customHeight="true" outlineLevel="0" collapsed="false">
      <c r="B540" s="90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90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90"/>
      <c r="Y540" s="2"/>
      <c r="Z540" s="2"/>
      <c r="AA540" s="2"/>
      <c r="AB540" s="98"/>
      <c r="AC540" s="2"/>
      <c r="AD540" s="2"/>
      <c r="AE540" s="2"/>
      <c r="AF540" s="2"/>
      <c r="AG540" s="71"/>
      <c r="AH540" s="85"/>
      <c r="AI540" s="85"/>
    </row>
    <row r="541" customFormat="false" ht="12.75" hidden="false" customHeight="true" outlineLevel="0" collapsed="false">
      <c r="B541" s="90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90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90"/>
      <c r="Y541" s="2"/>
      <c r="Z541" s="2"/>
      <c r="AA541" s="2"/>
      <c r="AB541" s="98"/>
      <c r="AC541" s="2"/>
      <c r="AD541" s="2"/>
      <c r="AE541" s="2"/>
      <c r="AF541" s="2"/>
      <c r="AG541" s="71"/>
      <c r="AH541" s="85"/>
      <c r="AI541" s="85"/>
    </row>
    <row r="542" customFormat="false" ht="12.75" hidden="false" customHeight="true" outlineLevel="0" collapsed="false">
      <c r="B542" s="90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90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90"/>
      <c r="Y542" s="2"/>
      <c r="Z542" s="2"/>
      <c r="AA542" s="2"/>
      <c r="AB542" s="98"/>
      <c r="AC542" s="2"/>
      <c r="AD542" s="2"/>
      <c r="AE542" s="2"/>
      <c r="AF542" s="2"/>
      <c r="AG542" s="71"/>
      <c r="AH542" s="85"/>
      <c r="AI542" s="85"/>
    </row>
    <row r="543" customFormat="false" ht="12.75" hidden="false" customHeight="true" outlineLevel="0" collapsed="false">
      <c r="B543" s="90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90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90"/>
      <c r="Y543" s="2"/>
      <c r="Z543" s="2"/>
      <c r="AA543" s="2"/>
      <c r="AB543" s="98"/>
      <c r="AC543" s="2"/>
      <c r="AD543" s="2"/>
      <c r="AE543" s="2"/>
      <c r="AF543" s="2"/>
      <c r="AG543" s="71"/>
      <c r="AH543" s="85"/>
      <c r="AI543" s="85"/>
    </row>
    <row r="544" customFormat="false" ht="12.75" hidden="false" customHeight="true" outlineLevel="0" collapsed="false">
      <c r="B544" s="90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90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90"/>
      <c r="Y544" s="2"/>
      <c r="Z544" s="2"/>
      <c r="AA544" s="2"/>
      <c r="AB544" s="98"/>
      <c r="AC544" s="2"/>
      <c r="AD544" s="2"/>
      <c r="AE544" s="2"/>
      <c r="AF544" s="2"/>
      <c r="AG544" s="71"/>
      <c r="AH544" s="85"/>
      <c r="AI544" s="85"/>
    </row>
    <row r="545" customFormat="false" ht="12.75" hidden="false" customHeight="true" outlineLevel="0" collapsed="false">
      <c r="B545" s="90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90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90"/>
      <c r="Y545" s="2"/>
      <c r="Z545" s="2"/>
      <c r="AA545" s="2"/>
      <c r="AB545" s="98"/>
      <c r="AC545" s="2"/>
      <c r="AD545" s="2"/>
      <c r="AE545" s="2"/>
      <c r="AF545" s="2"/>
      <c r="AG545" s="71"/>
      <c r="AH545" s="85"/>
      <c r="AI545" s="85"/>
    </row>
    <row r="546" customFormat="false" ht="12.75" hidden="false" customHeight="true" outlineLevel="0" collapsed="false">
      <c r="B546" s="90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90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90"/>
      <c r="Y546" s="2"/>
      <c r="Z546" s="2"/>
      <c r="AA546" s="2"/>
      <c r="AB546" s="98"/>
      <c r="AC546" s="2"/>
      <c r="AD546" s="2"/>
      <c r="AE546" s="2"/>
      <c r="AF546" s="2"/>
      <c r="AG546" s="71"/>
      <c r="AH546" s="85"/>
      <c r="AI546" s="85"/>
    </row>
    <row r="547" customFormat="false" ht="12.75" hidden="false" customHeight="true" outlineLevel="0" collapsed="false">
      <c r="B547" s="90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90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90"/>
      <c r="Y547" s="2"/>
      <c r="Z547" s="2"/>
      <c r="AA547" s="2"/>
      <c r="AB547" s="98"/>
      <c r="AC547" s="2"/>
      <c r="AD547" s="2"/>
      <c r="AE547" s="2"/>
      <c r="AF547" s="2"/>
      <c r="AG547" s="71"/>
      <c r="AH547" s="85"/>
      <c r="AI547" s="85"/>
    </row>
    <row r="548" customFormat="false" ht="12.75" hidden="false" customHeight="true" outlineLevel="0" collapsed="false">
      <c r="B548" s="90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90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90"/>
      <c r="Y548" s="2"/>
      <c r="Z548" s="2"/>
      <c r="AA548" s="2"/>
      <c r="AB548" s="98"/>
      <c r="AC548" s="2"/>
      <c r="AD548" s="2"/>
      <c r="AE548" s="2"/>
      <c r="AF548" s="2"/>
      <c r="AG548" s="71"/>
      <c r="AH548" s="85"/>
      <c r="AI548" s="85"/>
    </row>
    <row r="549" customFormat="false" ht="12.75" hidden="false" customHeight="true" outlineLevel="0" collapsed="false">
      <c r="B549" s="90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90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90"/>
      <c r="Y549" s="2"/>
      <c r="Z549" s="2"/>
      <c r="AA549" s="2"/>
      <c r="AB549" s="98"/>
      <c r="AC549" s="2"/>
      <c r="AD549" s="2"/>
      <c r="AE549" s="2"/>
      <c r="AF549" s="2"/>
      <c r="AG549" s="71"/>
      <c r="AH549" s="85"/>
      <c r="AI549" s="85"/>
    </row>
    <row r="550" customFormat="false" ht="12.75" hidden="false" customHeight="true" outlineLevel="0" collapsed="false">
      <c r="B550" s="90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90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90"/>
      <c r="Y550" s="2"/>
      <c r="Z550" s="2"/>
      <c r="AA550" s="2"/>
      <c r="AB550" s="98"/>
      <c r="AC550" s="2"/>
      <c r="AD550" s="2"/>
      <c r="AE550" s="2"/>
      <c r="AF550" s="2"/>
      <c r="AG550" s="71"/>
      <c r="AH550" s="85"/>
      <c r="AI550" s="85"/>
    </row>
    <row r="551" customFormat="false" ht="12.75" hidden="false" customHeight="true" outlineLevel="0" collapsed="false">
      <c r="B551" s="90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90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90"/>
      <c r="Y551" s="2"/>
      <c r="Z551" s="2"/>
      <c r="AA551" s="2"/>
      <c r="AB551" s="98"/>
      <c r="AC551" s="2"/>
      <c r="AD551" s="2"/>
      <c r="AE551" s="2"/>
      <c r="AF551" s="2"/>
      <c r="AG551" s="71"/>
      <c r="AH551" s="85"/>
      <c r="AI551" s="85"/>
    </row>
    <row r="552" customFormat="false" ht="12.75" hidden="false" customHeight="true" outlineLevel="0" collapsed="false">
      <c r="B552" s="90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90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90"/>
      <c r="Y552" s="2"/>
      <c r="Z552" s="2"/>
      <c r="AA552" s="2"/>
      <c r="AB552" s="98"/>
      <c r="AC552" s="2"/>
      <c r="AD552" s="2"/>
      <c r="AE552" s="2"/>
      <c r="AF552" s="2"/>
      <c r="AG552" s="71"/>
      <c r="AH552" s="85"/>
      <c r="AI552" s="85"/>
    </row>
    <row r="553" customFormat="false" ht="12.75" hidden="false" customHeight="true" outlineLevel="0" collapsed="false">
      <c r="B553" s="90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90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90"/>
      <c r="Y553" s="2"/>
      <c r="Z553" s="2"/>
      <c r="AA553" s="2"/>
      <c r="AB553" s="98"/>
      <c r="AC553" s="2"/>
      <c r="AD553" s="2"/>
      <c r="AE553" s="2"/>
      <c r="AF553" s="2"/>
      <c r="AG553" s="71"/>
      <c r="AH553" s="85"/>
      <c r="AI553" s="85"/>
    </row>
    <row r="554" customFormat="false" ht="12.75" hidden="false" customHeight="true" outlineLevel="0" collapsed="false">
      <c r="B554" s="90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90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90"/>
      <c r="Y554" s="2"/>
      <c r="Z554" s="2"/>
      <c r="AA554" s="2"/>
      <c r="AB554" s="98"/>
      <c r="AC554" s="2"/>
      <c r="AD554" s="2"/>
      <c r="AE554" s="2"/>
      <c r="AF554" s="2"/>
      <c r="AG554" s="71"/>
      <c r="AH554" s="85"/>
      <c r="AI554" s="85"/>
    </row>
    <row r="555" customFormat="false" ht="12.75" hidden="false" customHeight="true" outlineLevel="0" collapsed="false">
      <c r="B555" s="90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90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90"/>
      <c r="Y555" s="2"/>
      <c r="Z555" s="2"/>
      <c r="AA555" s="2"/>
      <c r="AB555" s="98"/>
      <c r="AC555" s="2"/>
      <c r="AD555" s="2"/>
      <c r="AE555" s="2"/>
      <c r="AF555" s="2"/>
      <c r="AG555" s="71"/>
      <c r="AH555" s="85"/>
      <c r="AI555" s="85"/>
    </row>
    <row r="556" customFormat="false" ht="12.75" hidden="false" customHeight="true" outlineLevel="0" collapsed="false">
      <c r="B556" s="90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90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90"/>
      <c r="Y556" s="2"/>
      <c r="Z556" s="2"/>
      <c r="AA556" s="2"/>
      <c r="AB556" s="98"/>
      <c r="AC556" s="2"/>
      <c r="AD556" s="2"/>
      <c r="AE556" s="2"/>
      <c r="AF556" s="2"/>
      <c r="AG556" s="71"/>
      <c r="AH556" s="85"/>
      <c r="AI556" s="85"/>
    </row>
    <row r="557" customFormat="false" ht="12.75" hidden="false" customHeight="true" outlineLevel="0" collapsed="false">
      <c r="B557" s="90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90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90"/>
      <c r="Y557" s="2"/>
      <c r="Z557" s="2"/>
      <c r="AA557" s="2"/>
      <c r="AB557" s="98"/>
      <c r="AC557" s="2"/>
      <c r="AD557" s="2"/>
      <c r="AE557" s="2"/>
      <c r="AF557" s="2"/>
      <c r="AG557" s="71"/>
      <c r="AH557" s="85"/>
      <c r="AI557" s="85"/>
    </row>
    <row r="558" customFormat="false" ht="12.75" hidden="false" customHeight="true" outlineLevel="0" collapsed="false">
      <c r="B558" s="90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90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90"/>
      <c r="Y558" s="2"/>
      <c r="Z558" s="2"/>
      <c r="AA558" s="2"/>
      <c r="AB558" s="98"/>
      <c r="AC558" s="2"/>
      <c r="AD558" s="2"/>
      <c r="AE558" s="2"/>
      <c r="AF558" s="2"/>
      <c r="AG558" s="71"/>
      <c r="AH558" s="85"/>
      <c r="AI558" s="85"/>
    </row>
    <row r="559" customFormat="false" ht="12.75" hidden="false" customHeight="true" outlineLevel="0" collapsed="false">
      <c r="B559" s="90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90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90"/>
      <c r="Y559" s="2"/>
      <c r="Z559" s="2"/>
      <c r="AA559" s="2"/>
      <c r="AB559" s="98"/>
      <c r="AC559" s="2"/>
      <c r="AD559" s="2"/>
      <c r="AE559" s="2"/>
      <c r="AF559" s="2"/>
      <c r="AG559" s="71"/>
      <c r="AH559" s="85"/>
      <c r="AI559" s="85"/>
    </row>
    <row r="560" customFormat="false" ht="12.75" hidden="false" customHeight="true" outlineLevel="0" collapsed="false">
      <c r="B560" s="90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90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90"/>
      <c r="Y560" s="2"/>
      <c r="Z560" s="2"/>
      <c r="AA560" s="2"/>
      <c r="AB560" s="98"/>
      <c r="AC560" s="2"/>
      <c r="AD560" s="2"/>
      <c r="AE560" s="2"/>
      <c r="AF560" s="2"/>
      <c r="AG560" s="71"/>
      <c r="AH560" s="85"/>
      <c r="AI560" s="85"/>
    </row>
    <row r="561" customFormat="false" ht="12.75" hidden="false" customHeight="true" outlineLevel="0" collapsed="false">
      <c r="B561" s="90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90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90"/>
      <c r="Y561" s="2"/>
      <c r="Z561" s="2"/>
      <c r="AA561" s="2"/>
      <c r="AB561" s="98"/>
      <c r="AC561" s="2"/>
      <c r="AD561" s="2"/>
      <c r="AE561" s="2"/>
      <c r="AF561" s="2"/>
      <c r="AG561" s="71"/>
      <c r="AH561" s="85"/>
      <c r="AI561" s="85"/>
    </row>
    <row r="562" customFormat="false" ht="12.75" hidden="false" customHeight="true" outlineLevel="0" collapsed="false">
      <c r="B562" s="90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90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90"/>
      <c r="Y562" s="2"/>
      <c r="Z562" s="2"/>
      <c r="AA562" s="2"/>
      <c r="AB562" s="98"/>
      <c r="AC562" s="2"/>
      <c r="AD562" s="2"/>
      <c r="AE562" s="2"/>
      <c r="AF562" s="2"/>
      <c r="AG562" s="71"/>
      <c r="AH562" s="85"/>
      <c r="AI562" s="85"/>
    </row>
    <row r="563" customFormat="false" ht="12.75" hidden="false" customHeight="true" outlineLevel="0" collapsed="false">
      <c r="B563" s="90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90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90"/>
      <c r="Y563" s="2"/>
      <c r="Z563" s="2"/>
      <c r="AA563" s="2"/>
      <c r="AB563" s="98"/>
      <c r="AC563" s="2"/>
      <c r="AD563" s="2"/>
      <c r="AE563" s="2"/>
      <c r="AF563" s="2"/>
      <c r="AG563" s="71"/>
      <c r="AH563" s="85"/>
      <c r="AI563" s="85"/>
    </row>
    <row r="564" customFormat="false" ht="12.75" hidden="false" customHeight="true" outlineLevel="0" collapsed="false">
      <c r="B564" s="90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90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90"/>
      <c r="Y564" s="2"/>
      <c r="Z564" s="2"/>
      <c r="AA564" s="2"/>
      <c r="AB564" s="98"/>
      <c r="AC564" s="2"/>
      <c r="AD564" s="2"/>
      <c r="AE564" s="2"/>
      <c r="AF564" s="2"/>
      <c r="AG564" s="71"/>
      <c r="AH564" s="85"/>
      <c r="AI564" s="85"/>
    </row>
    <row r="565" customFormat="false" ht="12.75" hidden="false" customHeight="true" outlineLevel="0" collapsed="false">
      <c r="B565" s="90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90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90"/>
      <c r="Y565" s="2"/>
      <c r="Z565" s="2"/>
      <c r="AA565" s="2"/>
      <c r="AB565" s="98"/>
      <c r="AC565" s="2"/>
      <c r="AD565" s="2"/>
      <c r="AE565" s="2"/>
      <c r="AF565" s="2"/>
      <c r="AG565" s="71"/>
      <c r="AH565" s="85"/>
      <c r="AI565" s="85"/>
    </row>
    <row r="566" customFormat="false" ht="12.75" hidden="false" customHeight="true" outlineLevel="0" collapsed="false">
      <c r="B566" s="90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90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90"/>
      <c r="Y566" s="2"/>
      <c r="Z566" s="2"/>
      <c r="AA566" s="2"/>
      <c r="AB566" s="98"/>
      <c r="AC566" s="2"/>
      <c r="AD566" s="2"/>
      <c r="AE566" s="2"/>
      <c r="AF566" s="2"/>
      <c r="AG566" s="71"/>
      <c r="AH566" s="85"/>
      <c r="AI566" s="85"/>
    </row>
    <row r="567" customFormat="false" ht="12.75" hidden="false" customHeight="true" outlineLevel="0" collapsed="false">
      <c r="B567" s="90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90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90"/>
      <c r="Y567" s="2"/>
      <c r="Z567" s="2"/>
      <c r="AA567" s="2"/>
      <c r="AB567" s="98"/>
      <c r="AC567" s="2"/>
      <c r="AD567" s="2"/>
      <c r="AE567" s="2"/>
      <c r="AF567" s="2"/>
      <c r="AG567" s="71"/>
      <c r="AH567" s="85"/>
      <c r="AI567" s="85"/>
    </row>
    <row r="568" customFormat="false" ht="12.75" hidden="false" customHeight="true" outlineLevel="0" collapsed="false">
      <c r="B568" s="90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90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90"/>
      <c r="Y568" s="2"/>
      <c r="Z568" s="2"/>
      <c r="AA568" s="2"/>
      <c r="AB568" s="98"/>
      <c r="AC568" s="2"/>
      <c r="AD568" s="2"/>
      <c r="AE568" s="2"/>
      <c r="AF568" s="2"/>
      <c r="AG568" s="71"/>
      <c r="AH568" s="85"/>
      <c r="AI568" s="85"/>
    </row>
    <row r="569" customFormat="false" ht="12.75" hidden="false" customHeight="true" outlineLevel="0" collapsed="false">
      <c r="B569" s="90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90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90"/>
      <c r="Y569" s="2"/>
      <c r="Z569" s="2"/>
      <c r="AA569" s="2"/>
      <c r="AB569" s="98"/>
      <c r="AC569" s="2"/>
      <c r="AD569" s="2"/>
      <c r="AE569" s="2"/>
      <c r="AF569" s="2"/>
      <c r="AG569" s="71"/>
      <c r="AH569" s="85"/>
      <c r="AI569" s="85"/>
    </row>
    <row r="570" customFormat="false" ht="12.75" hidden="false" customHeight="true" outlineLevel="0" collapsed="false">
      <c r="B570" s="90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90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90"/>
      <c r="Y570" s="2"/>
      <c r="Z570" s="2"/>
      <c r="AA570" s="2"/>
      <c r="AB570" s="98"/>
      <c r="AC570" s="2"/>
      <c r="AD570" s="2"/>
      <c r="AE570" s="2"/>
      <c r="AF570" s="2"/>
      <c r="AG570" s="71"/>
      <c r="AH570" s="85"/>
      <c r="AI570" s="85"/>
    </row>
    <row r="571" customFormat="false" ht="12.75" hidden="false" customHeight="true" outlineLevel="0" collapsed="false">
      <c r="B571" s="90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90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90"/>
      <c r="Y571" s="2"/>
      <c r="Z571" s="2"/>
      <c r="AA571" s="2"/>
      <c r="AB571" s="98"/>
      <c r="AC571" s="2"/>
      <c r="AD571" s="2"/>
      <c r="AE571" s="2"/>
      <c r="AF571" s="2"/>
      <c r="AG571" s="71"/>
      <c r="AH571" s="85"/>
      <c r="AI571" s="85"/>
    </row>
    <row r="572" customFormat="false" ht="12.75" hidden="false" customHeight="true" outlineLevel="0" collapsed="false">
      <c r="B572" s="90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90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90"/>
      <c r="Y572" s="2"/>
      <c r="Z572" s="2"/>
      <c r="AA572" s="2"/>
      <c r="AB572" s="98"/>
      <c r="AC572" s="2"/>
      <c r="AD572" s="2"/>
      <c r="AE572" s="2"/>
      <c r="AF572" s="2"/>
      <c r="AG572" s="71"/>
      <c r="AH572" s="85"/>
      <c r="AI572" s="85"/>
    </row>
    <row r="573" customFormat="false" ht="12.75" hidden="false" customHeight="true" outlineLevel="0" collapsed="false">
      <c r="B573" s="90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90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90"/>
      <c r="Y573" s="2"/>
      <c r="Z573" s="2"/>
      <c r="AA573" s="2"/>
      <c r="AB573" s="98"/>
      <c r="AC573" s="2"/>
      <c r="AD573" s="2"/>
      <c r="AE573" s="2"/>
      <c r="AF573" s="2"/>
      <c r="AG573" s="71"/>
      <c r="AH573" s="85"/>
      <c r="AI573" s="85"/>
    </row>
    <row r="574" customFormat="false" ht="12.75" hidden="false" customHeight="true" outlineLevel="0" collapsed="false">
      <c r="B574" s="90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90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90"/>
      <c r="Y574" s="2"/>
      <c r="Z574" s="2"/>
      <c r="AA574" s="2"/>
      <c r="AB574" s="98"/>
      <c r="AC574" s="2"/>
      <c r="AD574" s="2"/>
      <c r="AE574" s="2"/>
      <c r="AF574" s="2"/>
      <c r="AG574" s="71"/>
      <c r="AH574" s="85"/>
      <c r="AI574" s="85"/>
    </row>
    <row r="575" customFormat="false" ht="12.75" hidden="false" customHeight="true" outlineLevel="0" collapsed="false">
      <c r="B575" s="90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90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90"/>
      <c r="Y575" s="2"/>
      <c r="Z575" s="2"/>
      <c r="AA575" s="2"/>
      <c r="AB575" s="98"/>
      <c r="AC575" s="2"/>
      <c r="AD575" s="2"/>
      <c r="AE575" s="2"/>
      <c r="AF575" s="2"/>
      <c r="AG575" s="71"/>
      <c r="AH575" s="85"/>
      <c r="AI575" s="85"/>
    </row>
    <row r="576" customFormat="false" ht="12.75" hidden="false" customHeight="true" outlineLevel="0" collapsed="false">
      <c r="B576" s="90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90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90"/>
      <c r="Y576" s="2"/>
      <c r="Z576" s="2"/>
      <c r="AA576" s="2"/>
      <c r="AB576" s="98"/>
      <c r="AC576" s="2"/>
      <c r="AD576" s="2"/>
      <c r="AE576" s="2"/>
      <c r="AF576" s="2"/>
      <c r="AG576" s="71"/>
      <c r="AH576" s="85"/>
      <c r="AI576" s="85"/>
    </row>
    <row r="577" customFormat="false" ht="12.75" hidden="false" customHeight="true" outlineLevel="0" collapsed="false">
      <c r="B577" s="90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90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90"/>
      <c r="Y577" s="2"/>
      <c r="Z577" s="2"/>
      <c r="AA577" s="2"/>
      <c r="AB577" s="98"/>
      <c r="AC577" s="2"/>
      <c r="AD577" s="2"/>
      <c r="AE577" s="2"/>
      <c r="AF577" s="2"/>
      <c r="AG577" s="71"/>
      <c r="AH577" s="85"/>
      <c r="AI577" s="85"/>
    </row>
    <row r="578" customFormat="false" ht="12.75" hidden="false" customHeight="true" outlineLevel="0" collapsed="false">
      <c r="B578" s="90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90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90"/>
      <c r="Y578" s="2"/>
      <c r="Z578" s="2"/>
      <c r="AA578" s="2"/>
      <c r="AB578" s="98"/>
      <c r="AC578" s="2"/>
      <c r="AD578" s="2"/>
      <c r="AE578" s="2"/>
      <c r="AF578" s="2"/>
      <c r="AG578" s="71"/>
      <c r="AH578" s="85"/>
      <c r="AI578" s="85"/>
    </row>
    <row r="579" customFormat="false" ht="12.75" hidden="false" customHeight="true" outlineLevel="0" collapsed="false">
      <c r="B579" s="90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90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90"/>
      <c r="Y579" s="2"/>
      <c r="Z579" s="2"/>
      <c r="AA579" s="2"/>
      <c r="AB579" s="98"/>
      <c r="AC579" s="2"/>
      <c r="AD579" s="2"/>
      <c r="AE579" s="2"/>
      <c r="AF579" s="2"/>
      <c r="AG579" s="71"/>
      <c r="AH579" s="85"/>
      <c r="AI579" s="85"/>
    </row>
    <row r="580" customFormat="false" ht="12.75" hidden="false" customHeight="true" outlineLevel="0" collapsed="false">
      <c r="B580" s="90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90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90"/>
      <c r="Y580" s="2"/>
      <c r="Z580" s="2"/>
      <c r="AA580" s="2"/>
      <c r="AB580" s="98"/>
      <c r="AC580" s="2"/>
      <c r="AD580" s="2"/>
      <c r="AE580" s="2"/>
      <c r="AF580" s="2"/>
      <c r="AG580" s="71"/>
      <c r="AH580" s="85"/>
      <c r="AI580" s="85"/>
    </row>
    <row r="581" customFormat="false" ht="12.75" hidden="false" customHeight="true" outlineLevel="0" collapsed="false">
      <c r="B581" s="90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90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90"/>
      <c r="Y581" s="2"/>
      <c r="Z581" s="2"/>
      <c r="AA581" s="2"/>
      <c r="AB581" s="98"/>
      <c r="AC581" s="2"/>
      <c r="AD581" s="2"/>
      <c r="AE581" s="2"/>
      <c r="AF581" s="2"/>
      <c r="AG581" s="71"/>
      <c r="AH581" s="85"/>
      <c r="AI581" s="85"/>
    </row>
    <row r="582" customFormat="false" ht="12.75" hidden="false" customHeight="true" outlineLevel="0" collapsed="false">
      <c r="B582" s="90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90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90"/>
      <c r="Y582" s="2"/>
      <c r="Z582" s="2"/>
      <c r="AA582" s="2"/>
      <c r="AB582" s="98"/>
      <c r="AC582" s="2"/>
      <c r="AD582" s="2"/>
      <c r="AE582" s="2"/>
      <c r="AF582" s="2"/>
      <c r="AG582" s="71"/>
      <c r="AH582" s="85"/>
      <c r="AI582" s="85"/>
    </row>
    <row r="583" customFormat="false" ht="12.75" hidden="false" customHeight="true" outlineLevel="0" collapsed="false">
      <c r="B583" s="90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90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90"/>
      <c r="Y583" s="2"/>
      <c r="Z583" s="2"/>
      <c r="AA583" s="2"/>
      <c r="AB583" s="98"/>
      <c r="AC583" s="2"/>
      <c r="AD583" s="2"/>
      <c r="AE583" s="2"/>
      <c r="AF583" s="2"/>
      <c r="AG583" s="71"/>
      <c r="AH583" s="85"/>
      <c r="AI583" s="85"/>
    </row>
    <row r="584" customFormat="false" ht="12.75" hidden="false" customHeight="true" outlineLevel="0" collapsed="false">
      <c r="B584" s="90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90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90"/>
      <c r="Y584" s="2"/>
      <c r="Z584" s="2"/>
      <c r="AA584" s="2"/>
      <c r="AB584" s="98"/>
      <c r="AC584" s="2"/>
      <c r="AD584" s="2"/>
      <c r="AE584" s="2"/>
      <c r="AF584" s="2"/>
      <c r="AG584" s="71"/>
      <c r="AH584" s="85"/>
      <c r="AI584" s="85"/>
    </row>
    <row r="585" customFormat="false" ht="12.75" hidden="false" customHeight="true" outlineLevel="0" collapsed="false">
      <c r="B585" s="90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90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90"/>
      <c r="Y585" s="2"/>
      <c r="Z585" s="2"/>
      <c r="AA585" s="2"/>
      <c r="AB585" s="98"/>
      <c r="AC585" s="2"/>
      <c r="AD585" s="2"/>
      <c r="AE585" s="2"/>
      <c r="AF585" s="2"/>
      <c r="AG585" s="71"/>
      <c r="AH585" s="85"/>
      <c r="AI585" s="85"/>
    </row>
    <row r="586" customFormat="false" ht="12.75" hidden="false" customHeight="true" outlineLevel="0" collapsed="false">
      <c r="B586" s="90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90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90"/>
      <c r="Y586" s="2"/>
      <c r="Z586" s="2"/>
      <c r="AA586" s="2"/>
      <c r="AB586" s="98"/>
      <c r="AC586" s="2"/>
      <c r="AD586" s="2"/>
      <c r="AE586" s="2"/>
      <c r="AF586" s="2"/>
      <c r="AG586" s="71"/>
      <c r="AH586" s="85"/>
      <c r="AI586" s="85"/>
    </row>
    <row r="587" customFormat="false" ht="12.75" hidden="false" customHeight="true" outlineLevel="0" collapsed="false">
      <c r="B587" s="90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90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90"/>
      <c r="Y587" s="2"/>
      <c r="Z587" s="2"/>
      <c r="AA587" s="2"/>
      <c r="AB587" s="98"/>
      <c r="AC587" s="2"/>
      <c r="AD587" s="2"/>
      <c r="AE587" s="2"/>
      <c r="AF587" s="2"/>
      <c r="AG587" s="71"/>
      <c r="AH587" s="85"/>
      <c r="AI587" s="85"/>
    </row>
    <row r="588" customFormat="false" ht="12.75" hidden="false" customHeight="true" outlineLevel="0" collapsed="false">
      <c r="B588" s="90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90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90"/>
      <c r="Y588" s="2"/>
      <c r="Z588" s="2"/>
      <c r="AA588" s="2"/>
      <c r="AB588" s="98"/>
      <c r="AC588" s="2"/>
      <c r="AD588" s="2"/>
      <c r="AE588" s="2"/>
      <c r="AF588" s="2"/>
      <c r="AG588" s="71"/>
      <c r="AH588" s="85"/>
      <c r="AI588" s="85"/>
    </row>
    <row r="589" customFormat="false" ht="12.75" hidden="false" customHeight="true" outlineLevel="0" collapsed="false">
      <c r="B589" s="90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90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90"/>
      <c r="Y589" s="2"/>
      <c r="Z589" s="2"/>
      <c r="AA589" s="2"/>
      <c r="AB589" s="98"/>
      <c r="AC589" s="2"/>
      <c r="AD589" s="2"/>
      <c r="AE589" s="2"/>
      <c r="AF589" s="2"/>
      <c r="AG589" s="71"/>
      <c r="AH589" s="85"/>
      <c r="AI589" s="85"/>
    </row>
    <row r="590" customFormat="false" ht="12.75" hidden="false" customHeight="true" outlineLevel="0" collapsed="false">
      <c r="B590" s="90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90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90"/>
      <c r="Y590" s="2"/>
      <c r="Z590" s="2"/>
      <c r="AA590" s="2"/>
      <c r="AB590" s="98"/>
      <c r="AC590" s="2"/>
      <c r="AD590" s="2"/>
      <c r="AE590" s="2"/>
      <c r="AF590" s="2"/>
      <c r="AG590" s="71"/>
      <c r="AH590" s="85"/>
      <c r="AI590" s="85"/>
    </row>
    <row r="591" customFormat="false" ht="12.75" hidden="false" customHeight="true" outlineLevel="0" collapsed="false">
      <c r="B591" s="90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90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90"/>
      <c r="Y591" s="2"/>
      <c r="Z591" s="2"/>
      <c r="AA591" s="2"/>
      <c r="AB591" s="98"/>
      <c r="AC591" s="2"/>
      <c r="AD591" s="2"/>
      <c r="AE591" s="2"/>
      <c r="AF591" s="2"/>
      <c r="AG591" s="71"/>
      <c r="AH591" s="85"/>
      <c r="AI591" s="85"/>
    </row>
    <row r="592" customFormat="false" ht="12.75" hidden="false" customHeight="true" outlineLevel="0" collapsed="false">
      <c r="B592" s="90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90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90"/>
      <c r="Y592" s="2"/>
      <c r="Z592" s="2"/>
      <c r="AA592" s="2"/>
      <c r="AB592" s="98"/>
      <c r="AC592" s="2"/>
      <c r="AD592" s="2"/>
      <c r="AE592" s="2"/>
      <c r="AF592" s="2"/>
      <c r="AG592" s="71"/>
      <c r="AH592" s="85"/>
      <c r="AI592" s="85"/>
    </row>
    <row r="593" customFormat="false" ht="12.75" hidden="false" customHeight="true" outlineLevel="0" collapsed="false">
      <c r="B593" s="90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90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90"/>
      <c r="Y593" s="2"/>
      <c r="Z593" s="2"/>
      <c r="AA593" s="2"/>
      <c r="AB593" s="98"/>
      <c r="AC593" s="2"/>
      <c r="AD593" s="2"/>
      <c r="AE593" s="2"/>
      <c r="AF593" s="2"/>
      <c r="AG593" s="71"/>
      <c r="AH593" s="85"/>
      <c r="AI593" s="85"/>
    </row>
    <row r="594" customFormat="false" ht="12.75" hidden="false" customHeight="true" outlineLevel="0" collapsed="false">
      <c r="B594" s="90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90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90"/>
      <c r="Y594" s="2"/>
      <c r="Z594" s="2"/>
      <c r="AA594" s="2"/>
      <c r="AB594" s="98"/>
      <c r="AC594" s="2"/>
      <c r="AD594" s="2"/>
      <c r="AE594" s="2"/>
      <c r="AF594" s="2"/>
      <c r="AG594" s="71"/>
      <c r="AH594" s="85"/>
      <c r="AI594" s="85"/>
    </row>
    <row r="595" customFormat="false" ht="12.75" hidden="false" customHeight="true" outlineLevel="0" collapsed="false">
      <c r="B595" s="90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90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90"/>
      <c r="Y595" s="2"/>
      <c r="Z595" s="2"/>
      <c r="AA595" s="2"/>
      <c r="AB595" s="98"/>
      <c r="AC595" s="2"/>
      <c r="AD595" s="2"/>
      <c r="AE595" s="2"/>
      <c r="AF595" s="2"/>
      <c r="AG595" s="71"/>
      <c r="AH595" s="85"/>
      <c r="AI595" s="85"/>
    </row>
    <row r="596" customFormat="false" ht="12.75" hidden="false" customHeight="true" outlineLevel="0" collapsed="false">
      <c r="B596" s="90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90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90"/>
      <c r="Y596" s="2"/>
      <c r="Z596" s="2"/>
      <c r="AA596" s="2"/>
      <c r="AB596" s="98"/>
      <c r="AC596" s="2"/>
      <c r="AD596" s="2"/>
      <c r="AE596" s="2"/>
      <c r="AF596" s="2"/>
      <c r="AG596" s="71"/>
      <c r="AH596" s="85"/>
      <c r="AI596" s="85"/>
    </row>
    <row r="597" customFormat="false" ht="12.75" hidden="false" customHeight="true" outlineLevel="0" collapsed="false">
      <c r="B597" s="90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90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90"/>
      <c r="Y597" s="2"/>
      <c r="Z597" s="2"/>
      <c r="AA597" s="2"/>
      <c r="AB597" s="98"/>
      <c r="AC597" s="2"/>
      <c r="AD597" s="2"/>
      <c r="AE597" s="2"/>
      <c r="AF597" s="2"/>
      <c r="AG597" s="71"/>
      <c r="AH597" s="85"/>
      <c r="AI597" s="85"/>
    </row>
    <row r="598" customFormat="false" ht="12.75" hidden="false" customHeight="true" outlineLevel="0" collapsed="false">
      <c r="B598" s="90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90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90"/>
      <c r="Y598" s="2"/>
      <c r="Z598" s="2"/>
      <c r="AA598" s="2"/>
      <c r="AB598" s="98"/>
      <c r="AC598" s="2"/>
      <c r="AD598" s="2"/>
      <c r="AE598" s="2"/>
      <c r="AF598" s="2"/>
      <c r="AG598" s="71"/>
      <c r="AH598" s="85"/>
      <c r="AI598" s="85"/>
    </row>
    <row r="599" customFormat="false" ht="12.75" hidden="false" customHeight="true" outlineLevel="0" collapsed="false">
      <c r="B599" s="90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90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90"/>
      <c r="Y599" s="2"/>
      <c r="Z599" s="2"/>
      <c r="AA599" s="2"/>
      <c r="AB599" s="98"/>
      <c r="AC599" s="2"/>
      <c r="AD599" s="2"/>
      <c r="AE599" s="2"/>
      <c r="AF599" s="2"/>
      <c r="AG599" s="71"/>
      <c r="AH599" s="85"/>
      <c r="AI599" s="85"/>
    </row>
    <row r="600" customFormat="false" ht="12.75" hidden="false" customHeight="true" outlineLevel="0" collapsed="false">
      <c r="B600" s="90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90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90"/>
      <c r="Y600" s="2"/>
      <c r="Z600" s="2"/>
      <c r="AA600" s="2"/>
      <c r="AB600" s="98"/>
      <c r="AC600" s="2"/>
      <c r="AD600" s="2"/>
      <c r="AE600" s="2"/>
      <c r="AF600" s="2"/>
      <c r="AG600" s="71"/>
      <c r="AH600" s="85"/>
      <c r="AI600" s="85"/>
    </row>
    <row r="601" customFormat="false" ht="12.75" hidden="false" customHeight="true" outlineLevel="0" collapsed="false">
      <c r="B601" s="90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90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90"/>
      <c r="Y601" s="2"/>
      <c r="Z601" s="2"/>
      <c r="AA601" s="2"/>
      <c r="AB601" s="98"/>
      <c r="AC601" s="2"/>
      <c r="AD601" s="2"/>
      <c r="AE601" s="2"/>
      <c r="AF601" s="2"/>
      <c r="AG601" s="71"/>
      <c r="AH601" s="85"/>
      <c r="AI601" s="85"/>
    </row>
    <row r="602" customFormat="false" ht="12.75" hidden="false" customHeight="true" outlineLevel="0" collapsed="false">
      <c r="B602" s="90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90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90"/>
      <c r="Y602" s="2"/>
      <c r="Z602" s="2"/>
      <c r="AA602" s="2"/>
      <c r="AB602" s="98"/>
      <c r="AC602" s="2"/>
      <c r="AD602" s="2"/>
      <c r="AE602" s="2"/>
      <c r="AF602" s="2"/>
      <c r="AG602" s="71"/>
      <c r="AH602" s="85"/>
      <c r="AI602" s="85"/>
    </row>
    <row r="603" customFormat="false" ht="12.75" hidden="false" customHeight="true" outlineLevel="0" collapsed="false">
      <c r="B603" s="90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90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90"/>
      <c r="Y603" s="2"/>
      <c r="Z603" s="2"/>
      <c r="AA603" s="2"/>
      <c r="AB603" s="98"/>
      <c r="AC603" s="2"/>
      <c r="AD603" s="2"/>
      <c r="AE603" s="2"/>
      <c r="AF603" s="2"/>
      <c r="AG603" s="71"/>
      <c r="AH603" s="85"/>
      <c r="AI603" s="85"/>
    </row>
    <row r="604" customFormat="false" ht="12.75" hidden="false" customHeight="true" outlineLevel="0" collapsed="false">
      <c r="B604" s="90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90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90"/>
      <c r="Y604" s="2"/>
      <c r="Z604" s="2"/>
      <c r="AA604" s="2"/>
      <c r="AB604" s="98"/>
      <c r="AC604" s="2"/>
      <c r="AD604" s="2"/>
      <c r="AE604" s="2"/>
      <c r="AF604" s="2"/>
      <c r="AG604" s="71"/>
      <c r="AH604" s="85"/>
      <c r="AI604" s="85"/>
    </row>
    <row r="605" customFormat="false" ht="12.75" hidden="false" customHeight="true" outlineLevel="0" collapsed="false">
      <c r="B605" s="90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90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90"/>
      <c r="Y605" s="2"/>
      <c r="Z605" s="2"/>
      <c r="AA605" s="2"/>
      <c r="AB605" s="98"/>
      <c r="AC605" s="2"/>
      <c r="AD605" s="2"/>
      <c r="AE605" s="2"/>
      <c r="AF605" s="2"/>
      <c r="AG605" s="71"/>
      <c r="AH605" s="85"/>
      <c r="AI605" s="85"/>
    </row>
    <row r="606" customFormat="false" ht="12.75" hidden="false" customHeight="true" outlineLevel="0" collapsed="false">
      <c r="B606" s="90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90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90"/>
      <c r="Y606" s="2"/>
      <c r="Z606" s="2"/>
      <c r="AA606" s="2"/>
      <c r="AB606" s="98"/>
      <c r="AC606" s="2"/>
      <c r="AD606" s="2"/>
      <c r="AE606" s="2"/>
      <c r="AF606" s="2"/>
      <c r="AG606" s="71"/>
      <c r="AH606" s="85"/>
      <c r="AI606" s="85"/>
    </row>
    <row r="607" customFormat="false" ht="12.75" hidden="false" customHeight="true" outlineLevel="0" collapsed="false">
      <c r="B607" s="90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90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90"/>
      <c r="Y607" s="2"/>
      <c r="Z607" s="2"/>
      <c r="AA607" s="2"/>
      <c r="AB607" s="98"/>
      <c r="AC607" s="2"/>
      <c r="AD607" s="2"/>
      <c r="AE607" s="2"/>
      <c r="AF607" s="2"/>
      <c r="AG607" s="71"/>
      <c r="AH607" s="85"/>
      <c r="AI607" s="85"/>
    </row>
    <row r="608" customFormat="false" ht="12.75" hidden="false" customHeight="true" outlineLevel="0" collapsed="false">
      <c r="B608" s="90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90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90"/>
      <c r="Y608" s="2"/>
      <c r="Z608" s="2"/>
      <c r="AA608" s="2"/>
      <c r="AB608" s="98"/>
      <c r="AC608" s="2"/>
      <c r="AD608" s="2"/>
      <c r="AE608" s="2"/>
      <c r="AF608" s="2"/>
      <c r="AG608" s="71"/>
      <c r="AH608" s="85"/>
      <c r="AI608" s="85"/>
    </row>
    <row r="609" customFormat="false" ht="12.75" hidden="false" customHeight="true" outlineLevel="0" collapsed="false">
      <c r="B609" s="90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90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90"/>
      <c r="Y609" s="2"/>
      <c r="Z609" s="2"/>
      <c r="AA609" s="2"/>
      <c r="AB609" s="98"/>
      <c r="AC609" s="2"/>
      <c r="AD609" s="2"/>
      <c r="AE609" s="2"/>
      <c r="AF609" s="2"/>
      <c r="AG609" s="71"/>
      <c r="AH609" s="85"/>
      <c r="AI609" s="85"/>
    </row>
    <row r="610" customFormat="false" ht="12.75" hidden="false" customHeight="true" outlineLevel="0" collapsed="false">
      <c r="B610" s="90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90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90"/>
      <c r="Y610" s="2"/>
      <c r="Z610" s="2"/>
      <c r="AA610" s="2"/>
      <c r="AB610" s="98"/>
      <c r="AC610" s="2"/>
      <c r="AD610" s="2"/>
      <c r="AE610" s="2"/>
      <c r="AF610" s="2"/>
      <c r="AG610" s="71"/>
      <c r="AH610" s="85"/>
      <c r="AI610" s="85"/>
    </row>
    <row r="611" customFormat="false" ht="12.75" hidden="false" customHeight="true" outlineLevel="0" collapsed="false">
      <c r="B611" s="90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90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90"/>
      <c r="Y611" s="2"/>
      <c r="Z611" s="2"/>
      <c r="AA611" s="2"/>
      <c r="AB611" s="98"/>
      <c r="AC611" s="2"/>
      <c r="AD611" s="2"/>
      <c r="AE611" s="2"/>
      <c r="AF611" s="2"/>
      <c r="AG611" s="71"/>
      <c r="AH611" s="85"/>
      <c r="AI611" s="85"/>
    </row>
    <row r="612" customFormat="false" ht="12.75" hidden="false" customHeight="true" outlineLevel="0" collapsed="false">
      <c r="B612" s="90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90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90"/>
      <c r="Y612" s="2"/>
      <c r="Z612" s="2"/>
      <c r="AA612" s="2"/>
      <c r="AB612" s="98"/>
      <c r="AC612" s="2"/>
      <c r="AD612" s="2"/>
      <c r="AE612" s="2"/>
      <c r="AF612" s="2"/>
      <c r="AG612" s="71"/>
      <c r="AH612" s="85"/>
      <c r="AI612" s="85"/>
    </row>
    <row r="613" customFormat="false" ht="12.75" hidden="false" customHeight="true" outlineLevel="0" collapsed="false">
      <c r="B613" s="90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90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90"/>
      <c r="Y613" s="2"/>
      <c r="Z613" s="2"/>
      <c r="AA613" s="2"/>
      <c r="AB613" s="98"/>
      <c r="AC613" s="2"/>
      <c r="AD613" s="2"/>
      <c r="AE613" s="2"/>
      <c r="AF613" s="2"/>
      <c r="AG613" s="71"/>
      <c r="AH613" s="85"/>
      <c r="AI613" s="85"/>
    </row>
    <row r="614" customFormat="false" ht="12.75" hidden="false" customHeight="true" outlineLevel="0" collapsed="false">
      <c r="B614" s="90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90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90"/>
      <c r="Y614" s="2"/>
      <c r="Z614" s="2"/>
      <c r="AA614" s="2"/>
      <c r="AB614" s="98"/>
      <c r="AC614" s="2"/>
      <c r="AD614" s="2"/>
      <c r="AE614" s="2"/>
      <c r="AF614" s="2"/>
      <c r="AG614" s="71"/>
      <c r="AH614" s="85"/>
      <c r="AI614" s="85"/>
    </row>
    <row r="615" customFormat="false" ht="12.75" hidden="false" customHeight="true" outlineLevel="0" collapsed="false">
      <c r="B615" s="90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90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90"/>
      <c r="Y615" s="2"/>
      <c r="Z615" s="2"/>
      <c r="AA615" s="2"/>
      <c r="AB615" s="98"/>
      <c r="AC615" s="2"/>
      <c r="AD615" s="2"/>
      <c r="AE615" s="2"/>
      <c r="AF615" s="2"/>
      <c r="AG615" s="71"/>
      <c r="AH615" s="85"/>
      <c r="AI615" s="85"/>
    </row>
    <row r="616" customFormat="false" ht="12.75" hidden="false" customHeight="true" outlineLevel="0" collapsed="false">
      <c r="B616" s="90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90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90"/>
      <c r="Y616" s="2"/>
      <c r="Z616" s="2"/>
      <c r="AA616" s="2"/>
      <c r="AB616" s="98"/>
      <c r="AC616" s="2"/>
      <c r="AD616" s="2"/>
      <c r="AE616" s="2"/>
      <c r="AF616" s="2"/>
      <c r="AG616" s="71"/>
      <c r="AH616" s="85"/>
      <c r="AI616" s="85"/>
    </row>
    <row r="617" customFormat="false" ht="12.75" hidden="false" customHeight="true" outlineLevel="0" collapsed="false">
      <c r="B617" s="90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90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90"/>
      <c r="Y617" s="2"/>
      <c r="Z617" s="2"/>
      <c r="AA617" s="2"/>
      <c r="AB617" s="98"/>
      <c r="AC617" s="2"/>
      <c r="AD617" s="2"/>
      <c r="AE617" s="2"/>
      <c r="AF617" s="2"/>
      <c r="AG617" s="71"/>
      <c r="AH617" s="85"/>
      <c r="AI617" s="85"/>
    </row>
    <row r="618" customFormat="false" ht="12.75" hidden="false" customHeight="true" outlineLevel="0" collapsed="false">
      <c r="B618" s="90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90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90"/>
      <c r="Y618" s="2"/>
      <c r="Z618" s="2"/>
      <c r="AA618" s="2"/>
      <c r="AB618" s="98"/>
      <c r="AC618" s="2"/>
      <c r="AD618" s="2"/>
      <c r="AE618" s="2"/>
      <c r="AF618" s="2"/>
      <c r="AG618" s="71"/>
      <c r="AH618" s="85"/>
      <c r="AI618" s="85"/>
    </row>
    <row r="619" customFormat="false" ht="12.75" hidden="false" customHeight="true" outlineLevel="0" collapsed="false">
      <c r="B619" s="90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90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90"/>
      <c r="Y619" s="2"/>
      <c r="Z619" s="2"/>
      <c r="AA619" s="2"/>
      <c r="AB619" s="98"/>
      <c r="AC619" s="2"/>
      <c r="AD619" s="2"/>
      <c r="AE619" s="2"/>
      <c r="AF619" s="2"/>
      <c r="AG619" s="71"/>
      <c r="AH619" s="85"/>
      <c r="AI619" s="85"/>
    </row>
    <row r="620" customFormat="false" ht="12.75" hidden="false" customHeight="true" outlineLevel="0" collapsed="false">
      <c r="B620" s="90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90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90"/>
      <c r="Y620" s="2"/>
      <c r="Z620" s="2"/>
      <c r="AA620" s="2"/>
      <c r="AB620" s="98"/>
      <c r="AC620" s="2"/>
      <c r="AD620" s="2"/>
      <c r="AE620" s="2"/>
      <c r="AF620" s="2"/>
      <c r="AG620" s="71"/>
      <c r="AH620" s="85"/>
      <c r="AI620" s="85"/>
    </row>
    <row r="621" customFormat="false" ht="12.75" hidden="false" customHeight="true" outlineLevel="0" collapsed="false">
      <c r="B621" s="90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90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90"/>
      <c r="Y621" s="2"/>
      <c r="Z621" s="2"/>
      <c r="AA621" s="2"/>
      <c r="AB621" s="98"/>
      <c r="AC621" s="2"/>
      <c r="AD621" s="2"/>
      <c r="AE621" s="2"/>
      <c r="AF621" s="2"/>
      <c r="AG621" s="71"/>
      <c r="AH621" s="85"/>
      <c r="AI621" s="85"/>
    </row>
    <row r="622" customFormat="false" ht="12.75" hidden="false" customHeight="true" outlineLevel="0" collapsed="false">
      <c r="B622" s="90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90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90"/>
      <c r="Y622" s="2"/>
      <c r="Z622" s="2"/>
      <c r="AA622" s="2"/>
      <c r="AB622" s="98"/>
      <c r="AC622" s="2"/>
      <c r="AD622" s="2"/>
      <c r="AE622" s="2"/>
      <c r="AF622" s="2"/>
      <c r="AG622" s="71"/>
      <c r="AH622" s="85"/>
      <c r="AI622" s="85"/>
    </row>
    <row r="623" customFormat="false" ht="12.75" hidden="false" customHeight="true" outlineLevel="0" collapsed="false">
      <c r="B623" s="90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90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90"/>
      <c r="Y623" s="2"/>
      <c r="Z623" s="2"/>
      <c r="AA623" s="2"/>
      <c r="AB623" s="98"/>
      <c r="AC623" s="2"/>
      <c r="AD623" s="2"/>
      <c r="AE623" s="2"/>
      <c r="AF623" s="2"/>
      <c r="AG623" s="71"/>
      <c r="AH623" s="85"/>
      <c r="AI623" s="85"/>
    </row>
    <row r="624" customFormat="false" ht="12.75" hidden="false" customHeight="true" outlineLevel="0" collapsed="false">
      <c r="B624" s="90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90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90"/>
      <c r="Y624" s="2"/>
      <c r="Z624" s="2"/>
      <c r="AA624" s="2"/>
      <c r="AB624" s="98"/>
      <c r="AC624" s="2"/>
      <c r="AD624" s="2"/>
      <c r="AE624" s="2"/>
      <c r="AF624" s="2"/>
      <c r="AG624" s="71"/>
      <c r="AH624" s="85"/>
      <c r="AI624" s="85"/>
    </row>
    <row r="625" customFormat="false" ht="12.75" hidden="false" customHeight="true" outlineLevel="0" collapsed="false">
      <c r="B625" s="90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90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90"/>
      <c r="Y625" s="2"/>
      <c r="Z625" s="2"/>
      <c r="AA625" s="2"/>
      <c r="AB625" s="98"/>
      <c r="AC625" s="2"/>
      <c r="AD625" s="2"/>
      <c r="AE625" s="2"/>
      <c r="AF625" s="2"/>
      <c r="AG625" s="71"/>
      <c r="AH625" s="85"/>
      <c r="AI625" s="85"/>
    </row>
    <row r="626" customFormat="false" ht="12.75" hidden="false" customHeight="true" outlineLevel="0" collapsed="false">
      <c r="B626" s="90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90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90"/>
      <c r="Y626" s="2"/>
      <c r="Z626" s="2"/>
      <c r="AA626" s="2"/>
      <c r="AB626" s="98"/>
      <c r="AC626" s="2"/>
      <c r="AD626" s="2"/>
      <c r="AE626" s="2"/>
      <c r="AF626" s="2"/>
      <c r="AG626" s="71"/>
      <c r="AH626" s="85"/>
      <c r="AI626" s="85"/>
    </row>
    <row r="627" customFormat="false" ht="12.75" hidden="false" customHeight="true" outlineLevel="0" collapsed="false">
      <c r="B627" s="90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90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90"/>
      <c r="Y627" s="2"/>
      <c r="Z627" s="2"/>
      <c r="AA627" s="2"/>
      <c r="AB627" s="98"/>
      <c r="AC627" s="2"/>
      <c r="AD627" s="2"/>
      <c r="AE627" s="2"/>
      <c r="AF627" s="2"/>
      <c r="AG627" s="71"/>
      <c r="AH627" s="85"/>
      <c r="AI627" s="85"/>
    </row>
    <row r="628" customFormat="false" ht="12.75" hidden="false" customHeight="true" outlineLevel="0" collapsed="false">
      <c r="B628" s="90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90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90"/>
      <c r="Y628" s="2"/>
      <c r="Z628" s="2"/>
      <c r="AA628" s="2"/>
      <c r="AB628" s="98"/>
      <c r="AC628" s="2"/>
      <c r="AD628" s="2"/>
      <c r="AE628" s="2"/>
      <c r="AF628" s="2"/>
      <c r="AG628" s="71"/>
      <c r="AH628" s="85"/>
      <c r="AI628" s="85"/>
    </row>
    <row r="629" customFormat="false" ht="12.75" hidden="false" customHeight="true" outlineLevel="0" collapsed="false">
      <c r="B629" s="90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90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90"/>
      <c r="Y629" s="2"/>
      <c r="Z629" s="2"/>
      <c r="AA629" s="2"/>
      <c r="AB629" s="98"/>
      <c r="AC629" s="2"/>
      <c r="AD629" s="2"/>
      <c r="AE629" s="2"/>
      <c r="AF629" s="2"/>
      <c r="AG629" s="71"/>
      <c r="AH629" s="85"/>
      <c r="AI629" s="85"/>
    </row>
    <row r="630" customFormat="false" ht="12.75" hidden="false" customHeight="true" outlineLevel="0" collapsed="false">
      <c r="B630" s="90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90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90"/>
      <c r="Y630" s="2"/>
      <c r="Z630" s="2"/>
      <c r="AA630" s="2"/>
      <c r="AB630" s="98"/>
      <c r="AC630" s="2"/>
      <c r="AD630" s="2"/>
      <c r="AE630" s="2"/>
      <c r="AF630" s="2"/>
      <c r="AG630" s="71"/>
      <c r="AH630" s="85"/>
      <c r="AI630" s="85"/>
    </row>
    <row r="631" customFormat="false" ht="12.75" hidden="false" customHeight="true" outlineLevel="0" collapsed="false">
      <c r="B631" s="90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90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90"/>
      <c r="Y631" s="2"/>
      <c r="Z631" s="2"/>
      <c r="AA631" s="2"/>
      <c r="AB631" s="98"/>
      <c r="AC631" s="2"/>
      <c r="AD631" s="2"/>
      <c r="AE631" s="2"/>
      <c r="AF631" s="2"/>
      <c r="AG631" s="71"/>
      <c r="AH631" s="85"/>
      <c r="AI631" s="85"/>
    </row>
    <row r="632" customFormat="false" ht="12.75" hidden="false" customHeight="true" outlineLevel="0" collapsed="false">
      <c r="B632" s="90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90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90"/>
      <c r="Y632" s="2"/>
      <c r="Z632" s="2"/>
      <c r="AA632" s="2"/>
      <c r="AB632" s="98"/>
      <c r="AC632" s="2"/>
      <c r="AD632" s="2"/>
      <c r="AE632" s="2"/>
      <c r="AF632" s="2"/>
      <c r="AG632" s="71"/>
      <c r="AH632" s="85"/>
      <c r="AI632" s="85"/>
    </row>
    <row r="633" customFormat="false" ht="12.75" hidden="false" customHeight="true" outlineLevel="0" collapsed="false">
      <c r="B633" s="90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90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90"/>
      <c r="Y633" s="2"/>
      <c r="Z633" s="2"/>
      <c r="AA633" s="2"/>
      <c r="AB633" s="98"/>
      <c r="AC633" s="2"/>
      <c r="AD633" s="2"/>
      <c r="AE633" s="2"/>
      <c r="AF633" s="2"/>
      <c r="AG633" s="71"/>
      <c r="AH633" s="85"/>
      <c r="AI633" s="85"/>
    </row>
    <row r="634" customFormat="false" ht="12.75" hidden="false" customHeight="true" outlineLevel="0" collapsed="false">
      <c r="B634" s="90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90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90"/>
      <c r="Y634" s="2"/>
      <c r="Z634" s="2"/>
      <c r="AA634" s="2"/>
      <c r="AB634" s="98"/>
      <c r="AC634" s="2"/>
      <c r="AD634" s="2"/>
      <c r="AE634" s="2"/>
      <c r="AF634" s="2"/>
      <c r="AG634" s="71"/>
      <c r="AH634" s="85"/>
      <c r="AI634" s="85"/>
    </row>
    <row r="635" customFormat="false" ht="12.75" hidden="false" customHeight="true" outlineLevel="0" collapsed="false">
      <c r="B635" s="90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90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90"/>
      <c r="Y635" s="2"/>
      <c r="Z635" s="2"/>
      <c r="AA635" s="2"/>
      <c r="AB635" s="98"/>
      <c r="AC635" s="2"/>
      <c r="AD635" s="2"/>
      <c r="AE635" s="2"/>
      <c r="AF635" s="2"/>
      <c r="AG635" s="71"/>
      <c r="AH635" s="85"/>
      <c r="AI635" s="85"/>
    </row>
    <row r="636" customFormat="false" ht="12.75" hidden="false" customHeight="true" outlineLevel="0" collapsed="false">
      <c r="B636" s="90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90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90"/>
      <c r="Y636" s="2"/>
      <c r="Z636" s="2"/>
      <c r="AA636" s="2"/>
      <c r="AB636" s="98"/>
      <c r="AC636" s="2"/>
      <c r="AD636" s="2"/>
      <c r="AE636" s="2"/>
      <c r="AF636" s="2"/>
      <c r="AG636" s="71"/>
      <c r="AH636" s="85"/>
      <c r="AI636" s="85"/>
    </row>
    <row r="637" customFormat="false" ht="12.75" hidden="false" customHeight="true" outlineLevel="0" collapsed="false">
      <c r="B637" s="90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90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90"/>
      <c r="Y637" s="2"/>
      <c r="Z637" s="2"/>
      <c r="AA637" s="2"/>
      <c r="AB637" s="98"/>
      <c r="AC637" s="2"/>
      <c r="AD637" s="2"/>
      <c r="AE637" s="2"/>
      <c r="AF637" s="2"/>
      <c r="AG637" s="71"/>
      <c r="AH637" s="85"/>
      <c r="AI637" s="85"/>
    </row>
    <row r="638" customFormat="false" ht="12.75" hidden="false" customHeight="true" outlineLevel="0" collapsed="false">
      <c r="B638" s="90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90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90"/>
      <c r="Y638" s="2"/>
      <c r="Z638" s="2"/>
      <c r="AA638" s="2"/>
      <c r="AB638" s="98"/>
      <c r="AC638" s="2"/>
      <c r="AD638" s="2"/>
      <c r="AE638" s="2"/>
      <c r="AF638" s="2"/>
      <c r="AG638" s="71"/>
      <c r="AH638" s="85"/>
      <c r="AI638" s="85"/>
    </row>
    <row r="639" customFormat="false" ht="12.75" hidden="false" customHeight="true" outlineLevel="0" collapsed="false">
      <c r="B639" s="90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90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90"/>
      <c r="Y639" s="2"/>
      <c r="Z639" s="2"/>
      <c r="AA639" s="2"/>
      <c r="AB639" s="98"/>
      <c r="AC639" s="2"/>
      <c r="AD639" s="2"/>
      <c r="AE639" s="2"/>
      <c r="AF639" s="2"/>
      <c r="AG639" s="71"/>
      <c r="AH639" s="85"/>
      <c r="AI639" s="85"/>
    </row>
    <row r="640" customFormat="false" ht="12.75" hidden="false" customHeight="true" outlineLevel="0" collapsed="false">
      <c r="B640" s="90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90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90"/>
      <c r="Y640" s="2"/>
      <c r="Z640" s="2"/>
      <c r="AA640" s="2"/>
      <c r="AB640" s="98"/>
      <c r="AC640" s="2"/>
      <c r="AD640" s="2"/>
      <c r="AE640" s="2"/>
      <c r="AF640" s="2"/>
      <c r="AG640" s="71"/>
      <c r="AH640" s="85"/>
      <c r="AI640" s="85"/>
    </row>
    <row r="641" customFormat="false" ht="12.75" hidden="false" customHeight="true" outlineLevel="0" collapsed="false">
      <c r="B641" s="90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90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90"/>
      <c r="Y641" s="2"/>
      <c r="Z641" s="2"/>
      <c r="AA641" s="2"/>
      <c r="AB641" s="98"/>
      <c r="AC641" s="2"/>
      <c r="AD641" s="2"/>
      <c r="AE641" s="2"/>
      <c r="AF641" s="2"/>
      <c r="AG641" s="71"/>
      <c r="AH641" s="85"/>
      <c r="AI641" s="85"/>
    </row>
    <row r="642" customFormat="false" ht="12.75" hidden="false" customHeight="true" outlineLevel="0" collapsed="false">
      <c r="B642" s="90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90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90"/>
      <c r="Y642" s="2"/>
      <c r="Z642" s="2"/>
      <c r="AA642" s="2"/>
      <c r="AB642" s="98"/>
      <c r="AC642" s="2"/>
      <c r="AD642" s="2"/>
      <c r="AE642" s="2"/>
      <c r="AF642" s="2"/>
      <c r="AG642" s="71"/>
      <c r="AH642" s="85"/>
      <c r="AI642" s="85"/>
    </row>
    <row r="643" customFormat="false" ht="12.75" hidden="false" customHeight="true" outlineLevel="0" collapsed="false">
      <c r="B643" s="90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90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90"/>
      <c r="Y643" s="2"/>
      <c r="Z643" s="2"/>
      <c r="AA643" s="2"/>
      <c r="AB643" s="98"/>
      <c r="AC643" s="2"/>
      <c r="AD643" s="2"/>
      <c r="AE643" s="2"/>
      <c r="AF643" s="2"/>
      <c r="AG643" s="71"/>
      <c r="AH643" s="85"/>
      <c r="AI643" s="85"/>
    </row>
    <row r="644" customFormat="false" ht="12.75" hidden="false" customHeight="true" outlineLevel="0" collapsed="false">
      <c r="B644" s="90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90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90"/>
      <c r="Y644" s="2"/>
      <c r="Z644" s="2"/>
      <c r="AA644" s="2"/>
      <c r="AB644" s="98"/>
      <c r="AC644" s="2"/>
      <c r="AD644" s="2"/>
      <c r="AE644" s="2"/>
      <c r="AF644" s="2"/>
      <c r="AG644" s="71"/>
      <c r="AH644" s="85"/>
      <c r="AI644" s="85"/>
    </row>
    <row r="645" customFormat="false" ht="12.75" hidden="false" customHeight="true" outlineLevel="0" collapsed="false">
      <c r="B645" s="90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90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90"/>
      <c r="Y645" s="2"/>
      <c r="Z645" s="2"/>
      <c r="AA645" s="2"/>
      <c r="AB645" s="98"/>
      <c r="AC645" s="2"/>
      <c r="AD645" s="2"/>
      <c r="AE645" s="2"/>
      <c r="AF645" s="2"/>
      <c r="AG645" s="71"/>
      <c r="AH645" s="85"/>
      <c r="AI645" s="85"/>
    </row>
    <row r="646" customFormat="false" ht="12.75" hidden="false" customHeight="true" outlineLevel="0" collapsed="false">
      <c r="B646" s="90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90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90"/>
      <c r="Y646" s="2"/>
      <c r="Z646" s="2"/>
      <c r="AA646" s="2"/>
      <c r="AB646" s="98"/>
      <c r="AC646" s="2"/>
      <c r="AD646" s="2"/>
      <c r="AE646" s="2"/>
      <c r="AF646" s="2"/>
      <c r="AG646" s="71"/>
      <c r="AH646" s="85"/>
      <c r="AI646" s="85"/>
    </row>
    <row r="647" customFormat="false" ht="12.75" hidden="false" customHeight="true" outlineLevel="0" collapsed="false">
      <c r="B647" s="90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90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90"/>
      <c r="Y647" s="2"/>
      <c r="Z647" s="2"/>
      <c r="AA647" s="2"/>
      <c r="AB647" s="98"/>
      <c r="AC647" s="2"/>
      <c r="AD647" s="2"/>
      <c r="AE647" s="2"/>
      <c r="AF647" s="2"/>
      <c r="AG647" s="71"/>
      <c r="AH647" s="85"/>
      <c r="AI647" s="85"/>
    </row>
    <row r="648" customFormat="false" ht="12.75" hidden="false" customHeight="true" outlineLevel="0" collapsed="false">
      <c r="B648" s="90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90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90"/>
      <c r="Y648" s="2"/>
      <c r="Z648" s="2"/>
      <c r="AA648" s="2"/>
      <c r="AB648" s="98"/>
      <c r="AC648" s="2"/>
      <c r="AD648" s="2"/>
      <c r="AE648" s="2"/>
      <c r="AF648" s="2"/>
      <c r="AG648" s="71"/>
      <c r="AH648" s="85"/>
      <c r="AI648" s="85"/>
    </row>
    <row r="649" customFormat="false" ht="12.75" hidden="false" customHeight="true" outlineLevel="0" collapsed="false">
      <c r="B649" s="90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90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90"/>
      <c r="Y649" s="2"/>
      <c r="Z649" s="2"/>
      <c r="AA649" s="2"/>
      <c r="AB649" s="98"/>
      <c r="AC649" s="2"/>
      <c r="AD649" s="2"/>
      <c r="AE649" s="2"/>
      <c r="AF649" s="2"/>
      <c r="AG649" s="71"/>
      <c r="AH649" s="85"/>
      <c r="AI649" s="85"/>
    </row>
    <row r="650" customFormat="false" ht="12.75" hidden="false" customHeight="true" outlineLevel="0" collapsed="false">
      <c r="B650" s="90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90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90"/>
      <c r="Y650" s="2"/>
      <c r="Z650" s="2"/>
      <c r="AA650" s="2"/>
      <c r="AB650" s="98"/>
      <c r="AC650" s="2"/>
      <c r="AD650" s="2"/>
      <c r="AE650" s="2"/>
      <c r="AF650" s="2"/>
      <c r="AG650" s="71"/>
      <c r="AH650" s="85"/>
      <c r="AI650" s="85"/>
    </row>
    <row r="651" customFormat="false" ht="12.75" hidden="false" customHeight="true" outlineLevel="0" collapsed="false">
      <c r="B651" s="90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90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90"/>
      <c r="Y651" s="2"/>
      <c r="Z651" s="2"/>
      <c r="AA651" s="2"/>
      <c r="AB651" s="98"/>
      <c r="AC651" s="2"/>
      <c r="AD651" s="2"/>
      <c r="AE651" s="2"/>
      <c r="AF651" s="2"/>
      <c r="AG651" s="71"/>
      <c r="AH651" s="85"/>
      <c r="AI651" s="85"/>
    </row>
    <row r="652" customFormat="false" ht="12.75" hidden="false" customHeight="true" outlineLevel="0" collapsed="false">
      <c r="B652" s="90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90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90"/>
      <c r="Y652" s="2"/>
      <c r="Z652" s="2"/>
      <c r="AA652" s="2"/>
      <c r="AB652" s="98"/>
      <c r="AC652" s="2"/>
      <c r="AD652" s="2"/>
      <c r="AE652" s="2"/>
      <c r="AF652" s="2"/>
      <c r="AG652" s="71"/>
      <c r="AH652" s="85"/>
      <c r="AI652" s="85"/>
    </row>
    <row r="653" customFormat="false" ht="12.75" hidden="false" customHeight="true" outlineLevel="0" collapsed="false">
      <c r="B653" s="90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90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90"/>
      <c r="Y653" s="2"/>
      <c r="Z653" s="2"/>
      <c r="AA653" s="2"/>
      <c r="AB653" s="98"/>
      <c r="AC653" s="2"/>
      <c r="AD653" s="2"/>
      <c r="AE653" s="2"/>
      <c r="AF653" s="2"/>
      <c r="AG653" s="71"/>
      <c r="AH653" s="85"/>
      <c r="AI653" s="85"/>
    </row>
    <row r="654" customFormat="false" ht="12.75" hidden="false" customHeight="true" outlineLevel="0" collapsed="false">
      <c r="B654" s="90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90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90"/>
      <c r="Y654" s="2"/>
      <c r="Z654" s="2"/>
      <c r="AA654" s="2"/>
      <c r="AB654" s="98"/>
      <c r="AC654" s="2"/>
      <c r="AD654" s="2"/>
      <c r="AE654" s="2"/>
      <c r="AF654" s="2"/>
      <c r="AG654" s="71"/>
      <c r="AH654" s="85"/>
      <c r="AI654" s="85"/>
    </row>
    <row r="655" customFormat="false" ht="12.75" hidden="false" customHeight="true" outlineLevel="0" collapsed="false">
      <c r="B655" s="90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90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90"/>
      <c r="Y655" s="2"/>
      <c r="Z655" s="2"/>
      <c r="AA655" s="2"/>
      <c r="AB655" s="98"/>
      <c r="AC655" s="2"/>
      <c r="AD655" s="2"/>
      <c r="AE655" s="2"/>
      <c r="AF655" s="2"/>
      <c r="AG655" s="71"/>
      <c r="AH655" s="85"/>
      <c r="AI655" s="85"/>
    </row>
    <row r="656" customFormat="false" ht="12.75" hidden="false" customHeight="true" outlineLevel="0" collapsed="false">
      <c r="B656" s="90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90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90"/>
      <c r="Y656" s="2"/>
      <c r="Z656" s="2"/>
      <c r="AA656" s="2"/>
      <c r="AB656" s="98"/>
      <c r="AC656" s="2"/>
      <c r="AD656" s="2"/>
      <c r="AE656" s="2"/>
      <c r="AF656" s="2"/>
      <c r="AG656" s="71"/>
      <c r="AH656" s="85"/>
      <c r="AI656" s="85"/>
    </row>
    <row r="657" customFormat="false" ht="12.75" hidden="false" customHeight="true" outlineLevel="0" collapsed="false">
      <c r="B657" s="90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90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90"/>
      <c r="Y657" s="2"/>
      <c r="Z657" s="2"/>
      <c r="AA657" s="2"/>
      <c r="AB657" s="98"/>
      <c r="AC657" s="2"/>
      <c r="AD657" s="2"/>
      <c r="AE657" s="2"/>
      <c r="AF657" s="2"/>
      <c r="AG657" s="71"/>
      <c r="AH657" s="85"/>
      <c r="AI657" s="85"/>
    </row>
    <row r="658" customFormat="false" ht="12.75" hidden="false" customHeight="true" outlineLevel="0" collapsed="false">
      <c r="B658" s="90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90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90"/>
      <c r="Y658" s="2"/>
      <c r="Z658" s="2"/>
      <c r="AA658" s="2"/>
      <c r="AB658" s="98"/>
      <c r="AC658" s="2"/>
      <c r="AD658" s="2"/>
      <c r="AE658" s="2"/>
      <c r="AF658" s="2"/>
      <c r="AG658" s="71"/>
      <c r="AH658" s="85"/>
      <c r="AI658" s="85"/>
    </row>
    <row r="659" customFormat="false" ht="12.75" hidden="false" customHeight="true" outlineLevel="0" collapsed="false">
      <c r="B659" s="90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90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90"/>
      <c r="Y659" s="2"/>
      <c r="Z659" s="2"/>
      <c r="AA659" s="2"/>
      <c r="AB659" s="98"/>
      <c r="AC659" s="2"/>
      <c r="AD659" s="2"/>
      <c r="AE659" s="2"/>
      <c r="AF659" s="2"/>
      <c r="AG659" s="71"/>
      <c r="AH659" s="85"/>
      <c r="AI659" s="85"/>
    </row>
    <row r="660" customFormat="false" ht="12.75" hidden="false" customHeight="true" outlineLevel="0" collapsed="false">
      <c r="B660" s="90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90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90"/>
      <c r="Y660" s="2"/>
      <c r="Z660" s="2"/>
      <c r="AA660" s="2"/>
      <c r="AB660" s="98"/>
      <c r="AC660" s="2"/>
      <c r="AD660" s="2"/>
      <c r="AE660" s="2"/>
      <c r="AF660" s="2"/>
      <c r="AG660" s="71"/>
      <c r="AH660" s="85"/>
      <c r="AI660" s="85"/>
    </row>
    <row r="661" customFormat="false" ht="12.75" hidden="false" customHeight="true" outlineLevel="0" collapsed="false">
      <c r="B661" s="90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90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90"/>
      <c r="Y661" s="2"/>
      <c r="Z661" s="2"/>
      <c r="AA661" s="2"/>
      <c r="AB661" s="98"/>
      <c r="AC661" s="2"/>
      <c r="AD661" s="2"/>
      <c r="AE661" s="2"/>
      <c r="AF661" s="2"/>
      <c r="AG661" s="71"/>
      <c r="AH661" s="85"/>
      <c r="AI661" s="85"/>
    </row>
    <row r="662" customFormat="false" ht="12.75" hidden="false" customHeight="true" outlineLevel="0" collapsed="false">
      <c r="B662" s="90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90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90"/>
      <c r="Y662" s="2"/>
      <c r="Z662" s="2"/>
      <c r="AA662" s="2"/>
      <c r="AB662" s="98"/>
      <c r="AC662" s="2"/>
      <c r="AD662" s="2"/>
      <c r="AE662" s="2"/>
      <c r="AF662" s="2"/>
      <c r="AG662" s="71"/>
      <c r="AH662" s="85"/>
      <c r="AI662" s="85"/>
    </row>
    <row r="663" customFormat="false" ht="12.75" hidden="false" customHeight="true" outlineLevel="0" collapsed="false">
      <c r="B663" s="90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90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90"/>
      <c r="Y663" s="2"/>
      <c r="Z663" s="2"/>
      <c r="AA663" s="2"/>
      <c r="AB663" s="98"/>
      <c r="AC663" s="2"/>
      <c r="AD663" s="2"/>
      <c r="AE663" s="2"/>
      <c r="AF663" s="2"/>
      <c r="AG663" s="71"/>
      <c r="AH663" s="85"/>
      <c r="AI663" s="85"/>
    </row>
    <row r="664" customFormat="false" ht="12.75" hidden="false" customHeight="true" outlineLevel="0" collapsed="false">
      <c r="B664" s="90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90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90"/>
      <c r="Y664" s="2"/>
      <c r="Z664" s="2"/>
      <c r="AA664" s="2"/>
      <c r="AB664" s="98"/>
      <c r="AC664" s="2"/>
      <c r="AD664" s="2"/>
      <c r="AE664" s="2"/>
      <c r="AF664" s="2"/>
      <c r="AG664" s="71"/>
      <c r="AH664" s="85"/>
      <c r="AI664" s="85"/>
    </row>
    <row r="665" customFormat="false" ht="12.75" hidden="false" customHeight="true" outlineLevel="0" collapsed="false">
      <c r="B665" s="90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90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90"/>
      <c r="Y665" s="2"/>
      <c r="Z665" s="2"/>
      <c r="AA665" s="2"/>
      <c r="AB665" s="98"/>
      <c r="AC665" s="2"/>
      <c r="AD665" s="2"/>
      <c r="AE665" s="2"/>
      <c r="AF665" s="2"/>
      <c r="AG665" s="71"/>
      <c r="AH665" s="85"/>
      <c r="AI665" s="85"/>
    </row>
    <row r="666" customFormat="false" ht="12.75" hidden="false" customHeight="true" outlineLevel="0" collapsed="false">
      <c r="B666" s="90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90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90"/>
      <c r="Y666" s="2"/>
      <c r="Z666" s="2"/>
      <c r="AA666" s="2"/>
      <c r="AB666" s="98"/>
      <c r="AC666" s="2"/>
      <c r="AD666" s="2"/>
      <c r="AE666" s="2"/>
      <c r="AF666" s="2"/>
      <c r="AG666" s="71"/>
      <c r="AH666" s="85"/>
      <c r="AI666" s="85"/>
    </row>
    <row r="667" customFormat="false" ht="12.75" hidden="false" customHeight="true" outlineLevel="0" collapsed="false">
      <c r="B667" s="90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90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90"/>
      <c r="Y667" s="2"/>
      <c r="Z667" s="2"/>
      <c r="AA667" s="2"/>
      <c r="AB667" s="98"/>
      <c r="AC667" s="2"/>
      <c r="AD667" s="2"/>
      <c r="AE667" s="2"/>
      <c r="AF667" s="2"/>
      <c r="AG667" s="71"/>
      <c r="AH667" s="85"/>
      <c r="AI667" s="85"/>
    </row>
    <row r="668" customFormat="false" ht="12.75" hidden="false" customHeight="true" outlineLevel="0" collapsed="false">
      <c r="B668" s="90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90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90"/>
      <c r="Y668" s="2"/>
      <c r="Z668" s="2"/>
      <c r="AA668" s="2"/>
      <c r="AB668" s="98"/>
      <c r="AC668" s="2"/>
      <c r="AD668" s="2"/>
      <c r="AE668" s="2"/>
      <c r="AF668" s="2"/>
      <c r="AG668" s="71"/>
      <c r="AH668" s="85"/>
      <c r="AI668" s="85"/>
    </row>
    <row r="669" customFormat="false" ht="12.75" hidden="false" customHeight="true" outlineLevel="0" collapsed="false">
      <c r="B669" s="90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90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90"/>
      <c r="Y669" s="2"/>
      <c r="Z669" s="2"/>
      <c r="AA669" s="2"/>
      <c r="AB669" s="98"/>
      <c r="AC669" s="2"/>
      <c r="AD669" s="2"/>
      <c r="AE669" s="2"/>
      <c r="AF669" s="2"/>
      <c r="AG669" s="71"/>
      <c r="AH669" s="85"/>
      <c r="AI669" s="85"/>
    </row>
    <row r="670" customFormat="false" ht="12.75" hidden="false" customHeight="true" outlineLevel="0" collapsed="false">
      <c r="B670" s="90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90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90"/>
      <c r="Y670" s="2"/>
      <c r="Z670" s="2"/>
      <c r="AA670" s="2"/>
      <c r="AB670" s="98"/>
      <c r="AC670" s="2"/>
      <c r="AD670" s="2"/>
      <c r="AE670" s="2"/>
      <c r="AF670" s="2"/>
      <c r="AG670" s="71"/>
      <c r="AH670" s="85"/>
      <c r="AI670" s="85"/>
    </row>
    <row r="671" customFormat="false" ht="12.75" hidden="false" customHeight="true" outlineLevel="0" collapsed="false">
      <c r="B671" s="90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90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90"/>
      <c r="Y671" s="2"/>
      <c r="Z671" s="2"/>
      <c r="AA671" s="2"/>
      <c r="AB671" s="98"/>
      <c r="AC671" s="2"/>
      <c r="AD671" s="2"/>
      <c r="AE671" s="2"/>
      <c r="AF671" s="2"/>
      <c r="AG671" s="71"/>
      <c r="AH671" s="85"/>
      <c r="AI671" s="85"/>
    </row>
    <row r="672" customFormat="false" ht="12.75" hidden="false" customHeight="true" outlineLevel="0" collapsed="false">
      <c r="B672" s="90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90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90"/>
      <c r="Y672" s="2"/>
      <c r="Z672" s="2"/>
      <c r="AA672" s="2"/>
      <c r="AB672" s="98"/>
      <c r="AC672" s="2"/>
      <c r="AD672" s="2"/>
      <c r="AE672" s="2"/>
      <c r="AF672" s="2"/>
      <c r="AG672" s="71"/>
      <c r="AH672" s="85"/>
      <c r="AI672" s="85"/>
    </row>
    <row r="673" customFormat="false" ht="12.75" hidden="false" customHeight="true" outlineLevel="0" collapsed="false">
      <c r="B673" s="90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90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90"/>
      <c r="Y673" s="2"/>
      <c r="Z673" s="2"/>
      <c r="AA673" s="2"/>
      <c r="AB673" s="98"/>
      <c r="AC673" s="2"/>
      <c r="AD673" s="2"/>
      <c r="AE673" s="2"/>
      <c r="AF673" s="2"/>
      <c r="AG673" s="71"/>
      <c r="AH673" s="85"/>
      <c r="AI673" s="85"/>
    </row>
    <row r="674" customFormat="false" ht="12.75" hidden="false" customHeight="true" outlineLevel="0" collapsed="false">
      <c r="B674" s="90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90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90"/>
      <c r="Y674" s="2"/>
      <c r="Z674" s="2"/>
      <c r="AA674" s="2"/>
      <c r="AB674" s="98"/>
      <c r="AC674" s="2"/>
      <c r="AD674" s="2"/>
      <c r="AE674" s="2"/>
      <c r="AF674" s="2"/>
      <c r="AG674" s="71"/>
      <c r="AH674" s="85"/>
      <c r="AI674" s="85"/>
    </row>
    <row r="675" customFormat="false" ht="12.75" hidden="false" customHeight="true" outlineLevel="0" collapsed="false">
      <c r="B675" s="90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90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90"/>
      <c r="Y675" s="2"/>
      <c r="Z675" s="2"/>
      <c r="AA675" s="2"/>
      <c r="AB675" s="98"/>
      <c r="AC675" s="2"/>
      <c r="AD675" s="2"/>
      <c r="AE675" s="2"/>
      <c r="AF675" s="2"/>
      <c r="AG675" s="71"/>
      <c r="AH675" s="85"/>
      <c r="AI675" s="85"/>
    </row>
    <row r="676" customFormat="false" ht="12.75" hidden="false" customHeight="true" outlineLevel="0" collapsed="false">
      <c r="B676" s="90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90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90"/>
      <c r="Y676" s="2"/>
      <c r="Z676" s="2"/>
      <c r="AA676" s="2"/>
      <c r="AB676" s="98"/>
      <c r="AC676" s="2"/>
      <c r="AD676" s="2"/>
      <c r="AE676" s="2"/>
      <c r="AF676" s="2"/>
      <c r="AG676" s="71"/>
      <c r="AH676" s="85"/>
      <c r="AI676" s="85"/>
    </row>
    <row r="677" customFormat="false" ht="12.75" hidden="false" customHeight="true" outlineLevel="0" collapsed="false">
      <c r="B677" s="90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90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90"/>
      <c r="Y677" s="2"/>
      <c r="Z677" s="2"/>
      <c r="AA677" s="2"/>
      <c r="AB677" s="98"/>
      <c r="AC677" s="2"/>
      <c r="AD677" s="2"/>
      <c r="AE677" s="2"/>
      <c r="AF677" s="2"/>
      <c r="AG677" s="71"/>
      <c r="AH677" s="85"/>
      <c r="AI677" s="85"/>
    </row>
    <row r="678" customFormat="false" ht="12.75" hidden="false" customHeight="true" outlineLevel="0" collapsed="false">
      <c r="B678" s="90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90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90"/>
      <c r="Y678" s="2"/>
      <c r="Z678" s="2"/>
      <c r="AA678" s="2"/>
      <c r="AB678" s="98"/>
      <c r="AC678" s="2"/>
      <c r="AD678" s="2"/>
      <c r="AE678" s="2"/>
      <c r="AF678" s="2"/>
      <c r="AG678" s="71"/>
      <c r="AH678" s="85"/>
      <c r="AI678" s="85"/>
    </row>
    <row r="679" customFormat="false" ht="12.75" hidden="false" customHeight="true" outlineLevel="0" collapsed="false">
      <c r="B679" s="90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90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90"/>
      <c r="Y679" s="2"/>
      <c r="Z679" s="2"/>
      <c r="AA679" s="2"/>
      <c r="AB679" s="98"/>
      <c r="AC679" s="2"/>
      <c r="AD679" s="2"/>
      <c r="AE679" s="2"/>
      <c r="AF679" s="2"/>
      <c r="AG679" s="71"/>
      <c r="AH679" s="85"/>
      <c r="AI679" s="85"/>
    </row>
    <row r="680" customFormat="false" ht="12.75" hidden="false" customHeight="true" outlineLevel="0" collapsed="false">
      <c r="B680" s="90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90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90"/>
      <c r="Y680" s="2"/>
      <c r="Z680" s="2"/>
      <c r="AA680" s="2"/>
      <c r="AB680" s="98"/>
      <c r="AC680" s="2"/>
      <c r="AD680" s="2"/>
      <c r="AE680" s="2"/>
      <c r="AF680" s="2"/>
      <c r="AG680" s="71"/>
      <c r="AH680" s="85"/>
      <c r="AI680" s="85"/>
    </row>
    <row r="681" customFormat="false" ht="12.75" hidden="false" customHeight="true" outlineLevel="0" collapsed="false">
      <c r="B681" s="90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90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90"/>
      <c r="Y681" s="2"/>
      <c r="Z681" s="2"/>
      <c r="AA681" s="2"/>
      <c r="AB681" s="98"/>
      <c r="AC681" s="2"/>
      <c r="AD681" s="2"/>
      <c r="AE681" s="2"/>
      <c r="AF681" s="2"/>
      <c r="AG681" s="71"/>
      <c r="AH681" s="85"/>
      <c r="AI681" s="85"/>
    </row>
    <row r="682" customFormat="false" ht="12.75" hidden="false" customHeight="true" outlineLevel="0" collapsed="false">
      <c r="B682" s="90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90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90"/>
      <c r="Y682" s="2"/>
      <c r="Z682" s="2"/>
      <c r="AA682" s="2"/>
      <c r="AB682" s="98"/>
      <c r="AC682" s="2"/>
      <c r="AD682" s="2"/>
      <c r="AE682" s="2"/>
      <c r="AF682" s="2"/>
      <c r="AG682" s="71"/>
      <c r="AH682" s="85"/>
      <c r="AI682" s="85"/>
    </row>
    <row r="683" customFormat="false" ht="12.75" hidden="false" customHeight="true" outlineLevel="0" collapsed="false">
      <c r="B683" s="90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90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90"/>
      <c r="Y683" s="2"/>
      <c r="Z683" s="2"/>
      <c r="AA683" s="2"/>
      <c r="AB683" s="98"/>
      <c r="AC683" s="2"/>
      <c r="AD683" s="2"/>
      <c r="AE683" s="2"/>
      <c r="AF683" s="2"/>
      <c r="AG683" s="71"/>
      <c r="AH683" s="85"/>
      <c r="AI683" s="85"/>
    </row>
    <row r="684" customFormat="false" ht="12.75" hidden="false" customHeight="true" outlineLevel="0" collapsed="false">
      <c r="B684" s="90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90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90"/>
      <c r="Y684" s="2"/>
      <c r="Z684" s="2"/>
      <c r="AA684" s="2"/>
      <c r="AB684" s="98"/>
      <c r="AC684" s="2"/>
      <c r="AD684" s="2"/>
      <c r="AE684" s="2"/>
      <c r="AF684" s="2"/>
      <c r="AG684" s="71"/>
      <c r="AH684" s="85"/>
      <c r="AI684" s="85"/>
    </row>
    <row r="685" customFormat="false" ht="12.75" hidden="false" customHeight="true" outlineLevel="0" collapsed="false">
      <c r="B685" s="90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90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90"/>
      <c r="Y685" s="2"/>
      <c r="Z685" s="2"/>
      <c r="AA685" s="2"/>
      <c r="AB685" s="98"/>
      <c r="AC685" s="2"/>
      <c r="AD685" s="2"/>
      <c r="AE685" s="2"/>
      <c r="AF685" s="2"/>
      <c r="AG685" s="71"/>
      <c r="AH685" s="85"/>
      <c r="AI685" s="85"/>
    </row>
    <row r="686" customFormat="false" ht="12.75" hidden="false" customHeight="true" outlineLevel="0" collapsed="false">
      <c r="B686" s="90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90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90"/>
      <c r="Y686" s="2"/>
      <c r="Z686" s="2"/>
      <c r="AA686" s="2"/>
      <c r="AB686" s="98"/>
      <c r="AC686" s="2"/>
      <c r="AD686" s="2"/>
      <c r="AE686" s="2"/>
      <c r="AF686" s="2"/>
      <c r="AG686" s="71"/>
      <c r="AH686" s="85"/>
      <c r="AI686" s="85"/>
    </row>
    <row r="687" customFormat="false" ht="12.75" hidden="false" customHeight="true" outlineLevel="0" collapsed="false">
      <c r="B687" s="90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90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90"/>
      <c r="Y687" s="2"/>
      <c r="Z687" s="2"/>
      <c r="AA687" s="2"/>
      <c r="AB687" s="98"/>
      <c r="AC687" s="2"/>
      <c r="AD687" s="2"/>
      <c r="AE687" s="2"/>
      <c r="AF687" s="2"/>
      <c r="AG687" s="71"/>
      <c r="AH687" s="85"/>
      <c r="AI687" s="85"/>
    </row>
    <row r="688" customFormat="false" ht="12.75" hidden="false" customHeight="true" outlineLevel="0" collapsed="false">
      <c r="B688" s="90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90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90"/>
      <c r="Y688" s="2"/>
      <c r="Z688" s="2"/>
      <c r="AA688" s="2"/>
      <c r="AB688" s="98"/>
      <c r="AC688" s="2"/>
      <c r="AD688" s="2"/>
      <c r="AE688" s="2"/>
      <c r="AF688" s="2"/>
      <c r="AG688" s="71"/>
      <c r="AH688" s="85"/>
      <c r="AI688" s="85"/>
    </row>
    <row r="689" customFormat="false" ht="12.75" hidden="false" customHeight="true" outlineLevel="0" collapsed="false">
      <c r="B689" s="90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90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90"/>
      <c r="Y689" s="2"/>
      <c r="Z689" s="2"/>
      <c r="AA689" s="2"/>
      <c r="AB689" s="98"/>
      <c r="AC689" s="2"/>
      <c r="AD689" s="2"/>
      <c r="AE689" s="2"/>
      <c r="AF689" s="2"/>
      <c r="AG689" s="71"/>
      <c r="AH689" s="85"/>
      <c r="AI689" s="85"/>
    </row>
    <row r="690" customFormat="false" ht="12.75" hidden="false" customHeight="true" outlineLevel="0" collapsed="false">
      <c r="B690" s="90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90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90"/>
      <c r="Y690" s="2"/>
      <c r="Z690" s="2"/>
      <c r="AA690" s="2"/>
      <c r="AB690" s="98"/>
      <c r="AC690" s="2"/>
      <c r="AD690" s="2"/>
      <c r="AE690" s="2"/>
      <c r="AF690" s="2"/>
      <c r="AG690" s="71"/>
      <c r="AH690" s="85"/>
      <c r="AI690" s="85"/>
    </row>
    <row r="691" customFormat="false" ht="12.75" hidden="false" customHeight="true" outlineLevel="0" collapsed="false">
      <c r="B691" s="90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90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90"/>
      <c r="Y691" s="2"/>
      <c r="Z691" s="2"/>
      <c r="AA691" s="2"/>
      <c r="AB691" s="98"/>
      <c r="AC691" s="2"/>
      <c r="AD691" s="2"/>
      <c r="AE691" s="2"/>
      <c r="AF691" s="2"/>
      <c r="AG691" s="71"/>
      <c r="AH691" s="85"/>
      <c r="AI691" s="85"/>
    </row>
    <row r="692" customFormat="false" ht="12.75" hidden="false" customHeight="true" outlineLevel="0" collapsed="false">
      <c r="B692" s="90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90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90"/>
      <c r="Y692" s="2"/>
      <c r="Z692" s="2"/>
      <c r="AA692" s="2"/>
      <c r="AB692" s="98"/>
      <c r="AC692" s="2"/>
      <c r="AD692" s="2"/>
      <c r="AE692" s="2"/>
      <c r="AF692" s="2"/>
      <c r="AG692" s="71"/>
      <c r="AH692" s="85"/>
      <c r="AI692" s="85"/>
    </row>
    <row r="693" customFormat="false" ht="12.75" hidden="false" customHeight="true" outlineLevel="0" collapsed="false">
      <c r="B693" s="90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90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90"/>
      <c r="Y693" s="2"/>
      <c r="Z693" s="2"/>
      <c r="AA693" s="2"/>
      <c r="AB693" s="98"/>
      <c r="AC693" s="2"/>
      <c r="AD693" s="2"/>
      <c r="AE693" s="2"/>
      <c r="AF693" s="2"/>
      <c r="AG693" s="71"/>
      <c r="AH693" s="85"/>
      <c r="AI693" s="85"/>
    </row>
    <row r="694" customFormat="false" ht="12.75" hidden="false" customHeight="true" outlineLevel="0" collapsed="false">
      <c r="B694" s="90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90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90"/>
      <c r="Y694" s="2"/>
      <c r="Z694" s="2"/>
      <c r="AA694" s="2"/>
      <c r="AB694" s="98"/>
      <c r="AC694" s="2"/>
      <c r="AD694" s="2"/>
      <c r="AE694" s="2"/>
      <c r="AF694" s="2"/>
      <c r="AG694" s="71"/>
      <c r="AH694" s="85"/>
      <c r="AI694" s="85"/>
    </row>
    <row r="695" customFormat="false" ht="12.75" hidden="false" customHeight="true" outlineLevel="0" collapsed="false">
      <c r="B695" s="90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90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90"/>
      <c r="Y695" s="2"/>
      <c r="Z695" s="2"/>
      <c r="AA695" s="2"/>
      <c r="AB695" s="98"/>
      <c r="AC695" s="2"/>
      <c r="AD695" s="2"/>
      <c r="AE695" s="2"/>
      <c r="AF695" s="2"/>
      <c r="AG695" s="71"/>
      <c r="AH695" s="85"/>
      <c r="AI695" s="85"/>
    </row>
    <row r="696" customFormat="false" ht="12.75" hidden="false" customHeight="true" outlineLevel="0" collapsed="false">
      <c r="B696" s="90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90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90"/>
      <c r="Y696" s="2"/>
      <c r="Z696" s="2"/>
      <c r="AA696" s="2"/>
      <c r="AB696" s="98"/>
      <c r="AC696" s="2"/>
      <c r="AD696" s="2"/>
      <c r="AE696" s="2"/>
      <c r="AF696" s="2"/>
      <c r="AG696" s="71"/>
      <c r="AH696" s="85"/>
      <c r="AI696" s="85"/>
    </row>
    <row r="697" customFormat="false" ht="12.75" hidden="false" customHeight="true" outlineLevel="0" collapsed="false">
      <c r="B697" s="90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90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90"/>
      <c r="Y697" s="2"/>
      <c r="Z697" s="2"/>
      <c r="AA697" s="2"/>
      <c r="AB697" s="98"/>
      <c r="AC697" s="2"/>
      <c r="AD697" s="2"/>
      <c r="AE697" s="2"/>
      <c r="AF697" s="2"/>
      <c r="AG697" s="71"/>
      <c r="AH697" s="85"/>
      <c r="AI697" s="85"/>
    </row>
    <row r="698" customFormat="false" ht="12.75" hidden="false" customHeight="true" outlineLevel="0" collapsed="false">
      <c r="B698" s="90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90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90"/>
      <c r="Y698" s="2"/>
      <c r="Z698" s="2"/>
      <c r="AA698" s="2"/>
      <c r="AB698" s="98"/>
      <c r="AC698" s="2"/>
      <c r="AD698" s="2"/>
      <c r="AE698" s="2"/>
      <c r="AF698" s="2"/>
      <c r="AG698" s="71"/>
      <c r="AH698" s="85"/>
      <c r="AI698" s="85"/>
    </row>
    <row r="699" customFormat="false" ht="12.75" hidden="false" customHeight="true" outlineLevel="0" collapsed="false">
      <c r="B699" s="90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90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90"/>
      <c r="Y699" s="2"/>
      <c r="Z699" s="2"/>
      <c r="AA699" s="2"/>
      <c r="AB699" s="98"/>
      <c r="AC699" s="2"/>
      <c r="AD699" s="2"/>
      <c r="AE699" s="2"/>
      <c r="AF699" s="2"/>
      <c r="AG699" s="71"/>
      <c r="AH699" s="85"/>
      <c r="AI699" s="85"/>
    </row>
    <row r="700" customFormat="false" ht="12.75" hidden="false" customHeight="true" outlineLevel="0" collapsed="false">
      <c r="B700" s="90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90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90"/>
      <c r="Y700" s="2"/>
      <c r="Z700" s="2"/>
      <c r="AA700" s="2"/>
      <c r="AB700" s="98"/>
      <c r="AC700" s="2"/>
      <c r="AD700" s="2"/>
      <c r="AE700" s="2"/>
      <c r="AF700" s="2"/>
      <c r="AG700" s="71"/>
      <c r="AH700" s="85"/>
      <c r="AI700" s="85"/>
    </row>
    <row r="701" customFormat="false" ht="12.75" hidden="false" customHeight="true" outlineLevel="0" collapsed="false">
      <c r="B701" s="90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90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90"/>
      <c r="Y701" s="2"/>
      <c r="Z701" s="2"/>
      <c r="AA701" s="2"/>
      <c r="AB701" s="98"/>
      <c r="AC701" s="2"/>
      <c r="AD701" s="2"/>
      <c r="AE701" s="2"/>
      <c r="AF701" s="2"/>
      <c r="AG701" s="71"/>
      <c r="AH701" s="85"/>
      <c r="AI701" s="85"/>
    </row>
    <row r="702" customFormat="false" ht="12.75" hidden="false" customHeight="true" outlineLevel="0" collapsed="false">
      <c r="B702" s="90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90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90"/>
      <c r="Y702" s="2"/>
      <c r="Z702" s="2"/>
      <c r="AA702" s="2"/>
      <c r="AB702" s="98"/>
      <c r="AC702" s="2"/>
      <c r="AD702" s="2"/>
      <c r="AE702" s="2"/>
      <c r="AF702" s="2"/>
      <c r="AG702" s="71"/>
      <c r="AH702" s="85"/>
      <c r="AI702" s="85"/>
    </row>
    <row r="703" customFormat="false" ht="12.75" hidden="false" customHeight="true" outlineLevel="0" collapsed="false">
      <c r="B703" s="90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90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90"/>
      <c r="Y703" s="2"/>
      <c r="Z703" s="2"/>
      <c r="AA703" s="2"/>
      <c r="AB703" s="98"/>
      <c r="AC703" s="2"/>
      <c r="AD703" s="2"/>
      <c r="AE703" s="2"/>
      <c r="AF703" s="2"/>
      <c r="AG703" s="71"/>
      <c r="AH703" s="85"/>
      <c r="AI703" s="85"/>
    </row>
    <row r="704" customFormat="false" ht="12.75" hidden="false" customHeight="true" outlineLevel="0" collapsed="false">
      <c r="B704" s="90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90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90"/>
      <c r="Y704" s="2"/>
      <c r="Z704" s="2"/>
      <c r="AA704" s="2"/>
      <c r="AB704" s="98"/>
      <c r="AC704" s="2"/>
      <c r="AD704" s="2"/>
      <c r="AE704" s="2"/>
      <c r="AF704" s="2"/>
      <c r="AG704" s="71"/>
      <c r="AH704" s="85"/>
      <c r="AI704" s="85"/>
    </row>
    <row r="705" customFormat="false" ht="12.75" hidden="false" customHeight="true" outlineLevel="0" collapsed="false">
      <c r="B705" s="90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90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90"/>
      <c r="Y705" s="2"/>
      <c r="Z705" s="2"/>
      <c r="AA705" s="2"/>
      <c r="AB705" s="98"/>
      <c r="AC705" s="2"/>
      <c r="AD705" s="2"/>
      <c r="AE705" s="2"/>
      <c r="AF705" s="2"/>
      <c r="AG705" s="71"/>
      <c r="AH705" s="85"/>
      <c r="AI705" s="85"/>
    </row>
    <row r="706" customFormat="false" ht="12.75" hidden="false" customHeight="true" outlineLevel="0" collapsed="false">
      <c r="B706" s="90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90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90"/>
      <c r="Y706" s="2"/>
      <c r="Z706" s="2"/>
      <c r="AA706" s="2"/>
      <c r="AB706" s="98"/>
      <c r="AC706" s="2"/>
      <c r="AD706" s="2"/>
      <c r="AE706" s="2"/>
      <c r="AF706" s="2"/>
      <c r="AG706" s="71"/>
      <c r="AH706" s="85"/>
      <c r="AI706" s="85"/>
    </row>
    <row r="707" customFormat="false" ht="12.75" hidden="false" customHeight="true" outlineLevel="0" collapsed="false">
      <c r="B707" s="90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90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90"/>
      <c r="Y707" s="2"/>
      <c r="Z707" s="2"/>
      <c r="AA707" s="2"/>
      <c r="AB707" s="98"/>
      <c r="AC707" s="2"/>
      <c r="AD707" s="2"/>
      <c r="AE707" s="2"/>
      <c r="AF707" s="2"/>
      <c r="AG707" s="71"/>
      <c r="AH707" s="85"/>
      <c r="AI707" s="85"/>
    </row>
    <row r="708" customFormat="false" ht="12.75" hidden="false" customHeight="true" outlineLevel="0" collapsed="false">
      <c r="B708" s="90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90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90"/>
      <c r="Y708" s="2"/>
      <c r="Z708" s="2"/>
      <c r="AA708" s="2"/>
      <c r="AB708" s="98"/>
      <c r="AC708" s="2"/>
      <c r="AD708" s="2"/>
      <c r="AE708" s="2"/>
      <c r="AF708" s="2"/>
      <c r="AG708" s="71"/>
      <c r="AH708" s="85"/>
      <c r="AI708" s="85"/>
    </row>
    <row r="709" customFormat="false" ht="12.75" hidden="false" customHeight="true" outlineLevel="0" collapsed="false">
      <c r="B709" s="90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90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90"/>
      <c r="Y709" s="2"/>
      <c r="Z709" s="2"/>
      <c r="AA709" s="2"/>
      <c r="AB709" s="98"/>
      <c r="AC709" s="2"/>
      <c r="AD709" s="2"/>
      <c r="AE709" s="2"/>
      <c r="AF709" s="2"/>
      <c r="AG709" s="71"/>
      <c r="AH709" s="85"/>
      <c r="AI709" s="85"/>
    </row>
    <row r="710" customFormat="false" ht="12.75" hidden="false" customHeight="true" outlineLevel="0" collapsed="false">
      <c r="B710" s="90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90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90"/>
      <c r="Y710" s="2"/>
      <c r="Z710" s="2"/>
      <c r="AA710" s="2"/>
      <c r="AB710" s="98"/>
      <c r="AC710" s="2"/>
      <c r="AD710" s="2"/>
      <c r="AE710" s="2"/>
      <c r="AF710" s="2"/>
      <c r="AG710" s="71"/>
      <c r="AH710" s="85"/>
      <c r="AI710" s="85"/>
    </row>
    <row r="711" customFormat="false" ht="12.75" hidden="false" customHeight="true" outlineLevel="0" collapsed="false">
      <c r="B711" s="90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90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90"/>
      <c r="Y711" s="2"/>
      <c r="Z711" s="2"/>
      <c r="AA711" s="2"/>
      <c r="AB711" s="98"/>
      <c r="AC711" s="2"/>
      <c r="AD711" s="2"/>
      <c r="AE711" s="2"/>
      <c r="AF711" s="2"/>
      <c r="AG711" s="71"/>
      <c r="AH711" s="85"/>
      <c r="AI711" s="85"/>
    </row>
    <row r="712" customFormat="false" ht="12.75" hidden="false" customHeight="true" outlineLevel="0" collapsed="false">
      <c r="B712" s="90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90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90"/>
      <c r="Y712" s="2"/>
      <c r="Z712" s="2"/>
      <c r="AA712" s="2"/>
      <c r="AB712" s="98"/>
      <c r="AC712" s="2"/>
      <c r="AD712" s="2"/>
      <c r="AE712" s="2"/>
      <c r="AF712" s="2"/>
      <c r="AG712" s="71"/>
      <c r="AH712" s="85"/>
      <c r="AI712" s="85"/>
    </row>
    <row r="713" customFormat="false" ht="12.75" hidden="false" customHeight="true" outlineLevel="0" collapsed="false">
      <c r="B713" s="90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90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90"/>
      <c r="Y713" s="2"/>
      <c r="Z713" s="2"/>
      <c r="AA713" s="2"/>
      <c r="AB713" s="98"/>
      <c r="AC713" s="2"/>
      <c r="AD713" s="2"/>
      <c r="AE713" s="2"/>
      <c r="AF713" s="2"/>
      <c r="AG713" s="71"/>
      <c r="AH713" s="85"/>
      <c r="AI713" s="85"/>
    </row>
    <row r="714" customFormat="false" ht="12.75" hidden="false" customHeight="true" outlineLevel="0" collapsed="false">
      <c r="B714" s="90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90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90"/>
      <c r="Y714" s="2"/>
      <c r="Z714" s="2"/>
      <c r="AA714" s="2"/>
      <c r="AB714" s="98"/>
      <c r="AC714" s="2"/>
      <c r="AD714" s="2"/>
      <c r="AE714" s="2"/>
      <c r="AF714" s="2"/>
      <c r="AG714" s="71"/>
      <c r="AH714" s="85"/>
      <c r="AI714" s="85"/>
    </row>
    <row r="715" customFormat="false" ht="12.75" hidden="false" customHeight="true" outlineLevel="0" collapsed="false">
      <c r="B715" s="90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90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90"/>
      <c r="Y715" s="2"/>
      <c r="Z715" s="2"/>
      <c r="AA715" s="2"/>
      <c r="AB715" s="98"/>
      <c r="AC715" s="2"/>
      <c r="AD715" s="2"/>
      <c r="AE715" s="2"/>
      <c r="AF715" s="2"/>
      <c r="AG715" s="71"/>
      <c r="AH715" s="85"/>
      <c r="AI715" s="85"/>
    </row>
    <row r="716" customFormat="false" ht="12.75" hidden="false" customHeight="true" outlineLevel="0" collapsed="false">
      <c r="B716" s="90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90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90"/>
      <c r="Y716" s="2"/>
      <c r="Z716" s="2"/>
      <c r="AA716" s="2"/>
      <c r="AB716" s="98"/>
      <c r="AC716" s="2"/>
      <c r="AD716" s="2"/>
      <c r="AE716" s="2"/>
      <c r="AF716" s="2"/>
      <c r="AG716" s="71"/>
      <c r="AH716" s="85"/>
      <c r="AI716" s="85"/>
    </row>
    <row r="717" customFormat="false" ht="12.75" hidden="false" customHeight="true" outlineLevel="0" collapsed="false">
      <c r="B717" s="90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90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90"/>
      <c r="Y717" s="2"/>
      <c r="Z717" s="2"/>
      <c r="AA717" s="2"/>
      <c r="AB717" s="98"/>
      <c r="AC717" s="2"/>
      <c r="AD717" s="2"/>
      <c r="AE717" s="2"/>
      <c r="AF717" s="2"/>
      <c r="AG717" s="71"/>
      <c r="AH717" s="85"/>
      <c r="AI717" s="85"/>
    </row>
    <row r="718" customFormat="false" ht="12.75" hidden="false" customHeight="true" outlineLevel="0" collapsed="false">
      <c r="B718" s="90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90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90"/>
      <c r="Y718" s="2"/>
      <c r="Z718" s="2"/>
      <c r="AA718" s="2"/>
      <c r="AB718" s="98"/>
      <c r="AC718" s="2"/>
      <c r="AD718" s="2"/>
      <c r="AE718" s="2"/>
      <c r="AF718" s="2"/>
      <c r="AG718" s="71"/>
      <c r="AH718" s="85"/>
      <c r="AI718" s="85"/>
    </row>
    <row r="719" customFormat="false" ht="12.75" hidden="false" customHeight="true" outlineLevel="0" collapsed="false">
      <c r="B719" s="90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90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90"/>
      <c r="Y719" s="2"/>
      <c r="Z719" s="2"/>
      <c r="AA719" s="2"/>
      <c r="AB719" s="98"/>
      <c r="AC719" s="2"/>
      <c r="AD719" s="2"/>
      <c r="AE719" s="2"/>
      <c r="AF719" s="2"/>
      <c r="AG719" s="71"/>
      <c r="AH719" s="85"/>
      <c r="AI719" s="85"/>
    </row>
    <row r="720" customFormat="false" ht="12.75" hidden="false" customHeight="true" outlineLevel="0" collapsed="false">
      <c r="B720" s="90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90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90"/>
      <c r="Y720" s="2"/>
      <c r="Z720" s="2"/>
      <c r="AA720" s="2"/>
      <c r="AB720" s="98"/>
      <c r="AC720" s="2"/>
      <c r="AD720" s="2"/>
      <c r="AE720" s="2"/>
      <c r="AF720" s="2"/>
      <c r="AG720" s="71"/>
      <c r="AH720" s="85"/>
      <c r="AI720" s="85"/>
    </row>
    <row r="721" customFormat="false" ht="12.75" hidden="false" customHeight="true" outlineLevel="0" collapsed="false">
      <c r="B721" s="90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90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90"/>
      <c r="Y721" s="2"/>
      <c r="Z721" s="2"/>
      <c r="AA721" s="2"/>
      <c r="AB721" s="98"/>
      <c r="AC721" s="2"/>
      <c r="AD721" s="2"/>
      <c r="AE721" s="2"/>
      <c r="AF721" s="2"/>
      <c r="AG721" s="71"/>
      <c r="AH721" s="85"/>
      <c r="AI721" s="85"/>
    </row>
    <row r="722" customFormat="false" ht="12.75" hidden="false" customHeight="true" outlineLevel="0" collapsed="false">
      <c r="B722" s="90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90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90"/>
      <c r="Y722" s="2"/>
      <c r="Z722" s="2"/>
      <c r="AA722" s="2"/>
      <c r="AB722" s="98"/>
      <c r="AC722" s="2"/>
      <c r="AD722" s="2"/>
      <c r="AE722" s="2"/>
      <c r="AF722" s="2"/>
      <c r="AG722" s="71"/>
      <c r="AH722" s="85"/>
      <c r="AI722" s="85"/>
    </row>
    <row r="723" customFormat="false" ht="12.75" hidden="false" customHeight="true" outlineLevel="0" collapsed="false">
      <c r="B723" s="90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90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90"/>
      <c r="Y723" s="2"/>
      <c r="Z723" s="2"/>
      <c r="AA723" s="2"/>
      <c r="AB723" s="98"/>
      <c r="AC723" s="2"/>
      <c r="AD723" s="2"/>
      <c r="AE723" s="2"/>
      <c r="AF723" s="2"/>
      <c r="AG723" s="71"/>
      <c r="AH723" s="85"/>
      <c r="AI723" s="85"/>
    </row>
    <row r="724" customFormat="false" ht="12.75" hidden="false" customHeight="true" outlineLevel="0" collapsed="false">
      <c r="B724" s="90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90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90"/>
      <c r="Y724" s="2"/>
      <c r="Z724" s="2"/>
      <c r="AA724" s="2"/>
      <c r="AB724" s="98"/>
      <c r="AC724" s="2"/>
      <c r="AD724" s="2"/>
      <c r="AE724" s="2"/>
      <c r="AF724" s="2"/>
      <c r="AG724" s="71"/>
      <c r="AH724" s="85"/>
      <c r="AI724" s="85"/>
    </row>
    <row r="725" customFormat="false" ht="12.75" hidden="false" customHeight="true" outlineLevel="0" collapsed="false">
      <c r="B725" s="90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90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90"/>
      <c r="Y725" s="2"/>
      <c r="Z725" s="2"/>
      <c r="AA725" s="2"/>
      <c r="AB725" s="98"/>
      <c r="AC725" s="2"/>
      <c r="AD725" s="2"/>
      <c r="AE725" s="2"/>
      <c r="AF725" s="2"/>
      <c r="AG725" s="71"/>
      <c r="AH725" s="85"/>
      <c r="AI725" s="85"/>
    </row>
    <row r="726" customFormat="false" ht="12.75" hidden="false" customHeight="true" outlineLevel="0" collapsed="false">
      <c r="B726" s="90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90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90"/>
      <c r="Y726" s="2"/>
      <c r="Z726" s="2"/>
      <c r="AA726" s="2"/>
      <c r="AB726" s="98"/>
      <c r="AC726" s="2"/>
      <c r="AD726" s="2"/>
      <c r="AE726" s="2"/>
      <c r="AF726" s="2"/>
      <c r="AG726" s="71"/>
      <c r="AH726" s="85"/>
      <c r="AI726" s="85"/>
    </row>
    <row r="727" customFormat="false" ht="12.75" hidden="false" customHeight="true" outlineLevel="0" collapsed="false">
      <c r="B727" s="90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90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90"/>
      <c r="Y727" s="2"/>
      <c r="Z727" s="2"/>
      <c r="AA727" s="2"/>
      <c r="AB727" s="98"/>
      <c r="AC727" s="2"/>
      <c r="AD727" s="2"/>
      <c r="AE727" s="2"/>
      <c r="AF727" s="2"/>
      <c r="AG727" s="71"/>
      <c r="AH727" s="85"/>
      <c r="AI727" s="85"/>
    </row>
    <row r="728" customFormat="false" ht="12.75" hidden="false" customHeight="true" outlineLevel="0" collapsed="false">
      <c r="B728" s="90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90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90"/>
      <c r="Y728" s="2"/>
      <c r="Z728" s="2"/>
      <c r="AA728" s="2"/>
      <c r="AB728" s="98"/>
      <c r="AC728" s="2"/>
      <c r="AD728" s="2"/>
      <c r="AE728" s="2"/>
      <c r="AF728" s="2"/>
      <c r="AG728" s="71"/>
      <c r="AH728" s="85"/>
      <c r="AI728" s="85"/>
    </row>
    <row r="729" customFormat="false" ht="12.75" hidden="false" customHeight="true" outlineLevel="0" collapsed="false">
      <c r="B729" s="90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90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90"/>
      <c r="Y729" s="2"/>
      <c r="Z729" s="2"/>
      <c r="AA729" s="2"/>
      <c r="AB729" s="98"/>
      <c r="AC729" s="2"/>
      <c r="AD729" s="2"/>
      <c r="AE729" s="2"/>
      <c r="AF729" s="2"/>
      <c r="AG729" s="71"/>
      <c r="AH729" s="85"/>
      <c r="AI729" s="85"/>
    </row>
    <row r="730" customFormat="false" ht="12.75" hidden="false" customHeight="true" outlineLevel="0" collapsed="false">
      <c r="B730" s="90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90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90"/>
      <c r="Y730" s="2"/>
      <c r="Z730" s="2"/>
      <c r="AA730" s="2"/>
      <c r="AB730" s="98"/>
      <c r="AC730" s="2"/>
      <c r="AD730" s="2"/>
      <c r="AE730" s="2"/>
      <c r="AF730" s="2"/>
      <c r="AG730" s="71"/>
      <c r="AH730" s="85"/>
      <c r="AI730" s="85"/>
    </row>
    <row r="731" customFormat="false" ht="12.75" hidden="false" customHeight="true" outlineLevel="0" collapsed="false">
      <c r="B731" s="90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90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90"/>
      <c r="Y731" s="2"/>
      <c r="Z731" s="2"/>
      <c r="AA731" s="2"/>
      <c r="AB731" s="98"/>
      <c r="AC731" s="2"/>
      <c r="AD731" s="2"/>
      <c r="AE731" s="2"/>
      <c r="AF731" s="2"/>
      <c r="AG731" s="71"/>
      <c r="AH731" s="85"/>
      <c r="AI731" s="85"/>
    </row>
    <row r="732" customFormat="false" ht="12.75" hidden="false" customHeight="true" outlineLevel="0" collapsed="false">
      <c r="B732" s="90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90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90"/>
      <c r="Y732" s="2"/>
      <c r="Z732" s="2"/>
      <c r="AA732" s="2"/>
      <c r="AB732" s="98"/>
      <c r="AC732" s="2"/>
      <c r="AD732" s="2"/>
      <c r="AE732" s="2"/>
      <c r="AF732" s="2"/>
      <c r="AG732" s="71"/>
      <c r="AH732" s="85"/>
      <c r="AI732" s="85"/>
    </row>
    <row r="733" customFormat="false" ht="12.75" hidden="false" customHeight="true" outlineLevel="0" collapsed="false">
      <c r="B733" s="90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90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90"/>
      <c r="Y733" s="2"/>
      <c r="Z733" s="2"/>
      <c r="AA733" s="2"/>
      <c r="AB733" s="98"/>
      <c r="AC733" s="2"/>
      <c r="AD733" s="2"/>
      <c r="AE733" s="2"/>
      <c r="AF733" s="2"/>
      <c r="AG733" s="71"/>
      <c r="AH733" s="85"/>
      <c r="AI733" s="85"/>
    </row>
    <row r="734" customFormat="false" ht="12.75" hidden="false" customHeight="true" outlineLevel="0" collapsed="false">
      <c r="B734" s="90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90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90"/>
      <c r="Y734" s="2"/>
      <c r="Z734" s="2"/>
      <c r="AA734" s="2"/>
      <c r="AB734" s="98"/>
      <c r="AC734" s="2"/>
      <c r="AD734" s="2"/>
      <c r="AE734" s="2"/>
      <c r="AF734" s="2"/>
      <c r="AG734" s="71"/>
      <c r="AH734" s="85"/>
      <c r="AI734" s="85"/>
    </row>
    <row r="735" customFormat="false" ht="12.75" hidden="false" customHeight="true" outlineLevel="0" collapsed="false">
      <c r="B735" s="90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90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90"/>
      <c r="Y735" s="2"/>
      <c r="Z735" s="2"/>
      <c r="AA735" s="2"/>
      <c r="AB735" s="98"/>
      <c r="AC735" s="2"/>
      <c r="AD735" s="2"/>
      <c r="AE735" s="2"/>
      <c r="AF735" s="2"/>
      <c r="AG735" s="71"/>
      <c r="AH735" s="85"/>
      <c r="AI735" s="85"/>
    </row>
    <row r="736" customFormat="false" ht="12.75" hidden="false" customHeight="true" outlineLevel="0" collapsed="false">
      <c r="B736" s="90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90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90"/>
      <c r="Y736" s="2"/>
      <c r="Z736" s="2"/>
      <c r="AA736" s="2"/>
      <c r="AB736" s="98"/>
      <c r="AC736" s="2"/>
      <c r="AD736" s="2"/>
      <c r="AE736" s="2"/>
      <c r="AF736" s="2"/>
      <c r="AG736" s="71"/>
      <c r="AH736" s="85"/>
      <c r="AI736" s="85"/>
    </row>
    <row r="737" customFormat="false" ht="12.75" hidden="false" customHeight="true" outlineLevel="0" collapsed="false">
      <c r="B737" s="90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90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90"/>
      <c r="Y737" s="2"/>
      <c r="Z737" s="2"/>
      <c r="AA737" s="2"/>
      <c r="AB737" s="98"/>
      <c r="AC737" s="2"/>
      <c r="AD737" s="2"/>
      <c r="AE737" s="2"/>
      <c r="AF737" s="2"/>
      <c r="AG737" s="71"/>
      <c r="AH737" s="85"/>
      <c r="AI737" s="85"/>
    </row>
    <row r="738" customFormat="false" ht="12.75" hidden="false" customHeight="true" outlineLevel="0" collapsed="false">
      <c r="B738" s="90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90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90"/>
      <c r="Y738" s="2"/>
      <c r="Z738" s="2"/>
      <c r="AA738" s="2"/>
      <c r="AB738" s="98"/>
      <c r="AC738" s="2"/>
      <c r="AD738" s="2"/>
      <c r="AE738" s="2"/>
      <c r="AF738" s="2"/>
      <c r="AG738" s="71"/>
      <c r="AH738" s="85"/>
      <c r="AI738" s="85"/>
    </row>
    <row r="739" customFormat="false" ht="12.75" hidden="false" customHeight="true" outlineLevel="0" collapsed="false">
      <c r="B739" s="90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90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90"/>
      <c r="Y739" s="2"/>
      <c r="Z739" s="2"/>
      <c r="AA739" s="2"/>
      <c r="AB739" s="98"/>
      <c r="AC739" s="2"/>
      <c r="AD739" s="2"/>
      <c r="AE739" s="2"/>
      <c r="AF739" s="2"/>
      <c r="AG739" s="71"/>
      <c r="AH739" s="85"/>
      <c r="AI739" s="85"/>
    </row>
    <row r="740" customFormat="false" ht="12.75" hidden="false" customHeight="true" outlineLevel="0" collapsed="false">
      <c r="B740" s="90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90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90"/>
      <c r="Y740" s="2"/>
      <c r="Z740" s="2"/>
      <c r="AA740" s="2"/>
      <c r="AB740" s="98"/>
      <c r="AC740" s="2"/>
      <c r="AD740" s="2"/>
      <c r="AE740" s="2"/>
      <c r="AF740" s="2"/>
      <c r="AG740" s="71"/>
      <c r="AH740" s="85"/>
      <c r="AI740" s="85"/>
    </row>
    <row r="741" customFormat="false" ht="12.75" hidden="false" customHeight="true" outlineLevel="0" collapsed="false">
      <c r="B741" s="90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90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90"/>
      <c r="Y741" s="2"/>
      <c r="Z741" s="2"/>
      <c r="AA741" s="2"/>
      <c r="AB741" s="98"/>
      <c r="AC741" s="2"/>
      <c r="AD741" s="2"/>
      <c r="AE741" s="2"/>
      <c r="AF741" s="2"/>
      <c r="AG741" s="71"/>
      <c r="AH741" s="85"/>
      <c r="AI741" s="85"/>
    </row>
    <row r="742" customFormat="false" ht="12.75" hidden="false" customHeight="true" outlineLevel="0" collapsed="false">
      <c r="B742" s="90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90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90"/>
      <c r="Y742" s="2"/>
      <c r="Z742" s="2"/>
      <c r="AA742" s="2"/>
      <c r="AB742" s="98"/>
      <c r="AC742" s="2"/>
      <c r="AD742" s="2"/>
      <c r="AE742" s="2"/>
      <c r="AF742" s="2"/>
      <c r="AG742" s="71"/>
      <c r="AH742" s="85"/>
      <c r="AI742" s="85"/>
    </row>
    <row r="743" customFormat="false" ht="12.75" hidden="false" customHeight="true" outlineLevel="0" collapsed="false">
      <c r="B743" s="90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90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90"/>
      <c r="Y743" s="2"/>
      <c r="Z743" s="2"/>
      <c r="AA743" s="2"/>
      <c r="AB743" s="98"/>
      <c r="AC743" s="2"/>
      <c r="AD743" s="2"/>
      <c r="AE743" s="2"/>
      <c r="AF743" s="2"/>
      <c r="AG743" s="71"/>
      <c r="AH743" s="85"/>
      <c r="AI743" s="85"/>
    </row>
    <row r="744" customFormat="false" ht="12.75" hidden="false" customHeight="true" outlineLevel="0" collapsed="false">
      <c r="B744" s="90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90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90"/>
      <c r="Y744" s="2"/>
      <c r="Z744" s="2"/>
      <c r="AA744" s="2"/>
      <c r="AB744" s="98"/>
      <c r="AC744" s="2"/>
      <c r="AD744" s="2"/>
      <c r="AE744" s="2"/>
      <c r="AF744" s="2"/>
      <c r="AG744" s="71"/>
      <c r="AH744" s="85"/>
      <c r="AI744" s="85"/>
    </row>
    <row r="745" customFormat="false" ht="12.75" hidden="false" customHeight="true" outlineLevel="0" collapsed="false">
      <c r="B745" s="90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90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90"/>
      <c r="Y745" s="2"/>
      <c r="Z745" s="2"/>
      <c r="AA745" s="2"/>
      <c r="AB745" s="98"/>
      <c r="AC745" s="2"/>
      <c r="AD745" s="2"/>
      <c r="AE745" s="2"/>
      <c r="AF745" s="2"/>
      <c r="AG745" s="71"/>
      <c r="AH745" s="85"/>
      <c r="AI745" s="85"/>
    </row>
    <row r="746" customFormat="false" ht="12.75" hidden="false" customHeight="true" outlineLevel="0" collapsed="false">
      <c r="B746" s="90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90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90"/>
      <c r="Y746" s="2"/>
      <c r="Z746" s="2"/>
      <c r="AA746" s="2"/>
      <c r="AB746" s="98"/>
      <c r="AC746" s="2"/>
      <c r="AD746" s="2"/>
      <c r="AE746" s="2"/>
      <c r="AF746" s="2"/>
      <c r="AG746" s="71"/>
      <c r="AH746" s="85"/>
      <c r="AI746" s="85"/>
    </row>
    <row r="747" customFormat="false" ht="12.75" hidden="false" customHeight="true" outlineLevel="0" collapsed="false">
      <c r="B747" s="90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90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90"/>
      <c r="Y747" s="2"/>
      <c r="Z747" s="2"/>
      <c r="AA747" s="2"/>
      <c r="AB747" s="98"/>
      <c r="AC747" s="2"/>
      <c r="AD747" s="2"/>
      <c r="AE747" s="2"/>
      <c r="AF747" s="2"/>
      <c r="AG747" s="71"/>
      <c r="AH747" s="85"/>
      <c r="AI747" s="85"/>
    </row>
    <row r="748" customFormat="false" ht="12.75" hidden="false" customHeight="true" outlineLevel="0" collapsed="false">
      <c r="B748" s="90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90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90"/>
      <c r="Y748" s="2"/>
      <c r="Z748" s="2"/>
      <c r="AA748" s="2"/>
      <c r="AB748" s="98"/>
      <c r="AC748" s="2"/>
      <c r="AD748" s="2"/>
      <c r="AE748" s="2"/>
      <c r="AF748" s="2"/>
      <c r="AG748" s="71"/>
      <c r="AH748" s="85"/>
      <c r="AI748" s="85"/>
    </row>
    <row r="749" customFormat="false" ht="12.75" hidden="false" customHeight="true" outlineLevel="0" collapsed="false">
      <c r="B749" s="90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90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90"/>
      <c r="Y749" s="2"/>
      <c r="Z749" s="2"/>
      <c r="AA749" s="2"/>
      <c r="AB749" s="98"/>
      <c r="AC749" s="2"/>
      <c r="AD749" s="2"/>
      <c r="AE749" s="2"/>
      <c r="AF749" s="2"/>
      <c r="AG749" s="71"/>
      <c r="AH749" s="85"/>
      <c r="AI749" s="85"/>
    </row>
    <row r="750" customFormat="false" ht="12.75" hidden="false" customHeight="true" outlineLevel="0" collapsed="false">
      <c r="B750" s="90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90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90"/>
      <c r="Y750" s="2"/>
      <c r="Z750" s="2"/>
      <c r="AA750" s="2"/>
      <c r="AB750" s="98"/>
      <c r="AC750" s="2"/>
      <c r="AD750" s="2"/>
      <c r="AE750" s="2"/>
      <c r="AF750" s="2"/>
      <c r="AG750" s="71"/>
      <c r="AH750" s="85"/>
      <c r="AI750" s="85"/>
    </row>
    <row r="751" customFormat="false" ht="12.75" hidden="false" customHeight="true" outlineLevel="0" collapsed="false">
      <c r="B751" s="90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90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90"/>
      <c r="Y751" s="2"/>
      <c r="Z751" s="2"/>
      <c r="AA751" s="2"/>
      <c r="AB751" s="98"/>
      <c r="AC751" s="2"/>
      <c r="AD751" s="2"/>
      <c r="AE751" s="2"/>
      <c r="AF751" s="2"/>
      <c r="AG751" s="71"/>
      <c r="AH751" s="85"/>
      <c r="AI751" s="85"/>
    </row>
    <row r="752" customFormat="false" ht="12.75" hidden="false" customHeight="true" outlineLevel="0" collapsed="false">
      <c r="B752" s="90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90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90"/>
      <c r="Y752" s="2"/>
      <c r="Z752" s="2"/>
      <c r="AA752" s="2"/>
      <c r="AB752" s="98"/>
      <c r="AC752" s="2"/>
      <c r="AD752" s="2"/>
      <c r="AE752" s="2"/>
      <c r="AF752" s="2"/>
      <c r="AG752" s="71"/>
      <c r="AH752" s="85"/>
      <c r="AI752" s="85"/>
    </row>
    <row r="753" customFormat="false" ht="12.75" hidden="false" customHeight="true" outlineLevel="0" collapsed="false">
      <c r="B753" s="90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90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90"/>
      <c r="Y753" s="2"/>
      <c r="Z753" s="2"/>
      <c r="AA753" s="2"/>
      <c r="AB753" s="98"/>
      <c r="AC753" s="2"/>
      <c r="AD753" s="2"/>
      <c r="AE753" s="2"/>
      <c r="AF753" s="2"/>
      <c r="AG753" s="71"/>
      <c r="AH753" s="85"/>
      <c r="AI753" s="85"/>
    </row>
    <row r="754" customFormat="false" ht="12.75" hidden="false" customHeight="true" outlineLevel="0" collapsed="false">
      <c r="B754" s="90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90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90"/>
      <c r="Y754" s="2"/>
      <c r="Z754" s="2"/>
      <c r="AA754" s="2"/>
      <c r="AB754" s="98"/>
      <c r="AC754" s="2"/>
      <c r="AD754" s="2"/>
      <c r="AE754" s="2"/>
      <c r="AF754" s="2"/>
      <c r="AG754" s="71"/>
      <c r="AH754" s="85"/>
      <c r="AI754" s="85"/>
    </row>
    <row r="755" customFormat="false" ht="12.75" hidden="false" customHeight="true" outlineLevel="0" collapsed="false">
      <c r="B755" s="90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90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90"/>
      <c r="Y755" s="2"/>
      <c r="Z755" s="2"/>
      <c r="AA755" s="2"/>
      <c r="AB755" s="98"/>
      <c r="AC755" s="2"/>
      <c r="AD755" s="2"/>
      <c r="AE755" s="2"/>
      <c r="AF755" s="2"/>
      <c r="AG755" s="71"/>
      <c r="AH755" s="85"/>
      <c r="AI755" s="85"/>
    </row>
    <row r="756" customFormat="false" ht="12.75" hidden="false" customHeight="true" outlineLevel="0" collapsed="false">
      <c r="B756" s="90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90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90"/>
      <c r="Y756" s="2"/>
      <c r="Z756" s="2"/>
      <c r="AA756" s="2"/>
      <c r="AB756" s="98"/>
      <c r="AC756" s="2"/>
      <c r="AD756" s="2"/>
      <c r="AE756" s="2"/>
      <c r="AF756" s="2"/>
      <c r="AG756" s="71"/>
      <c r="AH756" s="85"/>
      <c r="AI756" s="85"/>
    </row>
    <row r="757" customFormat="false" ht="12.75" hidden="false" customHeight="true" outlineLevel="0" collapsed="false">
      <c r="B757" s="90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90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90"/>
      <c r="Y757" s="2"/>
      <c r="Z757" s="2"/>
      <c r="AA757" s="2"/>
      <c r="AB757" s="98"/>
      <c r="AC757" s="2"/>
      <c r="AD757" s="2"/>
      <c r="AE757" s="2"/>
      <c r="AF757" s="2"/>
      <c r="AG757" s="71"/>
      <c r="AH757" s="85"/>
      <c r="AI757" s="85"/>
    </row>
    <row r="758" customFormat="false" ht="12.75" hidden="false" customHeight="true" outlineLevel="0" collapsed="false">
      <c r="B758" s="90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90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90"/>
      <c r="Y758" s="2"/>
      <c r="Z758" s="2"/>
      <c r="AA758" s="2"/>
      <c r="AB758" s="98"/>
      <c r="AC758" s="2"/>
      <c r="AD758" s="2"/>
      <c r="AE758" s="2"/>
      <c r="AF758" s="2"/>
      <c r="AG758" s="71"/>
      <c r="AH758" s="85"/>
      <c r="AI758" s="85"/>
    </row>
    <row r="759" customFormat="false" ht="12.75" hidden="false" customHeight="true" outlineLevel="0" collapsed="false">
      <c r="B759" s="90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90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90"/>
      <c r="Y759" s="2"/>
      <c r="Z759" s="2"/>
      <c r="AA759" s="2"/>
      <c r="AB759" s="98"/>
      <c r="AC759" s="2"/>
      <c r="AD759" s="2"/>
      <c r="AE759" s="2"/>
      <c r="AF759" s="2"/>
      <c r="AG759" s="71"/>
      <c r="AH759" s="85"/>
      <c r="AI759" s="85"/>
    </row>
    <row r="760" customFormat="false" ht="12.75" hidden="false" customHeight="true" outlineLevel="0" collapsed="false">
      <c r="B760" s="90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90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90"/>
      <c r="Y760" s="2"/>
      <c r="Z760" s="2"/>
      <c r="AA760" s="2"/>
      <c r="AB760" s="98"/>
      <c r="AC760" s="2"/>
      <c r="AD760" s="2"/>
      <c r="AE760" s="2"/>
      <c r="AF760" s="2"/>
      <c r="AG760" s="71"/>
      <c r="AH760" s="85"/>
      <c r="AI760" s="85"/>
    </row>
    <row r="761" customFormat="false" ht="12.75" hidden="false" customHeight="true" outlineLevel="0" collapsed="false">
      <c r="B761" s="90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90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90"/>
      <c r="Y761" s="2"/>
      <c r="Z761" s="2"/>
      <c r="AA761" s="2"/>
      <c r="AB761" s="98"/>
      <c r="AC761" s="2"/>
      <c r="AD761" s="2"/>
      <c r="AE761" s="2"/>
      <c r="AF761" s="2"/>
      <c r="AG761" s="71"/>
      <c r="AH761" s="85"/>
      <c r="AI761" s="85"/>
    </row>
    <row r="762" customFormat="false" ht="12.75" hidden="false" customHeight="true" outlineLevel="0" collapsed="false">
      <c r="B762" s="90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90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90"/>
      <c r="Y762" s="2"/>
      <c r="Z762" s="2"/>
      <c r="AA762" s="2"/>
      <c r="AB762" s="98"/>
      <c r="AC762" s="2"/>
      <c r="AD762" s="2"/>
      <c r="AE762" s="2"/>
      <c r="AF762" s="2"/>
      <c r="AG762" s="71"/>
      <c r="AH762" s="85"/>
      <c r="AI762" s="85"/>
    </row>
    <row r="763" customFormat="false" ht="12.75" hidden="false" customHeight="true" outlineLevel="0" collapsed="false">
      <c r="B763" s="90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90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90"/>
      <c r="Y763" s="2"/>
      <c r="Z763" s="2"/>
      <c r="AA763" s="2"/>
      <c r="AB763" s="98"/>
      <c r="AC763" s="2"/>
      <c r="AD763" s="2"/>
      <c r="AE763" s="2"/>
      <c r="AF763" s="2"/>
      <c r="AG763" s="71"/>
      <c r="AH763" s="85"/>
      <c r="AI763" s="85"/>
    </row>
    <row r="764" customFormat="false" ht="12.75" hidden="false" customHeight="true" outlineLevel="0" collapsed="false">
      <c r="B764" s="90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90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90"/>
      <c r="Y764" s="2"/>
      <c r="Z764" s="2"/>
      <c r="AA764" s="2"/>
      <c r="AB764" s="98"/>
      <c r="AC764" s="2"/>
      <c r="AD764" s="2"/>
      <c r="AE764" s="2"/>
      <c r="AF764" s="2"/>
      <c r="AG764" s="71"/>
      <c r="AH764" s="85"/>
      <c r="AI764" s="85"/>
    </row>
    <row r="765" customFormat="false" ht="12.75" hidden="false" customHeight="true" outlineLevel="0" collapsed="false">
      <c r="B765" s="90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90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90"/>
      <c r="Y765" s="2"/>
      <c r="Z765" s="2"/>
      <c r="AA765" s="2"/>
      <c r="AB765" s="98"/>
      <c r="AC765" s="2"/>
      <c r="AD765" s="2"/>
      <c r="AE765" s="2"/>
      <c r="AF765" s="2"/>
      <c r="AG765" s="71"/>
      <c r="AH765" s="85"/>
      <c r="AI765" s="85"/>
    </row>
    <row r="766" customFormat="false" ht="12.75" hidden="false" customHeight="true" outlineLevel="0" collapsed="false">
      <c r="B766" s="90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90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90"/>
      <c r="Y766" s="2"/>
      <c r="Z766" s="2"/>
      <c r="AA766" s="2"/>
      <c r="AB766" s="98"/>
      <c r="AC766" s="2"/>
      <c r="AD766" s="2"/>
      <c r="AE766" s="2"/>
      <c r="AF766" s="2"/>
      <c r="AG766" s="71"/>
      <c r="AH766" s="85"/>
      <c r="AI766" s="85"/>
    </row>
    <row r="767" customFormat="false" ht="12.75" hidden="false" customHeight="true" outlineLevel="0" collapsed="false">
      <c r="B767" s="90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90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90"/>
      <c r="Y767" s="2"/>
      <c r="Z767" s="2"/>
      <c r="AA767" s="2"/>
      <c r="AB767" s="98"/>
      <c r="AC767" s="2"/>
      <c r="AD767" s="2"/>
      <c r="AE767" s="2"/>
      <c r="AF767" s="2"/>
      <c r="AG767" s="71"/>
      <c r="AH767" s="85"/>
      <c r="AI767" s="85"/>
    </row>
    <row r="768" customFormat="false" ht="12.75" hidden="false" customHeight="true" outlineLevel="0" collapsed="false">
      <c r="B768" s="90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90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90"/>
      <c r="Y768" s="2"/>
      <c r="Z768" s="2"/>
      <c r="AA768" s="2"/>
      <c r="AB768" s="98"/>
      <c r="AC768" s="2"/>
      <c r="AD768" s="2"/>
      <c r="AE768" s="2"/>
      <c r="AF768" s="2"/>
      <c r="AG768" s="71"/>
      <c r="AH768" s="85"/>
      <c r="AI768" s="85"/>
    </row>
    <row r="769" customFormat="false" ht="12.75" hidden="false" customHeight="true" outlineLevel="0" collapsed="false">
      <c r="B769" s="90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90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90"/>
      <c r="Y769" s="2"/>
      <c r="Z769" s="2"/>
      <c r="AA769" s="2"/>
      <c r="AB769" s="98"/>
      <c r="AC769" s="2"/>
      <c r="AD769" s="2"/>
      <c r="AE769" s="2"/>
      <c r="AF769" s="2"/>
      <c r="AG769" s="71"/>
      <c r="AH769" s="85"/>
      <c r="AI769" s="85"/>
    </row>
    <row r="770" customFormat="false" ht="12.75" hidden="false" customHeight="true" outlineLevel="0" collapsed="false">
      <c r="B770" s="90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90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90"/>
      <c r="Y770" s="2"/>
      <c r="Z770" s="2"/>
      <c r="AA770" s="2"/>
      <c r="AB770" s="98"/>
      <c r="AC770" s="2"/>
      <c r="AD770" s="2"/>
      <c r="AE770" s="2"/>
      <c r="AF770" s="2"/>
      <c r="AG770" s="71"/>
      <c r="AH770" s="85"/>
      <c r="AI770" s="85"/>
    </row>
    <row r="771" customFormat="false" ht="12.75" hidden="false" customHeight="true" outlineLevel="0" collapsed="false">
      <c r="B771" s="90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90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90"/>
      <c r="Y771" s="2"/>
      <c r="Z771" s="2"/>
      <c r="AA771" s="2"/>
      <c r="AB771" s="98"/>
      <c r="AC771" s="2"/>
      <c r="AD771" s="2"/>
      <c r="AE771" s="2"/>
      <c r="AF771" s="2"/>
      <c r="AG771" s="71"/>
      <c r="AH771" s="85"/>
      <c r="AI771" s="85"/>
    </row>
    <row r="772" customFormat="false" ht="12.75" hidden="false" customHeight="true" outlineLevel="0" collapsed="false">
      <c r="B772" s="90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90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90"/>
      <c r="Y772" s="2"/>
      <c r="Z772" s="2"/>
      <c r="AA772" s="2"/>
      <c r="AB772" s="98"/>
      <c r="AC772" s="2"/>
      <c r="AD772" s="2"/>
      <c r="AE772" s="2"/>
      <c r="AF772" s="2"/>
      <c r="AG772" s="71"/>
      <c r="AH772" s="85"/>
      <c r="AI772" s="85"/>
    </row>
    <row r="773" customFormat="false" ht="12.75" hidden="false" customHeight="true" outlineLevel="0" collapsed="false">
      <c r="B773" s="90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90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90"/>
      <c r="Y773" s="2"/>
      <c r="Z773" s="2"/>
      <c r="AA773" s="2"/>
      <c r="AB773" s="98"/>
      <c r="AC773" s="2"/>
      <c r="AD773" s="2"/>
      <c r="AE773" s="2"/>
      <c r="AF773" s="2"/>
      <c r="AG773" s="71"/>
      <c r="AH773" s="85"/>
      <c r="AI773" s="85"/>
    </row>
    <row r="774" customFormat="false" ht="12.75" hidden="false" customHeight="true" outlineLevel="0" collapsed="false">
      <c r="B774" s="90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90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90"/>
      <c r="Y774" s="2"/>
      <c r="Z774" s="2"/>
      <c r="AA774" s="2"/>
      <c r="AB774" s="98"/>
      <c r="AC774" s="2"/>
      <c r="AD774" s="2"/>
      <c r="AE774" s="2"/>
      <c r="AF774" s="2"/>
      <c r="AG774" s="71"/>
      <c r="AH774" s="85"/>
      <c r="AI774" s="85"/>
    </row>
    <row r="775" customFormat="false" ht="12.75" hidden="false" customHeight="true" outlineLevel="0" collapsed="false">
      <c r="B775" s="90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90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90"/>
      <c r="Y775" s="2"/>
      <c r="Z775" s="2"/>
      <c r="AA775" s="2"/>
      <c r="AB775" s="98"/>
      <c r="AC775" s="2"/>
      <c r="AD775" s="2"/>
      <c r="AE775" s="2"/>
      <c r="AF775" s="2"/>
      <c r="AG775" s="71"/>
      <c r="AH775" s="85"/>
      <c r="AI775" s="85"/>
    </row>
    <row r="776" customFormat="false" ht="12.75" hidden="false" customHeight="true" outlineLevel="0" collapsed="false">
      <c r="B776" s="90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90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90"/>
      <c r="Y776" s="2"/>
      <c r="Z776" s="2"/>
      <c r="AA776" s="2"/>
      <c r="AB776" s="98"/>
      <c r="AC776" s="2"/>
      <c r="AD776" s="2"/>
      <c r="AE776" s="2"/>
      <c r="AF776" s="2"/>
      <c r="AG776" s="71"/>
      <c r="AH776" s="85"/>
      <c r="AI776" s="85"/>
    </row>
    <row r="777" customFormat="false" ht="12.75" hidden="false" customHeight="true" outlineLevel="0" collapsed="false">
      <c r="B777" s="90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90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90"/>
      <c r="Y777" s="2"/>
      <c r="Z777" s="2"/>
      <c r="AA777" s="2"/>
      <c r="AB777" s="98"/>
      <c r="AC777" s="2"/>
      <c r="AD777" s="2"/>
      <c r="AE777" s="2"/>
      <c r="AF777" s="2"/>
      <c r="AG777" s="71"/>
      <c r="AH777" s="85"/>
      <c r="AI777" s="85"/>
    </row>
    <row r="778" customFormat="false" ht="12.75" hidden="false" customHeight="true" outlineLevel="0" collapsed="false">
      <c r="B778" s="90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90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90"/>
      <c r="Y778" s="2"/>
      <c r="Z778" s="2"/>
      <c r="AA778" s="2"/>
      <c r="AB778" s="98"/>
      <c r="AC778" s="2"/>
      <c r="AD778" s="2"/>
      <c r="AE778" s="2"/>
      <c r="AF778" s="2"/>
      <c r="AG778" s="71"/>
      <c r="AH778" s="85"/>
      <c r="AI778" s="85"/>
    </row>
    <row r="779" customFormat="false" ht="12.75" hidden="false" customHeight="true" outlineLevel="0" collapsed="false">
      <c r="B779" s="90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90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90"/>
      <c r="Y779" s="2"/>
      <c r="Z779" s="2"/>
      <c r="AA779" s="2"/>
      <c r="AB779" s="98"/>
      <c r="AC779" s="2"/>
      <c r="AD779" s="2"/>
      <c r="AE779" s="2"/>
      <c r="AF779" s="2"/>
      <c r="AG779" s="71"/>
      <c r="AH779" s="85"/>
      <c r="AI779" s="85"/>
    </row>
    <row r="780" customFormat="false" ht="12.75" hidden="false" customHeight="true" outlineLevel="0" collapsed="false">
      <c r="B780" s="90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90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90"/>
      <c r="Y780" s="2"/>
      <c r="Z780" s="2"/>
      <c r="AA780" s="2"/>
      <c r="AB780" s="98"/>
      <c r="AC780" s="2"/>
      <c r="AD780" s="2"/>
      <c r="AE780" s="2"/>
      <c r="AF780" s="2"/>
      <c r="AG780" s="71"/>
      <c r="AH780" s="85"/>
      <c r="AI780" s="85"/>
    </row>
    <row r="781" customFormat="false" ht="12.75" hidden="false" customHeight="true" outlineLevel="0" collapsed="false">
      <c r="B781" s="90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90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90"/>
      <c r="Y781" s="2"/>
      <c r="Z781" s="2"/>
      <c r="AA781" s="2"/>
      <c r="AB781" s="98"/>
      <c r="AC781" s="2"/>
      <c r="AD781" s="2"/>
      <c r="AE781" s="2"/>
      <c r="AF781" s="2"/>
      <c r="AG781" s="71"/>
      <c r="AH781" s="85"/>
      <c r="AI781" s="85"/>
    </row>
    <row r="782" customFormat="false" ht="12.75" hidden="false" customHeight="true" outlineLevel="0" collapsed="false">
      <c r="B782" s="90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90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90"/>
      <c r="Y782" s="2"/>
      <c r="Z782" s="2"/>
      <c r="AA782" s="2"/>
      <c r="AB782" s="98"/>
      <c r="AC782" s="2"/>
      <c r="AD782" s="2"/>
      <c r="AE782" s="2"/>
      <c r="AF782" s="2"/>
      <c r="AG782" s="71"/>
      <c r="AH782" s="85"/>
      <c r="AI782" s="85"/>
    </row>
    <row r="783" customFormat="false" ht="12.75" hidden="false" customHeight="true" outlineLevel="0" collapsed="false">
      <c r="B783" s="90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90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90"/>
      <c r="Y783" s="2"/>
      <c r="Z783" s="2"/>
      <c r="AA783" s="2"/>
      <c r="AB783" s="98"/>
      <c r="AC783" s="2"/>
      <c r="AD783" s="2"/>
      <c r="AE783" s="2"/>
      <c r="AF783" s="2"/>
      <c r="AG783" s="71"/>
      <c r="AH783" s="85"/>
      <c r="AI783" s="85"/>
    </row>
    <row r="784" customFormat="false" ht="12.75" hidden="false" customHeight="true" outlineLevel="0" collapsed="false">
      <c r="B784" s="90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90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90"/>
      <c r="Y784" s="2"/>
      <c r="Z784" s="2"/>
      <c r="AA784" s="2"/>
      <c r="AB784" s="98"/>
      <c r="AC784" s="2"/>
      <c r="AD784" s="2"/>
      <c r="AE784" s="2"/>
      <c r="AF784" s="2"/>
      <c r="AG784" s="71"/>
      <c r="AH784" s="85"/>
      <c r="AI784" s="85"/>
    </row>
    <row r="785" customFormat="false" ht="12.75" hidden="false" customHeight="true" outlineLevel="0" collapsed="false">
      <c r="B785" s="90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90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90"/>
      <c r="Y785" s="2"/>
      <c r="Z785" s="2"/>
      <c r="AA785" s="2"/>
      <c r="AB785" s="98"/>
      <c r="AC785" s="2"/>
      <c r="AD785" s="2"/>
      <c r="AE785" s="2"/>
      <c r="AF785" s="2"/>
      <c r="AG785" s="71"/>
      <c r="AH785" s="85"/>
      <c r="AI785" s="85"/>
    </row>
    <row r="786" customFormat="false" ht="12.75" hidden="false" customHeight="true" outlineLevel="0" collapsed="false">
      <c r="B786" s="90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90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90"/>
      <c r="Y786" s="2"/>
      <c r="Z786" s="2"/>
      <c r="AA786" s="2"/>
      <c r="AB786" s="98"/>
      <c r="AC786" s="2"/>
      <c r="AD786" s="2"/>
      <c r="AE786" s="2"/>
      <c r="AF786" s="2"/>
      <c r="AG786" s="71"/>
      <c r="AH786" s="85"/>
      <c r="AI786" s="85"/>
    </row>
    <row r="787" customFormat="false" ht="12.75" hidden="false" customHeight="true" outlineLevel="0" collapsed="false">
      <c r="B787" s="90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90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90"/>
      <c r="Y787" s="2"/>
      <c r="Z787" s="2"/>
      <c r="AA787" s="2"/>
      <c r="AB787" s="98"/>
      <c r="AC787" s="2"/>
      <c r="AD787" s="2"/>
      <c r="AE787" s="2"/>
      <c r="AF787" s="2"/>
      <c r="AG787" s="71"/>
      <c r="AH787" s="85"/>
      <c r="AI787" s="85"/>
    </row>
    <row r="788" customFormat="false" ht="12.75" hidden="false" customHeight="true" outlineLevel="0" collapsed="false">
      <c r="B788" s="90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90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90"/>
      <c r="Y788" s="2"/>
      <c r="Z788" s="2"/>
      <c r="AA788" s="2"/>
      <c r="AB788" s="98"/>
      <c r="AC788" s="2"/>
      <c r="AD788" s="2"/>
      <c r="AE788" s="2"/>
      <c r="AF788" s="2"/>
      <c r="AG788" s="71"/>
      <c r="AH788" s="85"/>
      <c r="AI788" s="85"/>
    </row>
    <row r="789" customFormat="false" ht="12.75" hidden="false" customHeight="true" outlineLevel="0" collapsed="false">
      <c r="B789" s="90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90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90"/>
      <c r="Y789" s="2"/>
      <c r="Z789" s="2"/>
      <c r="AA789" s="2"/>
      <c r="AB789" s="98"/>
      <c r="AC789" s="2"/>
      <c r="AD789" s="2"/>
      <c r="AE789" s="2"/>
      <c r="AF789" s="2"/>
      <c r="AG789" s="71"/>
      <c r="AH789" s="85"/>
      <c r="AI789" s="85"/>
    </row>
    <row r="790" customFormat="false" ht="12.75" hidden="false" customHeight="true" outlineLevel="0" collapsed="false">
      <c r="B790" s="90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90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90"/>
      <c r="Y790" s="2"/>
      <c r="Z790" s="2"/>
      <c r="AA790" s="2"/>
      <c r="AB790" s="98"/>
      <c r="AC790" s="2"/>
      <c r="AD790" s="2"/>
      <c r="AE790" s="2"/>
      <c r="AF790" s="2"/>
      <c r="AG790" s="71"/>
      <c r="AH790" s="85"/>
      <c r="AI790" s="85"/>
    </row>
    <row r="791" customFormat="false" ht="12.75" hidden="false" customHeight="true" outlineLevel="0" collapsed="false">
      <c r="B791" s="90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90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90"/>
      <c r="Y791" s="2"/>
      <c r="Z791" s="2"/>
      <c r="AA791" s="2"/>
      <c r="AB791" s="98"/>
      <c r="AC791" s="2"/>
      <c r="AD791" s="2"/>
      <c r="AE791" s="2"/>
      <c r="AF791" s="2"/>
      <c r="AG791" s="71"/>
      <c r="AH791" s="85"/>
      <c r="AI791" s="85"/>
    </row>
    <row r="792" customFormat="false" ht="12.75" hidden="false" customHeight="true" outlineLevel="0" collapsed="false">
      <c r="B792" s="90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90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90"/>
      <c r="Y792" s="2"/>
      <c r="Z792" s="2"/>
      <c r="AA792" s="2"/>
      <c r="AB792" s="98"/>
      <c r="AC792" s="2"/>
      <c r="AD792" s="2"/>
      <c r="AE792" s="2"/>
      <c r="AF792" s="2"/>
      <c r="AG792" s="71"/>
      <c r="AH792" s="85"/>
      <c r="AI792" s="85"/>
    </row>
    <row r="793" customFormat="false" ht="12.75" hidden="false" customHeight="true" outlineLevel="0" collapsed="false">
      <c r="B793" s="90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90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90"/>
      <c r="Y793" s="2"/>
      <c r="Z793" s="2"/>
      <c r="AA793" s="2"/>
      <c r="AB793" s="98"/>
      <c r="AC793" s="2"/>
      <c r="AD793" s="2"/>
      <c r="AE793" s="2"/>
      <c r="AF793" s="2"/>
      <c r="AG793" s="71"/>
      <c r="AH793" s="85"/>
      <c r="AI793" s="85"/>
    </row>
    <row r="794" customFormat="false" ht="12.75" hidden="false" customHeight="true" outlineLevel="0" collapsed="false">
      <c r="B794" s="90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90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90"/>
      <c r="Y794" s="2"/>
      <c r="Z794" s="2"/>
      <c r="AA794" s="2"/>
      <c r="AB794" s="98"/>
      <c r="AC794" s="2"/>
      <c r="AD794" s="2"/>
      <c r="AE794" s="2"/>
      <c r="AF794" s="2"/>
      <c r="AG794" s="71"/>
      <c r="AH794" s="85"/>
      <c r="AI794" s="85"/>
    </row>
    <row r="795" customFormat="false" ht="12.75" hidden="false" customHeight="true" outlineLevel="0" collapsed="false">
      <c r="B795" s="90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90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90"/>
      <c r="Y795" s="2"/>
      <c r="Z795" s="2"/>
      <c r="AA795" s="2"/>
      <c r="AB795" s="98"/>
      <c r="AC795" s="2"/>
      <c r="AD795" s="2"/>
      <c r="AE795" s="2"/>
      <c r="AF795" s="2"/>
      <c r="AG795" s="71"/>
      <c r="AH795" s="85"/>
      <c r="AI795" s="85"/>
    </row>
    <row r="796" customFormat="false" ht="12.75" hidden="false" customHeight="true" outlineLevel="0" collapsed="false">
      <c r="B796" s="90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90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90"/>
      <c r="Y796" s="2"/>
      <c r="Z796" s="2"/>
      <c r="AA796" s="2"/>
      <c r="AB796" s="98"/>
      <c r="AC796" s="2"/>
      <c r="AD796" s="2"/>
      <c r="AE796" s="2"/>
      <c r="AF796" s="2"/>
      <c r="AG796" s="71"/>
      <c r="AH796" s="85"/>
      <c r="AI796" s="85"/>
    </row>
    <row r="797" customFormat="false" ht="12.75" hidden="false" customHeight="true" outlineLevel="0" collapsed="false">
      <c r="B797" s="90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90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90"/>
      <c r="Y797" s="2"/>
      <c r="Z797" s="2"/>
      <c r="AA797" s="2"/>
      <c r="AB797" s="98"/>
      <c r="AC797" s="2"/>
      <c r="AD797" s="2"/>
      <c r="AE797" s="2"/>
      <c r="AF797" s="2"/>
      <c r="AG797" s="71"/>
      <c r="AH797" s="85"/>
      <c r="AI797" s="85"/>
    </row>
    <row r="798" customFormat="false" ht="12.75" hidden="false" customHeight="true" outlineLevel="0" collapsed="false">
      <c r="B798" s="90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90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90"/>
      <c r="Y798" s="2"/>
      <c r="Z798" s="2"/>
      <c r="AA798" s="2"/>
      <c r="AB798" s="98"/>
      <c r="AC798" s="2"/>
      <c r="AD798" s="2"/>
      <c r="AE798" s="2"/>
      <c r="AF798" s="2"/>
      <c r="AG798" s="71"/>
      <c r="AH798" s="85"/>
      <c r="AI798" s="85"/>
    </row>
    <row r="799" customFormat="false" ht="12.75" hidden="false" customHeight="true" outlineLevel="0" collapsed="false">
      <c r="B799" s="90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90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90"/>
      <c r="Y799" s="2"/>
      <c r="Z799" s="2"/>
      <c r="AA799" s="2"/>
      <c r="AB799" s="98"/>
      <c r="AC799" s="2"/>
      <c r="AD799" s="2"/>
      <c r="AE799" s="2"/>
      <c r="AF799" s="2"/>
      <c r="AG799" s="71"/>
      <c r="AH799" s="85"/>
      <c r="AI799" s="85"/>
    </row>
    <row r="800" customFormat="false" ht="12.75" hidden="false" customHeight="true" outlineLevel="0" collapsed="false">
      <c r="B800" s="90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90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90"/>
      <c r="Y800" s="2"/>
      <c r="Z800" s="2"/>
      <c r="AA800" s="2"/>
      <c r="AB800" s="98"/>
      <c r="AC800" s="2"/>
      <c r="AD800" s="2"/>
      <c r="AE800" s="2"/>
      <c r="AF800" s="2"/>
      <c r="AG800" s="71"/>
      <c r="AH800" s="85"/>
      <c r="AI800" s="85"/>
    </row>
    <row r="801" customFormat="false" ht="12.75" hidden="false" customHeight="true" outlineLevel="0" collapsed="false">
      <c r="B801" s="90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90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90"/>
      <c r="Y801" s="2"/>
      <c r="Z801" s="2"/>
      <c r="AA801" s="2"/>
      <c r="AB801" s="98"/>
      <c r="AC801" s="2"/>
      <c r="AD801" s="2"/>
      <c r="AE801" s="2"/>
      <c r="AF801" s="2"/>
      <c r="AG801" s="71"/>
      <c r="AH801" s="85"/>
      <c r="AI801" s="85"/>
    </row>
    <row r="802" customFormat="false" ht="12.75" hidden="false" customHeight="true" outlineLevel="0" collapsed="false">
      <c r="B802" s="90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90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90"/>
      <c r="Y802" s="2"/>
      <c r="Z802" s="2"/>
      <c r="AA802" s="2"/>
      <c r="AB802" s="98"/>
      <c r="AC802" s="2"/>
      <c r="AD802" s="2"/>
      <c r="AE802" s="2"/>
      <c r="AF802" s="2"/>
      <c r="AG802" s="71"/>
      <c r="AH802" s="85"/>
      <c r="AI802" s="85"/>
    </row>
    <row r="803" customFormat="false" ht="12.75" hidden="false" customHeight="true" outlineLevel="0" collapsed="false">
      <c r="B803" s="90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90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90"/>
      <c r="Y803" s="2"/>
      <c r="Z803" s="2"/>
      <c r="AA803" s="2"/>
      <c r="AB803" s="98"/>
      <c r="AC803" s="2"/>
      <c r="AD803" s="2"/>
      <c r="AE803" s="2"/>
      <c r="AF803" s="2"/>
      <c r="AG803" s="71"/>
      <c r="AH803" s="85"/>
      <c r="AI803" s="85"/>
    </row>
    <row r="804" customFormat="false" ht="12.75" hidden="false" customHeight="true" outlineLevel="0" collapsed="false">
      <c r="B804" s="90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90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90"/>
      <c r="Y804" s="2"/>
      <c r="Z804" s="2"/>
      <c r="AA804" s="2"/>
      <c r="AB804" s="98"/>
      <c r="AC804" s="2"/>
      <c r="AD804" s="2"/>
      <c r="AE804" s="2"/>
      <c r="AF804" s="2"/>
      <c r="AG804" s="71"/>
      <c r="AH804" s="85"/>
      <c r="AI804" s="85"/>
    </row>
    <row r="805" customFormat="false" ht="12.75" hidden="false" customHeight="true" outlineLevel="0" collapsed="false">
      <c r="B805" s="90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90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90"/>
      <c r="Y805" s="2"/>
      <c r="Z805" s="2"/>
      <c r="AA805" s="2"/>
      <c r="AB805" s="98"/>
      <c r="AC805" s="2"/>
      <c r="AD805" s="2"/>
      <c r="AE805" s="2"/>
      <c r="AF805" s="2"/>
      <c r="AG805" s="71"/>
      <c r="AH805" s="85"/>
      <c r="AI805" s="85"/>
    </row>
    <row r="806" customFormat="false" ht="12.75" hidden="false" customHeight="true" outlineLevel="0" collapsed="false">
      <c r="B806" s="90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90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90"/>
      <c r="Y806" s="2"/>
      <c r="Z806" s="2"/>
      <c r="AA806" s="2"/>
      <c r="AB806" s="98"/>
      <c r="AC806" s="2"/>
      <c r="AD806" s="2"/>
      <c r="AE806" s="2"/>
      <c r="AF806" s="2"/>
      <c r="AG806" s="71"/>
      <c r="AH806" s="85"/>
      <c r="AI806" s="85"/>
    </row>
    <row r="807" customFormat="false" ht="12.75" hidden="false" customHeight="true" outlineLevel="0" collapsed="false">
      <c r="B807" s="90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90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90"/>
      <c r="Y807" s="2"/>
      <c r="Z807" s="2"/>
      <c r="AA807" s="2"/>
      <c r="AB807" s="98"/>
      <c r="AC807" s="2"/>
      <c r="AD807" s="2"/>
      <c r="AE807" s="2"/>
      <c r="AF807" s="2"/>
      <c r="AG807" s="71"/>
      <c r="AH807" s="85"/>
      <c r="AI807" s="85"/>
    </row>
    <row r="808" customFormat="false" ht="12.75" hidden="false" customHeight="true" outlineLevel="0" collapsed="false">
      <c r="B808" s="90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90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90"/>
      <c r="Y808" s="2"/>
      <c r="Z808" s="2"/>
      <c r="AA808" s="2"/>
      <c r="AB808" s="98"/>
      <c r="AC808" s="2"/>
      <c r="AD808" s="2"/>
      <c r="AE808" s="2"/>
      <c r="AF808" s="2"/>
      <c r="AG808" s="71"/>
      <c r="AH808" s="85"/>
      <c r="AI808" s="85"/>
    </row>
    <row r="809" customFormat="false" ht="12.75" hidden="false" customHeight="true" outlineLevel="0" collapsed="false">
      <c r="B809" s="90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90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90"/>
      <c r="Y809" s="2"/>
      <c r="Z809" s="2"/>
      <c r="AA809" s="2"/>
      <c r="AB809" s="98"/>
      <c r="AC809" s="2"/>
      <c r="AD809" s="2"/>
      <c r="AE809" s="2"/>
      <c r="AF809" s="2"/>
      <c r="AG809" s="71"/>
      <c r="AH809" s="85"/>
      <c r="AI809" s="85"/>
    </row>
    <row r="810" customFormat="false" ht="12.75" hidden="false" customHeight="true" outlineLevel="0" collapsed="false">
      <c r="B810" s="90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90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90"/>
      <c r="Y810" s="2"/>
      <c r="Z810" s="2"/>
      <c r="AA810" s="2"/>
      <c r="AB810" s="98"/>
      <c r="AC810" s="2"/>
      <c r="AD810" s="2"/>
      <c r="AE810" s="2"/>
      <c r="AF810" s="2"/>
      <c r="AG810" s="71"/>
      <c r="AH810" s="85"/>
      <c r="AI810" s="85"/>
    </row>
    <row r="811" customFormat="false" ht="12.75" hidden="false" customHeight="true" outlineLevel="0" collapsed="false">
      <c r="B811" s="90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90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90"/>
      <c r="Y811" s="2"/>
      <c r="Z811" s="2"/>
      <c r="AA811" s="2"/>
      <c r="AB811" s="98"/>
      <c r="AC811" s="2"/>
      <c r="AD811" s="2"/>
      <c r="AE811" s="2"/>
      <c r="AF811" s="2"/>
      <c r="AG811" s="71"/>
      <c r="AH811" s="85"/>
      <c r="AI811" s="85"/>
    </row>
    <row r="812" customFormat="false" ht="12.75" hidden="false" customHeight="true" outlineLevel="0" collapsed="false">
      <c r="B812" s="90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90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90"/>
      <c r="Y812" s="2"/>
      <c r="Z812" s="2"/>
      <c r="AA812" s="2"/>
      <c r="AB812" s="98"/>
      <c r="AC812" s="2"/>
      <c r="AD812" s="2"/>
      <c r="AE812" s="2"/>
      <c r="AF812" s="2"/>
      <c r="AG812" s="71"/>
      <c r="AH812" s="85"/>
      <c r="AI812" s="85"/>
    </row>
    <row r="813" customFormat="false" ht="12.75" hidden="false" customHeight="true" outlineLevel="0" collapsed="false">
      <c r="B813" s="90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90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90"/>
      <c r="Y813" s="2"/>
      <c r="Z813" s="2"/>
      <c r="AA813" s="2"/>
      <c r="AB813" s="98"/>
      <c r="AC813" s="2"/>
      <c r="AD813" s="2"/>
      <c r="AE813" s="2"/>
      <c r="AF813" s="2"/>
      <c r="AG813" s="71"/>
      <c r="AH813" s="85"/>
      <c r="AI813" s="85"/>
    </row>
    <row r="814" customFormat="false" ht="12.75" hidden="false" customHeight="true" outlineLevel="0" collapsed="false">
      <c r="B814" s="90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90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90"/>
      <c r="Y814" s="2"/>
      <c r="Z814" s="2"/>
      <c r="AA814" s="2"/>
      <c r="AB814" s="98"/>
      <c r="AC814" s="2"/>
      <c r="AD814" s="2"/>
      <c r="AE814" s="2"/>
      <c r="AF814" s="2"/>
      <c r="AG814" s="71"/>
      <c r="AH814" s="85"/>
      <c r="AI814" s="85"/>
    </row>
    <row r="815" customFormat="false" ht="12.75" hidden="false" customHeight="true" outlineLevel="0" collapsed="false">
      <c r="B815" s="90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90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90"/>
      <c r="Y815" s="2"/>
      <c r="Z815" s="2"/>
      <c r="AA815" s="2"/>
      <c r="AB815" s="98"/>
      <c r="AC815" s="2"/>
      <c r="AD815" s="2"/>
      <c r="AE815" s="2"/>
      <c r="AF815" s="2"/>
      <c r="AG815" s="71"/>
      <c r="AH815" s="85"/>
      <c r="AI815" s="85"/>
    </row>
    <row r="816" customFormat="false" ht="12.75" hidden="false" customHeight="true" outlineLevel="0" collapsed="false">
      <c r="B816" s="90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90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90"/>
      <c r="Y816" s="2"/>
      <c r="Z816" s="2"/>
      <c r="AA816" s="2"/>
      <c r="AB816" s="98"/>
      <c r="AC816" s="2"/>
      <c r="AD816" s="2"/>
      <c r="AE816" s="2"/>
      <c r="AF816" s="2"/>
      <c r="AG816" s="71"/>
      <c r="AH816" s="85"/>
      <c r="AI816" s="85"/>
    </row>
    <row r="817" customFormat="false" ht="12.75" hidden="false" customHeight="true" outlineLevel="0" collapsed="false">
      <c r="B817" s="90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90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90"/>
      <c r="Y817" s="2"/>
      <c r="Z817" s="2"/>
      <c r="AA817" s="2"/>
      <c r="AB817" s="98"/>
      <c r="AC817" s="2"/>
      <c r="AD817" s="2"/>
      <c r="AE817" s="2"/>
      <c r="AF817" s="2"/>
      <c r="AG817" s="71"/>
      <c r="AH817" s="85"/>
      <c r="AI817" s="85"/>
    </row>
    <row r="818" customFormat="false" ht="12.75" hidden="false" customHeight="true" outlineLevel="0" collapsed="false">
      <c r="B818" s="90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90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90"/>
      <c r="Y818" s="2"/>
      <c r="Z818" s="2"/>
      <c r="AA818" s="2"/>
      <c r="AB818" s="98"/>
      <c r="AC818" s="2"/>
      <c r="AD818" s="2"/>
      <c r="AE818" s="2"/>
      <c r="AF818" s="2"/>
      <c r="AG818" s="71"/>
      <c r="AH818" s="85"/>
      <c r="AI818" s="85"/>
    </row>
    <row r="819" customFormat="false" ht="12.75" hidden="false" customHeight="true" outlineLevel="0" collapsed="false">
      <c r="B819" s="90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90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90"/>
      <c r="Y819" s="2"/>
      <c r="Z819" s="2"/>
      <c r="AA819" s="2"/>
      <c r="AB819" s="98"/>
      <c r="AC819" s="2"/>
      <c r="AD819" s="2"/>
      <c r="AE819" s="2"/>
      <c r="AF819" s="2"/>
      <c r="AG819" s="71"/>
      <c r="AH819" s="85"/>
      <c r="AI819" s="85"/>
    </row>
    <row r="820" customFormat="false" ht="12.75" hidden="false" customHeight="true" outlineLevel="0" collapsed="false">
      <c r="B820" s="90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90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90"/>
      <c r="Y820" s="2"/>
      <c r="Z820" s="2"/>
      <c r="AA820" s="2"/>
      <c r="AB820" s="98"/>
      <c r="AC820" s="2"/>
      <c r="AD820" s="2"/>
      <c r="AE820" s="2"/>
      <c r="AF820" s="2"/>
      <c r="AG820" s="71"/>
      <c r="AH820" s="85"/>
      <c r="AI820" s="85"/>
    </row>
    <row r="821" customFormat="false" ht="12.75" hidden="false" customHeight="true" outlineLevel="0" collapsed="false">
      <c r="B821" s="90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90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90"/>
      <c r="Y821" s="2"/>
      <c r="Z821" s="2"/>
      <c r="AA821" s="2"/>
      <c r="AB821" s="98"/>
      <c r="AC821" s="2"/>
      <c r="AD821" s="2"/>
      <c r="AE821" s="2"/>
      <c r="AF821" s="2"/>
      <c r="AG821" s="71"/>
      <c r="AH821" s="85"/>
      <c r="AI821" s="85"/>
    </row>
    <row r="822" customFormat="false" ht="12.75" hidden="false" customHeight="true" outlineLevel="0" collapsed="false">
      <c r="B822" s="90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90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90"/>
      <c r="Y822" s="2"/>
      <c r="Z822" s="2"/>
      <c r="AA822" s="2"/>
      <c r="AB822" s="98"/>
      <c r="AC822" s="2"/>
      <c r="AD822" s="2"/>
      <c r="AE822" s="2"/>
      <c r="AF822" s="2"/>
      <c r="AG822" s="71"/>
      <c r="AH822" s="85"/>
      <c r="AI822" s="85"/>
    </row>
    <row r="823" customFormat="false" ht="12.75" hidden="false" customHeight="true" outlineLevel="0" collapsed="false">
      <c r="B823" s="90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90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90"/>
      <c r="Y823" s="2"/>
      <c r="Z823" s="2"/>
      <c r="AA823" s="2"/>
      <c r="AB823" s="98"/>
      <c r="AC823" s="2"/>
      <c r="AD823" s="2"/>
      <c r="AE823" s="2"/>
      <c r="AF823" s="2"/>
      <c r="AG823" s="71"/>
      <c r="AH823" s="85"/>
      <c r="AI823" s="85"/>
    </row>
    <row r="824" customFormat="false" ht="12.75" hidden="false" customHeight="true" outlineLevel="0" collapsed="false">
      <c r="B824" s="90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90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90"/>
      <c r="Y824" s="2"/>
      <c r="Z824" s="2"/>
      <c r="AA824" s="2"/>
      <c r="AB824" s="98"/>
      <c r="AC824" s="2"/>
      <c r="AD824" s="2"/>
      <c r="AE824" s="2"/>
      <c r="AF824" s="2"/>
      <c r="AG824" s="71"/>
      <c r="AH824" s="85"/>
      <c r="AI824" s="85"/>
    </row>
    <row r="825" customFormat="false" ht="12.75" hidden="false" customHeight="true" outlineLevel="0" collapsed="false">
      <c r="B825" s="90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90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90"/>
      <c r="Y825" s="2"/>
      <c r="Z825" s="2"/>
      <c r="AA825" s="2"/>
      <c r="AB825" s="98"/>
      <c r="AC825" s="2"/>
      <c r="AD825" s="2"/>
      <c r="AE825" s="2"/>
      <c r="AF825" s="2"/>
      <c r="AG825" s="71"/>
      <c r="AH825" s="85"/>
      <c r="AI825" s="85"/>
    </row>
    <row r="826" customFormat="false" ht="12.75" hidden="false" customHeight="true" outlineLevel="0" collapsed="false">
      <c r="B826" s="90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90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90"/>
      <c r="Y826" s="2"/>
      <c r="Z826" s="2"/>
      <c r="AA826" s="2"/>
      <c r="AB826" s="98"/>
      <c r="AC826" s="2"/>
      <c r="AD826" s="2"/>
      <c r="AE826" s="2"/>
      <c r="AF826" s="2"/>
      <c r="AG826" s="71"/>
      <c r="AH826" s="85"/>
      <c r="AI826" s="85"/>
    </row>
    <row r="827" customFormat="false" ht="12.75" hidden="false" customHeight="true" outlineLevel="0" collapsed="false">
      <c r="B827" s="90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90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90"/>
      <c r="Y827" s="2"/>
      <c r="Z827" s="2"/>
      <c r="AA827" s="2"/>
      <c r="AB827" s="98"/>
      <c r="AC827" s="2"/>
      <c r="AD827" s="2"/>
      <c r="AE827" s="2"/>
      <c r="AF827" s="2"/>
      <c r="AG827" s="71"/>
      <c r="AH827" s="85"/>
      <c r="AI827" s="85"/>
    </row>
    <row r="828" customFormat="false" ht="12.75" hidden="false" customHeight="true" outlineLevel="0" collapsed="false">
      <c r="B828" s="90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90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90"/>
      <c r="Y828" s="2"/>
      <c r="Z828" s="2"/>
      <c r="AA828" s="2"/>
      <c r="AB828" s="98"/>
      <c r="AC828" s="2"/>
      <c r="AD828" s="2"/>
      <c r="AE828" s="2"/>
      <c r="AF828" s="2"/>
      <c r="AG828" s="71"/>
      <c r="AH828" s="85"/>
      <c r="AI828" s="85"/>
    </row>
    <row r="829" customFormat="false" ht="12.75" hidden="false" customHeight="true" outlineLevel="0" collapsed="false">
      <c r="B829" s="90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90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90"/>
      <c r="Y829" s="2"/>
      <c r="Z829" s="2"/>
      <c r="AA829" s="2"/>
      <c r="AB829" s="98"/>
      <c r="AC829" s="2"/>
      <c r="AD829" s="2"/>
      <c r="AE829" s="2"/>
      <c r="AF829" s="2"/>
      <c r="AG829" s="71"/>
      <c r="AH829" s="85"/>
      <c r="AI829" s="85"/>
    </row>
    <row r="830" customFormat="false" ht="12.75" hidden="false" customHeight="true" outlineLevel="0" collapsed="false">
      <c r="B830" s="90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90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90"/>
      <c r="Y830" s="2"/>
      <c r="Z830" s="2"/>
      <c r="AA830" s="2"/>
      <c r="AB830" s="98"/>
      <c r="AC830" s="2"/>
      <c r="AD830" s="2"/>
      <c r="AE830" s="2"/>
      <c r="AF830" s="2"/>
      <c r="AG830" s="71"/>
      <c r="AH830" s="85"/>
      <c r="AI830" s="85"/>
    </row>
    <row r="831" customFormat="false" ht="12.75" hidden="false" customHeight="true" outlineLevel="0" collapsed="false">
      <c r="B831" s="90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90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90"/>
      <c r="Y831" s="2"/>
      <c r="Z831" s="2"/>
      <c r="AA831" s="2"/>
      <c r="AB831" s="98"/>
      <c r="AC831" s="2"/>
      <c r="AD831" s="2"/>
      <c r="AE831" s="2"/>
      <c r="AF831" s="2"/>
      <c r="AG831" s="71"/>
      <c r="AH831" s="85"/>
      <c r="AI831" s="85"/>
    </row>
    <row r="832" customFormat="false" ht="12.75" hidden="false" customHeight="true" outlineLevel="0" collapsed="false">
      <c r="B832" s="90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90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90"/>
      <c r="Y832" s="2"/>
      <c r="Z832" s="2"/>
      <c r="AA832" s="2"/>
      <c r="AB832" s="98"/>
      <c r="AC832" s="2"/>
      <c r="AD832" s="2"/>
      <c r="AE832" s="2"/>
      <c r="AF832" s="2"/>
      <c r="AG832" s="71"/>
      <c r="AH832" s="85"/>
      <c r="AI832" s="85"/>
    </row>
    <row r="833" customFormat="false" ht="12.75" hidden="false" customHeight="true" outlineLevel="0" collapsed="false">
      <c r="B833" s="90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90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90"/>
      <c r="Y833" s="2"/>
      <c r="Z833" s="2"/>
      <c r="AA833" s="2"/>
      <c r="AB833" s="98"/>
      <c r="AC833" s="2"/>
      <c r="AD833" s="2"/>
      <c r="AE833" s="2"/>
      <c r="AF833" s="2"/>
      <c r="AG833" s="71"/>
      <c r="AH833" s="85"/>
      <c r="AI833" s="85"/>
    </row>
    <row r="834" customFormat="false" ht="12.75" hidden="false" customHeight="true" outlineLevel="0" collapsed="false">
      <c r="B834" s="90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90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90"/>
      <c r="Y834" s="2"/>
      <c r="Z834" s="2"/>
      <c r="AA834" s="2"/>
      <c r="AB834" s="98"/>
      <c r="AC834" s="2"/>
      <c r="AD834" s="2"/>
      <c r="AE834" s="2"/>
      <c r="AF834" s="2"/>
      <c r="AG834" s="71"/>
      <c r="AH834" s="85"/>
      <c r="AI834" s="85"/>
    </row>
    <row r="835" customFormat="false" ht="12.75" hidden="false" customHeight="true" outlineLevel="0" collapsed="false">
      <c r="B835" s="90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90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90"/>
      <c r="Y835" s="2"/>
      <c r="Z835" s="2"/>
      <c r="AA835" s="2"/>
      <c r="AB835" s="98"/>
      <c r="AC835" s="2"/>
      <c r="AD835" s="2"/>
      <c r="AE835" s="2"/>
      <c r="AF835" s="2"/>
      <c r="AG835" s="71"/>
      <c r="AH835" s="85"/>
      <c r="AI835" s="85"/>
    </row>
    <row r="836" customFormat="false" ht="12.75" hidden="false" customHeight="true" outlineLevel="0" collapsed="false">
      <c r="B836" s="90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90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90"/>
      <c r="Y836" s="2"/>
      <c r="Z836" s="2"/>
      <c r="AA836" s="2"/>
      <c r="AB836" s="98"/>
      <c r="AC836" s="2"/>
      <c r="AD836" s="2"/>
      <c r="AE836" s="2"/>
      <c r="AF836" s="2"/>
      <c r="AG836" s="71"/>
      <c r="AH836" s="85"/>
      <c r="AI836" s="85"/>
    </row>
    <row r="837" customFormat="false" ht="12.75" hidden="false" customHeight="true" outlineLevel="0" collapsed="false">
      <c r="B837" s="90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90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90"/>
      <c r="Y837" s="2"/>
      <c r="Z837" s="2"/>
      <c r="AA837" s="2"/>
      <c r="AB837" s="98"/>
      <c r="AC837" s="2"/>
      <c r="AD837" s="2"/>
      <c r="AE837" s="2"/>
      <c r="AF837" s="2"/>
      <c r="AG837" s="71"/>
      <c r="AH837" s="85"/>
      <c r="AI837" s="85"/>
    </row>
    <row r="838" customFormat="false" ht="12.75" hidden="false" customHeight="true" outlineLevel="0" collapsed="false">
      <c r="B838" s="90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90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90"/>
      <c r="Y838" s="2"/>
      <c r="Z838" s="2"/>
      <c r="AA838" s="2"/>
      <c r="AB838" s="98"/>
      <c r="AC838" s="2"/>
      <c r="AD838" s="2"/>
      <c r="AE838" s="2"/>
      <c r="AF838" s="2"/>
      <c r="AG838" s="71"/>
      <c r="AH838" s="85"/>
      <c r="AI838" s="85"/>
    </row>
    <row r="839" customFormat="false" ht="12.75" hidden="false" customHeight="true" outlineLevel="0" collapsed="false">
      <c r="B839" s="90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90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90"/>
      <c r="Y839" s="2"/>
      <c r="Z839" s="2"/>
      <c r="AA839" s="2"/>
      <c r="AB839" s="98"/>
      <c r="AC839" s="2"/>
      <c r="AD839" s="2"/>
      <c r="AE839" s="2"/>
      <c r="AF839" s="2"/>
      <c r="AG839" s="71"/>
      <c r="AH839" s="85"/>
      <c r="AI839" s="85"/>
    </row>
    <row r="840" customFormat="false" ht="12.75" hidden="false" customHeight="true" outlineLevel="0" collapsed="false">
      <c r="B840" s="90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90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90"/>
      <c r="Y840" s="2"/>
      <c r="Z840" s="2"/>
      <c r="AA840" s="2"/>
      <c r="AB840" s="98"/>
      <c r="AC840" s="2"/>
      <c r="AD840" s="2"/>
      <c r="AE840" s="2"/>
      <c r="AF840" s="2"/>
      <c r="AG840" s="71"/>
      <c r="AH840" s="85"/>
      <c r="AI840" s="85"/>
    </row>
    <row r="841" customFormat="false" ht="12.75" hidden="false" customHeight="true" outlineLevel="0" collapsed="false">
      <c r="B841" s="90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90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90"/>
      <c r="Y841" s="2"/>
      <c r="Z841" s="2"/>
      <c r="AA841" s="2"/>
      <c r="AB841" s="98"/>
      <c r="AC841" s="2"/>
      <c r="AD841" s="2"/>
      <c r="AE841" s="2"/>
      <c r="AF841" s="2"/>
      <c r="AG841" s="71"/>
      <c r="AH841" s="85"/>
      <c r="AI841" s="85"/>
    </row>
    <row r="842" customFormat="false" ht="12.75" hidden="false" customHeight="true" outlineLevel="0" collapsed="false">
      <c r="B842" s="90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90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90"/>
      <c r="Y842" s="2"/>
      <c r="Z842" s="2"/>
      <c r="AA842" s="2"/>
      <c r="AB842" s="98"/>
      <c r="AC842" s="2"/>
      <c r="AD842" s="2"/>
      <c r="AE842" s="2"/>
      <c r="AF842" s="2"/>
      <c r="AG842" s="71"/>
      <c r="AH842" s="85"/>
      <c r="AI842" s="85"/>
    </row>
    <row r="843" customFormat="false" ht="12.75" hidden="false" customHeight="true" outlineLevel="0" collapsed="false">
      <c r="B843" s="90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90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90"/>
      <c r="Y843" s="2"/>
      <c r="Z843" s="2"/>
      <c r="AA843" s="2"/>
      <c r="AB843" s="98"/>
      <c r="AC843" s="2"/>
      <c r="AD843" s="2"/>
      <c r="AE843" s="2"/>
      <c r="AF843" s="2"/>
      <c r="AG843" s="71"/>
      <c r="AH843" s="85"/>
      <c r="AI843" s="85"/>
    </row>
    <row r="844" customFormat="false" ht="12.75" hidden="false" customHeight="true" outlineLevel="0" collapsed="false">
      <c r="B844" s="90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90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90"/>
      <c r="Y844" s="2"/>
      <c r="Z844" s="2"/>
      <c r="AA844" s="2"/>
      <c r="AB844" s="98"/>
      <c r="AC844" s="2"/>
      <c r="AD844" s="2"/>
      <c r="AE844" s="2"/>
      <c r="AF844" s="2"/>
      <c r="AG844" s="71"/>
      <c r="AH844" s="85"/>
      <c r="AI844" s="85"/>
    </row>
    <row r="845" customFormat="false" ht="12.75" hidden="false" customHeight="true" outlineLevel="0" collapsed="false">
      <c r="B845" s="90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90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90"/>
      <c r="Y845" s="2"/>
      <c r="Z845" s="2"/>
      <c r="AA845" s="2"/>
      <c r="AB845" s="98"/>
      <c r="AC845" s="2"/>
      <c r="AD845" s="2"/>
      <c r="AE845" s="2"/>
      <c r="AF845" s="2"/>
      <c r="AG845" s="71"/>
      <c r="AH845" s="85"/>
      <c r="AI845" s="85"/>
    </row>
    <row r="846" customFormat="false" ht="12.75" hidden="false" customHeight="true" outlineLevel="0" collapsed="false">
      <c r="B846" s="90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90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90"/>
      <c r="Y846" s="2"/>
      <c r="Z846" s="2"/>
      <c r="AA846" s="2"/>
      <c r="AB846" s="98"/>
      <c r="AC846" s="2"/>
      <c r="AD846" s="2"/>
      <c r="AE846" s="2"/>
      <c r="AF846" s="2"/>
      <c r="AG846" s="71"/>
      <c r="AH846" s="85"/>
      <c r="AI846" s="85"/>
    </row>
    <row r="847" customFormat="false" ht="12.75" hidden="false" customHeight="true" outlineLevel="0" collapsed="false">
      <c r="B847" s="90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90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90"/>
      <c r="Y847" s="2"/>
      <c r="Z847" s="2"/>
      <c r="AA847" s="2"/>
      <c r="AB847" s="98"/>
      <c r="AC847" s="2"/>
      <c r="AD847" s="2"/>
      <c r="AE847" s="2"/>
      <c r="AF847" s="2"/>
      <c r="AG847" s="71"/>
      <c r="AH847" s="85"/>
      <c r="AI847" s="85"/>
    </row>
    <row r="848" customFormat="false" ht="12.75" hidden="false" customHeight="true" outlineLevel="0" collapsed="false">
      <c r="B848" s="90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90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90"/>
      <c r="Y848" s="2"/>
      <c r="Z848" s="2"/>
      <c r="AA848" s="2"/>
      <c r="AB848" s="98"/>
      <c r="AC848" s="2"/>
      <c r="AD848" s="2"/>
      <c r="AE848" s="2"/>
      <c r="AF848" s="2"/>
      <c r="AG848" s="71"/>
      <c r="AH848" s="85"/>
      <c r="AI848" s="85"/>
    </row>
    <row r="849" customFormat="false" ht="12.75" hidden="false" customHeight="true" outlineLevel="0" collapsed="false">
      <c r="B849" s="90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90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90"/>
      <c r="Y849" s="2"/>
      <c r="Z849" s="2"/>
      <c r="AA849" s="2"/>
      <c r="AB849" s="98"/>
      <c r="AC849" s="2"/>
      <c r="AD849" s="2"/>
      <c r="AE849" s="2"/>
      <c r="AF849" s="2"/>
      <c r="AG849" s="71"/>
      <c r="AH849" s="85"/>
      <c r="AI849" s="85"/>
    </row>
    <row r="850" customFormat="false" ht="12.75" hidden="false" customHeight="true" outlineLevel="0" collapsed="false">
      <c r="B850" s="90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90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90"/>
      <c r="Y850" s="2"/>
      <c r="Z850" s="2"/>
      <c r="AA850" s="2"/>
      <c r="AB850" s="98"/>
      <c r="AC850" s="2"/>
      <c r="AD850" s="2"/>
      <c r="AE850" s="2"/>
      <c r="AF850" s="2"/>
      <c r="AG850" s="71"/>
      <c r="AH850" s="85"/>
      <c r="AI850" s="85"/>
    </row>
    <row r="851" customFormat="false" ht="12.75" hidden="false" customHeight="true" outlineLevel="0" collapsed="false">
      <c r="B851" s="90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90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90"/>
      <c r="Y851" s="2"/>
      <c r="Z851" s="2"/>
      <c r="AA851" s="2"/>
      <c r="AB851" s="98"/>
      <c r="AC851" s="2"/>
      <c r="AD851" s="2"/>
      <c r="AE851" s="2"/>
      <c r="AF851" s="2"/>
      <c r="AG851" s="71"/>
      <c r="AH851" s="85"/>
      <c r="AI851" s="85"/>
    </row>
    <row r="852" customFormat="false" ht="12.75" hidden="false" customHeight="true" outlineLevel="0" collapsed="false">
      <c r="B852" s="90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90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90"/>
      <c r="Y852" s="2"/>
      <c r="Z852" s="2"/>
      <c r="AA852" s="2"/>
      <c r="AB852" s="98"/>
      <c r="AC852" s="2"/>
      <c r="AD852" s="2"/>
      <c r="AE852" s="2"/>
      <c r="AF852" s="2"/>
      <c r="AG852" s="71"/>
      <c r="AH852" s="85"/>
      <c r="AI852" s="85"/>
    </row>
    <row r="853" customFormat="false" ht="12.75" hidden="false" customHeight="true" outlineLevel="0" collapsed="false">
      <c r="B853" s="90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90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90"/>
      <c r="Y853" s="2"/>
      <c r="Z853" s="2"/>
      <c r="AA853" s="2"/>
      <c r="AB853" s="98"/>
      <c r="AC853" s="2"/>
      <c r="AD853" s="2"/>
      <c r="AE853" s="2"/>
      <c r="AF853" s="2"/>
      <c r="AG853" s="71"/>
      <c r="AH853" s="85"/>
      <c r="AI853" s="85"/>
    </row>
    <row r="854" customFormat="false" ht="12.75" hidden="false" customHeight="true" outlineLevel="0" collapsed="false">
      <c r="B854" s="90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90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90"/>
      <c r="Y854" s="2"/>
      <c r="Z854" s="2"/>
      <c r="AA854" s="2"/>
      <c r="AB854" s="98"/>
      <c r="AC854" s="2"/>
      <c r="AD854" s="2"/>
      <c r="AE854" s="2"/>
      <c r="AF854" s="2"/>
      <c r="AG854" s="71"/>
      <c r="AH854" s="85"/>
      <c r="AI854" s="85"/>
    </row>
    <row r="855" customFormat="false" ht="12.75" hidden="false" customHeight="true" outlineLevel="0" collapsed="false">
      <c r="B855" s="90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90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90"/>
      <c r="Y855" s="2"/>
      <c r="Z855" s="2"/>
      <c r="AA855" s="2"/>
      <c r="AB855" s="98"/>
      <c r="AC855" s="2"/>
      <c r="AD855" s="2"/>
      <c r="AE855" s="2"/>
      <c r="AF855" s="2"/>
      <c r="AG855" s="71"/>
      <c r="AH855" s="85"/>
      <c r="AI855" s="85"/>
    </row>
    <row r="856" customFormat="false" ht="12.75" hidden="false" customHeight="true" outlineLevel="0" collapsed="false">
      <c r="B856" s="90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90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90"/>
      <c r="Y856" s="2"/>
      <c r="Z856" s="2"/>
      <c r="AA856" s="2"/>
      <c r="AB856" s="98"/>
      <c r="AC856" s="2"/>
      <c r="AD856" s="2"/>
      <c r="AE856" s="2"/>
      <c r="AF856" s="2"/>
      <c r="AG856" s="71"/>
      <c r="AH856" s="85"/>
      <c r="AI856" s="85"/>
    </row>
    <row r="857" customFormat="false" ht="12.75" hidden="false" customHeight="true" outlineLevel="0" collapsed="false">
      <c r="B857" s="90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90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90"/>
      <c r="Y857" s="2"/>
      <c r="Z857" s="2"/>
      <c r="AA857" s="2"/>
      <c r="AB857" s="98"/>
      <c r="AC857" s="2"/>
      <c r="AD857" s="2"/>
      <c r="AE857" s="2"/>
      <c r="AF857" s="2"/>
      <c r="AG857" s="71"/>
      <c r="AH857" s="85"/>
      <c r="AI857" s="85"/>
    </row>
    <row r="858" customFormat="false" ht="12.75" hidden="false" customHeight="true" outlineLevel="0" collapsed="false">
      <c r="B858" s="90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90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90"/>
      <c r="Y858" s="2"/>
      <c r="Z858" s="2"/>
      <c r="AA858" s="2"/>
      <c r="AB858" s="98"/>
      <c r="AC858" s="2"/>
      <c r="AD858" s="2"/>
      <c r="AE858" s="2"/>
      <c r="AF858" s="2"/>
      <c r="AG858" s="71"/>
      <c r="AH858" s="85"/>
      <c r="AI858" s="85"/>
    </row>
    <row r="859" customFormat="false" ht="12.75" hidden="false" customHeight="true" outlineLevel="0" collapsed="false">
      <c r="B859" s="90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90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90"/>
      <c r="Y859" s="2"/>
      <c r="Z859" s="2"/>
      <c r="AA859" s="2"/>
      <c r="AB859" s="98"/>
      <c r="AC859" s="2"/>
      <c r="AD859" s="2"/>
      <c r="AE859" s="2"/>
      <c r="AF859" s="2"/>
      <c r="AG859" s="71"/>
      <c r="AH859" s="85"/>
      <c r="AI859" s="85"/>
    </row>
    <row r="860" customFormat="false" ht="12.75" hidden="false" customHeight="true" outlineLevel="0" collapsed="false">
      <c r="B860" s="90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90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90"/>
      <c r="Y860" s="2"/>
      <c r="Z860" s="2"/>
      <c r="AA860" s="2"/>
      <c r="AB860" s="98"/>
      <c r="AC860" s="2"/>
      <c r="AD860" s="2"/>
      <c r="AE860" s="2"/>
      <c r="AF860" s="2"/>
      <c r="AG860" s="71"/>
      <c r="AH860" s="85"/>
      <c r="AI860" s="85"/>
    </row>
    <row r="861" customFormat="false" ht="12.75" hidden="false" customHeight="true" outlineLevel="0" collapsed="false">
      <c r="B861" s="90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90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90"/>
      <c r="Y861" s="2"/>
      <c r="Z861" s="2"/>
      <c r="AA861" s="2"/>
      <c r="AB861" s="98"/>
      <c r="AC861" s="2"/>
      <c r="AD861" s="2"/>
      <c r="AE861" s="2"/>
      <c r="AF861" s="2"/>
      <c r="AG861" s="71"/>
      <c r="AH861" s="85"/>
      <c r="AI861" s="85"/>
    </row>
    <row r="862" customFormat="false" ht="12.75" hidden="false" customHeight="true" outlineLevel="0" collapsed="false">
      <c r="B862" s="90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90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90"/>
      <c r="Y862" s="2"/>
      <c r="Z862" s="2"/>
      <c r="AA862" s="2"/>
      <c r="AB862" s="98"/>
      <c r="AC862" s="2"/>
      <c r="AD862" s="2"/>
      <c r="AE862" s="2"/>
      <c r="AF862" s="2"/>
      <c r="AG862" s="71"/>
      <c r="AH862" s="85"/>
      <c r="AI862" s="85"/>
    </row>
    <row r="863" customFormat="false" ht="12.75" hidden="false" customHeight="true" outlineLevel="0" collapsed="false">
      <c r="B863" s="90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90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90"/>
      <c r="Y863" s="2"/>
      <c r="Z863" s="2"/>
      <c r="AA863" s="2"/>
      <c r="AB863" s="98"/>
      <c r="AC863" s="2"/>
      <c r="AD863" s="2"/>
      <c r="AE863" s="2"/>
      <c r="AF863" s="2"/>
      <c r="AG863" s="71"/>
      <c r="AH863" s="85"/>
      <c r="AI863" s="85"/>
    </row>
    <row r="864" customFormat="false" ht="12.75" hidden="false" customHeight="true" outlineLevel="0" collapsed="false">
      <c r="B864" s="90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90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90"/>
      <c r="Y864" s="2"/>
      <c r="Z864" s="2"/>
      <c r="AA864" s="2"/>
      <c r="AB864" s="98"/>
      <c r="AC864" s="2"/>
      <c r="AD864" s="2"/>
      <c r="AE864" s="2"/>
      <c r="AF864" s="2"/>
      <c r="AG864" s="71"/>
      <c r="AH864" s="85"/>
      <c r="AI864" s="85"/>
    </row>
    <row r="865" customFormat="false" ht="12.75" hidden="false" customHeight="true" outlineLevel="0" collapsed="false">
      <c r="B865" s="90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90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90"/>
      <c r="Y865" s="2"/>
      <c r="Z865" s="2"/>
      <c r="AA865" s="2"/>
      <c r="AB865" s="98"/>
      <c r="AC865" s="2"/>
      <c r="AD865" s="2"/>
      <c r="AE865" s="2"/>
      <c r="AF865" s="2"/>
      <c r="AG865" s="71"/>
      <c r="AH865" s="85"/>
      <c r="AI865" s="85"/>
    </row>
    <row r="866" customFormat="false" ht="12.75" hidden="false" customHeight="true" outlineLevel="0" collapsed="false">
      <c r="B866" s="90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90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90"/>
      <c r="Y866" s="2"/>
      <c r="Z866" s="2"/>
      <c r="AA866" s="2"/>
      <c r="AB866" s="98"/>
      <c r="AC866" s="2"/>
      <c r="AD866" s="2"/>
      <c r="AE866" s="2"/>
      <c r="AF866" s="2"/>
      <c r="AG866" s="71"/>
      <c r="AH866" s="85"/>
      <c r="AI866" s="85"/>
    </row>
    <row r="867" customFormat="false" ht="12.75" hidden="false" customHeight="true" outlineLevel="0" collapsed="false">
      <c r="B867" s="90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90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90"/>
      <c r="Y867" s="2"/>
      <c r="Z867" s="2"/>
      <c r="AA867" s="2"/>
      <c r="AB867" s="98"/>
      <c r="AC867" s="2"/>
      <c r="AD867" s="2"/>
      <c r="AE867" s="2"/>
      <c r="AF867" s="2"/>
      <c r="AG867" s="71"/>
      <c r="AH867" s="85"/>
      <c r="AI867" s="85"/>
    </row>
    <row r="868" customFormat="false" ht="12.75" hidden="false" customHeight="true" outlineLevel="0" collapsed="false">
      <c r="B868" s="90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90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90"/>
      <c r="Y868" s="2"/>
      <c r="Z868" s="2"/>
      <c r="AA868" s="2"/>
      <c r="AB868" s="98"/>
      <c r="AC868" s="2"/>
      <c r="AD868" s="2"/>
      <c r="AE868" s="2"/>
      <c r="AF868" s="2"/>
      <c r="AG868" s="71"/>
      <c r="AH868" s="85"/>
      <c r="AI868" s="85"/>
    </row>
    <row r="869" customFormat="false" ht="12.75" hidden="false" customHeight="true" outlineLevel="0" collapsed="false">
      <c r="B869" s="90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90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90"/>
      <c r="Y869" s="2"/>
      <c r="Z869" s="2"/>
      <c r="AA869" s="2"/>
      <c r="AB869" s="98"/>
      <c r="AC869" s="2"/>
      <c r="AD869" s="2"/>
      <c r="AE869" s="2"/>
      <c r="AF869" s="2"/>
      <c r="AG869" s="71"/>
      <c r="AH869" s="85"/>
      <c r="AI869" s="85"/>
    </row>
    <row r="870" customFormat="false" ht="12.75" hidden="false" customHeight="true" outlineLevel="0" collapsed="false">
      <c r="B870" s="90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90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90"/>
      <c r="Y870" s="2"/>
      <c r="Z870" s="2"/>
      <c r="AA870" s="2"/>
      <c r="AB870" s="98"/>
      <c r="AC870" s="2"/>
      <c r="AD870" s="2"/>
      <c r="AE870" s="2"/>
      <c r="AF870" s="2"/>
      <c r="AG870" s="71"/>
      <c r="AH870" s="85"/>
      <c r="AI870" s="85"/>
    </row>
    <row r="871" customFormat="false" ht="12.75" hidden="false" customHeight="true" outlineLevel="0" collapsed="false">
      <c r="B871" s="90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90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90"/>
      <c r="Y871" s="2"/>
      <c r="Z871" s="2"/>
      <c r="AA871" s="2"/>
      <c r="AB871" s="98"/>
      <c r="AC871" s="2"/>
      <c r="AD871" s="2"/>
      <c r="AE871" s="2"/>
      <c r="AF871" s="2"/>
      <c r="AG871" s="71"/>
      <c r="AH871" s="85"/>
      <c r="AI871" s="85"/>
    </row>
    <row r="872" customFormat="false" ht="12.75" hidden="false" customHeight="true" outlineLevel="0" collapsed="false">
      <c r="B872" s="90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90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90"/>
      <c r="Y872" s="2"/>
      <c r="Z872" s="2"/>
      <c r="AA872" s="2"/>
      <c r="AB872" s="98"/>
      <c r="AC872" s="2"/>
      <c r="AD872" s="2"/>
      <c r="AE872" s="2"/>
      <c r="AF872" s="2"/>
      <c r="AG872" s="71"/>
      <c r="AH872" s="85"/>
      <c r="AI872" s="85"/>
    </row>
    <row r="873" customFormat="false" ht="12.75" hidden="false" customHeight="true" outlineLevel="0" collapsed="false">
      <c r="B873" s="90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90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90"/>
      <c r="Y873" s="2"/>
      <c r="Z873" s="2"/>
      <c r="AA873" s="2"/>
      <c r="AB873" s="98"/>
      <c r="AC873" s="2"/>
      <c r="AD873" s="2"/>
      <c r="AE873" s="2"/>
      <c r="AF873" s="2"/>
      <c r="AG873" s="71"/>
      <c r="AH873" s="85"/>
      <c r="AI873" s="85"/>
    </row>
    <row r="874" customFormat="false" ht="12.75" hidden="false" customHeight="true" outlineLevel="0" collapsed="false">
      <c r="B874" s="90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90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90"/>
      <c r="Y874" s="2"/>
      <c r="Z874" s="2"/>
      <c r="AA874" s="2"/>
      <c r="AB874" s="98"/>
      <c r="AC874" s="2"/>
      <c r="AD874" s="2"/>
      <c r="AE874" s="2"/>
      <c r="AF874" s="2"/>
      <c r="AG874" s="71"/>
      <c r="AH874" s="85"/>
      <c r="AI874" s="85"/>
    </row>
    <row r="875" customFormat="false" ht="12.75" hidden="false" customHeight="true" outlineLevel="0" collapsed="false">
      <c r="B875" s="90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90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90"/>
      <c r="Y875" s="2"/>
      <c r="Z875" s="2"/>
      <c r="AA875" s="2"/>
      <c r="AB875" s="98"/>
      <c r="AC875" s="2"/>
      <c r="AD875" s="2"/>
      <c r="AE875" s="2"/>
      <c r="AF875" s="2"/>
      <c r="AG875" s="71"/>
      <c r="AH875" s="85"/>
      <c r="AI875" s="85"/>
    </row>
    <row r="876" customFormat="false" ht="12.75" hidden="false" customHeight="true" outlineLevel="0" collapsed="false">
      <c r="B876" s="90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90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90"/>
      <c r="Y876" s="2"/>
      <c r="Z876" s="2"/>
      <c r="AA876" s="2"/>
      <c r="AB876" s="98"/>
      <c r="AC876" s="2"/>
      <c r="AD876" s="2"/>
      <c r="AE876" s="2"/>
      <c r="AF876" s="2"/>
      <c r="AG876" s="71"/>
      <c r="AH876" s="85"/>
      <c r="AI876" s="85"/>
    </row>
    <row r="877" customFormat="false" ht="12.75" hidden="false" customHeight="true" outlineLevel="0" collapsed="false">
      <c r="B877" s="90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90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90"/>
      <c r="Y877" s="2"/>
      <c r="Z877" s="2"/>
      <c r="AA877" s="2"/>
      <c r="AB877" s="98"/>
      <c r="AC877" s="2"/>
      <c r="AD877" s="2"/>
      <c r="AE877" s="2"/>
      <c r="AF877" s="2"/>
      <c r="AG877" s="71"/>
      <c r="AH877" s="85"/>
      <c r="AI877" s="85"/>
    </row>
    <row r="878" customFormat="false" ht="12.75" hidden="false" customHeight="true" outlineLevel="0" collapsed="false">
      <c r="B878" s="90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90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90"/>
      <c r="Y878" s="2"/>
      <c r="Z878" s="2"/>
      <c r="AA878" s="2"/>
      <c r="AB878" s="98"/>
      <c r="AC878" s="2"/>
      <c r="AD878" s="2"/>
      <c r="AE878" s="2"/>
      <c r="AF878" s="2"/>
      <c r="AG878" s="71"/>
      <c r="AH878" s="85"/>
      <c r="AI878" s="85"/>
    </row>
    <row r="879" customFormat="false" ht="12.75" hidden="false" customHeight="true" outlineLevel="0" collapsed="false">
      <c r="B879" s="90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90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90"/>
      <c r="Y879" s="2"/>
      <c r="Z879" s="2"/>
      <c r="AA879" s="2"/>
      <c r="AB879" s="98"/>
      <c r="AC879" s="2"/>
      <c r="AD879" s="2"/>
      <c r="AE879" s="2"/>
      <c r="AF879" s="2"/>
      <c r="AG879" s="71"/>
      <c r="AH879" s="85"/>
      <c r="AI879" s="85"/>
    </row>
    <row r="880" customFormat="false" ht="12.75" hidden="false" customHeight="true" outlineLevel="0" collapsed="false">
      <c r="B880" s="90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90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90"/>
      <c r="Y880" s="2"/>
      <c r="Z880" s="2"/>
      <c r="AA880" s="2"/>
      <c r="AB880" s="98"/>
      <c r="AC880" s="2"/>
      <c r="AD880" s="2"/>
      <c r="AE880" s="2"/>
      <c r="AF880" s="2"/>
      <c r="AG880" s="71"/>
      <c r="AH880" s="85"/>
      <c r="AI880" s="85"/>
    </row>
    <row r="881" customFormat="false" ht="12.75" hidden="false" customHeight="true" outlineLevel="0" collapsed="false">
      <c r="B881" s="90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90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90"/>
      <c r="Y881" s="2"/>
      <c r="Z881" s="2"/>
      <c r="AA881" s="2"/>
      <c r="AB881" s="98"/>
      <c r="AC881" s="2"/>
      <c r="AD881" s="2"/>
      <c r="AE881" s="2"/>
      <c r="AF881" s="2"/>
      <c r="AG881" s="71"/>
      <c r="AH881" s="85"/>
      <c r="AI881" s="85"/>
    </row>
    <row r="882" customFormat="false" ht="12.75" hidden="false" customHeight="true" outlineLevel="0" collapsed="false">
      <c r="B882" s="90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90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90"/>
      <c r="Y882" s="2"/>
      <c r="Z882" s="2"/>
      <c r="AA882" s="2"/>
      <c r="AB882" s="98"/>
      <c r="AC882" s="2"/>
      <c r="AD882" s="2"/>
      <c r="AE882" s="2"/>
      <c r="AF882" s="2"/>
      <c r="AG882" s="71"/>
      <c r="AH882" s="85"/>
      <c r="AI882" s="85"/>
    </row>
    <row r="883" customFormat="false" ht="12.75" hidden="false" customHeight="true" outlineLevel="0" collapsed="false">
      <c r="B883" s="90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90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90"/>
      <c r="Y883" s="2"/>
      <c r="Z883" s="2"/>
      <c r="AA883" s="2"/>
      <c r="AB883" s="98"/>
      <c r="AC883" s="2"/>
      <c r="AD883" s="2"/>
      <c r="AE883" s="2"/>
      <c r="AF883" s="2"/>
      <c r="AG883" s="71"/>
      <c r="AH883" s="85"/>
      <c r="AI883" s="85"/>
    </row>
    <row r="884" customFormat="false" ht="12.75" hidden="false" customHeight="true" outlineLevel="0" collapsed="false">
      <c r="B884" s="90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90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90"/>
      <c r="Y884" s="2"/>
      <c r="Z884" s="2"/>
      <c r="AA884" s="2"/>
      <c r="AB884" s="98"/>
      <c r="AC884" s="2"/>
      <c r="AD884" s="2"/>
      <c r="AE884" s="2"/>
      <c r="AF884" s="2"/>
      <c r="AG884" s="71"/>
      <c r="AH884" s="85"/>
      <c r="AI884" s="85"/>
    </row>
    <row r="885" customFormat="false" ht="12.75" hidden="false" customHeight="true" outlineLevel="0" collapsed="false">
      <c r="B885" s="90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90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90"/>
      <c r="Y885" s="2"/>
      <c r="Z885" s="2"/>
      <c r="AA885" s="2"/>
      <c r="AB885" s="98"/>
      <c r="AC885" s="2"/>
      <c r="AD885" s="2"/>
      <c r="AE885" s="2"/>
      <c r="AF885" s="2"/>
      <c r="AG885" s="71"/>
      <c r="AH885" s="85"/>
      <c r="AI885" s="85"/>
    </row>
    <row r="886" customFormat="false" ht="12.75" hidden="false" customHeight="true" outlineLevel="0" collapsed="false">
      <c r="B886" s="90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90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90"/>
      <c r="Y886" s="2"/>
      <c r="Z886" s="2"/>
      <c r="AA886" s="2"/>
      <c r="AB886" s="98"/>
      <c r="AC886" s="2"/>
      <c r="AD886" s="2"/>
      <c r="AE886" s="2"/>
      <c r="AF886" s="2"/>
      <c r="AG886" s="71"/>
      <c r="AH886" s="85"/>
      <c r="AI886" s="85"/>
    </row>
    <row r="887" customFormat="false" ht="12.75" hidden="false" customHeight="true" outlineLevel="0" collapsed="false">
      <c r="B887" s="90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90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90"/>
      <c r="Y887" s="2"/>
      <c r="Z887" s="2"/>
      <c r="AA887" s="2"/>
      <c r="AB887" s="98"/>
      <c r="AC887" s="2"/>
      <c r="AD887" s="2"/>
      <c r="AE887" s="2"/>
      <c r="AF887" s="2"/>
      <c r="AG887" s="71"/>
      <c r="AH887" s="85"/>
      <c r="AI887" s="85"/>
    </row>
    <row r="888" customFormat="false" ht="12.75" hidden="false" customHeight="true" outlineLevel="0" collapsed="false">
      <c r="B888" s="90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90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90"/>
      <c r="Y888" s="2"/>
      <c r="Z888" s="2"/>
      <c r="AA888" s="2"/>
      <c r="AB888" s="98"/>
      <c r="AC888" s="2"/>
      <c r="AD888" s="2"/>
      <c r="AE888" s="2"/>
      <c r="AF888" s="2"/>
      <c r="AG888" s="71"/>
      <c r="AH888" s="85"/>
      <c r="AI888" s="85"/>
    </row>
    <row r="889" customFormat="false" ht="12.75" hidden="false" customHeight="true" outlineLevel="0" collapsed="false">
      <c r="B889" s="90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90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90"/>
      <c r="Y889" s="2"/>
      <c r="Z889" s="2"/>
      <c r="AA889" s="2"/>
      <c r="AB889" s="98"/>
      <c r="AC889" s="2"/>
      <c r="AD889" s="2"/>
      <c r="AE889" s="2"/>
      <c r="AF889" s="2"/>
      <c r="AG889" s="71"/>
      <c r="AH889" s="85"/>
      <c r="AI889" s="85"/>
    </row>
    <row r="890" customFormat="false" ht="12.75" hidden="false" customHeight="true" outlineLevel="0" collapsed="false">
      <c r="B890" s="90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90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90"/>
      <c r="Y890" s="2"/>
      <c r="Z890" s="2"/>
      <c r="AA890" s="2"/>
      <c r="AB890" s="98"/>
      <c r="AC890" s="2"/>
      <c r="AD890" s="2"/>
      <c r="AE890" s="2"/>
      <c r="AF890" s="2"/>
      <c r="AG890" s="71"/>
      <c r="AH890" s="85"/>
      <c r="AI890" s="85"/>
    </row>
    <row r="891" customFormat="false" ht="12.75" hidden="false" customHeight="true" outlineLevel="0" collapsed="false">
      <c r="B891" s="90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90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90"/>
      <c r="Y891" s="2"/>
      <c r="Z891" s="2"/>
      <c r="AA891" s="2"/>
      <c r="AB891" s="98"/>
      <c r="AC891" s="2"/>
      <c r="AD891" s="2"/>
      <c r="AE891" s="2"/>
      <c r="AF891" s="2"/>
      <c r="AG891" s="71"/>
      <c r="AH891" s="85"/>
      <c r="AI891" s="85"/>
    </row>
    <row r="892" customFormat="false" ht="12.75" hidden="false" customHeight="true" outlineLevel="0" collapsed="false">
      <c r="B892" s="90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90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90"/>
      <c r="Y892" s="2"/>
      <c r="Z892" s="2"/>
      <c r="AA892" s="2"/>
      <c r="AB892" s="98"/>
      <c r="AC892" s="2"/>
      <c r="AD892" s="2"/>
      <c r="AE892" s="2"/>
      <c r="AF892" s="2"/>
      <c r="AG892" s="71"/>
      <c r="AH892" s="85"/>
      <c r="AI892" s="85"/>
    </row>
    <row r="893" customFormat="false" ht="12.75" hidden="false" customHeight="true" outlineLevel="0" collapsed="false">
      <c r="B893" s="90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90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90"/>
      <c r="Y893" s="2"/>
      <c r="Z893" s="2"/>
      <c r="AA893" s="2"/>
      <c r="AB893" s="98"/>
      <c r="AC893" s="2"/>
      <c r="AD893" s="2"/>
      <c r="AE893" s="2"/>
      <c r="AF893" s="2"/>
      <c r="AG893" s="71"/>
      <c r="AH893" s="85"/>
      <c r="AI893" s="85"/>
    </row>
    <row r="894" customFormat="false" ht="12.75" hidden="false" customHeight="true" outlineLevel="0" collapsed="false">
      <c r="B894" s="90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90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90"/>
      <c r="Y894" s="2"/>
      <c r="Z894" s="2"/>
      <c r="AA894" s="2"/>
      <c r="AB894" s="98"/>
      <c r="AC894" s="2"/>
      <c r="AD894" s="2"/>
      <c r="AE894" s="2"/>
      <c r="AF894" s="2"/>
      <c r="AG894" s="71"/>
      <c r="AH894" s="85"/>
      <c r="AI894" s="85"/>
    </row>
    <row r="895" customFormat="false" ht="12.75" hidden="false" customHeight="true" outlineLevel="0" collapsed="false">
      <c r="B895" s="90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90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90"/>
      <c r="Y895" s="2"/>
      <c r="Z895" s="2"/>
      <c r="AA895" s="2"/>
      <c r="AB895" s="98"/>
      <c r="AC895" s="2"/>
      <c r="AD895" s="2"/>
      <c r="AE895" s="2"/>
      <c r="AF895" s="2"/>
      <c r="AG895" s="71"/>
      <c r="AH895" s="85"/>
      <c r="AI895" s="85"/>
    </row>
    <row r="896" customFormat="false" ht="12.75" hidden="false" customHeight="true" outlineLevel="0" collapsed="false">
      <c r="B896" s="90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90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90"/>
      <c r="Y896" s="2"/>
      <c r="Z896" s="2"/>
      <c r="AA896" s="2"/>
      <c r="AB896" s="98"/>
      <c r="AC896" s="2"/>
      <c r="AD896" s="2"/>
      <c r="AE896" s="2"/>
      <c r="AF896" s="2"/>
      <c r="AG896" s="71"/>
      <c r="AH896" s="85"/>
      <c r="AI896" s="85"/>
    </row>
    <row r="897" customFormat="false" ht="12.75" hidden="false" customHeight="true" outlineLevel="0" collapsed="false">
      <c r="B897" s="90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90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90"/>
      <c r="Y897" s="2"/>
      <c r="Z897" s="2"/>
      <c r="AA897" s="2"/>
      <c r="AB897" s="98"/>
      <c r="AC897" s="2"/>
      <c r="AD897" s="2"/>
      <c r="AE897" s="2"/>
      <c r="AF897" s="2"/>
      <c r="AG897" s="71"/>
      <c r="AH897" s="85"/>
      <c r="AI897" s="85"/>
    </row>
    <row r="898" customFormat="false" ht="12.75" hidden="false" customHeight="true" outlineLevel="0" collapsed="false">
      <c r="B898" s="90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90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90"/>
      <c r="Y898" s="2"/>
      <c r="Z898" s="2"/>
      <c r="AA898" s="2"/>
      <c r="AB898" s="98"/>
      <c r="AC898" s="2"/>
      <c r="AD898" s="2"/>
      <c r="AE898" s="2"/>
      <c r="AF898" s="2"/>
      <c r="AG898" s="71"/>
      <c r="AH898" s="85"/>
      <c r="AI898" s="85"/>
    </row>
    <row r="899" customFormat="false" ht="12.75" hidden="false" customHeight="true" outlineLevel="0" collapsed="false">
      <c r="B899" s="90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90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90"/>
      <c r="Y899" s="2"/>
      <c r="Z899" s="2"/>
      <c r="AA899" s="2"/>
      <c r="AB899" s="98"/>
      <c r="AC899" s="2"/>
      <c r="AD899" s="2"/>
      <c r="AE899" s="2"/>
      <c r="AF899" s="2"/>
      <c r="AG899" s="71"/>
      <c r="AH899" s="85"/>
      <c r="AI899" s="85"/>
    </row>
    <row r="900" customFormat="false" ht="12.75" hidden="false" customHeight="true" outlineLevel="0" collapsed="false">
      <c r="B900" s="90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90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90"/>
      <c r="Y900" s="2"/>
      <c r="Z900" s="2"/>
      <c r="AA900" s="2"/>
      <c r="AB900" s="98"/>
      <c r="AC900" s="2"/>
      <c r="AD900" s="2"/>
      <c r="AE900" s="2"/>
      <c r="AF900" s="2"/>
      <c r="AG900" s="71"/>
      <c r="AH900" s="85"/>
      <c r="AI900" s="85"/>
    </row>
    <row r="901" customFormat="false" ht="12.75" hidden="false" customHeight="true" outlineLevel="0" collapsed="false">
      <c r="B901" s="90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90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90"/>
      <c r="Y901" s="2"/>
      <c r="Z901" s="2"/>
      <c r="AA901" s="2"/>
      <c r="AB901" s="98"/>
      <c r="AC901" s="2"/>
      <c r="AD901" s="2"/>
      <c r="AE901" s="2"/>
      <c r="AF901" s="2"/>
      <c r="AG901" s="71"/>
      <c r="AH901" s="85"/>
      <c r="AI901" s="85"/>
    </row>
    <row r="902" customFormat="false" ht="12.75" hidden="false" customHeight="true" outlineLevel="0" collapsed="false">
      <c r="B902" s="90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90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90"/>
      <c r="Y902" s="2"/>
      <c r="Z902" s="2"/>
      <c r="AA902" s="2"/>
      <c r="AB902" s="98"/>
      <c r="AC902" s="2"/>
      <c r="AD902" s="2"/>
      <c r="AE902" s="2"/>
      <c r="AF902" s="2"/>
      <c r="AG902" s="71"/>
      <c r="AH902" s="85"/>
      <c r="AI902" s="85"/>
    </row>
    <row r="903" customFormat="false" ht="12.75" hidden="false" customHeight="true" outlineLevel="0" collapsed="false">
      <c r="B903" s="90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90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90"/>
      <c r="Y903" s="2"/>
      <c r="Z903" s="2"/>
      <c r="AA903" s="2"/>
      <c r="AB903" s="98"/>
      <c r="AC903" s="2"/>
      <c r="AD903" s="2"/>
      <c r="AE903" s="2"/>
      <c r="AF903" s="2"/>
      <c r="AG903" s="71"/>
      <c r="AH903" s="85"/>
      <c r="AI903" s="85"/>
    </row>
    <row r="904" customFormat="false" ht="12.75" hidden="false" customHeight="true" outlineLevel="0" collapsed="false">
      <c r="B904" s="90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90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90"/>
      <c r="Y904" s="2"/>
      <c r="Z904" s="2"/>
      <c r="AA904" s="2"/>
      <c r="AB904" s="98"/>
      <c r="AC904" s="2"/>
      <c r="AD904" s="2"/>
      <c r="AE904" s="2"/>
      <c r="AF904" s="2"/>
      <c r="AG904" s="71"/>
      <c r="AH904" s="85"/>
      <c r="AI904" s="85"/>
    </row>
    <row r="905" customFormat="false" ht="12.75" hidden="false" customHeight="true" outlineLevel="0" collapsed="false">
      <c r="B905" s="90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90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90"/>
      <c r="Y905" s="2"/>
      <c r="Z905" s="2"/>
      <c r="AA905" s="2"/>
      <c r="AB905" s="98"/>
      <c r="AC905" s="2"/>
      <c r="AD905" s="2"/>
      <c r="AE905" s="2"/>
      <c r="AF905" s="2"/>
      <c r="AG905" s="71"/>
      <c r="AH905" s="85"/>
      <c r="AI905" s="85"/>
    </row>
    <row r="906" customFormat="false" ht="12.75" hidden="false" customHeight="true" outlineLevel="0" collapsed="false">
      <c r="B906" s="90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90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90"/>
      <c r="Y906" s="2"/>
      <c r="Z906" s="2"/>
      <c r="AA906" s="2"/>
      <c r="AB906" s="98"/>
      <c r="AC906" s="2"/>
      <c r="AD906" s="2"/>
      <c r="AE906" s="2"/>
      <c r="AF906" s="2"/>
      <c r="AG906" s="71"/>
      <c r="AH906" s="85"/>
      <c r="AI906" s="85"/>
    </row>
    <row r="907" customFormat="false" ht="12.75" hidden="false" customHeight="true" outlineLevel="0" collapsed="false">
      <c r="B907" s="90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90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90"/>
      <c r="Y907" s="2"/>
      <c r="Z907" s="2"/>
      <c r="AA907" s="2"/>
      <c r="AB907" s="98"/>
      <c r="AC907" s="2"/>
      <c r="AD907" s="2"/>
      <c r="AE907" s="2"/>
      <c r="AF907" s="2"/>
      <c r="AG907" s="71"/>
      <c r="AH907" s="85"/>
      <c r="AI907" s="85"/>
    </row>
    <row r="908" customFormat="false" ht="12.75" hidden="false" customHeight="true" outlineLevel="0" collapsed="false">
      <c r="B908" s="90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90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90"/>
      <c r="Y908" s="2"/>
      <c r="Z908" s="2"/>
      <c r="AA908" s="2"/>
      <c r="AB908" s="98"/>
      <c r="AC908" s="2"/>
      <c r="AD908" s="2"/>
      <c r="AE908" s="2"/>
      <c r="AF908" s="2"/>
      <c r="AG908" s="71"/>
      <c r="AH908" s="85"/>
      <c r="AI908" s="85"/>
    </row>
    <row r="909" customFormat="false" ht="12.75" hidden="false" customHeight="true" outlineLevel="0" collapsed="false">
      <c r="B909" s="90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90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90"/>
      <c r="Y909" s="2"/>
      <c r="Z909" s="2"/>
      <c r="AA909" s="2"/>
      <c r="AB909" s="98"/>
      <c r="AC909" s="2"/>
      <c r="AD909" s="2"/>
      <c r="AE909" s="2"/>
      <c r="AF909" s="2"/>
      <c r="AG909" s="71"/>
      <c r="AH909" s="85"/>
      <c r="AI909" s="85"/>
    </row>
    <row r="910" customFormat="false" ht="12.75" hidden="false" customHeight="true" outlineLevel="0" collapsed="false">
      <c r="B910" s="90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90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90"/>
      <c r="Y910" s="2"/>
      <c r="Z910" s="2"/>
      <c r="AA910" s="2"/>
      <c r="AB910" s="98"/>
      <c r="AC910" s="2"/>
      <c r="AD910" s="2"/>
      <c r="AE910" s="2"/>
      <c r="AF910" s="2"/>
      <c r="AG910" s="71"/>
      <c r="AH910" s="85"/>
      <c r="AI910" s="85"/>
    </row>
    <row r="911" customFormat="false" ht="12.75" hidden="false" customHeight="true" outlineLevel="0" collapsed="false">
      <c r="B911" s="90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90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90"/>
      <c r="Y911" s="2"/>
      <c r="Z911" s="2"/>
      <c r="AA911" s="2"/>
      <c r="AB911" s="98"/>
      <c r="AC911" s="2"/>
      <c r="AD911" s="2"/>
      <c r="AE911" s="2"/>
      <c r="AF911" s="2"/>
      <c r="AG911" s="71"/>
      <c r="AH911" s="85"/>
      <c r="AI911" s="85"/>
    </row>
    <row r="912" customFormat="false" ht="12.75" hidden="false" customHeight="true" outlineLevel="0" collapsed="false">
      <c r="B912" s="90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90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90"/>
      <c r="Y912" s="2"/>
      <c r="Z912" s="2"/>
      <c r="AA912" s="2"/>
      <c r="AB912" s="98"/>
      <c r="AC912" s="2"/>
      <c r="AD912" s="2"/>
      <c r="AE912" s="2"/>
      <c r="AF912" s="2"/>
      <c r="AG912" s="71"/>
      <c r="AH912" s="85"/>
      <c r="AI912" s="85"/>
    </row>
    <row r="913" customFormat="false" ht="12.75" hidden="false" customHeight="true" outlineLevel="0" collapsed="false">
      <c r="B913" s="90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90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90"/>
      <c r="Y913" s="2"/>
      <c r="Z913" s="2"/>
      <c r="AA913" s="2"/>
      <c r="AB913" s="98"/>
      <c r="AC913" s="2"/>
      <c r="AD913" s="2"/>
      <c r="AE913" s="2"/>
      <c r="AF913" s="2"/>
      <c r="AG913" s="71"/>
      <c r="AH913" s="85"/>
      <c r="AI913" s="85"/>
    </row>
    <row r="914" customFormat="false" ht="12.75" hidden="false" customHeight="true" outlineLevel="0" collapsed="false">
      <c r="B914" s="90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90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90"/>
      <c r="Y914" s="2"/>
      <c r="Z914" s="2"/>
      <c r="AA914" s="2"/>
      <c r="AB914" s="98"/>
      <c r="AC914" s="2"/>
      <c r="AD914" s="2"/>
      <c r="AE914" s="2"/>
      <c r="AF914" s="2"/>
      <c r="AG914" s="71"/>
      <c r="AH914" s="85"/>
      <c r="AI914" s="85"/>
    </row>
    <row r="915" customFormat="false" ht="12.75" hidden="false" customHeight="true" outlineLevel="0" collapsed="false">
      <c r="B915" s="90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90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90"/>
      <c r="Y915" s="2"/>
      <c r="Z915" s="2"/>
      <c r="AA915" s="2"/>
      <c r="AB915" s="98"/>
      <c r="AC915" s="2"/>
      <c r="AD915" s="2"/>
      <c r="AE915" s="2"/>
      <c r="AF915" s="2"/>
      <c r="AG915" s="71"/>
      <c r="AH915" s="85"/>
      <c r="AI915" s="85"/>
    </row>
    <row r="916" customFormat="false" ht="12.75" hidden="false" customHeight="true" outlineLevel="0" collapsed="false">
      <c r="B916" s="90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90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90"/>
      <c r="Y916" s="2"/>
      <c r="Z916" s="2"/>
      <c r="AA916" s="2"/>
      <c r="AB916" s="98"/>
      <c r="AC916" s="2"/>
      <c r="AD916" s="2"/>
      <c r="AE916" s="2"/>
      <c r="AF916" s="2"/>
      <c r="AG916" s="71"/>
      <c r="AH916" s="85"/>
      <c r="AI916" s="85"/>
    </row>
    <row r="917" customFormat="false" ht="12.75" hidden="false" customHeight="true" outlineLevel="0" collapsed="false">
      <c r="B917" s="90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90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90"/>
      <c r="Y917" s="2"/>
      <c r="Z917" s="2"/>
      <c r="AA917" s="2"/>
      <c r="AB917" s="98"/>
      <c r="AC917" s="2"/>
      <c r="AD917" s="2"/>
      <c r="AE917" s="2"/>
      <c r="AF917" s="2"/>
      <c r="AG917" s="71"/>
      <c r="AH917" s="85"/>
      <c r="AI917" s="85"/>
    </row>
    <row r="918" customFormat="false" ht="12.75" hidden="false" customHeight="true" outlineLevel="0" collapsed="false">
      <c r="B918" s="90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90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90"/>
      <c r="Y918" s="2"/>
      <c r="Z918" s="2"/>
      <c r="AA918" s="2"/>
      <c r="AB918" s="98"/>
      <c r="AC918" s="2"/>
      <c r="AD918" s="2"/>
      <c r="AE918" s="2"/>
      <c r="AF918" s="2"/>
      <c r="AG918" s="71"/>
      <c r="AH918" s="85"/>
      <c r="AI918" s="85"/>
    </row>
    <row r="919" customFormat="false" ht="12.75" hidden="false" customHeight="true" outlineLevel="0" collapsed="false">
      <c r="B919" s="90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90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90"/>
      <c r="Y919" s="2"/>
      <c r="Z919" s="2"/>
      <c r="AA919" s="2"/>
      <c r="AB919" s="98"/>
      <c r="AC919" s="2"/>
      <c r="AD919" s="2"/>
      <c r="AE919" s="2"/>
      <c r="AF919" s="2"/>
      <c r="AG919" s="71"/>
      <c r="AH919" s="85"/>
      <c r="AI919" s="85"/>
    </row>
    <row r="920" customFormat="false" ht="12.75" hidden="false" customHeight="true" outlineLevel="0" collapsed="false">
      <c r="B920" s="90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90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90"/>
      <c r="Y920" s="2"/>
      <c r="Z920" s="2"/>
      <c r="AA920" s="2"/>
      <c r="AB920" s="98"/>
      <c r="AC920" s="2"/>
      <c r="AD920" s="2"/>
      <c r="AE920" s="2"/>
      <c r="AF920" s="2"/>
      <c r="AG920" s="71"/>
      <c r="AH920" s="85"/>
      <c r="AI920" s="85"/>
    </row>
    <row r="921" customFormat="false" ht="12.75" hidden="false" customHeight="true" outlineLevel="0" collapsed="false">
      <c r="B921" s="90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90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90"/>
      <c r="Y921" s="2"/>
      <c r="Z921" s="2"/>
      <c r="AA921" s="2"/>
      <c r="AB921" s="98"/>
      <c r="AC921" s="2"/>
      <c r="AD921" s="2"/>
      <c r="AE921" s="2"/>
      <c r="AF921" s="2"/>
      <c r="AG921" s="71"/>
      <c r="AH921" s="85"/>
      <c r="AI921" s="85"/>
    </row>
    <row r="922" customFormat="false" ht="12.75" hidden="false" customHeight="true" outlineLevel="0" collapsed="false">
      <c r="B922" s="90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90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90"/>
      <c r="Y922" s="2"/>
      <c r="Z922" s="2"/>
      <c r="AA922" s="2"/>
      <c r="AB922" s="98"/>
      <c r="AC922" s="2"/>
      <c r="AD922" s="2"/>
      <c r="AE922" s="2"/>
      <c r="AF922" s="2"/>
      <c r="AG922" s="71"/>
      <c r="AH922" s="85"/>
      <c r="AI922" s="85"/>
    </row>
    <row r="923" customFormat="false" ht="12.75" hidden="false" customHeight="true" outlineLevel="0" collapsed="false">
      <c r="B923" s="90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90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90"/>
      <c r="Y923" s="2"/>
      <c r="Z923" s="2"/>
      <c r="AA923" s="2"/>
      <c r="AB923" s="98"/>
      <c r="AC923" s="2"/>
      <c r="AD923" s="2"/>
      <c r="AE923" s="2"/>
      <c r="AF923" s="2"/>
      <c r="AG923" s="71"/>
      <c r="AH923" s="85"/>
      <c r="AI923" s="85"/>
    </row>
    <row r="924" customFormat="false" ht="12.75" hidden="false" customHeight="true" outlineLevel="0" collapsed="false">
      <c r="B924" s="90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90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90"/>
      <c r="Y924" s="2"/>
      <c r="Z924" s="2"/>
      <c r="AA924" s="2"/>
      <c r="AB924" s="98"/>
      <c r="AC924" s="2"/>
      <c r="AD924" s="2"/>
      <c r="AE924" s="2"/>
      <c r="AF924" s="2"/>
      <c r="AG924" s="71"/>
      <c r="AH924" s="85"/>
      <c r="AI924" s="85"/>
    </row>
    <row r="925" customFormat="false" ht="12.75" hidden="false" customHeight="true" outlineLevel="0" collapsed="false">
      <c r="B925" s="90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90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90"/>
      <c r="Y925" s="2"/>
      <c r="Z925" s="2"/>
      <c r="AA925" s="2"/>
      <c r="AB925" s="98"/>
      <c r="AC925" s="2"/>
      <c r="AD925" s="2"/>
      <c r="AE925" s="2"/>
      <c r="AF925" s="2"/>
      <c r="AG925" s="71"/>
      <c r="AH925" s="85"/>
      <c r="AI925" s="85"/>
    </row>
    <row r="926" customFormat="false" ht="12.75" hidden="false" customHeight="true" outlineLevel="0" collapsed="false">
      <c r="B926" s="90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90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90"/>
      <c r="Y926" s="2"/>
      <c r="Z926" s="2"/>
      <c r="AA926" s="2"/>
      <c r="AB926" s="98"/>
      <c r="AC926" s="2"/>
      <c r="AD926" s="2"/>
      <c r="AE926" s="2"/>
      <c r="AF926" s="2"/>
      <c r="AG926" s="71"/>
      <c r="AH926" s="85"/>
      <c r="AI926" s="85"/>
    </row>
    <row r="927" customFormat="false" ht="12.75" hidden="false" customHeight="true" outlineLevel="0" collapsed="false">
      <c r="B927" s="90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90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90"/>
      <c r="Y927" s="2"/>
      <c r="Z927" s="2"/>
      <c r="AA927" s="2"/>
      <c r="AB927" s="98"/>
      <c r="AC927" s="2"/>
      <c r="AD927" s="2"/>
      <c r="AE927" s="2"/>
      <c r="AF927" s="2"/>
      <c r="AG927" s="71"/>
      <c r="AH927" s="85"/>
      <c r="AI927" s="85"/>
    </row>
    <row r="928" customFormat="false" ht="12.75" hidden="false" customHeight="true" outlineLevel="0" collapsed="false">
      <c r="B928" s="90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90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90"/>
      <c r="Y928" s="2"/>
      <c r="Z928" s="2"/>
      <c r="AA928" s="2"/>
      <c r="AB928" s="98"/>
      <c r="AC928" s="2"/>
      <c r="AD928" s="2"/>
      <c r="AE928" s="2"/>
      <c r="AF928" s="2"/>
      <c r="AG928" s="71"/>
      <c r="AH928" s="85"/>
      <c r="AI928" s="85"/>
    </row>
    <row r="929" customFormat="false" ht="12.75" hidden="false" customHeight="true" outlineLevel="0" collapsed="false">
      <c r="B929" s="90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90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90"/>
      <c r="Y929" s="2"/>
      <c r="Z929" s="2"/>
      <c r="AA929" s="2"/>
      <c r="AB929" s="98"/>
      <c r="AC929" s="2"/>
      <c r="AD929" s="2"/>
      <c r="AE929" s="2"/>
      <c r="AF929" s="2"/>
      <c r="AG929" s="71"/>
      <c r="AH929" s="85"/>
      <c r="AI929" s="85"/>
    </row>
    <row r="930" customFormat="false" ht="12.75" hidden="false" customHeight="true" outlineLevel="0" collapsed="false">
      <c r="B930" s="90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90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90"/>
      <c r="Y930" s="2"/>
      <c r="Z930" s="2"/>
      <c r="AA930" s="2"/>
      <c r="AB930" s="98"/>
      <c r="AC930" s="2"/>
      <c r="AD930" s="2"/>
      <c r="AE930" s="2"/>
      <c r="AF930" s="2"/>
      <c r="AG930" s="71"/>
      <c r="AH930" s="85"/>
      <c r="AI930" s="85"/>
    </row>
    <row r="931" customFormat="false" ht="12.75" hidden="false" customHeight="true" outlineLevel="0" collapsed="false">
      <c r="B931" s="90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90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90"/>
      <c r="Y931" s="2"/>
      <c r="Z931" s="2"/>
      <c r="AA931" s="2"/>
      <c r="AB931" s="98"/>
      <c r="AC931" s="2"/>
      <c r="AD931" s="2"/>
      <c r="AE931" s="2"/>
      <c r="AF931" s="2"/>
      <c r="AG931" s="71"/>
      <c r="AH931" s="85"/>
      <c r="AI931" s="85"/>
    </row>
    <row r="932" customFormat="false" ht="12.75" hidden="false" customHeight="true" outlineLevel="0" collapsed="false">
      <c r="B932" s="90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90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90"/>
      <c r="Y932" s="2"/>
      <c r="Z932" s="2"/>
      <c r="AA932" s="2"/>
      <c r="AB932" s="98"/>
      <c r="AC932" s="2"/>
      <c r="AD932" s="2"/>
      <c r="AE932" s="2"/>
      <c r="AF932" s="2"/>
      <c r="AG932" s="71"/>
      <c r="AH932" s="85"/>
      <c r="AI932" s="85"/>
    </row>
    <row r="933" customFormat="false" ht="12.75" hidden="false" customHeight="true" outlineLevel="0" collapsed="false">
      <c r="B933" s="90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90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90"/>
      <c r="Y933" s="2"/>
      <c r="Z933" s="2"/>
      <c r="AA933" s="2"/>
      <c r="AB933" s="98"/>
      <c r="AC933" s="2"/>
      <c r="AD933" s="2"/>
      <c r="AE933" s="2"/>
      <c r="AF933" s="2"/>
      <c r="AG933" s="71"/>
      <c r="AH933" s="85"/>
      <c r="AI933" s="85"/>
    </row>
    <row r="934" customFormat="false" ht="12.75" hidden="false" customHeight="true" outlineLevel="0" collapsed="false">
      <c r="B934" s="90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90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90"/>
      <c r="Y934" s="2"/>
      <c r="Z934" s="2"/>
      <c r="AA934" s="2"/>
      <c r="AB934" s="98"/>
      <c r="AC934" s="2"/>
      <c r="AD934" s="2"/>
      <c r="AE934" s="2"/>
      <c r="AF934" s="2"/>
      <c r="AG934" s="71"/>
      <c r="AH934" s="85"/>
      <c r="AI934" s="85"/>
    </row>
    <row r="935" customFormat="false" ht="12.75" hidden="false" customHeight="true" outlineLevel="0" collapsed="false">
      <c r="B935" s="90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90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90"/>
      <c r="Y935" s="2"/>
      <c r="Z935" s="2"/>
      <c r="AA935" s="2"/>
      <c r="AB935" s="98"/>
      <c r="AC935" s="2"/>
      <c r="AD935" s="2"/>
      <c r="AE935" s="2"/>
      <c r="AF935" s="2"/>
      <c r="AG935" s="71"/>
      <c r="AH935" s="85"/>
      <c r="AI935" s="85"/>
    </row>
    <row r="936" customFormat="false" ht="12.75" hidden="false" customHeight="true" outlineLevel="0" collapsed="false">
      <c r="B936" s="90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90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90"/>
      <c r="Y936" s="2"/>
      <c r="Z936" s="2"/>
      <c r="AA936" s="2"/>
      <c r="AB936" s="98"/>
      <c r="AC936" s="2"/>
      <c r="AD936" s="2"/>
      <c r="AE936" s="2"/>
      <c r="AF936" s="2"/>
      <c r="AG936" s="71"/>
      <c r="AH936" s="85"/>
      <c r="AI936" s="85"/>
    </row>
    <row r="937" customFormat="false" ht="12.75" hidden="false" customHeight="true" outlineLevel="0" collapsed="false">
      <c r="B937" s="90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90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90"/>
      <c r="Y937" s="2"/>
      <c r="Z937" s="2"/>
      <c r="AA937" s="2"/>
      <c r="AB937" s="98"/>
      <c r="AC937" s="2"/>
      <c r="AD937" s="2"/>
      <c r="AE937" s="2"/>
      <c r="AF937" s="2"/>
      <c r="AG937" s="71"/>
      <c r="AH937" s="85"/>
      <c r="AI937" s="85"/>
    </row>
    <row r="938" customFormat="false" ht="12.75" hidden="false" customHeight="true" outlineLevel="0" collapsed="false">
      <c r="B938" s="90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90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90"/>
      <c r="Y938" s="2"/>
      <c r="Z938" s="2"/>
      <c r="AA938" s="2"/>
      <c r="AB938" s="98"/>
      <c r="AC938" s="2"/>
      <c r="AD938" s="2"/>
      <c r="AE938" s="2"/>
      <c r="AF938" s="2"/>
      <c r="AG938" s="71"/>
      <c r="AH938" s="85"/>
      <c r="AI938" s="85"/>
    </row>
    <row r="939" customFormat="false" ht="12.75" hidden="false" customHeight="true" outlineLevel="0" collapsed="false">
      <c r="B939" s="90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90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90"/>
      <c r="Y939" s="2"/>
      <c r="Z939" s="2"/>
      <c r="AA939" s="2"/>
      <c r="AB939" s="98"/>
      <c r="AC939" s="2"/>
      <c r="AD939" s="2"/>
      <c r="AE939" s="2"/>
      <c r="AF939" s="2"/>
      <c r="AG939" s="71"/>
      <c r="AH939" s="85"/>
      <c r="AI939" s="85"/>
    </row>
    <row r="940" customFormat="false" ht="12.75" hidden="false" customHeight="true" outlineLevel="0" collapsed="false">
      <c r="B940" s="90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90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90"/>
      <c r="Y940" s="2"/>
      <c r="Z940" s="2"/>
      <c r="AA940" s="2"/>
      <c r="AB940" s="98"/>
      <c r="AC940" s="2"/>
      <c r="AD940" s="2"/>
      <c r="AE940" s="2"/>
      <c r="AF940" s="2"/>
      <c r="AG940" s="71"/>
      <c r="AH940" s="85"/>
      <c r="AI940" s="85"/>
    </row>
    <row r="941" customFormat="false" ht="12.75" hidden="false" customHeight="true" outlineLevel="0" collapsed="false">
      <c r="B941" s="90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90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90"/>
      <c r="Y941" s="2"/>
      <c r="Z941" s="2"/>
      <c r="AA941" s="2"/>
      <c r="AB941" s="98"/>
      <c r="AC941" s="2"/>
      <c r="AD941" s="2"/>
      <c r="AE941" s="2"/>
      <c r="AF941" s="2"/>
      <c r="AG941" s="71"/>
      <c r="AH941" s="85"/>
      <c r="AI941" s="85"/>
    </row>
    <row r="942" customFormat="false" ht="12.75" hidden="false" customHeight="true" outlineLevel="0" collapsed="false">
      <c r="B942" s="90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90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90"/>
      <c r="Y942" s="2"/>
      <c r="Z942" s="2"/>
      <c r="AA942" s="2"/>
      <c r="AB942" s="98"/>
      <c r="AC942" s="2"/>
      <c r="AD942" s="2"/>
      <c r="AE942" s="2"/>
      <c r="AF942" s="2"/>
      <c r="AG942" s="71"/>
      <c r="AH942" s="85"/>
      <c r="AI942" s="85"/>
    </row>
    <row r="943" customFormat="false" ht="12.75" hidden="false" customHeight="true" outlineLevel="0" collapsed="false">
      <c r="B943" s="90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90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90"/>
      <c r="Y943" s="2"/>
      <c r="Z943" s="2"/>
      <c r="AA943" s="2"/>
      <c r="AB943" s="98"/>
      <c r="AC943" s="2"/>
      <c r="AD943" s="2"/>
      <c r="AE943" s="2"/>
      <c r="AF943" s="2"/>
      <c r="AG943" s="71"/>
      <c r="AH943" s="85"/>
      <c r="AI943" s="85"/>
    </row>
    <row r="944" customFormat="false" ht="12.75" hidden="false" customHeight="true" outlineLevel="0" collapsed="false">
      <c r="B944" s="90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90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90"/>
      <c r="Y944" s="2"/>
      <c r="Z944" s="2"/>
      <c r="AA944" s="2"/>
      <c r="AB944" s="98"/>
      <c r="AC944" s="2"/>
      <c r="AD944" s="2"/>
      <c r="AE944" s="2"/>
      <c r="AF944" s="2"/>
      <c r="AG944" s="71"/>
      <c r="AH944" s="85"/>
      <c r="AI944" s="85"/>
    </row>
    <row r="945" customFormat="false" ht="12.75" hidden="false" customHeight="true" outlineLevel="0" collapsed="false">
      <c r="B945" s="90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90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90"/>
      <c r="Y945" s="2"/>
      <c r="Z945" s="2"/>
      <c r="AA945" s="2"/>
      <c r="AB945" s="98"/>
      <c r="AC945" s="2"/>
      <c r="AD945" s="2"/>
      <c r="AE945" s="2"/>
      <c r="AF945" s="2"/>
      <c r="AG945" s="71"/>
      <c r="AH945" s="85"/>
      <c r="AI945" s="85"/>
    </row>
    <row r="946" customFormat="false" ht="12.75" hidden="false" customHeight="true" outlineLevel="0" collapsed="false">
      <c r="B946" s="90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90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90"/>
      <c r="Y946" s="2"/>
      <c r="Z946" s="2"/>
      <c r="AA946" s="2"/>
      <c r="AB946" s="98"/>
      <c r="AC946" s="2"/>
      <c r="AD946" s="2"/>
      <c r="AE946" s="2"/>
      <c r="AF946" s="2"/>
      <c r="AG946" s="71"/>
      <c r="AH946" s="85"/>
      <c r="AI946" s="85"/>
    </row>
    <row r="947" customFormat="false" ht="12.75" hidden="false" customHeight="true" outlineLevel="0" collapsed="false">
      <c r="B947" s="90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90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90"/>
      <c r="Y947" s="2"/>
      <c r="Z947" s="2"/>
      <c r="AA947" s="2"/>
      <c r="AB947" s="98"/>
      <c r="AC947" s="2"/>
      <c r="AD947" s="2"/>
      <c r="AE947" s="2"/>
      <c r="AF947" s="2"/>
      <c r="AG947" s="71"/>
      <c r="AH947" s="85"/>
      <c r="AI947" s="85"/>
    </row>
    <row r="948" customFormat="false" ht="12.75" hidden="false" customHeight="true" outlineLevel="0" collapsed="false">
      <c r="B948" s="90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90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90"/>
      <c r="Y948" s="2"/>
      <c r="Z948" s="2"/>
      <c r="AA948" s="2"/>
      <c r="AB948" s="98"/>
      <c r="AC948" s="2"/>
      <c r="AD948" s="2"/>
      <c r="AE948" s="2"/>
      <c r="AF948" s="2"/>
      <c r="AG948" s="71"/>
      <c r="AH948" s="85"/>
      <c r="AI948" s="85"/>
    </row>
    <row r="949" customFormat="false" ht="12.75" hidden="false" customHeight="true" outlineLevel="0" collapsed="false">
      <c r="B949" s="90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90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90"/>
      <c r="Y949" s="2"/>
      <c r="Z949" s="2"/>
      <c r="AA949" s="2"/>
      <c r="AB949" s="98"/>
      <c r="AC949" s="2"/>
      <c r="AD949" s="2"/>
      <c r="AE949" s="2"/>
      <c r="AF949" s="2"/>
      <c r="AG949" s="71"/>
      <c r="AH949" s="85"/>
      <c r="AI949" s="85"/>
    </row>
    <row r="950" customFormat="false" ht="12.75" hidden="false" customHeight="true" outlineLevel="0" collapsed="false">
      <c r="B950" s="90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90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90"/>
      <c r="Y950" s="2"/>
      <c r="Z950" s="2"/>
      <c r="AA950" s="2"/>
      <c r="AB950" s="98"/>
      <c r="AC950" s="2"/>
      <c r="AD950" s="2"/>
      <c r="AE950" s="2"/>
      <c r="AF950" s="2"/>
      <c r="AG950" s="71"/>
      <c r="AH950" s="85"/>
      <c r="AI950" s="85"/>
    </row>
    <row r="951" customFormat="false" ht="12.75" hidden="false" customHeight="true" outlineLevel="0" collapsed="false">
      <c r="B951" s="90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90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90"/>
      <c r="Y951" s="2"/>
      <c r="Z951" s="2"/>
      <c r="AA951" s="2"/>
      <c r="AB951" s="98"/>
      <c r="AC951" s="2"/>
      <c r="AD951" s="2"/>
      <c r="AE951" s="2"/>
      <c r="AF951" s="2"/>
      <c r="AG951" s="71"/>
      <c r="AH951" s="85"/>
      <c r="AI951" s="85"/>
    </row>
    <row r="952" customFormat="false" ht="12.75" hidden="false" customHeight="true" outlineLevel="0" collapsed="false">
      <c r="B952" s="90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90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90"/>
      <c r="Y952" s="2"/>
      <c r="Z952" s="2"/>
      <c r="AA952" s="2"/>
      <c r="AB952" s="98"/>
      <c r="AC952" s="2"/>
      <c r="AD952" s="2"/>
      <c r="AE952" s="2"/>
      <c r="AF952" s="2"/>
      <c r="AG952" s="71"/>
      <c r="AH952" s="85"/>
      <c r="AI952" s="85"/>
    </row>
    <row r="953" customFormat="false" ht="12.75" hidden="false" customHeight="true" outlineLevel="0" collapsed="false">
      <c r="B953" s="90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90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90"/>
      <c r="Y953" s="2"/>
      <c r="Z953" s="2"/>
      <c r="AA953" s="2"/>
      <c r="AB953" s="98"/>
      <c r="AC953" s="2"/>
      <c r="AD953" s="2"/>
      <c r="AE953" s="2"/>
      <c r="AF953" s="2"/>
      <c r="AG953" s="71"/>
      <c r="AH953" s="85"/>
      <c r="AI953" s="85"/>
    </row>
    <row r="954" customFormat="false" ht="12.75" hidden="false" customHeight="true" outlineLevel="0" collapsed="false">
      <c r="B954" s="90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90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90"/>
      <c r="Y954" s="2"/>
      <c r="Z954" s="2"/>
      <c r="AA954" s="2"/>
      <c r="AB954" s="98"/>
      <c r="AC954" s="2"/>
      <c r="AD954" s="2"/>
      <c r="AE954" s="2"/>
      <c r="AF954" s="2"/>
      <c r="AG954" s="71"/>
      <c r="AH954" s="85"/>
      <c r="AI954" s="85"/>
    </row>
    <row r="955" customFormat="false" ht="12.75" hidden="false" customHeight="true" outlineLevel="0" collapsed="false">
      <c r="B955" s="90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90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90"/>
      <c r="Y955" s="2"/>
      <c r="Z955" s="2"/>
      <c r="AA955" s="2"/>
      <c r="AB955" s="98"/>
      <c r="AC955" s="2"/>
      <c r="AD955" s="2"/>
      <c r="AE955" s="2"/>
      <c r="AF955" s="2"/>
      <c r="AG955" s="71"/>
      <c r="AH955" s="85"/>
      <c r="AI955" s="85"/>
    </row>
    <row r="956" customFormat="false" ht="12.75" hidden="false" customHeight="true" outlineLevel="0" collapsed="false">
      <c r="B956" s="90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90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90"/>
      <c r="Y956" s="2"/>
      <c r="Z956" s="2"/>
      <c r="AA956" s="2"/>
      <c r="AB956" s="98"/>
      <c r="AC956" s="2"/>
      <c r="AD956" s="2"/>
      <c r="AE956" s="2"/>
      <c r="AF956" s="2"/>
      <c r="AG956" s="71"/>
      <c r="AH956" s="85"/>
      <c r="AI956" s="85"/>
    </row>
    <row r="957" customFormat="false" ht="12.75" hidden="false" customHeight="true" outlineLevel="0" collapsed="false">
      <c r="B957" s="90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90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90"/>
      <c r="Y957" s="2"/>
      <c r="Z957" s="2"/>
      <c r="AA957" s="2"/>
      <c r="AB957" s="98"/>
      <c r="AC957" s="2"/>
      <c r="AD957" s="2"/>
      <c r="AE957" s="2"/>
      <c r="AF957" s="2"/>
      <c r="AG957" s="71"/>
      <c r="AH957" s="85"/>
      <c r="AI957" s="85"/>
    </row>
    <row r="958" customFormat="false" ht="12.75" hidden="false" customHeight="true" outlineLevel="0" collapsed="false">
      <c r="B958" s="90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90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90"/>
      <c r="Y958" s="2"/>
      <c r="Z958" s="2"/>
      <c r="AA958" s="2"/>
      <c r="AB958" s="98"/>
      <c r="AC958" s="2"/>
      <c r="AD958" s="2"/>
      <c r="AE958" s="2"/>
      <c r="AF958" s="2"/>
      <c r="AG958" s="71"/>
      <c r="AH958" s="85"/>
      <c r="AI958" s="85"/>
    </row>
    <row r="959" customFormat="false" ht="12.75" hidden="false" customHeight="true" outlineLevel="0" collapsed="false">
      <c r="B959" s="90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90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90"/>
      <c r="Y959" s="2"/>
      <c r="Z959" s="2"/>
      <c r="AA959" s="2"/>
      <c r="AB959" s="98"/>
      <c r="AC959" s="2"/>
      <c r="AD959" s="2"/>
      <c r="AE959" s="2"/>
      <c r="AF959" s="2"/>
      <c r="AG959" s="71"/>
      <c r="AH959" s="85"/>
      <c r="AI959" s="85"/>
    </row>
    <row r="960" customFormat="false" ht="12.75" hidden="false" customHeight="true" outlineLevel="0" collapsed="false">
      <c r="B960" s="90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90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90"/>
      <c r="Y960" s="2"/>
      <c r="Z960" s="2"/>
      <c r="AA960" s="2"/>
      <c r="AB960" s="98"/>
      <c r="AC960" s="2"/>
      <c r="AD960" s="2"/>
      <c r="AE960" s="2"/>
      <c r="AF960" s="2"/>
      <c r="AG960" s="71"/>
      <c r="AH960" s="85"/>
      <c r="AI960" s="85"/>
    </row>
    <row r="961" customFormat="false" ht="12.75" hidden="false" customHeight="true" outlineLevel="0" collapsed="false">
      <c r="B961" s="90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90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90"/>
      <c r="Y961" s="2"/>
      <c r="Z961" s="2"/>
      <c r="AA961" s="2"/>
      <c r="AB961" s="98"/>
      <c r="AC961" s="2"/>
      <c r="AD961" s="2"/>
      <c r="AE961" s="2"/>
      <c r="AF961" s="2"/>
      <c r="AG961" s="71"/>
      <c r="AH961" s="85"/>
      <c r="AI961" s="85"/>
    </row>
    <row r="962" customFormat="false" ht="12.75" hidden="false" customHeight="true" outlineLevel="0" collapsed="false">
      <c r="B962" s="90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90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90"/>
      <c r="Y962" s="2"/>
      <c r="Z962" s="2"/>
      <c r="AA962" s="2"/>
      <c r="AB962" s="98"/>
      <c r="AC962" s="2"/>
      <c r="AD962" s="2"/>
      <c r="AE962" s="2"/>
      <c r="AF962" s="2"/>
      <c r="AG962" s="71"/>
      <c r="AH962" s="85"/>
      <c r="AI962" s="85"/>
    </row>
    <row r="963" customFormat="false" ht="12.75" hidden="false" customHeight="true" outlineLevel="0" collapsed="false">
      <c r="B963" s="90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90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90"/>
      <c r="Y963" s="2"/>
      <c r="Z963" s="2"/>
      <c r="AA963" s="2"/>
      <c r="AB963" s="98"/>
      <c r="AC963" s="2"/>
      <c r="AD963" s="2"/>
      <c r="AE963" s="2"/>
      <c r="AF963" s="2"/>
      <c r="AG963" s="71"/>
      <c r="AH963" s="85"/>
      <c r="AI963" s="85"/>
    </row>
    <row r="964" customFormat="false" ht="12.75" hidden="false" customHeight="true" outlineLevel="0" collapsed="false">
      <c r="B964" s="90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90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90"/>
      <c r="Y964" s="2"/>
      <c r="Z964" s="2"/>
      <c r="AA964" s="2"/>
      <c r="AB964" s="98"/>
      <c r="AC964" s="2"/>
      <c r="AD964" s="2"/>
      <c r="AE964" s="2"/>
      <c r="AF964" s="2"/>
      <c r="AG964" s="71"/>
      <c r="AH964" s="85"/>
      <c r="AI964" s="85"/>
    </row>
    <row r="965" customFormat="false" ht="12.75" hidden="false" customHeight="true" outlineLevel="0" collapsed="false">
      <c r="B965" s="90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90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90"/>
      <c r="Y965" s="2"/>
      <c r="Z965" s="2"/>
      <c r="AA965" s="2"/>
      <c r="AB965" s="98"/>
      <c r="AC965" s="2"/>
      <c r="AD965" s="2"/>
      <c r="AE965" s="2"/>
      <c r="AF965" s="2"/>
      <c r="AG965" s="71"/>
      <c r="AH965" s="85"/>
      <c r="AI965" s="85"/>
    </row>
    <row r="966" customFormat="false" ht="12.75" hidden="false" customHeight="true" outlineLevel="0" collapsed="false">
      <c r="B966" s="90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90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90"/>
      <c r="Y966" s="2"/>
      <c r="Z966" s="2"/>
      <c r="AA966" s="2"/>
      <c r="AB966" s="98"/>
      <c r="AC966" s="2"/>
      <c r="AD966" s="2"/>
      <c r="AE966" s="2"/>
      <c r="AF966" s="2"/>
      <c r="AG966" s="71"/>
      <c r="AH966" s="85"/>
      <c r="AI966" s="85"/>
    </row>
    <row r="967" customFormat="false" ht="12.75" hidden="false" customHeight="true" outlineLevel="0" collapsed="false">
      <c r="B967" s="90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90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90"/>
      <c r="Y967" s="2"/>
      <c r="Z967" s="2"/>
      <c r="AA967" s="2"/>
      <c r="AB967" s="98"/>
      <c r="AC967" s="2"/>
      <c r="AD967" s="2"/>
      <c r="AE967" s="2"/>
      <c r="AF967" s="2"/>
      <c r="AG967" s="71"/>
      <c r="AH967" s="85"/>
      <c r="AI967" s="85"/>
    </row>
    <row r="968" customFormat="false" ht="12.75" hidden="false" customHeight="true" outlineLevel="0" collapsed="false">
      <c r="B968" s="90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90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90"/>
      <c r="Y968" s="2"/>
      <c r="Z968" s="2"/>
      <c r="AA968" s="2"/>
      <c r="AB968" s="98"/>
      <c r="AC968" s="2"/>
      <c r="AD968" s="2"/>
      <c r="AE968" s="2"/>
      <c r="AF968" s="2"/>
      <c r="AG968" s="71"/>
      <c r="AH968" s="85"/>
      <c r="AI968" s="85"/>
    </row>
    <row r="969" customFormat="false" ht="12.75" hidden="false" customHeight="true" outlineLevel="0" collapsed="false">
      <c r="B969" s="90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90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90"/>
      <c r="Y969" s="2"/>
      <c r="Z969" s="2"/>
      <c r="AA969" s="2"/>
      <c r="AB969" s="98"/>
      <c r="AC969" s="2"/>
      <c r="AD969" s="2"/>
      <c r="AE969" s="2"/>
      <c r="AF969" s="2"/>
      <c r="AG969" s="71"/>
      <c r="AH969" s="85"/>
      <c r="AI969" s="85"/>
    </row>
    <row r="970" customFormat="false" ht="12.75" hidden="false" customHeight="true" outlineLevel="0" collapsed="false">
      <c r="B970" s="90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90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90"/>
      <c r="Y970" s="2"/>
      <c r="Z970" s="2"/>
      <c r="AA970" s="2"/>
      <c r="AB970" s="98"/>
      <c r="AC970" s="2"/>
      <c r="AD970" s="2"/>
      <c r="AE970" s="2"/>
      <c r="AF970" s="2"/>
      <c r="AG970" s="71"/>
      <c r="AH970" s="85"/>
      <c r="AI970" s="85"/>
    </row>
    <row r="971" customFormat="false" ht="12.75" hidden="false" customHeight="true" outlineLevel="0" collapsed="false">
      <c r="B971" s="90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90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90"/>
      <c r="Y971" s="2"/>
      <c r="Z971" s="2"/>
      <c r="AA971" s="2"/>
      <c r="AB971" s="98"/>
      <c r="AC971" s="2"/>
      <c r="AD971" s="2"/>
      <c r="AE971" s="2"/>
      <c r="AF971" s="2"/>
      <c r="AG971" s="71"/>
      <c r="AH971" s="85"/>
      <c r="AI971" s="85"/>
    </row>
    <row r="972" customFormat="false" ht="12.75" hidden="false" customHeight="true" outlineLevel="0" collapsed="false">
      <c r="B972" s="90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90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90"/>
      <c r="Y972" s="2"/>
      <c r="Z972" s="2"/>
      <c r="AA972" s="2"/>
      <c r="AB972" s="98"/>
      <c r="AC972" s="2"/>
      <c r="AD972" s="2"/>
      <c r="AE972" s="2"/>
      <c r="AF972" s="2"/>
      <c r="AG972" s="71"/>
      <c r="AH972" s="85"/>
      <c r="AI972" s="85"/>
    </row>
    <row r="973" customFormat="false" ht="12.75" hidden="false" customHeight="true" outlineLevel="0" collapsed="false">
      <c r="B973" s="90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90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90"/>
      <c r="Y973" s="2"/>
      <c r="Z973" s="2"/>
      <c r="AA973" s="2"/>
      <c r="AB973" s="98"/>
      <c r="AC973" s="2"/>
      <c r="AD973" s="2"/>
      <c r="AE973" s="2"/>
      <c r="AF973" s="2"/>
      <c r="AG973" s="71"/>
      <c r="AH973" s="85"/>
      <c r="AI973" s="85"/>
    </row>
    <row r="974" customFormat="false" ht="12.75" hidden="false" customHeight="true" outlineLevel="0" collapsed="false">
      <c r="B974" s="90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90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90"/>
      <c r="Y974" s="2"/>
      <c r="Z974" s="2"/>
      <c r="AA974" s="2"/>
      <c r="AB974" s="98"/>
      <c r="AC974" s="2"/>
      <c r="AD974" s="2"/>
      <c r="AE974" s="2"/>
      <c r="AF974" s="2"/>
      <c r="AG974" s="71"/>
      <c r="AH974" s="85"/>
      <c r="AI974" s="85"/>
    </row>
    <row r="975" customFormat="false" ht="12.75" hidden="false" customHeight="true" outlineLevel="0" collapsed="false">
      <c r="B975" s="90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90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90"/>
      <c r="Y975" s="2"/>
      <c r="Z975" s="2"/>
      <c r="AA975" s="2"/>
      <c r="AB975" s="98"/>
      <c r="AC975" s="2"/>
      <c r="AD975" s="2"/>
      <c r="AE975" s="2"/>
      <c r="AF975" s="2"/>
      <c r="AG975" s="71"/>
      <c r="AH975" s="85"/>
      <c r="AI975" s="85"/>
    </row>
    <row r="976" customFormat="false" ht="12.75" hidden="false" customHeight="true" outlineLevel="0" collapsed="false">
      <c r="B976" s="90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90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90"/>
      <c r="Y976" s="2"/>
      <c r="Z976" s="2"/>
      <c r="AA976" s="2"/>
      <c r="AB976" s="98"/>
      <c r="AC976" s="2"/>
      <c r="AD976" s="2"/>
      <c r="AE976" s="2"/>
      <c r="AF976" s="2"/>
      <c r="AG976" s="71"/>
      <c r="AH976" s="85"/>
      <c r="AI976" s="85"/>
    </row>
    <row r="977" customFormat="false" ht="12.75" hidden="false" customHeight="true" outlineLevel="0" collapsed="false">
      <c r="B977" s="90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90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90"/>
      <c r="Y977" s="2"/>
      <c r="Z977" s="2"/>
      <c r="AA977" s="2"/>
      <c r="AB977" s="98"/>
      <c r="AC977" s="2"/>
      <c r="AD977" s="2"/>
      <c r="AE977" s="2"/>
      <c r="AF977" s="2"/>
      <c r="AG977" s="71"/>
      <c r="AH977" s="85"/>
      <c r="AI977" s="85"/>
    </row>
    <row r="978" customFormat="false" ht="12.75" hidden="false" customHeight="true" outlineLevel="0" collapsed="false">
      <c r="B978" s="90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90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90"/>
      <c r="Y978" s="2"/>
      <c r="Z978" s="2"/>
      <c r="AA978" s="2"/>
      <c r="AB978" s="98"/>
      <c r="AC978" s="2"/>
      <c r="AD978" s="2"/>
      <c r="AE978" s="2"/>
      <c r="AF978" s="2"/>
      <c r="AG978" s="71"/>
      <c r="AH978" s="85"/>
      <c r="AI978" s="85"/>
    </row>
    <row r="979" customFormat="false" ht="12.75" hidden="false" customHeight="true" outlineLevel="0" collapsed="false">
      <c r="B979" s="90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90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90"/>
      <c r="Y979" s="2"/>
      <c r="Z979" s="2"/>
      <c r="AA979" s="2"/>
      <c r="AB979" s="98"/>
      <c r="AC979" s="2"/>
      <c r="AD979" s="2"/>
      <c r="AE979" s="2"/>
      <c r="AF979" s="2"/>
      <c r="AG979" s="71"/>
      <c r="AH979" s="85"/>
      <c r="AI979" s="85"/>
    </row>
    <row r="980" customFormat="false" ht="12.75" hidden="false" customHeight="true" outlineLevel="0" collapsed="false">
      <c r="B980" s="90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90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90"/>
      <c r="Y980" s="2"/>
      <c r="Z980" s="2"/>
      <c r="AA980" s="2"/>
      <c r="AB980" s="98"/>
      <c r="AC980" s="2"/>
      <c r="AD980" s="2"/>
      <c r="AE980" s="2"/>
      <c r="AF980" s="2"/>
      <c r="AG980" s="71"/>
      <c r="AH980" s="85"/>
      <c r="AI980" s="85"/>
    </row>
    <row r="981" customFormat="false" ht="12.75" hidden="false" customHeight="true" outlineLevel="0" collapsed="false">
      <c r="B981" s="90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90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90"/>
      <c r="Y981" s="2"/>
      <c r="Z981" s="2"/>
      <c r="AA981" s="2"/>
      <c r="AB981" s="98"/>
      <c r="AC981" s="2"/>
      <c r="AD981" s="2"/>
      <c r="AE981" s="2"/>
      <c r="AF981" s="2"/>
      <c r="AG981" s="71"/>
      <c r="AH981" s="85"/>
      <c r="AI981" s="85"/>
    </row>
    <row r="982" customFormat="false" ht="12.75" hidden="false" customHeight="true" outlineLevel="0" collapsed="false">
      <c r="B982" s="90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90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90"/>
      <c r="Y982" s="2"/>
      <c r="Z982" s="2"/>
      <c r="AA982" s="2"/>
      <c r="AB982" s="98"/>
      <c r="AC982" s="2"/>
      <c r="AD982" s="2"/>
      <c r="AE982" s="2"/>
      <c r="AF982" s="2"/>
      <c r="AG982" s="71"/>
      <c r="AH982" s="85"/>
      <c r="AI982" s="85"/>
    </row>
    <row r="983" customFormat="false" ht="12.75" hidden="false" customHeight="true" outlineLevel="0" collapsed="false">
      <c r="B983" s="90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90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90"/>
      <c r="Y983" s="2"/>
      <c r="Z983" s="2"/>
      <c r="AA983" s="2"/>
      <c r="AB983" s="98"/>
      <c r="AC983" s="2"/>
      <c r="AD983" s="2"/>
      <c r="AE983" s="2"/>
      <c r="AF983" s="2"/>
      <c r="AG983" s="71"/>
      <c r="AH983" s="85"/>
      <c r="AI983" s="85"/>
    </row>
    <row r="984" customFormat="false" ht="12.75" hidden="false" customHeight="true" outlineLevel="0" collapsed="false">
      <c r="B984" s="90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90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90"/>
      <c r="Y984" s="2"/>
      <c r="Z984" s="2"/>
      <c r="AA984" s="2"/>
      <c r="AB984" s="98"/>
      <c r="AC984" s="2"/>
      <c r="AD984" s="2"/>
      <c r="AE984" s="2"/>
      <c r="AF984" s="2"/>
      <c r="AG984" s="71"/>
      <c r="AH984" s="85"/>
      <c r="AI984" s="85"/>
    </row>
    <row r="985" customFormat="false" ht="12.75" hidden="false" customHeight="true" outlineLevel="0" collapsed="false">
      <c r="B985" s="90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90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90"/>
      <c r="Y985" s="2"/>
      <c r="Z985" s="2"/>
      <c r="AA985" s="2"/>
      <c r="AB985" s="98"/>
      <c r="AC985" s="2"/>
      <c r="AD985" s="2"/>
      <c r="AE985" s="2"/>
      <c r="AF985" s="2"/>
      <c r="AG985" s="71"/>
      <c r="AH985" s="85"/>
      <c r="AI985" s="85"/>
    </row>
    <row r="986" customFormat="false" ht="12.75" hidden="false" customHeight="true" outlineLevel="0" collapsed="false">
      <c r="B986" s="90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90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90"/>
      <c r="Y986" s="2"/>
      <c r="Z986" s="2"/>
      <c r="AA986" s="2"/>
      <c r="AB986" s="98"/>
      <c r="AC986" s="2"/>
      <c r="AD986" s="2"/>
      <c r="AE986" s="2"/>
      <c r="AF986" s="2"/>
      <c r="AG986" s="71"/>
      <c r="AH986" s="85"/>
      <c r="AI986" s="85"/>
    </row>
    <row r="987" customFormat="false" ht="12.75" hidden="false" customHeight="true" outlineLevel="0" collapsed="false">
      <c r="B987" s="90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90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90"/>
      <c r="Y987" s="2"/>
      <c r="Z987" s="2"/>
      <c r="AA987" s="2"/>
      <c r="AB987" s="98"/>
      <c r="AC987" s="2"/>
      <c r="AD987" s="2"/>
      <c r="AE987" s="2"/>
      <c r="AF987" s="2"/>
      <c r="AG987" s="71"/>
      <c r="AH987" s="85"/>
      <c r="AI987" s="85"/>
    </row>
    <row r="988" customFormat="false" ht="12.75" hidden="false" customHeight="true" outlineLevel="0" collapsed="false">
      <c r="B988" s="90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90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90"/>
      <c r="Y988" s="2"/>
      <c r="Z988" s="2"/>
      <c r="AA988" s="2"/>
      <c r="AB988" s="98"/>
      <c r="AC988" s="2"/>
      <c r="AD988" s="2"/>
      <c r="AE988" s="2"/>
      <c r="AF988" s="2"/>
      <c r="AG988" s="71"/>
      <c r="AH988" s="85"/>
      <c r="AI988" s="85"/>
    </row>
    <row r="989" customFormat="false" ht="12.75" hidden="false" customHeight="true" outlineLevel="0" collapsed="false">
      <c r="B989" s="90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90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90"/>
      <c r="Y989" s="2"/>
      <c r="Z989" s="2"/>
      <c r="AA989" s="2"/>
      <c r="AB989" s="98"/>
      <c r="AC989" s="2"/>
      <c r="AD989" s="2"/>
      <c r="AE989" s="2"/>
      <c r="AF989" s="2"/>
      <c r="AG989" s="71"/>
      <c r="AH989" s="85"/>
      <c r="AI989" s="85"/>
    </row>
    <row r="990" customFormat="false" ht="12.75" hidden="false" customHeight="true" outlineLevel="0" collapsed="false">
      <c r="B990" s="90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90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90"/>
      <c r="Y990" s="2"/>
      <c r="Z990" s="2"/>
      <c r="AA990" s="2"/>
      <c r="AB990" s="98"/>
      <c r="AC990" s="2"/>
      <c r="AD990" s="2"/>
      <c r="AE990" s="2"/>
      <c r="AF990" s="2"/>
      <c r="AG990" s="71"/>
      <c r="AH990" s="85"/>
      <c r="AI990" s="85"/>
    </row>
    <row r="991" customFormat="false" ht="12.75" hidden="false" customHeight="true" outlineLevel="0" collapsed="false">
      <c r="B991" s="90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90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90"/>
      <c r="Y991" s="2"/>
      <c r="Z991" s="2"/>
      <c r="AA991" s="2"/>
      <c r="AB991" s="98"/>
      <c r="AC991" s="2"/>
      <c r="AD991" s="2"/>
      <c r="AE991" s="2"/>
      <c r="AF991" s="2"/>
      <c r="AG991" s="71"/>
      <c r="AH991" s="85"/>
      <c r="AI991" s="85"/>
    </row>
    <row r="992" customFormat="false" ht="12.75" hidden="false" customHeight="true" outlineLevel="0" collapsed="false">
      <c r="B992" s="90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90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90"/>
      <c r="Y992" s="2"/>
      <c r="Z992" s="2"/>
      <c r="AA992" s="2"/>
      <c r="AB992" s="98"/>
      <c r="AC992" s="2"/>
      <c r="AD992" s="2"/>
      <c r="AE992" s="2"/>
      <c r="AF992" s="2"/>
      <c r="AG992" s="71"/>
      <c r="AH992" s="85"/>
      <c r="AI992" s="85"/>
    </row>
    <row r="993" customFormat="false" ht="12.75" hidden="false" customHeight="true" outlineLevel="0" collapsed="false">
      <c r="B993" s="90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90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90"/>
      <c r="Y993" s="2"/>
      <c r="Z993" s="2"/>
      <c r="AA993" s="2"/>
      <c r="AB993" s="98"/>
      <c r="AC993" s="2"/>
      <c r="AD993" s="2"/>
      <c r="AE993" s="2"/>
      <c r="AF993" s="2"/>
      <c r="AG993" s="71"/>
      <c r="AH993" s="85"/>
      <c r="AI993" s="85"/>
    </row>
    <row r="994" customFormat="false" ht="12.75" hidden="false" customHeight="true" outlineLevel="0" collapsed="false">
      <c r="B994" s="90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90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90"/>
      <c r="Y994" s="2"/>
      <c r="Z994" s="2"/>
      <c r="AA994" s="2"/>
      <c r="AB994" s="98"/>
      <c r="AC994" s="2"/>
      <c r="AD994" s="2"/>
      <c r="AE994" s="2"/>
      <c r="AF994" s="2"/>
      <c r="AG994" s="71"/>
      <c r="AH994" s="85"/>
      <c r="AI994" s="85"/>
    </row>
    <row r="995" customFormat="false" ht="12.75" hidden="false" customHeight="true" outlineLevel="0" collapsed="false">
      <c r="B995" s="90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90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90"/>
      <c r="Y995" s="2"/>
      <c r="Z995" s="2"/>
      <c r="AA995" s="2"/>
      <c r="AB995" s="98"/>
      <c r="AC995" s="2"/>
      <c r="AD995" s="2"/>
      <c r="AE995" s="2"/>
      <c r="AF995" s="2"/>
      <c r="AG995" s="71"/>
      <c r="AH995" s="85"/>
      <c r="AI995" s="85"/>
    </row>
    <row r="996" customFormat="false" ht="12.75" hidden="false" customHeight="true" outlineLevel="0" collapsed="false">
      <c r="B996" s="90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90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90"/>
      <c r="Y996" s="2"/>
      <c r="Z996" s="2"/>
      <c r="AA996" s="2"/>
      <c r="AB996" s="98"/>
      <c r="AC996" s="2"/>
      <c r="AD996" s="2"/>
      <c r="AE996" s="2"/>
      <c r="AF996" s="2"/>
      <c r="AG996" s="71"/>
      <c r="AH996" s="85"/>
      <c r="AI996" s="85"/>
    </row>
    <row r="997" customFormat="false" ht="12.75" hidden="false" customHeight="true" outlineLevel="0" collapsed="false">
      <c r="B997" s="90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90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90"/>
      <c r="Y997" s="2"/>
      <c r="Z997" s="2"/>
      <c r="AA997" s="2"/>
      <c r="AB997" s="98"/>
      <c r="AC997" s="2"/>
      <c r="AD997" s="2"/>
      <c r="AE997" s="2"/>
      <c r="AF997" s="2"/>
      <c r="AG997" s="71"/>
      <c r="AH997" s="85"/>
      <c r="AI997" s="85"/>
    </row>
    <row r="998" customFormat="false" ht="12.75" hidden="false" customHeight="true" outlineLevel="0" collapsed="false">
      <c r="B998" s="90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90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90"/>
      <c r="Y998" s="2"/>
      <c r="Z998" s="2"/>
      <c r="AA998" s="2"/>
      <c r="AB998" s="98"/>
      <c r="AC998" s="2"/>
      <c r="AD998" s="2"/>
      <c r="AE998" s="2"/>
      <c r="AF998" s="2"/>
      <c r="AG998" s="71"/>
      <c r="AH998" s="85"/>
      <c r="AI998" s="85"/>
    </row>
    <row r="999" customFormat="false" ht="12.75" hidden="false" customHeight="true" outlineLevel="0" collapsed="false">
      <c r="B999" s="90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90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90"/>
      <c r="Y999" s="2"/>
      <c r="Z999" s="2"/>
      <c r="AA999" s="2"/>
      <c r="AB999" s="98"/>
      <c r="AC999" s="2"/>
      <c r="AD999" s="2"/>
      <c r="AE999" s="2"/>
      <c r="AF999" s="2"/>
      <c r="AG999" s="71"/>
      <c r="AH999" s="85"/>
      <c r="AI999" s="85"/>
    </row>
    <row r="1000" customFormat="false" ht="12.75" hidden="false" customHeight="true" outlineLevel="0" collapsed="false">
      <c r="B1000" s="90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90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90"/>
      <c r="Y1000" s="2"/>
      <c r="Z1000" s="2"/>
      <c r="AA1000" s="2"/>
      <c r="AB1000" s="98"/>
      <c r="AC1000" s="2"/>
      <c r="AD1000" s="2"/>
      <c r="AE1000" s="2"/>
      <c r="AF1000" s="2"/>
      <c r="AG1000" s="71"/>
      <c r="AH1000" s="85"/>
      <c r="AI1000" s="85"/>
    </row>
  </sheetData>
  <mergeCells count="167">
    <mergeCell ref="B1:B2"/>
    <mergeCell ref="C1:C2"/>
    <mergeCell ref="D1:L1"/>
    <mergeCell ref="M1:M2"/>
    <mergeCell ref="N1:N2"/>
    <mergeCell ref="O1:W1"/>
    <mergeCell ref="X1:X2"/>
    <mergeCell ref="Y1:Y2"/>
    <mergeCell ref="Z1:AH1"/>
    <mergeCell ref="AP1:AQ1"/>
    <mergeCell ref="AR1:AS1"/>
    <mergeCell ref="AT1:AU1"/>
    <mergeCell ref="AV1:AW1"/>
    <mergeCell ref="AX1:AY1"/>
    <mergeCell ref="AP2:AQ2"/>
    <mergeCell ref="AR2:AS2"/>
    <mergeCell ref="AT2:AU2"/>
    <mergeCell ref="AV2:AW2"/>
    <mergeCell ref="AX2:AY2"/>
    <mergeCell ref="AP3:AQ3"/>
    <mergeCell ref="AR3:AS3"/>
    <mergeCell ref="AT3:AU3"/>
    <mergeCell ref="AV3:AW3"/>
    <mergeCell ref="AX3:AY3"/>
    <mergeCell ref="AP4:AQ4"/>
    <mergeCell ref="AR4:AS4"/>
    <mergeCell ref="AT4:AU4"/>
    <mergeCell ref="AV4:AW4"/>
    <mergeCell ref="AX4:AY4"/>
    <mergeCell ref="AP5:AQ5"/>
    <mergeCell ref="AR5:AS5"/>
    <mergeCell ref="AT5:AU5"/>
    <mergeCell ref="AV5:AW5"/>
    <mergeCell ref="AX5:AY5"/>
    <mergeCell ref="AP6:AQ6"/>
    <mergeCell ref="AR6:AS6"/>
    <mergeCell ref="AT6:AU6"/>
    <mergeCell ref="AV6:AW6"/>
    <mergeCell ref="AX6:AY6"/>
    <mergeCell ref="AP7:AQ7"/>
    <mergeCell ref="AR7:AS7"/>
    <mergeCell ref="AT7:AU7"/>
    <mergeCell ref="AV7:AW7"/>
    <mergeCell ref="AX7:AY7"/>
    <mergeCell ref="AP8:AQ8"/>
    <mergeCell ref="AR8:AS8"/>
    <mergeCell ref="AT8:AU8"/>
    <mergeCell ref="AV8:AW8"/>
    <mergeCell ref="AX8:AY8"/>
    <mergeCell ref="AP9:AQ9"/>
    <mergeCell ref="AR9:AS9"/>
    <mergeCell ref="AT9:AU9"/>
    <mergeCell ref="AV9:AW9"/>
    <mergeCell ref="AX9:AY9"/>
    <mergeCell ref="AP10:AQ10"/>
    <mergeCell ref="AR10:AS10"/>
    <mergeCell ref="AT10:AU10"/>
    <mergeCell ref="AV10:AW10"/>
    <mergeCell ref="AX10:AY10"/>
    <mergeCell ref="AP11:AQ11"/>
    <mergeCell ref="AR11:AS11"/>
    <mergeCell ref="AT11:AU11"/>
    <mergeCell ref="AV11:AW11"/>
    <mergeCell ref="AX11:AY11"/>
    <mergeCell ref="X75:Y75"/>
    <mergeCell ref="Z77:AH77"/>
    <mergeCell ref="X79:Y79"/>
    <mergeCell ref="X80:Y80"/>
    <mergeCell ref="X81:Y81"/>
    <mergeCell ref="X82:Y82"/>
    <mergeCell ref="X84:Y84"/>
    <mergeCell ref="Z84:AF87"/>
    <mergeCell ref="AG84:AG87"/>
    <mergeCell ref="B102:C102"/>
    <mergeCell ref="M102:N102"/>
    <mergeCell ref="B104:T104"/>
    <mergeCell ref="G106:O106"/>
    <mergeCell ref="B109:T109"/>
    <mergeCell ref="J110:L110"/>
    <mergeCell ref="B111:T111"/>
    <mergeCell ref="B115:E115"/>
    <mergeCell ref="F115:R115"/>
    <mergeCell ref="R116:S116"/>
    <mergeCell ref="B118:T118"/>
    <mergeCell ref="B120:C120"/>
    <mergeCell ref="O121:Q121"/>
    <mergeCell ref="R121:T121"/>
    <mergeCell ref="B171:E171"/>
    <mergeCell ref="F171:R171"/>
    <mergeCell ref="B172:J172"/>
    <mergeCell ref="M172:N172"/>
    <mergeCell ref="Q172:R172"/>
    <mergeCell ref="S172:T172"/>
    <mergeCell ref="P173:T173"/>
    <mergeCell ref="P174:T174"/>
    <mergeCell ref="B175:C175"/>
    <mergeCell ref="E175:J175"/>
    <mergeCell ref="P175:T175"/>
    <mergeCell ref="F176:G176"/>
    <mergeCell ref="P176:Q176"/>
    <mergeCell ref="B177:G177"/>
    <mergeCell ref="B178:G178"/>
    <mergeCell ref="M178:S178"/>
    <mergeCell ref="B179:G179"/>
    <mergeCell ref="L179:T185"/>
    <mergeCell ref="B180:J180"/>
    <mergeCell ref="B184:D184"/>
    <mergeCell ref="P189:T189"/>
    <mergeCell ref="Q190:T191"/>
    <mergeCell ref="Q192:T193"/>
    <mergeCell ref="Q194:T195"/>
    <mergeCell ref="B195:J195"/>
    <mergeCell ref="Q196:T197"/>
    <mergeCell ref="J197:J198"/>
    <mergeCell ref="B198:C198"/>
    <mergeCell ref="D198:E198"/>
    <mergeCell ref="F198:G198"/>
    <mergeCell ref="H198:I198"/>
    <mergeCell ref="Q198:T199"/>
    <mergeCell ref="B199:C199"/>
    <mergeCell ref="D199:E199"/>
    <mergeCell ref="F199:G199"/>
    <mergeCell ref="H199:I199"/>
    <mergeCell ref="B200:C200"/>
    <mergeCell ref="D200:E200"/>
    <mergeCell ref="F200:G200"/>
    <mergeCell ref="H200:I200"/>
    <mergeCell ref="J200:J201"/>
    <mergeCell ref="Q200:T201"/>
    <mergeCell ref="B201:D201"/>
    <mergeCell ref="B202:D202"/>
    <mergeCell ref="Q202:T203"/>
    <mergeCell ref="B203:D203"/>
    <mergeCell ref="F203:H203"/>
    <mergeCell ref="Q204:T205"/>
    <mergeCell ref="B205:J205"/>
    <mergeCell ref="Q206:T207"/>
    <mergeCell ref="B208:C208"/>
    <mergeCell ref="D208:E208"/>
    <mergeCell ref="F208:G208"/>
    <mergeCell ref="H208:I208"/>
    <mergeCell ref="B209:C209"/>
    <mergeCell ref="D209:E209"/>
    <mergeCell ref="F209:G209"/>
    <mergeCell ref="H209:I209"/>
    <mergeCell ref="B210:C210"/>
    <mergeCell ref="D210:E210"/>
    <mergeCell ref="F210:G210"/>
    <mergeCell ref="H210:I210"/>
    <mergeCell ref="P210:S210"/>
    <mergeCell ref="B211:J213"/>
    <mergeCell ref="Q211:S211"/>
    <mergeCell ref="B215:B226"/>
    <mergeCell ref="E215:F215"/>
    <mergeCell ref="G215:H215"/>
    <mergeCell ref="I215:J215"/>
    <mergeCell ref="K215:L215"/>
    <mergeCell ref="M215:N215"/>
    <mergeCell ref="Q215:S215"/>
    <mergeCell ref="C216:C226"/>
    <mergeCell ref="D216:D226"/>
    <mergeCell ref="E216:F226"/>
    <mergeCell ref="G216:H226"/>
    <mergeCell ref="I216:J226"/>
    <mergeCell ref="K216:L226"/>
    <mergeCell ref="M216:N226"/>
    <mergeCell ref="Q219:S219"/>
  </mergeCells>
  <dataValidations count="4">
    <dataValidation allowBlank="true" errorStyle="stop" operator="between" prompt="error - El número que escibes es incorrecto" showDropDown="false" showErrorMessage="true" showInputMessage="true" sqref="G108" type="decimal">
      <formula1>0</formula1>
      <formula2>30</formula2>
    </dataValidation>
    <dataValidation allowBlank="true" errorStyle="stop" operator="between" prompt="La fecha que tipeas es incorrecta" showDropDown="false" showErrorMessage="true" showInputMessage="true" sqref="J110" type="date">
      <formula1>1</formula1>
      <formula2>47848</formula2>
    </dataValidation>
    <dataValidation allowBlank="true" errorStyle="stop" operator="between" prompt="El número que escibes es incorrecto" showDropDown="false" showErrorMessage="true" showInputMessage="true" sqref="H108:O108" type="decimal">
      <formula1>0</formula1>
      <formula2>30</formula2>
    </dataValidation>
    <dataValidation allowBlank="true" errorStyle="stop" operator="between" prompt="Error - Introduce tu edad en años (número)" showDropDown="false" showErrorMessage="true" showInputMessage="true" sqref="K112" type="decimal">
      <formula1>0</formula1>
      <formula2>99</formula2>
    </dataValidation>
  </dataValidations>
  <hyperlinks>
    <hyperlink ref="O124" r:id="rId1" display="info@eneaunydos.com.ar"/>
    <hyperlink ref="S124" r:id="rId2" display="contacto@robertoperez.net"/>
    <hyperlink ref="O125" r:id="rId3" display="www.eneaunydos.com.ar"/>
    <hyperlink ref="S125" r:id="rId4" display="www.robertoperez.net"/>
    <hyperlink ref="M192" r:id="rId5" display="info@eneaunydos.com.ar"/>
    <hyperlink ref="M193" r:id="rId6" display="www.eneaunydos.com.ar"/>
    <hyperlink ref="M211" r:id="rId7" display="contacto@robertoperez.net"/>
    <hyperlink ref="M212" r:id="rId8" display="www.robertoperez.net"/>
  </hyperlinks>
  <printOptions headings="false" gridLines="false" gridLinesSet="true" horizontalCentered="false" verticalCentered="false"/>
  <pageMargins left="0.157638888888889" right="0.157638888888889" top="0.157638888888889" bottom="0.157638888888889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2002-09-18T14:04:14Z</dcterms:created>
  <dc:creator>Harpo Marx</dc:creator>
  <dc:description/>
  <dc:language>es-MX</dc:language>
  <cp:lastModifiedBy/>
  <dcterms:modified xsi:type="dcterms:W3CDTF">2021-09-24T02:15:03Z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0x010100420A216C8315974D8AE8BC9C5797CB20</vt:lpwstr>
  </property>
</Properties>
</file>