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dg1082_sph_rutgers_edu/Documents/Documents/Gow Lab/EHP/"/>
    </mc:Choice>
  </mc:AlternateContent>
  <xr:revisionPtr revIDLastSave="50" documentId="8_{475F3123-D080-483F-84A5-6C2EE07A11BB}" xr6:coauthVersionLast="47" xr6:coauthVersionMax="47" xr10:uidLastSave="{24EE0937-D932-4E54-A98D-068B81191637}"/>
  <bookViews>
    <workbookView xWindow="-108" yWindow="-108" windowWidth="23256" windowHeight="12456" xr2:uid="{00000000-000D-0000-FFFF-FFFF00000000}"/>
  </bookViews>
  <sheets>
    <sheet name="Git Hub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G38" i="2"/>
  <c r="H37" i="2"/>
  <c r="G37" i="2"/>
  <c r="H36" i="2"/>
  <c r="G36" i="2"/>
  <c r="D35" i="2"/>
  <c r="I35" i="2"/>
  <c r="B38" i="2"/>
  <c r="C38" i="2"/>
  <c r="B37" i="2"/>
  <c r="C37" i="2"/>
  <c r="B36" i="2"/>
  <c r="C36" i="2"/>
  <c r="AP15" i="2"/>
  <c r="AJ15" i="2"/>
  <c r="AD15" i="2"/>
  <c r="X15" i="2"/>
  <c r="R15" i="2"/>
  <c r="M15" i="2"/>
  <c r="I15" i="2"/>
  <c r="D15" i="2" l="1"/>
  <c r="AO17" i="2" l="1"/>
  <c r="AO18" i="2" s="1"/>
  <c r="AN17" i="2"/>
  <c r="AN18" i="2" s="1"/>
  <c r="AO16" i="2"/>
  <c r="AN16" i="2"/>
  <c r="AI17" i="2"/>
  <c r="AI18" i="2" s="1"/>
  <c r="AH17" i="2"/>
  <c r="AH18" i="2" s="1"/>
  <c r="AI16" i="2"/>
  <c r="AH16" i="2"/>
  <c r="AC17" i="2"/>
  <c r="AC18" i="2" s="1"/>
  <c r="AB17" i="2"/>
  <c r="AB18" i="2" s="1"/>
  <c r="AC16" i="2"/>
  <c r="AB16" i="2"/>
  <c r="W17" i="2"/>
  <c r="W18" i="2" s="1"/>
  <c r="V17" i="2"/>
  <c r="V18" i="2" s="1"/>
  <c r="W16" i="2"/>
  <c r="V16" i="2"/>
  <c r="Q17" i="2"/>
  <c r="Q18" i="2" s="1"/>
  <c r="P17" i="2"/>
  <c r="P18" i="2" s="1"/>
  <c r="Q16" i="2"/>
  <c r="P16" i="2"/>
  <c r="B18" i="2"/>
  <c r="K18" i="2"/>
  <c r="K16" i="2"/>
  <c r="L17" i="2"/>
  <c r="L18" i="2" s="1"/>
  <c r="K17" i="2"/>
  <c r="L16" i="2"/>
  <c r="H17" i="2"/>
  <c r="H18" i="2" s="1"/>
  <c r="G17" i="2"/>
  <c r="G18" i="2" s="1"/>
  <c r="H16" i="2"/>
  <c r="G16" i="2"/>
  <c r="C17" i="2"/>
  <c r="C18" i="2" s="1"/>
  <c r="B17" i="2"/>
  <c r="C16" i="2"/>
  <c r="B16" i="2"/>
</calcChain>
</file>

<file path=xl/sharedStrings.xml><?xml version="1.0" encoding="utf-8"?>
<sst xmlns="http://schemas.openxmlformats.org/spreadsheetml/2006/main" count="200" uniqueCount="32">
  <si>
    <t>Oxidative Burst</t>
  </si>
  <si>
    <t>Control</t>
  </si>
  <si>
    <t>Intervention</t>
  </si>
  <si>
    <t>Time to peak</t>
  </si>
  <si>
    <t>OCR</t>
  </si>
  <si>
    <t>Average</t>
  </si>
  <si>
    <t>Std. Dev.</t>
  </si>
  <si>
    <t>Std. E of mean</t>
  </si>
  <si>
    <t>Task Management</t>
  </si>
  <si>
    <t>Focused Activity</t>
  </si>
  <si>
    <t>Information Management</t>
  </si>
  <si>
    <t>Crisis Responsiveness</t>
  </si>
  <si>
    <t>Basic Strategy</t>
  </si>
  <si>
    <t>Subject</t>
  </si>
  <si>
    <t>Control (600ppm)</t>
  </si>
  <si>
    <t>Intervention (2,500ppm)</t>
  </si>
  <si>
    <t>CO2H701</t>
  </si>
  <si>
    <t>CO2H702</t>
  </si>
  <si>
    <t>CO2H703</t>
  </si>
  <si>
    <t>CO2H704</t>
  </si>
  <si>
    <t>CO2H705</t>
  </si>
  <si>
    <t>CO2H706</t>
  </si>
  <si>
    <t>CO2H707</t>
  </si>
  <si>
    <t>CO2H708</t>
  </si>
  <si>
    <t>CO2H709</t>
  </si>
  <si>
    <t>CO2H710</t>
  </si>
  <si>
    <t>CO2H711</t>
  </si>
  <si>
    <t>CO2H712</t>
  </si>
  <si>
    <t xml:space="preserve">paired t -test, one tailed </t>
  </si>
  <si>
    <t>Glycolytic Capacity (mpH/min)</t>
  </si>
  <si>
    <t xml:space="preserve">paired t -test, two tailed </t>
  </si>
  <si>
    <t>Maximal Mitochondrial Capacity (pmol/min)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</si>
</sst>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8"/>
  <sheetViews>
    <sheetView tabSelected="1" topLeftCell="A14" workbookViewId="0">
      <selection activeCell="M28" sqref="M28"/>
    </sheetView>
  </sheetViews>
  <sheetFormatPr defaultRowHeight="14.4" x14ac:dyDescent="0.3"/>
  <cols>
    <col min="1" max="1" width="10" customWidth="1"/>
    <col min="2" max="2" width="12.88671875" customWidth="1"/>
    <col min="3" max="3" width="10.109375" customWidth="1"/>
    <col min="6" max="6" width="9.44140625" customWidth="1"/>
    <col min="7" max="7" width="12" customWidth="1"/>
    <col min="9" max="9" width="9.77734375" customWidth="1"/>
    <col min="11" max="11" width="11.6640625" customWidth="1"/>
    <col min="15" max="15" width="9.109375" customWidth="1"/>
    <col min="16" max="16" width="16.44140625" customWidth="1"/>
    <col min="19" max="19" width="9.109375" customWidth="1"/>
    <col min="20" max="20" width="10" customWidth="1"/>
    <col min="21" max="21" width="14.109375" customWidth="1"/>
    <col min="22" max="22" width="11" customWidth="1"/>
    <col min="23" max="23" width="12.33203125" customWidth="1"/>
    <col min="28" max="28" width="12.44140625" customWidth="1"/>
    <col min="34" max="34" width="13.6640625" customWidth="1"/>
    <col min="40" max="40" width="14" customWidth="1"/>
  </cols>
  <sheetData>
    <row r="1" spans="1:42" x14ac:dyDescent="0.3">
      <c r="B1" s="3" t="s">
        <v>0</v>
      </c>
      <c r="C1" s="3"/>
      <c r="D1" s="3"/>
      <c r="E1" s="3"/>
      <c r="G1" s="3" t="s">
        <v>3</v>
      </c>
      <c r="H1" s="3"/>
      <c r="I1" s="3"/>
      <c r="J1" s="3"/>
      <c r="K1" s="3" t="s">
        <v>4</v>
      </c>
      <c r="L1" s="3"/>
      <c r="M1" s="3"/>
      <c r="N1" s="3"/>
      <c r="O1" s="3" t="s">
        <v>8</v>
      </c>
      <c r="P1" s="3"/>
      <c r="Q1" s="3"/>
      <c r="R1" s="3"/>
      <c r="S1" s="3"/>
      <c r="T1" s="3"/>
      <c r="U1" s="3" t="s">
        <v>9</v>
      </c>
      <c r="V1" s="3"/>
      <c r="W1" s="3"/>
      <c r="X1" s="3"/>
      <c r="Y1" s="3"/>
      <c r="Z1" s="3"/>
      <c r="AA1" s="3" t="s">
        <v>10</v>
      </c>
      <c r="AB1" s="3"/>
      <c r="AC1" s="3"/>
      <c r="AD1" s="3"/>
      <c r="AE1" s="3"/>
      <c r="AF1" s="3"/>
      <c r="AG1" s="3" t="s">
        <v>11</v>
      </c>
      <c r="AH1" s="3"/>
      <c r="AI1" s="3"/>
      <c r="AJ1" s="3"/>
      <c r="AK1" s="3"/>
      <c r="AL1" s="3"/>
      <c r="AM1" s="3" t="s">
        <v>12</v>
      </c>
      <c r="AN1" s="3"/>
    </row>
    <row r="2" spans="1:42" x14ac:dyDescent="0.3">
      <c r="A2" t="s">
        <v>13</v>
      </c>
      <c r="B2" t="s">
        <v>1</v>
      </c>
      <c r="C2" t="s">
        <v>2</v>
      </c>
      <c r="F2" t="s">
        <v>13</v>
      </c>
      <c r="G2" t="s">
        <v>1</v>
      </c>
      <c r="H2" t="s">
        <v>2</v>
      </c>
      <c r="J2" t="s">
        <v>13</v>
      </c>
      <c r="K2" t="s">
        <v>1</v>
      </c>
      <c r="L2" t="s">
        <v>2</v>
      </c>
      <c r="N2" s="5"/>
      <c r="O2" t="s">
        <v>13</v>
      </c>
      <c r="P2" t="s">
        <v>14</v>
      </c>
      <c r="Q2" t="s">
        <v>15</v>
      </c>
      <c r="U2" t="s">
        <v>13</v>
      </c>
      <c r="V2" t="s">
        <v>14</v>
      </c>
      <c r="W2" t="s">
        <v>15</v>
      </c>
      <c r="AA2" t="s">
        <v>13</v>
      </c>
      <c r="AB2" t="s">
        <v>14</v>
      </c>
      <c r="AC2" t="s">
        <v>15</v>
      </c>
      <c r="AG2" t="s">
        <v>13</v>
      </c>
      <c r="AH2" t="s">
        <v>14</v>
      </c>
      <c r="AI2" t="s">
        <v>15</v>
      </c>
      <c r="AM2" t="s">
        <v>13</v>
      </c>
      <c r="AN2" t="s">
        <v>14</v>
      </c>
      <c r="AO2" t="s">
        <v>15</v>
      </c>
    </row>
    <row r="3" spans="1:42" x14ac:dyDescent="0.3">
      <c r="A3" t="s">
        <v>16</v>
      </c>
      <c r="B3" s="1">
        <v>2.5099999999999998</v>
      </c>
      <c r="C3" s="1">
        <v>1.5620000000000001</v>
      </c>
      <c r="D3" s="1"/>
      <c r="F3" t="s">
        <v>16</v>
      </c>
      <c r="G3" s="1">
        <v>40.299999999999997</v>
      </c>
      <c r="H3" s="1">
        <v>130.80000000000001</v>
      </c>
      <c r="I3" s="1"/>
      <c r="J3" t="s">
        <v>16</v>
      </c>
      <c r="K3" s="1">
        <v>1.8</v>
      </c>
      <c r="L3" s="1">
        <v>11.4</v>
      </c>
      <c r="N3" s="5"/>
      <c r="O3" t="s">
        <v>16</v>
      </c>
      <c r="P3">
        <v>125</v>
      </c>
      <c r="Q3">
        <v>110</v>
      </c>
      <c r="U3" t="s">
        <v>16</v>
      </c>
      <c r="V3">
        <v>12</v>
      </c>
      <c r="W3">
        <v>10</v>
      </c>
      <c r="AA3" t="s">
        <v>16</v>
      </c>
      <c r="AB3">
        <v>8</v>
      </c>
      <c r="AC3">
        <v>5</v>
      </c>
      <c r="AG3" t="s">
        <v>16</v>
      </c>
      <c r="AH3">
        <v>10</v>
      </c>
      <c r="AI3">
        <v>7</v>
      </c>
      <c r="AM3" t="s">
        <v>16</v>
      </c>
      <c r="AN3">
        <v>23</v>
      </c>
      <c r="AO3">
        <v>20</v>
      </c>
    </row>
    <row r="4" spans="1:42" x14ac:dyDescent="0.3">
      <c r="A4" t="s">
        <v>17</v>
      </c>
      <c r="B4" s="1">
        <v>8.4280000000000008</v>
      </c>
      <c r="C4" s="1">
        <v>0.95599999999999996</v>
      </c>
      <c r="D4" s="1"/>
      <c r="F4" t="s">
        <v>17</v>
      </c>
      <c r="G4" s="1">
        <v>46.7</v>
      </c>
      <c r="H4" s="1">
        <v>130.80000000000001</v>
      </c>
      <c r="I4" s="1"/>
      <c r="J4" t="s">
        <v>17</v>
      </c>
      <c r="K4" s="1">
        <v>3.2</v>
      </c>
      <c r="L4" s="1">
        <v>5.8</v>
      </c>
      <c r="N4" s="5"/>
      <c r="O4" t="s">
        <v>17</v>
      </c>
      <c r="P4">
        <v>121</v>
      </c>
      <c r="Q4">
        <v>98</v>
      </c>
      <c r="U4" t="s">
        <v>17</v>
      </c>
      <c r="V4">
        <v>13</v>
      </c>
      <c r="W4">
        <v>8</v>
      </c>
      <c r="AA4" t="s">
        <v>17</v>
      </c>
      <c r="AB4">
        <v>2</v>
      </c>
      <c r="AC4">
        <v>3</v>
      </c>
      <c r="AG4" t="s">
        <v>17</v>
      </c>
      <c r="AH4">
        <v>9</v>
      </c>
      <c r="AI4">
        <v>4</v>
      </c>
      <c r="AM4" t="s">
        <v>17</v>
      </c>
      <c r="AN4">
        <v>18</v>
      </c>
      <c r="AO4">
        <v>11</v>
      </c>
    </row>
    <row r="5" spans="1:42" x14ac:dyDescent="0.3">
      <c r="A5" t="s">
        <v>18</v>
      </c>
      <c r="B5" s="1">
        <v>10.782999999999999</v>
      </c>
      <c r="C5" s="1">
        <v>12.24</v>
      </c>
      <c r="D5" s="1"/>
      <c r="F5" t="s">
        <v>18</v>
      </c>
      <c r="G5" s="1">
        <v>46.7</v>
      </c>
      <c r="H5" s="1">
        <v>72.599999999999994</v>
      </c>
      <c r="I5" s="1"/>
      <c r="J5" t="s">
        <v>18</v>
      </c>
      <c r="K5" s="1">
        <v>24.3</v>
      </c>
      <c r="L5" s="1">
        <v>29.5</v>
      </c>
      <c r="N5" s="5"/>
      <c r="O5" t="s">
        <v>18</v>
      </c>
      <c r="P5">
        <v>92</v>
      </c>
      <c r="Q5">
        <v>125</v>
      </c>
      <c r="U5" t="s">
        <v>18</v>
      </c>
      <c r="V5">
        <v>10</v>
      </c>
      <c r="W5">
        <v>10</v>
      </c>
      <c r="AA5" t="s">
        <v>18</v>
      </c>
      <c r="AB5">
        <v>7</v>
      </c>
      <c r="AC5">
        <v>9</v>
      </c>
      <c r="AG5" t="s">
        <v>18</v>
      </c>
      <c r="AH5">
        <v>8</v>
      </c>
      <c r="AI5">
        <v>9</v>
      </c>
      <c r="AM5" t="s">
        <v>18</v>
      </c>
      <c r="AN5">
        <v>12</v>
      </c>
      <c r="AO5">
        <v>20</v>
      </c>
    </row>
    <row r="6" spans="1:42" x14ac:dyDescent="0.3">
      <c r="A6" t="s">
        <v>19</v>
      </c>
      <c r="B6" s="1">
        <v>13.798999999999999</v>
      </c>
      <c r="C6" s="1">
        <v>2.9180000000000001</v>
      </c>
      <c r="D6" s="1"/>
      <c r="F6" t="s">
        <v>19</v>
      </c>
      <c r="G6" s="1">
        <v>66.099999999999994</v>
      </c>
      <c r="H6" s="1">
        <v>124.4</v>
      </c>
      <c r="I6" s="1"/>
      <c r="J6" t="s">
        <v>19</v>
      </c>
      <c r="K6" s="1">
        <v>18</v>
      </c>
      <c r="L6" s="1">
        <v>25.2</v>
      </c>
      <c r="N6" s="5"/>
      <c r="O6" t="s">
        <v>19</v>
      </c>
      <c r="P6">
        <v>145</v>
      </c>
      <c r="Q6">
        <v>98</v>
      </c>
      <c r="U6" t="s">
        <v>19</v>
      </c>
      <c r="V6">
        <v>9</v>
      </c>
      <c r="W6">
        <v>9</v>
      </c>
      <c r="AA6" t="s">
        <v>19</v>
      </c>
      <c r="AB6">
        <v>8</v>
      </c>
      <c r="AC6">
        <v>5</v>
      </c>
      <c r="AG6" t="s">
        <v>19</v>
      </c>
      <c r="AH6">
        <v>6</v>
      </c>
      <c r="AI6">
        <v>9</v>
      </c>
      <c r="AM6" t="s">
        <v>19</v>
      </c>
      <c r="AN6">
        <v>17</v>
      </c>
      <c r="AO6">
        <v>5</v>
      </c>
    </row>
    <row r="7" spans="1:42" x14ac:dyDescent="0.3">
      <c r="A7" t="s">
        <v>20</v>
      </c>
      <c r="B7" s="1">
        <v>12.965</v>
      </c>
      <c r="C7" s="1">
        <v>4.7050000000000001</v>
      </c>
      <c r="D7" s="1"/>
      <c r="F7" t="s">
        <v>20</v>
      </c>
      <c r="G7" s="1">
        <v>72.599999999999994</v>
      </c>
      <c r="H7" s="1">
        <v>130.9</v>
      </c>
      <c r="I7" s="1"/>
      <c r="J7" t="s">
        <v>20</v>
      </c>
      <c r="K7" s="1">
        <v>8.8000000000000007</v>
      </c>
      <c r="L7" s="1">
        <v>29.2</v>
      </c>
      <c r="N7" s="5"/>
      <c r="O7" t="s">
        <v>20</v>
      </c>
      <c r="P7">
        <v>135</v>
      </c>
      <c r="Q7">
        <v>115</v>
      </c>
      <c r="U7" t="s">
        <v>20</v>
      </c>
      <c r="V7">
        <v>14</v>
      </c>
      <c r="W7">
        <v>8</v>
      </c>
      <c r="AA7" t="s">
        <v>20</v>
      </c>
      <c r="AB7">
        <v>9</v>
      </c>
      <c r="AC7">
        <v>9</v>
      </c>
      <c r="AG7" t="s">
        <v>20</v>
      </c>
      <c r="AH7">
        <v>13</v>
      </c>
      <c r="AI7">
        <v>7</v>
      </c>
      <c r="AM7" t="s">
        <v>20</v>
      </c>
      <c r="AN7">
        <v>10</v>
      </c>
      <c r="AO7">
        <v>8</v>
      </c>
    </row>
    <row r="8" spans="1:42" x14ac:dyDescent="0.3">
      <c r="A8" t="s">
        <v>21</v>
      </c>
      <c r="B8" s="1">
        <v>18.536000000000001</v>
      </c>
      <c r="C8" s="1">
        <v>9.4550000000000001</v>
      </c>
      <c r="D8" s="1"/>
      <c r="F8" t="s">
        <v>21</v>
      </c>
      <c r="G8" s="1">
        <v>79.099999999999994</v>
      </c>
      <c r="H8" s="1">
        <v>117.9</v>
      </c>
      <c r="I8" s="1"/>
      <c r="J8" t="s">
        <v>21</v>
      </c>
      <c r="K8" s="1">
        <v>2.2999999999999998</v>
      </c>
      <c r="L8" s="1">
        <v>4.5</v>
      </c>
      <c r="N8" s="5"/>
      <c r="O8" t="s">
        <v>21</v>
      </c>
      <c r="P8">
        <v>115</v>
      </c>
      <c r="Q8">
        <v>132</v>
      </c>
      <c r="U8" t="s">
        <v>21</v>
      </c>
      <c r="V8">
        <v>11</v>
      </c>
      <c r="W8">
        <v>7</v>
      </c>
      <c r="AA8" t="s">
        <v>21</v>
      </c>
      <c r="AB8">
        <v>8</v>
      </c>
      <c r="AC8">
        <v>6</v>
      </c>
      <c r="AG8" t="s">
        <v>21</v>
      </c>
      <c r="AH8">
        <v>12</v>
      </c>
      <c r="AI8">
        <v>5</v>
      </c>
      <c r="AM8" t="s">
        <v>21</v>
      </c>
      <c r="AN8">
        <v>9</v>
      </c>
      <c r="AO8">
        <v>14</v>
      </c>
    </row>
    <row r="9" spans="1:42" x14ac:dyDescent="0.3">
      <c r="A9" t="s">
        <v>22</v>
      </c>
      <c r="B9" s="1">
        <v>13.462</v>
      </c>
      <c r="C9" s="1">
        <v>9.6240000000000006</v>
      </c>
      <c r="D9" s="1"/>
      <c r="F9" t="s">
        <v>22</v>
      </c>
      <c r="G9" s="1">
        <v>66.099999999999994</v>
      </c>
      <c r="H9" s="1">
        <v>130.80000000000001</v>
      </c>
      <c r="I9" s="1"/>
      <c r="J9" t="s">
        <v>22</v>
      </c>
      <c r="K9" s="1">
        <v>6.8</v>
      </c>
      <c r="L9" s="1">
        <v>8.1999999999999993</v>
      </c>
      <c r="N9" s="5"/>
      <c r="O9" t="s">
        <v>22</v>
      </c>
      <c r="P9">
        <v>139</v>
      </c>
      <c r="Q9">
        <v>126</v>
      </c>
      <c r="U9" t="s">
        <v>22</v>
      </c>
      <c r="V9">
        <v>9</v>
      </c>
      <c r="W9">
        <v>12</v>
      </c>
      <c r="AA9" t="s">
        <v>22</v>
      </c>
      <c r="AB9">
        <v>11</v>
      </c>
      <c r="AC9">
        <v>7</v>
      </c>
      <c r="AG9" t="s">
        <v>22</v>
      </c>
      <c r="AH9">
        <v>10</v>
      </c>
      <c r="AI9">
        <v>8</v>
      </c>
      <c r="AM9" t="s">
        <v>22</v>
      </c>
      <c r="AN9">
        <v>11</v>
      </c>
      <c r="AO9">
        <v>6</v>
      </c>
    </row>
    <row r="10" spans="1:42" x14ac:dyDescent="0.3">
      <c r="A10" t="s">
        <v>23</v>
      </c>
      <c r="B10" s="1">
        <v>15.537000000000001</v>
      </c>
      <c r="C10" s="1">
        <v>16.763999999999999</v>
      </c>
      <c r="D10" s="1"/>
      <c r="F10" t="s">
        <v>23</v>
      </c>
      <c r="G10" s="1">
        <v>46.7</v>
      </c>
      <c r="H10" s="1">
        <v>72.599999999999994</v>
      </c>
      <c r="I10" s="1"/>
      <c r="J10" t="s">
        <v>23</v>
      </c>
      <c r="K10" s="1">
        <v>35.799999999999997</v>
      </c>
      <c r="L10" s="1">
        <v>43.1</v>
      </c>
      <c r="N10" s="5"/>
      <c r="O10" t="s">
        <v>23</v>
      </c>
      <c r="P10">
        <v>135</v>
      </c>
      <c r="Q10">
        <v>112</v>
      </c>
      <c r="U10" t="s">
        <v>23</v>
      </c>
      <c r="V10">
        <v>8</v>
      </c>
      <c r="W10">
        <v>11</v>
      </c>
      <c r="AA10" t="s">
        <v>23</v>
      </c>
      <c r="AB10">
        <v>10</v>
      </c>
      <c r="AC10">
        <v>12</v>
      </c>
      <c r="AG10" t="s">
        <v>23</v>
      </c>
      <c r="AH10">
        <v>4</v>
      </c>
      <c r="AI10">
        <v>5</v>
      </c>
      <c r="AM10" t="s">
        <v>23</v>
      </c>
      <c r="AN10">
        <v>18</v>
      </c>
      <c r="AO10">
        <v>18</v>
      </c>
    </row>
    <row r="11" spans="1:42" x14ac:dyDescent="0.3">
      <c r="A11" t="s">
        <v>24</v>
      </c>
      <c r="B11" s="1">
        <v>12.307</v>
      </c>
      <c r="C11" s="1">
        <v>10.848000000000001</v>
      </c>
      <c r="D11" s="1"/>
      <c r="F11" t="s">
        <v>24</v>
      </c>
      <c r="G11" s="1">
        <v>53.2</v>
      </c>
      <c r="H11" s="1">
        <v>92</v>
      </c>
      <c r="I11" s="1"/>
      <c r="J11" t="s">
        <v>24</v>
      </c>
      <c r="K11" s="1">
        <v>10.199999999999999</v>
      </c>
      <c r="L11" s="1">
        <v>19.100000000000001</v>
      </c>
      <c r="N11" s="5"/>
      <c r="O11" t="s">
        <v>24</v>
      </c>
      <c r="P11">
        <v>142</v>
      </c>
      <c r="Q11">
        <v>100</v>
      </c>
      <c r="U11" t="s">
        <v>24</v>
      </c>
      <c r="V11">
        <v>12</v>
      </c>
      <c r="W11">
        <v>7</v>
      </c>
      <c r="AA11" t="s">
        <v>24</v>
      </c>
      <c r="AB11">
        <v>9</v>
      </c>
      <c r="AC11">
        <v>4</v>
      </c>
      <c r="AG11" t="s">
        <v>24</v>
      </c>
      <c r="AH11">
        <v>11</v>
      </c>
      <c r="AI11">
        <v>5</v>
      </c>
      <c r="AM11" t="s">
        <v>24</v>
      </c>
      <c r="AN11">
        <v>27</v>
      </c>
      <c r="AO11">
        <v>8</v>
      </c>
    </row>
    <row r="12" spans="1:42" x14ac:dyDescent="0.3">
      <c r="A12" t="s">
        <v>25</v>
      </c>
      <c r="B12" s="1">
        <v>12.635</v>
      </c>
      <c r="C12" s="1">
        <v>8.9380000000000006</v>
      </c>
      <c r="D12" s="1"/>
      <c r="F12" t="s">
        <v>25</v>
      </c>
      <c r="G12" s="1">
        <v>46.7</v>
      </c>
      <c r="H12" s="1">
        <v>66.099999999999994</v>
      </c>
      <c r="I12" s="1"/>
      <c r="J12" t="s">
        <v>25</v>
      </c>
      <c r="K12" s="1">
        <v>16.8</v>
      </c>
      <c r="L12" s="1">
        <v>24.5</v>
      </c>
      <c r="N12" s="5"/>
      <c r="O12" t="s">
        <v>25</v>
      </c>
      <c r="P12">
        <v>134</v>
      </c>
      <c r="Q12">
        <v>120</v>
      </c>
      <c r="U12" t="s">
        <v>25</v>
      </c>
      <c r="V12">
        <v>14</v>
      </c>
      <c r="W12">
        <v>5</v>
      </c>
      <c r="AA12" t="s">
        <v>25</v>
      </c>
      <c r="AB12">
        <v>14</v>
      </c>
      <c r="AC12">
        <v>7</v>
      </c>
      <c r="AG12" t="s">
        <v>25</v>
      </c>
      <c r="AH12">
        <v>9</v>
      </c>
      <c r="AI12">
        <v>4</v>
      </c>
      <c r="AM12" t="s">
        <v>25</v>
      </c>
      <c r="AN12">
        <v>22</v>
      </c>
      <c r="AO12">
        <v>14</v>
      </c>
    </row>
    <row r="13" spans="1:42" x14ac:dyDescent="0.3">
      <c r="A13" t="s">
        <v>26</v>
      </c>
      <c r="B13" s="1">
        <v>7.6760000000000002</v>
      </c>
      <c r="C13" s="1">
        <v>8.3670000000000009</v>
      </c>
      <c r="D13" s="1"/>
      <c r="F13" t="s">
        <v>26</v>
      </c>
      <c r="G13" s="1">
        <v>53.2</v>
      </c>
      <c r="H13" s="1">
        <v>53.2</v>
      </c>
      <c r="I13" s="1"/>
      <c r="J13" t="s">
        <v>26</v>
      </c>
      <c r="K13" s="1">
        <v>13.5</v>
      </c>
      <c r="L13" s="1">
        <v>22.3</v>
      </c>
      <c r="N13" s="5"/>
      <c r="O13" t="s">
        <v>26</v>
      </c>
      <c r="P13">
        <v>136</v>
      </c>
      <c r="Q13">
        <v>100</v>
      </c>
      <c r="U13" t="s">
        <v>26</v>
      </c>
      <c r="V13">
        <v>13</v>
      </c>
      <c r="W13">
        <v>10</v>
      </c>
      <c r="AA13" t="s">
        <v>26</v>
      </c>
      <c r="AB13">
        <v>11</v>
      </c>
      <c r="AC13">
        <v>9</v>
      </c>
      <c r="AG13" t="s">
        <v>26</v>
      </c>
      <c r="AH13">
        <v>8</v>
      </c>
      <c r="AI13">
        <v>4</v>
      </c>
      <c r="AM13" t="s">
        <v>26</v>
      </c>
      <c r="AN13">
        <v>13</v>
      </c>
      <c r="AO13">
        <v>8</v>
      </c>
    </row>
    <row r="14" spans="1:42" x14ac:dyDescent="0.3">
      <c r="A14" t="s">
        <v>27</v>
      </c>
      <c r="B14" s="1">
        <v>11.343</v>
      </c>
      <c r="C14" s="1">
        <v>8.3949999999999996</v>
      </c>
      <c r="D14" s="1"/>
      <c r="F14" t="s">
        <v>27</v>
      </c>
      <c r="G14" s="1">
        <v>59.7</v>
      </c>
      <c r="H14" s="1">
        <v>59.7</v>
      </c>
      <c r="I14" s="1"/>
      <c r="J14" t="s">
        <v>27</v>
      </c>
      <c r="K14" s="1">
        <v>13.9</v>
      </c>
      <c r="L14" s="1">
        <v>29</v>
      </c>
      <c r="N14" s="5"/>
      <c r="O14" t="s">
        <v>27</v>
      </c>
      <c r="P14">
        <v>141</v>
      </c>
      <c r="Q14">
        <v>123</v>
      </c>
      <c r="U14" t="s">
        <v>27</v>
      </c>
      <c r="V14">
        <v>9</v>
      </c>
      <c r="W14">
        <v>5</v>
      </c>
      <c r="AA14" t="s">
        <v>27</v>
      </c>
      <c r="AB14">
        <v>9</v>
      </c>
      <c r="AC14">
        <v>6</v>
      </c>
      <c r="AG14" t="s">
        <v>27</v>
      </c>
      <c r="AH14">
        <v>13</v>
      </c>
      <c r="AI14">
        <v>10</v>
      </c>
      <c r="AM14" t="s">
        <v>27</v>
      </c>
      <c r="AN14">
        <v>19</v>
      </c>
      <c r="AO14">
        <v>12</v>
      </c>
    </row>
    <row r="15" spans="1:42" x14ac:dyDescent="0.3">
      <c r="B15" s="7" t="s">
        <v>28</v>
      </c>
      <c r="C15" s="7"/>
      <c r="D15" s="4">
        <f>_xlfn.T.TEST(B3:B14,C3:C14,1,1)</f>
        <v>5.3324984301257065E-3</v>
      </c>
      <c r="G15" s="7" t="s">
        <v>28</v>
      </c>
      <c r="H15" s="7"/>
      <c r="I15" s="4">
        <f>_xlfn.T.TEST(G3:G14,H3:H14,1,1)</f>
        <v>2.3808889304814099E-4</v>
      </c>
      <c r="K15" s="7" t="s">
        <v>28</v>
      </c>
      <c r="L15" s="7"/>
      <c r="M15" s="4">
        <f>_xlfn.T.TEST(K3:K14,L3:L14,1,1)</f>
        <v>1.6394341291156583E-4</v>
      </c>
      <c r="N15" s="5"/>
      <c r="P15" s="7" t="s">
        <v>28</v>
      </c>
      <c r="Q15" s="7"/>
      <c r="R15" s="4">
        <f>_xlfn.T.TEST(P3:P14,Q3:Q14,1,1)</f>
        <v>1.3266108083686608E-2</v>
      </c>
      <c r="V15" s="7" t="s">
        <v>28</v>
      </c>
      <c r="W15" s="7"/>
      <c r="X15" s="4">
        <f>_xlfn.T.TEST(V3:V14,W3:W14,1,1)</f>
        <v>1.3563810358470459E-2</v>
      </c>
      <c r="AB15" s="7" t="s">
        <v>28</v>
      </c>
      <c r="AC15" s="7"/>
      <c r="AD15" s="4">
        <f>_xlfn.T.TEST(AB3:AB14,AC3:AC14,1,1)</f>
        <v>1.5346470515286193E-2</v>
      </c>
      <c r="AH15" s="7" t="s">
        <v>28</v>
      </c>
      <c r="AI15" s="7"/>
      <c r="AJ15" s="4">
        <f>_xlfn.T.TEST(AH3:AH14,AI3:AI14,1,1)</f>
        <v>3.820743702482064E-3</v>
      </c>
      <c r="AN15" s="7" t="s">
        <v>28</v>
      </c>
      <c r="AO15" s="7"/>
      <c r="AP15" s="4">
        <f>_xlfn.T.TEST(AN3:AN14,AO3:AO14,1,1)</f>
        <v>2.454006466972191E-2</v>
      </c>
    </row>
    <row r="16" spans="1:42" x14ac:dyDescent="0.3">
      <c r="A16" s="2" t="s">
        <v>5</v>
      </c>
      <c r="B16">
        <f>AVERAGE(B3:B14)</f>
        <v>11.665083333333333</v>
      </c>
      <c r="C16">
        <f>AVERAGE(C3:C14)</f>
        <v>7.8976666666666668</v>
      </c>
      <c r="F16" s="2" t="s">
        <v>5</v>
      </c>
      <c r="G16">
        <f>AVERAGE(G3:G14)</f>
        <v>56.425000000000011</v>
      </c>
      <c r="H16">
        <f>AVERAGE(H3:H14)</f>
        <v>98.483333333333348</v>
      </c>
      <c r="J16" s="2" t="s">
        <v>5</v>
      </c>
      <c r="K16">
        <f>AVERAGE(K3:K14)</f>
        <v>12.950000000000001</v>
      </c>
      <c r="L16">
        <f>AVERAGE(L3:L14)</f>
        <v>20.983333333333334</v>
      </c>
      <c r="N16" s="5"/>
      <c r="O16" s="2" t="s">
        <v>5</v>
      </c>
      <c r="P16">
        <f>AVERAGE(P3:P14)</f>
        <v>130</v>
      </c>
      <c r="Q16">
        <f>AVERAGE(Q3:Q14)</f>
        <v>113.25</v>
      </c>
      <c r="U16" s="2" t="s">
        <v>5</v>
      </c>
      <c r="V16">
        <f>AVERAGE(V3:V14)</f>
        <v>11.166666666666666</v>
      </c>
      <c r="W16">
        <f>AVERAGE(W3:W14)</f>
        <v>8.5</v>
      </c>
      <c r="AA16" s="2" t="s">
        <v>5</v>
      </c>
      <c r="AB16">
        <f>AVERAGE(AB3:AB14)</f>
        <v>8.8333333333333339</v>
      </c>
      <c r="AC16">
        <f>AVERAGE(AC3:AC14)</f>
        <v>6.833333333333333</v>
      </c>
      <c r="AG16" s="2" t="s">
        <v>5</v>
      </c>
      <c r="AH16">
        <f>AVERAGE(AH3:AH14)</f>
        <v>9.4166666666666661</v>
      </c>
      <c r="AI16">
        <f>AVERAGE(AI3:AI14)</f>
        <v>6.416666666666667</v>
      </c>
      <c r="AM16" s="2" t="s">
        <v>5</v>
      </c>
      <c r="AN16">
        <f>AVERAGE(AN3:AN14)</f>
        <v>16.583333333333332</v>
      </c>
      <c r="AO16">
        <f>AVERAGE(AO3:AO14)</f>
        <v>12</v>
      </c>
    </row>
    <row r="17" spans="1:41" x14ac:dyDescent="0.3">
      <c r="A17" s="2" t="s">
        <v>6</v>
      </c>
      <c r="B17">
        <f>_xlfn.STDEV.S(B3:B14)</f>
        <v>4.0911787245316766</v>
      </c>
      <c r="C17">
        <f>_xlfn.STDEV.S(C3:C14)</f>
        <v>4.6362722355815382</v>
      </c>
      <c r="F17" s="2" t="s">
        <v>6</v>
      </c>
      <c r="G17">
        <f>_xlfn.STDEV.S(G3:G14)</f>
        <v>12.183604855408209</v>
      </c>
      <c r="H17">
        <f>_xlfn.STDEV.S(H3:H14)</f>
        <v>31.934530565271185</v>
      </c>
      <c r="J17" s="2" t="s">
        <v>6</v>
      </c>
      <c r="K17">
        <f>_xlfn.STDEV.S(K3:K14)</f>
        <v>9.9448022056293741</v>
      </c>
      <c r="L17">
        <f>_xlfn.STDEV.S(L3:L14)</f>
        <v>11.624334454718319</v>
      </c>
      <c r="N17" s="5"/>
      <c r="O17" s="2" t="s">
        <v>6</v>
      </c>
      <c r="P17">
        <f>_xlfn.STDEV.S(P3:P14)</f>
        <v>14.917957452193464</v>
      </c>
      <c r="Q17">
        <f>_xlfn.STDEV.S(Q3:Q14)</f>
        <v>12.151505705429715</v>
      </c>
      <c r="U17" s="2" t="s">
        <v>6</v>
      </c>
      <c r="V17">
        <f>_xlfn.STDEV.S(V3:V14)</f>
        <v>2.1248885888797844</v>
      </c>
      <c r="W17">
        <f>_xlfn.STDEV.S(W3:W14)</f>
        <v>2.2360679774997898</v>
      </c>
      <c r="AA17" s="2" t="s">
        <v>6</v>
      </c>
      <c r="AB17">
        <f>_xlfn.STDEV.S(AB3:AB14)</f>
        <v>2.8550858396053784</v>
      </c>
      <c r="AC17">
        <f>_xlfn.STDEV.S(AC3:AC14)</f>
        <v>2.5524794837866009</v>
      </c>
      <c r="AG17" s="2" t="s">
        <v>6</v>
      </c>
      <c r="AH17">
        <f>_xlfn.STDEV.S(AH3:AH14)</f>
        <v>2.7122058561364057</v>
      </c>
      <c r="AI17">
        <f>_xlfn.STDEV.S(AI3:AI14)</f>
        <v>2.1933093855190751</v>
      </c>
      <c r="AM17" s="2" t="s">
        <v>6</v>
      </c>
      <c r="AN17">
        <f>_xlfn.STDEV.S(AN3:AN14)</f>
        <v>5.6802422056767528</v>
      </c>
      <c r="AO17">
        <f>_xlfn.STDEV.S(AO3:AO14)</f>
        <v>5.2742944379491954</v>
      </c>
    </row>
    <row r="18" spans="1:41" x14ac:dyDescent="0.3">
      <c r="A18" s="2" t="s">
        <v>7</v>
      </c>
      <c r="B18">
        <f>B17/SQRT(COUNT(B3:B14))</f>
        <v>1.1810215689556167</v>
      </c>
      <c r="C18">
        <f>C17/SQRT(COUNT(C3:C14))</f>
        <v>1.3383765116246946</v>
      </c>
      <c r="F18" s="2" t="s">
        <v>7</v>
      </c>
      <c r="G18">
        <f>G17/SQRT(COUNT(G3:G14))</f>
        <v>3.5171037714849809</v>
      </c>
      <c r="H18">
        <f>H17/SQRT(COUNT(H3:H14))</f>
        <v>9.2187049091518265</v>
      </c>
      <c r="J18" s="2" t="s">
        <v>7</v>
      </c>
      <c r="K18">
        <f>K17/SQRT(COUNT(K3:K14))</f>
        <v>2.870817115228852</v>
      </c>
      <c r="L18">
        <f>L17/SQRT(COUNT(L3:L14))</f>
        <v>3.3556563132909316</v>
      </c>
      <c r="N18" s="5"/>
      <c r="O18" s="2" t="s">
        <v>7</v>
      </c>
      <c r="P18">
        <f>P17/SQRT(COUNT(P3:P14))</f>
        <v>4.3064433753916402</v>
      </c>
      <c r="Q18">
        <f>Q17/SQRT(COUNT(Q3:Q14))</f>
        <v>3.50783754504456</v>
      </c>
      <c r="U18" s="2" t="s">
        <v>7</v>
      </c>
      <c r="V18">
        <f>V17/SQRT(COUNT(V3:V14))</f>
        <v>0.61340249939385383</v>
      </c>
      <c r="W18">
        <f>W17/SQRT(COUNT(W3:W14))</f>
        <v>0.64549722436790291</v>
      </c>
      <c r="AA18" s="2" t="s">
        <v>7</v>
      </c>
      <c r="AB18">
        <f>AB17/SQRT(COUNT(AB3:AB14))</f>
        <v>0.82419228902782704</v>
      </c>
      <c r="AC18">
        <f>AC17/SQRT(COUNT(AC3:AC14))</f>
        <v>0.73683735853259558</v>
      </c>
      <c r="AG18" s="2" t="s">
        <v>7</v>
      </c>
      <c r="AH18">
        <f>AH17/SQRT(COUNT(AH3:AH14))</f>
        <v>0.78294639056901671</v>
      </c>
      <c r="AI18">
        <f>AI17/SQRT(COUNT(AI3:AI14))</f>
        <v>0.63315388207278533</v>
      </c>
      <c r="AM18" s="2" t="s">
        <v>7</v>
      </c>
      <c r="AN18">
        <f>AN17/SQRT(COUNT(AN3:AN14))</f>
        <v>1.6397446832548734</v>
      </c>
      <c r="AO18">
        <f>AO17/SQRT(COUNT(AO3:AO14))</f>
        <v>1.5225576567676571</v>
      </c>
    </row>
    <row r="20" spans="1:41" x14ac:dyDescent="0.3">
      <c r="B20" s="7" t="s">
        <v>29</v>
      </c>
      <c r="C20" s="7"/>
      <c r="D20" s="7"/>
      <c r="G20" s="8" t="s">
        <v>31</v>
      </c>
      <c r="H20" s="8"/>
      <c r="I20" s="8"/>
    </row>
    <row r="21" spans="1:41" x14ac:dyDescent="0.3">
      <c r="A21" t="s">
        <v>13</v>
      </c>
      <c r="B21" t="s">
        <v>1</v>
      </c>
      <c r="C21" t="s">
        <v>2</v>
      </c>
      <c r="F21" t="s">
        <v>13</v>
      </c>
      <c r="G21" t="s">
        <v>1</v>
      </c>
      <c r="H21" t="s">
        <v>2</v>
      </c>
    </row>
    <row r="22" spans="1:41" x14ac:dyDescent="0.3">
      <c r="A22" t="s">
        <v>16</v>
      </c>
      <c r="B22">
        <v>20.399999999999999</v>
      </c>
      <c r="C22">
        <v>30</v>
      </c>
      <c r="F22" t="s">
        <v>16</v>
      </c>
      <c r="G22">
        <v>6.4</v>
      </c>
      <c r="H22">
        <v>12.65</v>
      </c>
    </row>
    <row r="23" spans="1:41" x14ac:dyDescent="0.3">
      <c r="A23" t="s">
        <v>17</v>
      </c>
      <c r="B23">
        <v>39</v>
      </c>
      <c r="C23">
        <v>48</v>
      </c>
      <c r="F23" t="s">
        <v>17</v>
      </c>
      <c r="G23">
        <v>8.1</v>
      </c>
      <c r="H23">
        <v>20.399999999999999</v>
      </c>
    </row>
    <row r="24" spans="1:41" x14ac:dyDescent="0.3">
      <c r="A24" t="s">
        <v>18</v>
      </c>
      <c r="B24">
        <v>39</v>
      </c>
      <c r="C24">
        <v>52.7</v>
      </c>
      <c r="F24" t="s">
        <v>18</v>
      </c>
      <c r="G24">
        <v>22.5</v>
      </c>
      <c r="H24">
        <v>14</v>
      </c>
    </row>
    <row r="25" spans="1:41" x14ac:dyDescent="0.3">
      <c r="A25" t="s">
        <v>19</v>
      </c>
      <c r="B25">
        <v>30</v>
      </c>
      <c r="C25">
        <v>45</v>
      </c>
      <c r="F25" t="s">
        <v>19</v>
      </c>
      <c r="G25">
        <v>27.3</v>
      </c>
      <c r="H25">
        <v>19.100000000000001</v>
      </c>
    </row>
    <row r="26" spans="1:41" x14ac:dyDescent="0.3">
      <c r="A26" t="s">
        <v>20</v>
      </c>
      <c r="B26">
        <v>28</v>
      </c>
      <c r="C26">
        <v>43.6</v>
      </c>
      <c r="F26" t="s">
        <v>20</v>
      </c>
      <c r="G26">
        <v>31</v>
      </c>
      <c r="H26">
        <v>22.7</v>
      </c>
    </row>
    <row r="27" spans="1:41" x14ac:dyDescent="0.3">
      <c r="A27" t="s">
        <v>21</v>
      </c>
      <c r="B27">
        <v>58.8</v>
      </c>
      <c r="C27">
        <v>46</v>
      </c>
      <c r="F27" t="s">
        <v>21</v>
      </c>
      <c r="G27">
        <v>38.9</v>
      </c>
      <c r="H27">
        <v>34.799999999999997</v>
      </c>
    </row>
    <row r="28" spans="1:41" x14ac:dyDescent="0.3">
      <c r="A28" t="s">
        <v>22</v>
      </c>
      <c r="B28">
        <v>18.8</v>
      </c>
      <c r="C28">
        <v>23</v>
      </c>
      <c r="F28" t="s">
        <v>22</v>
      </c>
      <c r="G28">
        <v>65</v>
      </c>
      <c r="H28">
        <v>61.3</v>
      </c>
    </row>
    <row r="29" spans="1:41" x14ac:dyDescent="0.3">
      <c r="A29" t="s">
        <v>23</v>
      </c>
      <c r="B29">
        <v>36</v>
      </c>
      <c r="C29">
        <v>33</v>
      </c>
      <c r="F29" t="s">
        <v>23</v>
      </c>
      <c r="G29">
        <v>31</v>
      </c>
      <c r="H29">
        <v>23</v>
      </c>
    </row>
    <row r="30" spans="1:41" x14ac:dyDescent="0.3">
      <c r="A30" t="s">
        <v>24</v>
      </c>
      <c r="B30">
        <v>50.7</v>
      </c>
      <c r="C30">
        <v>50</v>
      </c>
      <c r="F30" t="s">
        <v>24</v>
      </c>
      <c r="G30">
        <v>27</v>
      </c>
      <c r="H30">
        <v>21.3</v>
      </c>
    </row>
    <row r="31" spans="1:41" x14ac:dyDescent="0.3">
      <c r="A31" t="s">
        <v>25</v>
      </c>
      <c r="B31">
        <v>45</v>
      </c>
      <c r="C31">
        <v>49</v>
      </c>
      <c r="F31" t="s">
        <v>25</v>
      </c>
      <c r="G31">
        <v>23.6</v>
      </c>
      <c r="H31">
        <v>20.399999999999999</v>
      </c>
    </row>
    <row r="32" spans="1:41" x14ac:dyDescent="0.3">
      <c r="A32" t="s">
        <v>26</v>
      </c>
      <c r="B32">
        <v>37</v>
      </c>
      <c r="C32">
        <v>24</v>
      </c>
      <c r="F32" t="s">
        <v>26</v>
      </c>
      <c r="G32">
        <v>32.6</v>
      </c>
      <c r="H32">
        <v>11.4</v>
      </c>
    </row>
    <row r="33" spans="1:9" x14ac:dyDescent="0.3">
      <c r="A33" t="s">
        <v>27</v>
      </c>
      <c r="B33">
        <v>36.9</v>
      </c>
      <c r="C33">
        <v>24.6</v>
      </c>
      <c r="F33" t="s">
        <v>27</v>
      </c>
      <c r="G33">
        <v>38.700000000000003</v>
      </c>
      <c r="H33">
        <v>21.27</v>
      </c>
    </row>
    <row r="34" spans="1:9" x14ac:dyDescent="0.3">
      <c r="B34" s="6">
        <v>36.633333333333333</v>
      </c>
      <c r="C34" s="6">
        <v>39.074999999999996</v>
      </c>
      <c r="G34" s="6">
        <v>29.341666666666669</v>
      </c>
      <c r="H34" s="6">
        <v>23.526666666666667</v>
      </c>
    </row>
    <row r="35" spans="1:9" x14ac:dyDescent="0.3">
      <c r="B35" s="7" t="s">
        <v>30</v>
      </c>
      <c r="C35" s="7"/>
      <c r="D35" s="4">
        <f>_xlfn.T.TEST(B22:B34,C22:C34,2,1)</f>
        <v>0.41155533173599379</v>
      </c>
      <c r="G35" s="7" t="s">
        <v>30</v>
      </c>
      <c r="H35" s="7"/>
      <c r="I35" s="4">
        <f>_xlfn.T.TEST(G22:G34,H22:H34,2,1)</f>
        <v>3.0955264894280764E-2</v>
      </c>
    </row>
    <row r="36" spans="1:9" x14ac:dyDescent="0.3">
      <c r="A36" s="2" t="s">
        <v>5</v>
      </c>
      <c r="B36">
        <f>AVERAGE(B22:B34)</f>
        <v>36.633333333333333</v>
      </c>
      <c r="C36">
        <f>AVERAGE(C22:C34)</f>
        <v>39.074999999999996</v>
      </c>
      <c r="F36" s="2" t="s">
        <v>5</v>
      </c>
      <c r="G36">
        <f>AVERAGE(G22:G34)</f>
        <v>29.341666666666672</v>
      </c>
      <c r="H36">
        <f>AVERAGE(H22:H34)</f>
        <v>23.526666666666664</v>
      </c>
    </row>
    <row r="37" spans="1:9" x14ac:dyDescent="0.3">
      <c r="A37" s="2" t="s">
        <v>6</v>
      </c>
      <c r="B37">
        <f>_xlfn.STDEV.S(B22:B34)</f>
        <v>11.072212465848423</v>
      </c>
      <c r="C37">
        <f>_xlfn.STDEV.S(C22:C34)</f>
        <v>10.805640887980692</v>
      </c>
      <c r="F37" s="2" t="s">
        <v>6</v>
      </c>
      <c r="G37">
        <f>_xlfn.STDEV.S(G22:G34)</f>
        <v>14.530224724881423</v>
      </c>
      <c r="H37">
        <f>_xlfn.STDEV.S(H22:H34)</f>
        <v>12.780802226603605</v>
      </c>
    </row>
    <row r="38" spans="1:9" x14ac:dyDescent="0.3">
      <c r="A38" s="2" t="s">
        <v>7</v>
      </c>
      <c r="B38">
        <f>B37/SQRT(COUNT(B22:B34))</f>
        <v>3.0708792137267742</v>
      </c>
      <c r="C38">
        <f>C37/SQRT(COUNT(C22:C34))</f>
        <v>2.9969455604511248</v>
      </c>
      <c r="F38" s="2" t="s">
        <v>7</v>
      </c>
      <c r="G38">
        <f>G37/SQRT(COUNT(G22:G34))</f>
        <v>4.0299592530442006</v>
      </c>
      <c r="H38">
        <f>H37/SQRT(COUNT(H22:H34))</f>
        <v>3.5447567515064327</v>
      </c>
    </row>
  </sheetData>
  <mergeCells count="11">
    <mergeCell ref="B35:C35"/>
    <mergeCell ref="B20:D20"/>
    <mergeCell ref="G35:H35"/>
    <mergeCell ref="AB15:AC15"/>
    <mergeCell ref="AH15:AI15"/>
    <mergeCell ref="AN15:AO15"/>
    <mergeCell ref="B15:C15"/>
    <mergeCell ref="G15:H15"/>
    <mergeCell ref="K15:L15"/>
    <mergeCell ref="P15:Q15"/>
    <mergeCell ref="V15:W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 Hub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gowlab</dc:creator>
  <cp:lastModifiedBy>Disha Gupta</cp:lastModifiedBy>
  <dcterms:created xsi:type="dcterms:W3CDTF">2024-03-07T22:21:28Z</dcterms:created>
  <dcterms:modified xsi:type="dcterms:W3CDTF">2024-07-25T04:30:56Z</dcterms:modified>
</cp:coreProperties>
</file>