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sheets/wsSortMap1.xml" ContentType="application/vnd.ms-excel.wsSortMap+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17.xml" ContentType="application/vnd.openxmlformats-officedocument.spreadsheetml.revisionLog+xml"/>
  <Override PartName="/xl/revisions/revisionLog12.xml" ContentType="application/vnd.openxmlformats-officedocument.spreadsheetml.revisionLog+xml"/>
  <Override PartName="/xl/revisions/revisionLog2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6.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9.xml" ContentType="application/vnd.openxmlformats-officedocument.spreadsheetml.revisionLog+xml"/>
  <Override PartName="/xl/revisions/revisionLog20.xml" ContentType="application/vnd.openxmlformats-officedocument.spreadsheetml.revisionLog+xml"/>
  <Override PartName="/xl/revisions/revisionLog11.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4.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Override PartName="/xl/revisions/revisionLog10.xml" ContentType="application/vnd.openxmlformats-officedocument.spreadsheetml.revisionLog+xml"/>
  <Override PartName="/xl/revisions/revisionLog8.xml" ContentType="application/vnd.openxmlformats-officedocument.spreadsheetml.revisionLog+xml"/>
  <Override PartName="/xl/revisions/revisionLog22.xml" ContentType="application/vnd.openxmlformats-officedocument.spreadsheetml.revisionLog+xml"/>
  <Override PartName="/xl/revisions/revisionLog3.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1.xml" ContentType="application/vnd.openxmlformats-officedocument.spreadsheetml.revisionLog+xml"/>
  <Override PartName="/xl/revisions/revisionLog2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mega.dce-eir.net\natdfs\CRA\HQ\ITB\Public1\19070_Emerging_Technology\19070_3_ETR\"/>
    </mc:Choice>
  </mc:AlternateContent>
  <bookViews>
    <workbookView xWindow="0" yWindow="0" windowWidth="23040" windowHeight="10476"/>
  </bookViews>
  <sheets>
    <sheet name="Registry" sheetId="1" r:id="rId1"/>
    <sheet name="Definitions &amp; Instructions" sheetId="2" r:id="rId2"/>
    <sheet name="Revisions" sheetId="3" r:id="rId3"/>
    <sheet name="Obsolete" sheetId="4" state="hidden" r:id="rId4"/>
  </sheets>
  <definedNames>
    <definedName name="_xlnm._FilterDatabase" localSheetId="0" hidden="1">Registry!$A$1:$AB$222</definedName>
    <definedName name="Z_0C8E07AA_BAB6_4F4C_838B_83E8FF4419B8_.wvu.Cols" localSheetId="0" hidden="1">Registry!$B:$E,Registry!$M:$N</definedName>
    <definedName name="Z_0C8E07AA_BAB6_4F4C_838B_83E8FF4419B8_.wvu.FilterData" localSheetId="0" hidden="1">Registry!$A$1:$AB$222</definedName>
    <definedName name="Z_110E1AF8_CFF3_47C1_A43E_54887F15E8AD_.wvu.FilterData" localSheetId="0" hidden="1">Registry!$A$1:$AB$203</definedName>
    <definedName name="Z_13E9CC65_85DD_48E9_A66A_68D2752EA90C_.wvu.Cols" localSheetId="0" hidden="1">Registry!$B:$F,Registry!$M:$N,Registry!$U:$AB</definedName>
    <definedName name="Z_13E9CC65_85DD_48E9_A66A_68D2752EA90C_.wvu.FilterData" localSheetId="0" hidden="1">Registry!$A$1:$AB$222</definedName>
    <definedName name="Z_167E5CAC_C694_4441_B7B0_9E1E0A8ECB62_.wvu.Cols" localSheetId="0" hidden="1">Registry!#REF!,Registry!$B:$E,Registry!$M:$N</definedName>
    <definedName name="Z_167E5CAC_C694_4441_B7B0_9E1E0A8ECB62_.wvu.FilterData" localSheetId="0" hidden="1">Registry!$A$1:$X$208</definedName>
    <definedName name="Z_3854B038_D8AD_49D2_A9A9_EE1CE24E7FA1_.wvu.FilterData" localSheetId="0" hidden="1">Registry!$A$1:$AB$212</definedName>
    <definedName name="Z_48782797_A878_486A_AE79_41D79BB207DE_.wvu.Cols" localSheetId="0" hidden="1">Registry!#REF!,Registry!$B:$E,Registry!$M:$N</definedName>
    <definedName name="Z_48782797_A878_486A_AE79_41D79BB207DE_.wvu.FilterData" localSheetId="0" hidden="1">Registry!$A$1:$X$202</definedName>
    <definedName name="Z_50BBDABC_E06D_466C_AAF1_31AAFD53D69C_.wvu.Cols" localSheetId="0" hidden="1">Registry!$B:$E,Registry!$M:$N,Registry!$U:$Y</definedName>
    <definedName name="Z_50BBDABC_E06D_466C_AAF1_31AAFD53D69C_.wvu.FilterData" localSheetId="0" hidden="1">Registry!$A$1:$AB$214</definedName>
    <definedName name="Z_54453737_57CD_49ED_97DF_63B4EA7150CB_.wvu.FilterData" localSheetId="0" hidden="1">Registry!$A$1:$AB$214</definedName>
    <definedName name="Z_5A4FD136_04FA_46AA_B7A1_660C411A7C51_.wvu.FilterData" localSheetId="0" hidden="1">Registry!$A$1:$X$214</definedName>
    <definedName name="Z_8248C29E_762F_468E_8127_21B9CC1401BE_.wvu.Cols" localSheetId="0" hidden="1">Registry!$B:$F,Registry!$M:$N,Registry!$U:$AB</definedName>
    <definedName name="Z_8248C29E_762F_468E_8127_21B9CC1401BE_.wvu.FilterData" localSheetId="0" hidden="1">Registry!$A$1:$AB$222</definedName>
    <definedName name="Z_98FD3508_30B5_4703_9CD3_B02EE6004886_.wvu.FilterData" localSheetId="0" hidden="1">Registry!$A$1:$AB$212</definedName>
    <definedName name="Z_A09AE4F6_B61D_4FD5_AF90_04329A6A14B6_.wvu.Cols" localSheetId="0" hidden="1">Registry!#REF!,Registry!$B:$E,Registry!$M:$N</definedName>
    <definedName name="Z_A09AE4F6_B61D_4FD5_AF90_04329A6A14B6_.wvu.FilterData" localSheetId="0" hidden="1">Registry!$A$1:$X$208</definedName>
    <definedName name="Z_A5F674E4_FD1D_4CDB_924A_6B456A8954C1_.wvu.FilterData" localSheetId="0" hidden="1">Registry!$A$1:$X$200</definedName>
    <definedName name="Z_AECF37A1_9D6D_498C_92E7_93D84668D34A_.wvu.FilterData" localSheetId="0" hidden="1">Registry!$A$1:$X$214</definedName>
    <definedName name="Z_C121D010_5AEF_4E8C_A2E9_0BC5EB158EB3_.wvu.FilterData" localSheetId="0" hidden="1">Registry!$A$1:$X$214</definedName>
    <definedName name="Z_DE9AD015_9F43_44FC_A968_2FFAF13AA985_.wvu.Cols" localSheetId="0" hidden="1">Registry!#REF!,Registry!$B:$E,Registry!$M:$N,Registry!$U:$X</definedName>
    <definedName name="Z_DE9AD015_9F43_44FC_A968_2FFAF13AA985_.wvu.FilterData" localSheetId="0" hidden="1">Registry!$A$1:$X$200</definedName>
    <definedName name="Z_E4B839AA_F26D_4A59_8A9D_83591C53CFAD_.wvu.FilterData" localSheetId="0" hidden="1">Registry!$A$1:$X$212</definedName>
    <definedName name="Z_F0707BE1_A4B2_4BD9_8307_76C5EA707915_.wvu.FilterData" localSheetId="0" hidden="1">Registry!$A$1:$X$201</definedName>
  </definedNames>
  <calcPr calcId="162913"/>
  <customWorkbookViews>
    <customWorkbookView name="Alavi, Shamir - Personal View" guid="{8248C29E-762F-468E-8127-21B9CC1401BE}" mergeInterval="0" personalView="1" maximized="1" xWindow="2391" yWindow="-9" windowWidth="2418" windowHeight="1318" activeSheetId="1"/>
    <customWorkbookView name="Champagne, Charles - Personal View" guid="{13E9CC65-85DD-48E9-A66A-68D2752EA90C}" mergeInterval="0" personalView="1" maximized="1" xWindow="1912" yWindow="-550" windowWidth="1096" windowHeight="1814" activeSheetId="1"/>
    <customWorkbookView name="Catalli, Gino - Personal View" guid="{5A4FD136-04FA-46AA-B7A1-660C411A7C51}" mergeInterval="0" personalView="1" maximized="1" xWindow="-9" yWindow="-9" windowWidth="1938" windowHeight="1048" activeSheetId="1"/>
    <customWorkbookView name="Hellard, Aaron - Personal View" guid="{50BBDABC-E06D-466C-AAF1-31AAFD53D69C}" mergeInterval="0" personalView="1" maximized="1" xWindow="-8" yWindow="-8" windowWidth="1936" windowHeight="1056" activeSheetId="1"/>
    <customWorkbookView name="Backstrom, Rob - Personal View" guid="{3854B038-D8AD-49D2-A9A9-EE1CE24E7FA1}" mergeInterval="0" personalView="1" maximized="1" xWindow="-8" yWindow="-8" windowWidth="1936" windowHeight="1056" activeSheetId="1"/>
    <customWorkbookView name="MacKinnon, Brad - Personal View" guid="{48782797-A878-486A-AE79-41D79BB207DE}" mergeInterval="0" personalView="1" maximized="1" xWindow="-9" yWindow="-9" windowWidth="1938" windowHeight="1048" activeSheetId="1"/>
    <customWorkbookView name="Wilton, Daniel - Personal View" guid="{DE9AD015-9F43-44FC-A968-2FFAF13AA985}" mergeInterval="0" personalView="1" maximized="1" xWindow="-9" yWindow="-9" windowWidth="1938" windowHeight="1048" activeSheetId="1"/>
    <customWorkbookView name="Cudmore, Cheryl - Personal View" guid="{A09AE4F6-B61D-4FD5-AF90-04329A6A14B6}" mergeInterval="0" personalView="1" maximized="1" xWindow="1911" yWindow="-9" windowWidth="1938" windowHeight="1048" tabRatio="389" activeSheetId="1"/>
    <customWorkbookView name="Malhotra, Megha - Personal View" guid="{167E5CAC-C694-4441-B7B0-9E1E0A8ECB62}" mergeInterval="0" personalView="1" maximized="1" xWindow="-4" yWindow="-4" windowWidth="1544" windowHeight="832" activeSheetId="1"/>
    <customWorkbookView name="Poslavskyy, Yuriy - Personal View" guid="{98FD3508-30B5-4703-9CD3-B02EE6004886}" mergeInterval="0" personalView="1" windowWidth="1920" windowHeight="2100" activeSheetId="1"/>
    <customWorkbookView name="Wang, Yihong - Personal View" guid="{54453737-57CD-49ED-97DF-63B4EA7150CB}" mergeInterval="0" personalView="1" maximized="1" xWindow="-8" yWindow="-8" windowWidth="1936" windowHeight="1056" activeSheetId="1"/>
    <customWorkbookView name="Luc van Baaren - Personal View" guid="{AECF37A1-9D6D-498C-92E7-93D84668D34A}" mergeInterval="0" personalView="1" maximized="1" xWindow="-4" yWindow="-4" windowWidth="1928" windowHeight="1048" activeSheetId="1"/>
    <customWorkbookView name="Wilson, Maretcho - Personal View" guid="{C121D010-5AEF-4E8C-A2E9-0BC5EB158EB3}" mergeInterval="0" personalView="1" maximized="1" xWindow="-9" yWindow="-9" windowWidth="1938" windowHeight="1048" activeSheetId="1"/>
    <customWorkbookView name="Deschatelets, Eric - Personal View" guid="{0C8E07AA-BAB6-4F4C-838B-83E8FF4419B8}" mergeInterval="0" personalView="1" maximized="1" xWindow="-9" yWindow="-1322" windowWidth="2118" windowHeight="1281"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42" i="1" l="1"/>
  <c r="Z181" i="1" l="1"/>
  <c r="AA181" i="1" s="1"/>
  <c r="Z215" i="1" l="1"/>
  <c r="AA215" i="1" s="1"/>
  <c r="Z73" i="1" l="1"/>
  <c r="Z158" i="1" l="1"/>
  <c r="Z159" i="1"/>
  <c r="Z160" i="1"/>
  <c r="Z161" i="1"/>
  <c r="Z162" i="1"/>
  <c r="Z163" i="1"/>
  <c r="Z164" i="1"/>
  <c r="Z165" i="1"/>
  <c r="Z166" i="1"/>
  <c r="Z167" i="1"/>
  <c r="Z168" i="1"/>
  <c r="Z157" i="1"/>
  <c r="Z123" i="1" l="1"/>
  <c r="Z178" i="1" l="1"/>
  <c r="Z155" i="1"/>
  <c r="AA155" i="1" s="1"/>
  <c r="B155" i="1" s="1"/>
  <c r="Z96" i="1"/>
  <c r="AA96" i="1" s="1"/>
  <c r="B96" i="1" s="1"/>
  <c r="Z90" i="1"/>
  <c r="AA90" i="1" s="1"/>
  <c r="B90" i="1" s="1"/>
  <c r="Z122" i="1"/>
  <c r="AA122" i="1" s="1"/>
  <c r="B122" i="1" s="1"/>
  <c r="Z214" i="1"/>
  <c r="AA214" i="1" s="1"/>
  <c r="B214" i="1" s="1"/>
  <c r="Z41" i="1"/>
  <c r="Z146" i="1"/>
  <c r="AA146" i="1" s="1"/>
  <c r="B146" i="1" s="1"/>
  <c r="Z206" i="1"/>
  <c r="AA206" i="1" s="1"/>
  <c r="B206" i="1" s="1"/>
  <c r="Z205" i="1"/>
  <c r="AA205" i="1" s="1"/>
  <c r="B205" i="1" s="1"/>
  <c r="Z211" i="1"/>
  <c r="Z212" i="1"/>
  <c r="Z213" i="1"/>
  <c r="Z180" i="1"/>
  <c r="AA123" i="1"/>
  <c r="B123" i="1" s="1"/>
  <c r="AA41" i="1" l="1"/>
  <c r="B41" i="1" s="1"/>
  <c r="Z100" i="1"/>
  <c r="AA100" i="1" s="1"/>
  <c r="B100" i="1" s="1"/>
  <c r="Z196" i="1" l="1"/>
  <c r="Z222" i="1" l="1"/>
  <c r="AA222" i="1" s="1"/>
  <c r="B222" i="1" s="1"/>
  <c r="Z221" i="1"/>
  <c r="AA221" i="1" s="1"/>
  <c r="B221" i="1" s="1"/>
  <c r="Z220" i="1"/>
  <c r="AA220" i="1" s="1"/>
  <c r="B220" i="1" s="1"/>
  <c r="Z219" i="1"/>
  <c r="Z218" i="1"/>
  <c r="AA218" i="1" s="1"/>
  <c r="B218" i="1" s="1"/>
  <c r="Z217" i="1"/>
  <c r="Z216" i="1"/>
  <c r="Z210" i="1"/>
  <c r="Z209" i="1"/>
  <c r="AA209" i="1" s="1"/>
  <c r="B209" i="1" s="1"/>
  <c r="Z208" i="1"/>
  <c r="AA208" i="1" s="1"/>
  <c r="B208" i="1" s="1"/>
  <c r="Z207" i="1"/>
  <c r="AA207" i="1" s="1"/>
  <c r="B207" i="1" s="1"/>
  <c r="Z204" i="1"/>
  <c r="Z203" i="1"/>
  <c r="Z202" i="1"/>
  <c r="Z201" i="1"/>
  <c r="Z200" i="1"/>
  <c r="Z199" i="1"/>
  <c r="Z198" i="1"/>
  <c r="AA198" i="1" s="1"/>
  <c r="B198" i="1" s="1"/>
  <c r="Z197" i="1"/>
  <c r="AA197" i="1" s="1"/>
  <c r="B197" i="1" s="1"/>
  <c r="Z195" i="1"/>
  <c r="Z194" i="1"/>
  <c r="Z193" i="1"/>
  <c r="Z192" i="1"/>
  <c r="Z191" i="1"/>
  <c r="AA191" i="1" s="1"/>
  <c r="B191" i="1" s="1"/>
  <c r="Z190" i="1"/>
  <c r="AA190" i="1" s="1"/>
  <c r="B190" i="1" s="1"/>
  <c r="Z189" i="1"/>
  <c r="AA189" i="1" s="1"/>
  <c r="B189" i="1" s="1"/>
  <c r="Z188" i="1"/>
  <c r="AA188" i="1" s="1"/>
  <c r="B188" i="1" s="1"/>
  <c r="Z187" i="1"/>
  <c r="Z186" i="1"/>
  <c r="Z185" i="1"/>
  <c r="AA185" i="1" s="1"/>
  <c r="B185" i="1" s="1"/>
  <c r="Z184" i="1"/>
  <c r="AA184" i="1" s="1"/>
  <c r="B184" i="1" s="1"/>
  <c r="Z183" i="1"/>
  <c r="AA183" i="1" s="1"/>
  <c r="B183" i="1" s="1"/>
  <c r="Z182" i="1"/>
  <c r="AA182" i="1" s="1"/>
  <c r="B182" i="1" s="1"/>
  <c r="Z179" i="1"/>
  <c r="Z177" i="1"/>
  <c r="AA177" i="1" s="1"/>
  <c r="B177" i="1" s="1"/>
  <c r="Z176" i="1"/>
  <c r="AA176" i="1" s="1"/>
  <c r="B176" i="1" s="1"/>
  <c r="Z175" i="1"/>
  <c r="Z174" i="1"/>
  <c r="Z173" i="1"/>
  <c r="AA173" i="1" s="1"/>
  <c r="B173" i="1" s="1"/>
  <c r="Z172" i="1"/>
  <c r="AA172" i="1" s="1"/>
  <c r="B172" i="1" s="1"/>
  <c r="Z171" i="1"/>
  <c r="AA171" i="1" s="1"/>
  <c r="B171" i="1" s="1"/>
  <c r="Z170" i="1"/>
  <c r="AA170" i="1" s="1"/>
  <c r="B170" i="1" s="1"/>
  <c r="Z169" i="1"/>
  <c r="AA169" i="1" s="1"/>
  <c r="B169" i="1" s="1"/>
  <c r="Z156" i="1"/>
  <c r="AA156" i="1" s="1"/>
  <c r="B156" i="1" s="1"/>
  <c r="Z154" i="1"/>
  <c r="AA154" i="1" s="1"/>
  <c r="B154" i="1" s="1"/>
  <c r="Z153" i="1"/>
  <c r="Z152" i="1"/>
  <c r="Z151" i="1"/>
  <c r="AA151" i="1" s="1"/>
  <c r="B151" i="1" s="1"/>
  <c r="Z150" i="1"/>
  <c r="AA150" i="1" s="1"/>
  <c r="B150" i="1" s="1"/>
  <c r="Z149" i="1"/>
  <c r="AA149" i="1" s="1"/>
  <c r="B149" i="1" s="1"/>
  <c r="Z148" i="1"/>
  <c r="Z147" i="1"/>
  <c r="AA147" i="1" s="1"/>
  <c r="B147" i="1" s="1"/>
  <c r="Z145" i="1"/>
  <c r="Z144" i="1"/>
  <c r="Z143" i="1"/>
  <c r="Z142" i="1"/>
  <c r="AA142" i="1" s="1"/>
  <c r="B142" i="1" s="1"/>
  <c r="Z141" i="1"/>
  <c r="AA141" i="1" s="1"/>
  <c r="B141" i="1" s="1"/>
  <c r="Z140" i="1"/>
  <c r="AA140" i="1" s="1"/>
  <c r="B140" i="1" s="1"/>
  <c r="Z139" i="1"/>
  <c r="AA139" i="1" s="1"/>
  <c r="B139" i="1" s="1"/>
  <c r="Z138" i="1"/>
  <c r="Z137" i="1"/>
  <c r="Z136" i="1"/>
  <c r="Z135" i="1"/>
  <c r="Z134" i="1"/>
  <c r="Z133" i="1"/>
  <c r="Z132" i="1"/>
  <c r="Z131" i="1"/>
  <c r="Z130" i="1"/>
  <c r="Z129" i="1"/>
  <c r="Z128" i="1"/>
  <c r="Z127" i="1"/>
  <c r="Z126" i="1"/>
  <c r="Z125" i="1"/>
  <c r="Z124" i="1"/>
  <c r="Z121" i="1"/>
  <c r="AA121" i="1" s="1"/>
  <c r="B121" i="1" s="1"/>
  <c r="Z120" i="1"/>
  <c r="AA120" i="1" s="1"/>
  <c r="B120" i="1" s="1"/>
  <c r="Z119" i="1"/>
  <c r="Z118" i="1"/>
  <c r="Z117" i="1"/>
  <c r="Z116" i="1"/>
  <c r="AA116" i="1" s="1"/>
  <c r="B116" i="1" s="1"/>
  <c r="Z115" i="1"/>
  <c r="AA115" i="1" s="1"/>
  <c r="B115" i="1" s="1"/>
  <c r="Z114" i="1"/>
  <c r="AA114" i="1" s="1"/>
  <c r="B114" i="1" s="1"/>
  <c r="Z113" i="1"/>
  <c r="Z112" i="1"/>
  <c r="Z111" i="1"/>
  <c r="Z110" i="1"/>
  <c r="Z109" i="1"/>
  <c r="Z108" i="1"/>
  <c r="Z107" i="1"/>
  <c r="AA107" i="1" s="1"/>
  <c r="B107" i="1" s="1"/>
  <c r="Z106" i="1"/>
  <c r="Z105" i="1"/>
  <c r="Z104" i="1"/>
  <c r="Z103" i="1"/>
  <c r="AA103" i="1" s="1"/>
  <c r="B103" i="1" s="1"/>
  <c r="Z102" i="1"/>
  <c r="AA102" i="1" s="1"/>
  <c r="B102" i="1" s="1"/>
  <c r="Z101" i="1"/>
  <c r="AA101" i="1" s="1"/>
  <c r="B101" i="1" s="1"/>
  <c r="Z99" i="1"/>
  <c r="Z98" i="1"/>
  <c r="Z97" i="1"/>
  <c r="Z95" i="1"/>
  <c r="Z94" i="1"/>
  <c r="Z93" i="1"/>
  <c r="Z92" i="1"/>
  <c r="Z91" i="1"/>
  <c r="Z89" i="1"/>
  <c r="Z88" i="1"/>
  <c r="AA88" i="1" s="1"/>
  <c r="B88" i="1" s="1"/>
  <c r="Z87" i="1"/>
  <c r="AA87" i="1" s="1"/>
  <c r="B87" i="1" s="1"/>
  <c r="Z86" i="1"/>
  <c r="AA86" i="1" s="1"/>
  <c r="B86" i="1" s="1"/>
  <c r="Z85" i="1"/>
  <c r="AA85" i="1" s="1"/>
  <c r="B85" i="1" s="1"/>
  <c r="Z84" i="1"/>
  <c r="AA84" i="1" s="1"/>
  <c r="B84" i="1" s="1"/>
  <c r="Z83" i="1"/>
  <c r="AA83" i="1" s="1"/>
  <c r="B83" i="1" s="1"/>
  <c r="Z82" i="1"/>
  <c r="AA82" i="1" s="1"/>
  <c r="B82" i="1" s="1"/>
  <c r="Z81" i="1"/>
  <c r="AA81" i="1" s="1"/>
  <c r="B81" i="1" s="1"/>
  <c r="Z80" i="1"/>
  <c r="AA80" i="1" s="1"/>
  <c r="B80" i="1" s="1"/>
  <c r="Z79" i="1"/>
  <c r="Z78" i="1"/>
  <c r="Z77" i="1"/>
  <c r="Z76" i="1"/>
  <c r="AA76" i="1" s="1"/>
  <c r="B76" i="1" s="1"/>
  <c r="Z75" i="1"/>
  <c r="AA75" i="1" s="1"/>
  <c r="B75" i="1" s="1"/>
  <c r="Z74" i="1"/>
  <c r="AA74" i="1" s="1"/>
  <c r="B74" i="1" s="1"/>
  <c r="Z72" i="1"/>
  <c r="Z71" i="1"/>
  <c r="Z70" i="1"/>
  <c r="Z69" i="1"/>
  <c r="Z68" i="1"/>
  <c r="Z67" i="1"/>
  <c r="Z66" i="1"/>
  <c r="Z65" i="1"/>
  <c r="Z64" i="1"/>
  <c r="Z63" i="1"/>
  <c r="Z62" i="1"/>
  <c r="Z61" i="1"/>
  <c r="Z60" i="1"/>
  <c r="Z59" i="1"/>
  <c r="Z58" i="1"/>
  <c r="Z57" i="1"/>
  <c r="Z56" i="1"/>
  <c r="Z55" i="1"/>
  <c r="Z54" i="1"/>
  <c r="Z53" i="1"/>
  <c r="Z52" i="1"/>
  <c r="Z51" i="1"/>
  <c r="Z50" i="1"/>
  <c r="Z49" i="1"/>
  <c r="Z47" i="1"/>
  <c r="Z46" i="1"/>
  <c r="Z45" i="1"/>
  <c r="Z44" i="1"/>
  <c r="Z43" i="1"/>
  <c r="Z40" i="1"/>
  <c r="AA40" i="1" s="1"/>
  <c r="B40" i="1" s="1"/>
  <c r="Z39" i="1"/>
  <c r="Z38" i="1"/>
  <c r="Z37" i="1"/>
  <c r="Z36" i="1"/>
  <c r="Z35" i="1"/>
  <c r="Z34" i="1"/>
  <c r="Z33" i="1"/>
  <c r="Z32" i="1"/>
  <c r="Z31" i="1"/>
  <c r="AA31" i="1" s="1"/>
  <c r="B31" i="1" s="1"/>
  <c r="Z30" i="1"/>
  <c r="AA30" i="1" s="1"/>
  <c r="B30" i="1" s="1"/>
  <c r="Z29" i="1"/>
  <c r="AA29" i="1" s="1"/>
  <c r="B29" i="1" s="1"/>
  <c r="Z28" i="1"/>
  <c r="AA28" i="1" s="1"/>
  <c r="B28" i="1" s="1"/>
  <c r="Z27" i="1"/>
  <c r="Z26" i="1"/>
  <c r="Z25" i="1"/>
  <c r="Z24" i="1"/>
  <c r="Z23" i="1"/>
  <c r="AA23" i="1" s="1"/>
  <c r="B23" i="1" s="1"/>
  <c r="Z22" i="1"/>
  <c r="AA22" i="1" s="1"/>
  <c r="B22" i="1" s="1"/>
  <c r="Z21" i="1"/>
  <c r="Z20" i="1"/>
  <c r="Z19" i="1"/>
  <c r="Z18" i="1"/>
  <c r="Z17" i="1"/>
  <c r="Z16" i="1"/>
  <c r="Z15" i="1"/>
  <c r="Z14" i="1"/>
  <c r="Z13" i="1"/>
  <c r="Z12" i="1"/>
  <c r="AA12" i="1" s="1"/>
  <c r="B12" i="1" s="1"/>
  <c r="Z11" i="1"/>
  <c r="Z10" i="1"/>
  <c r="Z9" i="1"/>
  <c r="Z8" i="1"/>
  <c r="AA8" i="1" s="1"/>
  <c r="B8" i="1" s="1"/>
  <c r="Z7" i="1"/>
  <c r="AA7" i="1" s="1"/>
  <c r="B7" i="1" s="1"/>
  <c r="Z6" i="1"/>
  <c r="AA6" i="1" s="1"/>
  <c r="B6" i="1" s="1"/>
  <c r="Z5" i="1"/>
  <c r="AA5" i="1" s="1"/>
  <c r="B5" i="1" s="1"/>
  <c r="Z4" i="1"/>
  <c r="AA4" i="1" s="1"/>
  <c r="B4" i="1" s="1"/>
  <c r="Z3" i="1"/>
  <c r="AA3" i="1" s="1"/>
  <c r="B3" i="1" s="1"/>
  <c r="Z2" i="1"/>
  <c r="AA2" i="1" s="1"/>
  <c r="B2" i="1" s="1"/>
  <c r="AA42" i="1" l="1"/>
  <c r="B42" i="1" s="1"/>
  <c r="AA56" i="1"/>
  <c r="B56" i="1" s="1"/>
  <c r="AA64" i="1"/>
  <c r="B64" i="1" s="1"/>
  <c r="AA72" i="1"/>
  <c r="B72" i="1" s="1"/>
  <c r="AA65" i="1"/>
  <c r="B65" i="1" s="1"/>
  <c r="AA73" i="1"/>
  <c r="B73" i="1" s="1"/>
  <c r="AA58" i="1"/>
  <c r="B58" i="1" s="1"/>
  <c r="AA66" i="1"/>
  <c r="AA59" i="1"/>
  <c r="B59" i="1" s="1"/>
  <c r="AA67" i="1"/>
  <c r="AA60" i="1"/>
  <c r="B60" i="1" s="1"/>
  <c r="AA68" i="1"/>
  <c r="B68" i="1" s="1"/>
  <c r="AA71" i="1"/>
  <c r="B71" i="1" s="1"/>
  <c r="AA61" i="1"/>
  <c r="B61" i="1" s="1"/>
  <c r="AA69" i="1"/>
  <c r="B69" i="1" s="1"/>
  <c r="AA62" i="1"/>
  <c r="B62" i="1" s="1"/>
  <c r="AA70" i="1"/>
  <c r="B70" i="1" s="1"/>
  <c r="AA63" i="1"/>
  <c r="B63" i="1" s="1"/>
  <c r="AA148" i="1"/>
  <c r="B148" i="1" s="1"/>
  <c r="AA165" i="1"/>
  <c r="B165" i="1" s="1"/>
  <c r="AA158" i="1"/>
  <c r="B158" i="1" s="1"/>
  <c r="AA167" i="1"/>
  <c r="B167" i="1" s="1"/>
  <c r="AA159" i="1"/>
  <c r="B159" i="1" s="1"/>
  <c r="AA160" i="1"/>
  <c r="B160" i="1" s="1"/>
  <c r="AA168" i="1"/>
  <c r="B168" i="1" s="1"/>
  <c r="AA161" i="1"/>
  <c r="B161" i="1" s="1"/>
  <c r="AA157" i="1"/>
  <c r="B157" i="1" s="1"/>
  <c r="AA162" i="1"/>
  <c r="B162" i="1" s="1"/>
  <c r="AA163" i="1"/>
  <c r="B163" i="1" s="1"/>
  <c r="AA164" i="1"/>
  <c r="B164" i="1" s="1"/>
  <c r="AA166" i="1"/>
  <c r="B166" i="1" s="1"/>
  <c r="AA89" i="1"/>
  <c r="B89" i="1" s="1"/>
  <c r="AA92" i="1"/>
  <c r="B92" i="1" s="1"/>
  <c r="AA93" i="1"/>
  <c r="B93" i="1" s="1"/>
  <c r="AA94" i="1"/>
  <c r="B94" i="1" s="1"/>
  <c r="AA95" i="1"/>
  <c r="B95" i="1" s="1"/>
  <c r="AA91" i="1"/>
  <c r="B91" i="1" s="1"/>
  <c r="AA193" i="1"/>
  <c r="B193" i="1" s="1"/>
  <c r="AA194" i="1"/>
  <c r="B194" i="1" s="1"/>
  <c r="AA195" i="1"/>
  <c r="B195" i="1" s="1"/>
  <c r="AA196" i="1"/>
  <c r="B196" i="1" s="1"/>
  <c r="AA192" i="1"/>
  <c r="B192" i="1" s="1"/>
  <c r="AA213" i="1"/>
  <c r="B213" i="1" s="1"/>
  <c r="AA210" i="1"/>
  <c r="B210" i="1" s="1"/>
  <c r="AA211" i="1"/>
  <c r="B211" i="1" s="1"/>
  <c r="AA212" i="1"/>
  <c r="B212" i="1" s="1"/>
  <c r="AA216" i="1"/>
  <c r="B216" i="1" s="1"/>
  <c r="AA180" i="1"/>
  <c r="B180" i="1" s="1"/>
  <c r="AA178" i="1"/>
  <c r="B178" i="1" s="1"/>
  <c r="AA179" i="1"/>
  <c r="B179" i="1" s="1"/>
  <c r="AA125" i="1"/>
  <c r="B125" i="1" s="1"/>
  <c r="AA133" i="1"/>
  <c r="B133" i="1" s="1"/>
  <c r="AA127" i="1"/>
  <c r="B127" i="1" s="1"/>
  <c r="AA130" i="1"/>
  <c r="B130" i="1" s="1"/>
  <c r="AA126" i="1"/>
  <c r="B126" i="1" s="1"/>
  <c r="AA134" i="1"/>
  <c r="B134" i="1" s="1"/>
  <c r="AA135" i="1"/>
  <c r="B135" i="1" s="1"/>
  <c r="AA132" i="1"/>
  <c r="B132" i="1" s="1"/>
  <c r="AA128" i="1"/>
  <c r="B128" i="1" s="1"/>
  <c r="AA136" i="1"/>
  <c r="B136" i="1" s="1"/>
  <c r="AA129" i="1"/>
  <c r="B129" i="1" s="1"/>
  <c r="AA137" i="1"/>
  <c r="B137" i="1" s="1"/>
  <c r="AA138" i="1"/>
  <c r="B138" i="1" s="1"/>
  <c r="AA131" i="1"/>
  <c r="B131" i="1" s="1"/>
  <c r="AA124" i="1"/>
  <c r="B124" i="1" s="1"/>
  <c r="AA175" i="1"/>
  <c r="B175" i="1" s="1"/>
  <c r="AA174" i="1"/>
  <c r="B174" i="1" s="1"/>
  <c r="AA219" i="1"/>
  <c r="B219" i="1" s="1"/>
  <c r="AA217" i="1"/>
  <c r="B217" i="1" s="1"/>
  <c r="AA186" i="1"/>
  <c r="AA187" i="1"/>
  <c r="AA144" i="1"/>
  <c r="B144" i="1" s="1"/>
  <c r="AA145" i="1"/>
  <c r="B145" i="1" s="1"/>
  <c r="AA143" i="1"/>
  <c r="B143" i="1" s="1"/>
  <c r="AA152" i="1"/>
  <c r="B152" i="1" s="1"/>
  <c r="AA153" i="1"/>
  <c r="B153" i="1" s="1"/>
  <c r="AA200" i="1"/>
  <c r="B200" i="1" s="1"/>
  <c r="AA201" i="1"/>
  <c r="B201" i="1" s="1"/>
  <c r="AA202" i="1"/>
  <c r="B202" i="1" s="1"/>
  <c r="AA203" i="1"/>
  <c r="B203" i="1" s="1"/>
  <c r="AA204" i="1"/>
  <c r="B204" i="1" s="1"/>
  <c r="AA199" i="1"/>
  <c r="B199" i="1" s="1"/>
  <c r="AA78" i="1"/>
  <c r="B78" i="1" s="1"/>
  <c r="AA79" i="1"/>
  <c r="B79" i="1" s="1"/>
  <c r="AA77" i="1"/>
  <c r="B77" i="1" s="1"/>
  <c r="AA105" i="1"/>
  <c r="B105" i="1" s="1"/>
  <c r="AA106" i="1"/>
  <c r="B106" i="1" s="1"/>
  <c r="AA104" i="1"/>
  <c r="B104" i="1" s="1"/>
  <c r="AA21" i="1"/>
  <c r="B21" i="1" s="1"/>
  <c r="AA20" i="1"/>
  <c r="B20" i="1" s="1"/>
  <c r="AA19" i="1"/>
  <c r="B19" i="1" s="1"/>
  <c r="AA18" i="1"/>
  <c r="B18" i="1" s="1"/>
  <c r="AA13" i="1"/>
  <c r="B13" i="1" s="1"/>
  <c r="AA17" i="1"/>
  <c r="B17" i="1" s="1"/>
  <c r="AA14" i="1"/>
  <c r="B14" i="1" s="1"/>
  <c r="AA15" i="1"/>
  <c r="B15" i="1" s="1"/>
  <c r="AA16" i="1"/>
  <c r="B16" i="1" s="1"/>
  <c r="AA38" i="1"/>
  <c r="B38" i="1" s="1"/>
  <c r="AA39" i="1"/>
  <c r="B39" i="1" s="1"/>
  <c r="AA37" i="1"/>
  <c r="B37" i="1" s="1"/>
  <c r="AA98" i="1"/>
  <c r="B98" i="1" s="1"/>
  <c r="AA99" i="1"/>
  <c r="B99" i="1" s="1"/>
  <c r="AA97" i="1"/>
  <c r="B97" i="1" s="1"/>
  <c r="AA57" i="1"/>
  <c r="B57" i="1" s="1"/>
  <c r="AA109" i="1"/>
  <c r="B109" i="1" s="1"/>
  <c r="AA110" i="1"/>
  <c r="B110" i="1" s="1"/>
  <c r="AA108" i="1"/>
  <c r="B108" i="1" s="1"/>
  <c r="AA111" i="1"/>
  <c r="B111" i="1" s="1"/>
  <c r="AA112" i="1"/>
  <c r="B112" i="1" s="1"/>
  <c r="AA113" i="1"/>
  <c r="B113" i="1" s="1"/>
  <c r="AA24" i="1"/>
  <c r="B24" i="1" s="1"/>
  <c r="AA25" i="1"/>
  <c r="B25" i="1" s="1"/>
  <c r="AA27" i="1"/>
  <c r="B27" i="1" s="1"/>
  <c r="AA26" i="1"/>
  <c r="B26" i="1" s="1"/>
  <c r="AA119" i="1"/>
  <c r="B119" i="1" s="1"/>
  <c r="AA118" i="1"/>
  <c r="B118" i="1" s="1"/>
  <c r="AA117" i="1"/>
  <c r="B117" i="1" s="1"/>
  <c r="AA11" i="1"/>
  <c r="B11" i="1" s="1"/>
  <c r="AA9" i="1"/>
  <c r="B9" i="1" s="1"/>
  <c r="AA10" i="1"/>
  <c r="B10" i="1" s="1"/>
  <c r="AA36" i="1"/>
  <c r="B36" i="1" s="1"/>
  <c r="AA34" i="1"/>
  <c r="B34" i="1" s="1"/>
  <c r="AA35" i="1"/>
  <c r="B35" i="1" s="1"/>
  <c r="AA33" i="1"/>
  <c r="B33" i="1" s="1"/>
  <c r="AA54" i="1"/>
  <c r="B54" i="1" s="1"/>
  <c r="AA43" i="1"/>
  <c r="B43" i="1" s="1"/>
  <c r="AA44" i="1"/>
  <c r="B44" i="1" s="1"/>
  <c r="AA46" i="1"/>
  <c r="B46" i="1" s="1"/>
  <c r="AA51" i="1"/>
  <c r="B51" i="1" s="1"/>
  <c r="AA55" i="1"/>
  <c r="B55" i="1" s="1"/>
  <c r="AA49" i="1"/>
  <c r="B49" i="1" s="1"/>
  <c r="AA45" i="1"/>
  <c r="B45" i="1" s="1"/>
  <c r="AA50" i="1"/>
  <c r="AA47" i="1"/>
  <c r="B47" i="1" s="1"/>
  <c r="AA52" i="1"/>
  <c r="B52" i="1" s="1"/>
  <c r="AA53" i="1"/>
  <c r="B53" i="1" s="1"/>
  <c r="AA32" i="1"/>
  <c r="B32" i="1" s="1"/>
</calcChain>
</file>

<file path=xl/comments1.xml><?xml version="1.0" encoding="utf-8"?>
<comments xmlns="http://schemas.openxmlformats.org/spreadsheetml/2006/main">
  <authors>
    <author>Alavi, Shamir</author>
  </authors>
  <commentList>
    <comment ref="A143" authorId="0" guid="{7E6E6E8B-B285-4A42-A492-C44E3C564487}" shapeId="0">
      <text>
        <r>
          <rPr>
            <b/>
            <sz val="9"/>
            <color indexed="81"/>
            <rFont val="Tahoma"/>
            <family val="2"/>
          </rPr>
          <t>Alavi, Shamir:</t>
        </r>
        <r>
          <rPr>
            <sz val="9"/>
            <color indexed="81"/>
            <rFont val="Tahoma"/>
            <family val="2"/>
          </rPr>
          <t xml:space="preserve">
Identity, Credential &amp; Access Management</t>
        </r>
      </text>
    </comment>
    <comment ref="B152" authorId="0" guid="{9E96A8D2-3E1C-4F79-A832-84F139305B7C}" shapeId="0">
      <text>
        <r>
          <rPr>
            <b/>
            <sz val="9"/>
            <color indexed="81"/>
            <rFont val="Tahoma"/>
            <family val="2"/>
          </rPr>
          <t>Alavi, Shamir:</t>
        </r>
        <r>
          <rPr>
            <sz val="9"/>
            <color indexed="81"/>
            <rFont val="Tahoma"/>
            <family val="2"/>
          </rPr>
          <t xml:space="preserve">
Although we now have a Tech PoC entry, since it is still planned, the formula will keep it in the 'Study' phase.</t>
        </r>
      </text>
    </comment>
    <comment ref="D153" authorId="0" guid="{679D5D1A-7C81-402C-9270-8DCB7032D3F6}" shapeId="0">
      <text>
        <r>
          <rPr>
            <b/>
            <sz val="9"/>
            <color indexed="81"/>
            <rFont val="Tahoma"/>
            <family val="2"/>
          </rPr>
          <t>Alavi, Shamir:</t>
        </r>
        <r>
          <rPr>
            <sz val="9"/>
            <color indexed="81"/>
            <rFont val="Tahoma"/>
            <family val="2"/>
          </rPr>
          <t xml:space="preserve">
Since BESD has planned something on this topic, shouldn't we move it to the engage arc?</t>
        </r>
      </text>
    </comment>
    <comment ref="B169" authorId="0" guid="{35BA056C-CAFA-4587-9F85-3C8F06E34863}" shapeId="0">
      <text>
        <r>
          <rPr>
            <b/>
            <sz val="9"/>
            <color indexed="81"/>
            <rFont val="Tahoma"/>
            <family val="2"/>
          </rPr>
          <t>Alavi, Shamir:</t>
        </r>
        <r>
          <rPr>
            <sz val="9"/>
            <color indexed="81"/>
            <rFont val="Tahoma"/>
            <family val="2"/>
          </rPr>
          <t xml:space="preserve">
In the ET radar, we have it in the Plan phase.</t>
        </r>
      </text>
    </comment>
    <comment ref="B188" authorId="0" guid="{96F547A4-DF54-4C09-8CA0-2FD4351A3FA5}" shapeId="0">
      <text>
        <r>
          <rPr>
            <b/>
            <sz val="9"/>
            <color indexed="81"/>
            <rFont val="Tahoma"/>
            <family val="2"/>
          </rPr>
          <t>Alavi, Shamir:</t>
        </r>
        <r>
          <rPr>
            <sz val="9"/>
            <color indexed="81"/>
            <rFont val="Tahoma"/>
            <family val="2"/>
          </rPr>
          <t xml:space="preserve">
We need to figure out the activity type for SID's entry. According to the ET radar, it should be no less than a Business PoC.
</t>
        </r>
      </text>
    </comment>
  </commentList>
</comments>
</file>

<file path=xl/comments2.xml><?xml version="1.0" encoding="utf-8"?>
<comments xmlns="http://schemas.openxmlformats.org/spreadsheetml/2006/main">
  <authors>
    <author>Alavi, Shamir</author>
  </authors>
  <commentList>
    <comment ref="C138" authorId="0" guid="{3644617A-7FBF-440B-AD9D-956F1DF7ED59}" shapeId="0">
      <text>
        <r>
          <rPr>
            <b/>
            <sz val="9"/>
            <color indexed="81"/>
            <rFont val="Tahoma"/>
            <family val="2"/>
          </rPr>
          <t>Alavi, Shamir:</t>
        </r>
        <r>
          <rPr>
            <sz val="9"/>
            <color indexed="81"/>
            <rFont val="Tahoma"/>
            <family val="2"/>
          </rPr>
          <t xml:space="preserve">
Identity, Credential &amp; Access Management</t>
        </r>
      </text>
    </comment>
  </commentList>
</comments>
</file>

<file path=xl/sharedStrings.xml><?xml version="1.0" encoding="utf-8"?>
<sst xmlns="http://schemas.openxmlformats.org/spreadsheetml/2006/main" count="3321" uniqueCount="769">
  <si>
    <t>Secretariat Feedback</t>
  </si>
  <si>
    <t>Secretariat Use Only
 (KPI Radar #)</t>
  </si>
  <si>
    <t>Emerging Technology</t>
  </si>
  <si>
    <t>KPI Research Phase (Topic)</t>
  </si>
  <si>
    <t>KPI Progress Status (Topic)</t>
  </si>
  <si>
    <t>KPI Research Activity Arc (Topic)</t>
  </si>
  <si>
    <t>Radar Position Reason for change</t>
  </si>
  <si>
    <t>Innovation Type</t>
  </si>
  <si>
    <t>Activity Type</t>
  </si>
  <si>
    <t>Title and description of Activity</t>
  </si>
  <si>
    <t>OPI Directorate</t>
  </si>
  <si>
    <t>OPI DG</t>
  </si>
  <si>
    <t>Assignee</t>
  </si>
  <si>
    <t>Status</t>
  </si>
  <si>
    <t>Published on Infozone</t>
  </si>
  <si>
    <t>Activity Notes</t>
  </si>
  <si>
    <t xml:space="preserve">Date updated
YYYY-MM-DD </t>
  </si>
  <si>
    <t>Updated by</t>
  </si>
  <si>
    <t>ETAIC Agenda-Date</t>
  </si>
  <si>
    <t>ETAIC Outcome</t>
  </si>
  <si>
    <t>S-ARB or ETIB Agenda-Date</t>
  </si>
  <si>
    <t>S-ARB or ETIB Outcome</t>
  </si>
  <si>
    <t>Relate/Plan</t>
  </si>
  <si>
    <t>Engage</t>
  </si>
  <si>
    <t>Tech R&amp;D</t>
  </si>
  <si>
    <t>Research Product</t>
  </si>
  <si>
    <t xml:space="preserve">Investigate and test Garrison Appliance for Isolate Web Facing technology           </t>
  </si>
  <si>
    <t>SID</t>
  </si>
  <si>
    <t>Planned</t>
  </si>
  <si>
    <t>James Stinson</t>
  </si>
  <si>
    <t>5G Networks</t>
  </si>
  <si>
    <t>Study</t>
  </si>
  <si>
    <t>Not Active</t>
  </si>
  <si>
    <t>Park</t>
  </si>
  <si>
    <t>5G Backgrounder</t>
  </si>
  <si>
    <t>SAID</t>
  </si>
  <si>
    <t>Martin L</t>
  </si>
  <si>
    <t>Vaja Tucker</t>
  </si>
  <si>
    <t>Complete</t>
  </si>
  <si>
    <t>X</t>
  </si>
  <si>
    <t>Presented to SARB, no further action by ITB</t>
  </si>
  <si>
    <t xml:space="preserve">No outlook required now but 5G should be revisited in one year to then decide if an outlook is required. </t>
  </si>
  <si>
    <t>Affective Computing</t>
  </si>
  <si>
    <t>N/A</t>
  </si>
  <si>
    <t>Backgrounder</t>
  </si>
  <si>
    <t>Shamir Alavi</t>
  </si>
  <si>
    <t>In Progress</t>
  </si>
  <si>
    <t>Presented to ETAIC on May 6</t>
  </si>
  <si>
    <t>Megha M</t>
  </si>
  <si>
    <t>On Track</t>
  </si>
  <si>
    <t>AI Ethics Backgrounder</t>
  </si>
  <si>
    <t xml:space="preserve">AI Ethics Subcommittee formed
GC Directive on Automated Decision making published
</t>
  </si>
  <si>
    <t>Amazon Connect Services</t>
  </si>
  <si>
    <t>Not plotted</t>
  </si>
  <si>
    <t>Business of IT</t>
  </si>
  <si>
    <t>Assessment</t>
  </si>
  <si>
    <t>Assessing the viability of using the Amazon Connect services to operated tier 2 and 3 contact centres in CRA</t>
  </si>
  <si>
    <t>DMRAAD</t>
  </si>
  <si>
    <t>Merlin L</t>
  </si>
  <si>
    <t>CCT</t>
  </si>
  <si>
    <t>Working towards commitment gate</t>
  </si>
  <si>
    <t>Amazon Corretto Java</t>
  </si>
  <si>
    <t>Identify</t>
  </si>
  <si>
    <t>Bus/Tech</t>
  </si>
  <si>
    <t>CESD</t>
  </si>
  <si>
    <t>Daniel G</t>
  </si>
  <si>
    <t>Martin Courtemanche</t>
  </si>
  <si>
    <t>Angular framework</t>
  </si>
  <si>
    <t>Adopt</t>
  </si>
  <si>
    <t>Pilot</t>
  </si>
  <si>
    <t>Angular BETA</t>
  </si>
  <si>
    <t>Alain Dionne</t>
  </si>
  <si>
    <t>Continue to research and validate the use of Angular within CRA for application presentation layer development.</t>
  </si>
  <si>
    <t>N/A - Educational piece</t>
  </si>
  <si>
    <t>In conjuction with the DevCentre team we are converting some online calculators (NRTC, ABOC and PDOC) using struts 2 to use Angular web framework.  Starting with a like for like convresion.  Then enhancing based upon UX input and discussions with the business teams.</t>
  </si>
  <si>
    <t>CJEM</t>
  </si>
  <si>
    <t>Angular Framework</t>
  </si>
  <si>
    <t>Set up an Angular library reusable by other developers in angular</t>
  </si>
  <si>
    <t>Gary Luk</t>
  </si>
  <si>
    <t>Rob Backstrom</t>
  </si>
  <si>
    <t>API gateway</t>
  </si>
  <si>
    <t>CRA API gateway ~ APIs provide an efficient and controlled way to make data accessible to other systems. This promotes reuse and sharing of data within the Government of Canada and with the Canadian public. Making Government of Canada services and data available through APIs, also promotes a digital economy where private industry can better integrate their services with and alongside government.</t>
  </si>
  <si>
    <t>N/A - Educational Piece</t>
  </si>
  <si>
    <t>Adopt/Readiness</t>
  </si>
  <si>
    <t>Sandy Lloyd</t>
  </si>
  <si>
    <t xml:space="preserve">The Agency Security Plan 2019-2022 has identified cyber security as a priority. It will provide future direction and recommendations in the AI cyber security space.   </t>
  </si>
  <si>
    <t>Was originaly under ET titled as Artificial Intelligence.  Moved to AI Cyber Security</t>
  </si>
  <si>
    <t>PoC</t>
  </si>
  <si>
    <t>Data security initiatives to enhance cyber security</t>
  </si>
  <si>
    <t>Jozef Lesniak</t>
  </si>
  <si>
    <t>May?</t>
  </si>
  <si>
    <t>Data security initiatives to enhance cyber security
     Offensive, proactive protection
     Defensive, reactive measures (patches, finding and fixing vulnerabilities)</t>
  </si>
  <si>
    <t>Mustapha El-Belghiti</t>
  </si>
  <si>
    <t>ITSC is working on this emerging technology.  This is part of our IT Security Strategy 2019-2022.</t>
  </si>
  <si>
    <t xml:space="preserve">Francois Viens. </t>
  </si>
  <si>
    <t>Augmented Analytics</t>
  </si>
  <si>
    <t>??</t>
  </si>
  <si>
    <t>Augmented Analytics Backgrounder</t>
  </si>
  <si>
    <t xml:space="preserve">CRA is on the road to adopting this capability by upgrading existing products </t>
  </si>
  <si>
    <t>Augmented Data Catalogues</t>
  </si>
  <si>
    <t>Not Started</t>
  </si>
  <si>
    <t>Business</t>
  </si>
  <si>
    <t>Augmented Data Catalogues Backgrounder</t>
  </si>
  <si>
    <t>Alan Ritchie</t>
  </si>
  <si>
    <t>New topic suggested by Alan</t>
  </si>
  <si>
    <t>Kim Bolivar</t>
  </si>
  <si>
    <t>DBID to engage SIIB; Present to ETIB</t>
  </si>
  <si>
    <t xml:space="preserve">Endorsed that no further research work is required as the next release of Information Governance Catalog (IGC v.  11.7.1) will bring augmented capabilities in metadata discovery and linking. </t>
  </si>
  <si>
    <t>Autonomic Computing</t>
  </si>
  <si>
    <t>Engage or watch?</t>
  </si>
  <si>
    <t>Autonomic Computing Backgrounder</t>
  </si>
  <si>
    <t>Maria Wing</t>
  </si>
  <si>
    <t xml:space="preserve">Park the research, but keep monitoring the trend.  </t>
  </si>
  <si>
    <t>Big Data</t>
  </si>
  <si>
    <t>Reference Architecture</t>
  </si>
  <si>
    <t>BI Reference Architecture Updates?</t>
  </si>
  <si>
    <t>TBD</t>
  </si>
  <si>
    <t>Megha Malhotra</t>
  </si>
  <si>
    <t>Pilot changes?</t>
  </si>
  <si>
    <t>Big Data Adoption Strategy</t>
  </si>
  <si>
    <t>Big Data Outlook</t>
  </si>
  <si>
    <t>ITSS is working on this emerging technology.  EFMS team is working on integration of Hadoop/Hbase technology to store session recordings from CFRM monitoring tool to Hadoop DB.</t>
  </si>
  <si>
    <t>Pilot (EFMm, Security)</t>
  </si>
  <si>
    <t>Is this complete?</t>
  </si>
  <si>
    <t>Biometrics</t>
  </si>
  <si>
    <t>Adoption Strategy (Lite)</t>
  </si>
  <si>
    <t>Watch+Learn</t>
  </si>
  <si>
    <t>Biometrics Outlook</t>
  </si>
  <si>
    <t>Bruno Tremblay</t>
  </si>
  <si>
    <t>As there has been already work in the adoption of biometrics internally to the agency, a light weight adoption strategy has been requested by the members.  The strategy should detail the internal adoption, as well as potential adoption for external use</t>
  </si>
  <si>
    <t>Standard on Biometrics</t>
  </si>
  <si>
    <t>Francois Viens</t>
  </si>
  <si>
    <t xml:space="preserve">ITSC provided a Standard on Biometrics.
</t>
  </si>
  <si>
    <t>Blue J</t>
  </si>
  <si>
    <t>Multiple Pilots using Blue J tool.
International and Large Business Directorate (Alexandra MacLean/Suzanne Canning) are the primary users of the tool 
They saw potential in using having Justice involved earlier in the audit process (success rates of certain cases), through some sharing of the data/results that they are able to find with the use of the tool.</t>
  </si>
  <si>
    <t>CMD</t>
  </si>
  <si>
    <t>Karen W</t>
  </si>
  <si>
    <t>Artificial Intelligence (AI) - Chatbot</t>
  </si>
  <si>
    <t xml:space="preserve">Chatbot to live agent - Explore chatbot to live agent functionality for selective COVID measures using Azure cloud SaaS offerings </t>
  </si>
  <si>
    <t>DBID</t>
  </si>
  <si>
    <t>David Y</t>
  </si>
  <si>
    <t>Maretcho Wilson</t>
  </si>
  <si>
    <t>1b</t>
  </si>
  <si>
    <t>Cloud Computing (Protected B)</t>
  </si>
  <si>
    <t>AWS Connect - Internal Help Desk -transformation to a SaaS/PaaS</t>
  </si>
  <si>
    <t>Updated as per consultation with COE (s/b both Classified and Unclassified)</t>
  </si>
  <si>
    <t>1a</t>
  </si>
  <si>
    <t>Cloud Computing (Unclassified)</t>
  </si>
  <si>
    <t>Project in discovery</t>
  </si>
  <si>
    <t>Scott Corbett</t>
  </si>
  <si>
    <t>AWS DevOps OpenSHift On-prem (Enterprise Dev-Ops Stack )</t>
  </si>
  <si>
    <t>John Mueller</t>
  </si>
  <si>
    <t xml:space="preserve"> John Mueller</t>
  </si>
  <si>
    <t>AWS Lab Environment</t>
  </si>
  <si>
    <t>Climate Action Payment Initiative Chatbot (ABSB)</t>
  </si>
  <si>
    <t>launched March 15, 2019</t>
  </si>
  <si>
    <t>Cloud Computing Adoption Strategy</t>
  </si>
  <si>
    <t>Shannon Maynard</t>
  </si>
  <si>
    <t>Cloud Computing Outlook</t>
  </si>
  <si>
    <t>CRA Innovation Lab Environment (Azure)</t>
  </si>
  <si>
    <t>Pavel S</t>
  </si>
  <si>
    <t>TAD (Technology Architecture Document) has been governed and approved.</t>
  </si>
  <si>
    <t>Rob - we recommend moving this under Angular as you are no longer using cloud.</t>
  </si>
  <si>
    <t>Development of FPS (Financial Planning System) on the cloud environment/development with CAS PI</t>
  </si>
  <si>
    <t>Mario Kalabric</t>
  </si>
  <si>
    <t>DevOps is a culture that fosters collaboration through the software lifecycle from development to operations. CRA is the process of setup a DevOps pipeline to introduce automated methods of validating, testing and releasing software</t>
  </si>
  <si>
    <t>Explore Distributed Ledger Technology (DLT) or Blockchain.  Blockchain is the more common term, and Distributed Ledger Technology is the more generic term.</t>
  </si>
  <si>
    <t>Closed 
2019-01-25
https://confluence.isvcs.net/pages/viewpage.action?pageId=123279163</t>
  </si>
  <si>
    <t>Horizontal portal software exploration in progress (Secure Portals Redesign)</t>
  </si>
  <si>
    <t>BESD</t>
  </si>
  <si>
    <t>Jeff B</t>
  </si>
  <si>
    <t>Mary MacPhee</t>
  </si>
  <si>
    <t>IETS set up the R&amp;D environment, BESD is doing the s/w exploration. s/w exploration complete. SPR decided not to continue to pursue the acquisition of a horizontal portal product.</t>
  </si>
  <si>
    <t>Sebastien Hubert made the update.
Jeff Bloor reviewed.</t>
  </si>
  <si>
    <t>Initiatives underway to support Cloud Security</t>
  </si>
  <si>
    <t>IT assets to move to Cloud are being identified</t>
  </si>
  <si>
    <t xml:space="preserve">Knowledge Sharing Platform (KSP) </t>
  </si>
  <si>
    <t xml:space="preserve">KSP is now deployed to cloud, MS suite of products are being integrated and SAA work is underway. </t>
  </si>
  <si>
    <t>Virginia Comeau</t>
  </si>
  <si>
    <t>LSE type solution hosted on the Cloud.</t>
  </si>
  <si>
    <t>New CRA e-procurement System using Ariba cloud to replace current on prem Synergy (Ariba-based solution)</t>
  </si>
  <si>
    <t>André Elvas</t>
  </si>
  <si>
    <t>Procurement</t>
  </si>
  <si>
    <t xml:space="preserve">SAP (CAS) Application Modernization to Cloud </t>
  </si>
  <si>
    <t>Discovery Phase: investigation of the migration of CAS/SAP CRA services to the cloud.</t>
  </si>
  <si>
    <t>Secure, scalable environment established within  Microsoft Azure for unclassified data</t>
  </si>
  <si>
    <t>Web Optimization Stratgy project, aka Beta.canada.ca to use cloud-based Drupal instance for external CRA web content and other features eg:  Search</t>
  </si>
  <si>
    <t>Confidential Computing</t>
  </si>
  <si>
    <t>Cheryl Cudmore</t>
  </si>
  <si>
    <t>Convergence</t>
  </si>
  <si>
    <t>Convergence Backgrounder</t>
  </si>
  <si>
    <t>Lisa Lescard</t>
  </si>
  <si>
    <t>No further research required</t>
  </si>
  <si>
    <t>Data Anonymization</t>
  </si>
  <si>
    <t>Relate</t>
  </si>
  <si>
    <t>complete on radar?</t>
  </si>
  <si>
    <t>Data Anonymization Backgrounder</t>
  </si>
  <si>
    <t>Data Anonymization Outlook</t>
  </si>
  <si>
    <t>Yihong Wang</t>
  </si>
  <si>
    <t>Present at ETIB + Identify OPI</t>
  </si>
  <si>
    <t>IRBD, DBID and SID to bring forward an updated status of the SIP proposal and the Gartner study to ETIB to finalize next steps. Follow up in three months.</t>
  </si>
  <si>
    <t xml:space="preserve">Data Centricity </t>
  </si>
  <si>
    <t>s/b complete</t>
  </si>
  <si>
    <t>Data Centricity Backgrounder</t>
  </si>
  <si>
    <t>More topics have been identified from the data centricity backgrounder</t>
  </si>
  <si>
    <t xml:space="preserve">Park Data centricity and Backgrounders will be created for mutiple topics identified within the data centricity </t>
  </si>
  <si>
    <t>Data Collaboration Network</t>
  </si>
  <si>
    <t>Shawn Postma</t>
  </si>
  <si>
    <t>Data Driven Organizations</t>
  </si>
  <si>
    <t>Data Driven Organizations Backgrounder</t>
  </si>
  <si>
    <t>Education piece</t>
  </si>
  <si>
    <t>Data Fabric</t>
  </si>
  <si>
    <t>Data Lakes</t>
  </si>
  <si>
    <t>Data Lakes Backgrounder</t>
  </si>
  <si>
    <t>Data Mesh</t>
  </si>
  <si>
    <t>Data Ops</t>
  </si>
  <si>
    <t>Data Orchestration</t>
  </si>
  <si>
    <t>Deep Learning</t>
  </si>
  <si>
    <t>AI Backgrounder</t>
  </si>
  <si>
    <t>Deep Learning Backgrounder</t>
  </si>
  <si>
    <t>Ioana Cialaco</t>
  </si>
  <si>
    <t>Deep Learning Outlook</t>
  </si>
  <si>
    <t>Predictive Analytics in SMED/DCPB</t>
  </si>
  <si>
    <t xml:space="preserve">SMED is exploring new and innovative ways to select high risk taxpayers for audit:
T1 model testing is underway 
T2 models are in development
</t>
  </si>
  <si>
    <t>Update to existing BI Architecture (existing project)</t>
  </si>
  <si>
    <t>Dev Ops</t>
  </si>
  <si>
    <t>Plan</t>
  </si>
  <si>
    <t>Present at ETIB</t>
  </si>
  <si>
    <t>Leverageing DevOps within the Local Solutions Environment (LSE)</t>
  </si>
  <si>
    <t>Digital Privacy</t>
  </si>
  <si>
    <t>Digital Privacy Backgrounder</t>
  </si>
  <si>
    <t xml:space="preserve">Watch and Learn + More analysis is required to be done from the technology perspective.  </t>
  </si>
  <si>
    <t>Digital Twin</t>
  </si>
  <si>
    <t>Digital Twin Backgrounder</t>
  </si>
  <si>
    <t>Shannon Maynard.</t>
  </si>
  <si>
    <t>DLT Defensive</t>
  </si>
  <si>
    <t>Backgrounder (DLT Myths)</t>
  </si>
  <si>
    <t>Cryptocurrency Outlook</t>
  </si>
  <si>
    <t xml:space="preserve">DCPB Cryptocurrency project </t>
  </si>
  <si>
    <t>This includes multiple pilots</t>
  </si>
  <si>
    <t>Collaboration with Lakehead University (DCPB)
     Research pilot for GST/HST blockchain being considered</t>
  </si>
  <si>
    <t>Discussions with Estatably for potential Clearance Certificate use case PoC</t>
  </si>
  <si>
    <t>IETS</t>
  </si>
  <si>
    <t>Distributed Ledger proof of concept for transmission of  charitable donation receipts to the CRA</t>
  </si>
  <si>
    <t>DLT Outlook</t>
  </si>
  <si>
    <t>Verified.Me proof of concept (ABSB)
Three use cases evaluated, service would be useful if available
Consultation with TBS to determine fit with the GC Trusted Digital Identity Strategy</t>
  </si>
  <si>
    <t>Sheldon D</t>
  </si>
  <si>
    <t xml:space="preserve">POC completed successfully. </t>
  </si>
  <si>
    <t>Aaron Menchions</t>
  </si>
  <si>
    <t>No Action required</t>
  </si>
  <si>
    <t>Edge Computing</t>
  </si>
  <si>
    <t>Edge Computing Backgrounder</t>
  </si>
  <si>
    <t>James Walsh</t>
  </si>
  <si>
    <t xml:space="preserve">Enterprise taxonomy and ontology management </t>
  </si>
  <si>
    <t>Explainable AI</t>
  </si>
  <si>
    <t>AI Explainability Backgrounder</t>
  </si>
  <si>
    <t>Proceed with the development of an Outlook</t>
  </si>
  <si>
    <t>AI Explainability Outlook</t>
  </si>
  <si>
    <t>Facebook Libra</t>
  </si>
  <si>
    <t>Facebook Libra Backgrounder</t>
  </si>
  <si>
    <t>Flowable</t>
  </si>
  <si>
    <t>Gamification</t>
  </si>
  <si>
    <t>Tia Simper</t>
  </si>
  <si>
    <t xml:space="preserve">Document classification pilot to orient Agency employees </t>
  </si>
  <si>
    <t>Expand Gamification Adoption Strategy goals
- OCI: SAID (Martin Landry, Mo Zhou)</t>
  </si>
  <si>
    <t>Gamification Adoption Strategy
- OCI: SAID (Martin Landry, Mo Zhou)</t>
  </si>
  <si>
    <t>2019-11-22, 2020-02-12</t>
  </si>
  <si>
    <t>Recommendations provided</t>
  </si>
  <si>
    <t>Approved</t>
  </si>
  <si>
    <t>Gamification Backgrounder</t>
  </si>
  <si>
    <t>Mo Zhou</t>
  </si>
  <si>
    <t>Gamification Outlook</t>
  </si>
  <si>
    <t>HRB KnowHow TITUS
- OCI: HRB (Sonia Cote)
Description: TITUS is a gamified practice tool that is being developed to support the national launch of the TITUS plug in by ITB in 2020 – the practice tool is scheduled for publication in November 2019
Goals:
• It will provide users with an engaging way to practice categorizing emails and documents, as all users will need to do this upon launch
• It will support accurate and quick categorization skills amongst agency employees – other KnowHow job aids will offer additional support</t>
  </si>
  <si>
    <t xml:space="preserve">"- CESD is requesting HRB to give a presentation on KnowHow and how they are leveraging Gamification at one of the ETAIC upcoming meetings
- Business Contact: Heather Cogan, Coaching, Career Management and Performance Support Learning Services/Corporate Learning and External Liaison Division/Leadership and Learning Directorate/HRB"
</t>
  </si>
  <si>
    <t>IT Security pilot - secure coding practices training planned Q2 2019/2020
- OCI: SID (Sylvie Lefebvre, Graham Rodd)</t>
  </si>
  <si>
    <t>IT Security pilot - secure hackathon planned Q2 2019/2020
- OCI: SID (Sylvie Lefebvre, Graham Rodd)</t>
  </si>
  <si>
    <t>IT Security pilot - security practices 
- OCI: SID (Sylvie Lefebvre, Graham Rodd)</t>
  </si>
  <si>
    <t>ITB iTrivia Pilot
- OCI: DBID (David Young)
Description: Create a weekly live interactive quiz in the cloud.
Goals:
• Build an application that could Increase CRA’s overall contribution to the CRACC Campaign
• Build an application that would affirm gamification concepts at ITB
• Build an application that would showcase cloud native development and DevOps at ITB</t>
  </si>
  <si>
    <t xml:space="preserve">The DevLabs section of ITB’s Dev Centre delivered iTrivia, an interactive time-based trivia application, in the new CRA cloud environment in support of GCWCC. </t>
  </si>
  <si>
    <t>Lakehead partnership opportunity
- OCI: David Young (DBID)
Teaching Income Tax Act (First time filers, immigrants, simplifying access to benefits</t>
  </si>
  <si>
    <t>Negotiations to begin in October</t>
  </si>
  <si>
    <t>Present Gamification adoption strategy to Business Enablers working group</t>
  </si>
  <si>
    <t>Support HRB PoC's / prototypes</t>
  </si>
  <si>
    <t xml:space="preserve">Gamification </t>
  </si>
  <si>
    <t>Topic: Understanding taxes 101
Students who participated from the western hackathon (fall 2019) have been offered summer jobs (May to Aug 2020) to continue their work on the business case.</t>
  </si>
  <si>
    <t>Geospatial Analysis</t>
  </si>
  <si>
    <t>Geospatial Analysis Outlook</t>
  </si>
  <si>
    <t>Graph Analytics</t>
  </si>
  <si>
    <t>Engage with client relation managers and gather information on business areas conducting PoC’s and leveraging visualization tools and present to ETIB for final direction</t>
  </si>
  <si>
    <t>Graph Analytics Outlook</t>
  </si>
  <si>
    <t>Engage clients</t>
  </si>
  <si>
    <t>As per the proposed next steps, Alan will engage with client relation managers to reach out to business areas conducting PoC’s and leveraging visualization tools. Based on the information gathered, ETIB will determine if an adoption strategy will be pursued.</t>
  </si>
  <si>
    <t>Homomorphic encryption</t>
  </si>
  <si>
    <t>BettyAnn Bryanton</t>
  </si>
  <si>
    <t>ICAM</t>
  </si>
  <si>
    <t>ICAM Outlook</t>
  </si>
  <si>
    <t>David Macleod</t>
  </si>
  <si>
    <t>PoC of RSA completed in December. Implementation phase underway to be completed by June 2020.</t>
  </si>
  <si>
    <t>Megha Mahotra</t>
  </si>
  <si>
    <t>Verified.Me pilot evaluation complete</t>
  </si>
  <si>
    <t>see DLT Offensive for project details</t>
  </si>
  <si>
    <t>Sheldon DeCoste</t>
  </si>
  <si>
    <t>Infrastructure as a code using Terraform</t>
  </si>
  <si>
    <t>Proof of concept for Terraform, an infrastructure-as-code software that alows you to define your entire infrastructure in configuration files and deploy it using a few commands</t>
  </si>
  <si>
    <t>IoT Backgrounder</t>
  </si>
  <si>
    <t>Knowledge presentation approaches to AI</t>
  </si>
  <si>
    <t xml:space="preserve">Language Based AI </t>
  </si>
  <si>
    <t>s/b relate, engage</t>
  </si>
  <si>
    <t>Language Based AI Backgrounder</t>
  </si>
  <si>
    <t xml:space="preserve">Pursue </t>
  </si>
  <si>
    <t>Currently park the technology. Pursue further research on this topic and create an outlook as the technology matures further.</t>
  </si>
  <si>
    <t>Legislation as Code</t>
  </si>
  <si>
    <t>Briefing Note developed for the CIO</t>
  </si>
  <si>
    <t>Low Code</t>
  </si>
  <si>
    <t>Rob A.</t>
  </si>
  <si>
    <t>Machine Learning</t>
  </si>
  <si>
    <t>Readiness</t>
  </si>
  <si>
    <t xml:space="preserve">Collaboration with Lakehead University (PAB)
     Research pilot for web analytics being considered </t>
  </si>
  <si>
    <t>Present at ETIB. Maretcho will bring the mock-up demo to the ETAIC once it’s ready. July??</t>
  </si>
  <si>
    <t>Exploring Supervised Learning using Azure Tool Set</t>
  </si>
  <si>
    <t>Continue - part Innovation Centre spaceWill become VisibleOPI DBID Karen Walton; Client DCPB; Merlin is Client RelationshipsITAS is championing Research Pipeline/doing Outlooks</t>
  </si>
  <si>
    <t>Investigate MLOps Azure tooling</t>
  </si>
  <si>
    <t xml:space="preserve">ITB Innovation Lab proof of concept to explore Machine Learning
</t>
  </si>
  <si>
    <t>ML Ops - Exploring CI pipeline on-prem for ML Project in Python</t>
  </si>
  <si>
    <t>Project on hold  ~ March 2020 timeframe</t>
  </si>
  <si>
    <t>Predictive model development exploration  (DCPB, ILBIB) 
Compliance workloads - multiple</t>
  </si>
  <si>
    <t>Identity and Relationship Resolution does not use ML.</t>
  </si>
  <si>
    <t>Predictive model development exploration  (HRB with SIIB) 
    Personnel and training modelling / forecasting - multiple</t>
  </si>
  <si>
    <t>September?</t>
  </si>
  <si>
    <t xml:space="preserve">Predictive model development exploration (Appeals)
    Service Standard for Objections - forecasting </t>
  </si>
  <si>
    <t>Predictive model development exploration (CVB)
     Debt management strategies
    Workload management improvement</t>
  </si>
  <si>
    <t>Predictive model development exploration (SIIB)
    Modelling and forecasting  - multiple</t>
  </si>
  <si>
    <t>August?</t>
  </si>
  <si>
    <t>Proof of concept for OpenShift/Quarkus, an on-premises platform as a service built around Docker containers orchestrated and managed by Kubernetes on a foundation of Red Hat Enterprise Linux
• OpenShift is a family of containerization software developed by Red Hat. Its flagship product is the OpenShift Container Platform—an on-premises platform as a service built around Docker containers orchestrated and managed by Kubernetes on a foundation of Red Hat Enterprise Linux.
Quarkus is a full-stack, Kubernetes-native Java framework made for Java virtual machines (JVMs) and native compilation</t>
  </si>
  <si>
    <t>No decisions required, provided for informational purposes only.</t>
  </si>
  <si>
    <t>MASA</t>
  </si>
  <si>
    <t>MASA Backgrounder</t>
  </si>
  <si>
    <t>Laura Wan</t>
  </si>
  <si>
    <t>Micro services</t>
  </si>
  <si>
    <t>Communication Strategy/Registry</t>
  </si>
  <si>
    <t xml:space="preserve"> </t>
  </si>
  <si>
    <t>Presentation on April 3, 2020  of the IETS Communication Mechanism which is to create awareness, present, educate and collaborate about IETS initiatives ( e.g. Distributed Ledger (Blockchain) Technology - Learning Bite session, DevOps, etc.) through different communications channels and/or forums (e.g. Wiki, YPN, etc.).</t>
  </si>
  <si>
    <t>POEMS Project:  Set up an HA application with Spring IO technology in micro services</t>
  </si>
  <si>
    <t>Mobile &amp; IoT Security</t>
  </si>
  <si>
    <t>Mobile &amp; IoT Security Backgrounder</t>
  </si>
  <si>
    <t>Mobile &amp; the Internet of Things (IoT) security research would provide CRA focused discussion on policies, processes and technologies for managing mobile security in the enterprise, including device management and emerging threats to and through mobile platforms and endpoints. The research would also explore the new challenges posed by the IoT and the security implications of the interconnectivity of everything. Tomorrow's technology infrastructure &amp; security operations will focus on the most interesting and challenging elements of current and emerging security infrastructure, providing a highly technical view on strategic planning, orchestration, security monitoring and vulnerability perspectives for the security of networks, endpoints, operational technology and systems.
From a resources point-of-view, the currently ITSC tecnical people are engaged in other high priority cyber security initiatives.</t>
  </si>
  <si>
    <t>Natural Systems</t>
  </si>
  <si>
    <t>Natural Systems Backgrounder</t>
  </si>
  <si>
    <t>No decision made</t>
  </si>
  <si>
    <t>Proof of concept (Amazon Alexa) completed</t>
  </si>
  <si>
    <t>see Personalized Focus AI for project details</t>
  </si>
  <si>
    <t>New Data Management Technologies</t>
  </si>
  <si>
    <t>Adoption Strategy</t>
  </si>
  <si>
    <t>Postponed due to time limitations</t>
  </si>
  <si>
    <t>NewSQL DBMS</t>
  </si>
  <si>
    <t>Working on Outline</t>
  </si>
  <si>
    <t>NoSQL Databases</t>
  </si>
  <si>
    <t>NoSQL DBMS Backgrounder</t>
  </si>
  <si>
    <t>Pursue but determine the research product needed to be determined</t>
  </si>
  <si>
    <t>Pursue further research on this emerging technology but the research product needs to be determined</t>
  </si>
  <si>
    <t>Observability</t>
  </si>
  <si>
    <t>Open Everything</t>
  </si>
  <si>
    <t>Open Everything Backgrounder</t>
  </si>
  <si>
    <t>CRA is very mature in this space. No further research required</t>
  </si>
  <si>
    <t>Pan Canadian Trust Framework</t>
  </si>
  <si>
    <t>Presented to ETAIC April 22</t>
  </si>
  <si>
    <t>Approved,  continue to adoption strategy. Collaborate with BESD who will present status and vision on AMS (Authentication Management System) at future ETAIC</t>
  </si>
  <si>
    <t>AI backgrounder</t>
  </si>
  <si>
    <t>Amazon Alexa Virtual Personal Assistant proof of concept (Provides general information about the Canada Child Benefit)</t>
  </si>
  <si>
    <t>PoC activities planned for August when AWS lab environment on cloud is available for AISS to explore.</t>
  </si>
  <si>
    <t>Chatbot Pilot - ABSB Call Centre</t>
  </si>
  <si>
    <t>CRA chatbot pilot 2.0 launched March 27, 2020</t>
  </si>
  <si>
    <t>Chatbot Pilot -CVB - Employer and Employee Benefit</t>
  </si>
  <si>
    <t>Planned launched date postponed - date TBD</t>
  </si>
  <si>
    <t>Climate Action Incentive Payments Chatbot pilot (ABSB)</t>
  </si>
  <si>
    <t>Launched March 15, 2019. Continue to provide biweekly/monthly report on usage to ABSB</t>
  </si>
  <si>
    <t>Conversational Interface - Chatbot Reference Architecture</t>
  </si>
  <si>
    <t>Approved at ARB on Feb 4, 2020</t>
  </si>
  <si>
    <t xml:space="preserve">Conversational Interface - Virtual Personal Assistant  Reference Architecture </t>
  </si>
  <si>
    <t xml:space="preserve">Exploration and evaluation of Virtual Personal Assistants (e.g. Amazon Alexa and Connect, Google Assistant, Microsoft Cortana) </t>
  </si>
  <si>
    <t>Personalized focus AI  - VPA Backgrounder</t>
  </si>
  <si>
    <t>Dina Patel</t>
  </si>
  <si>
    <t>Personalized focus AI Outlook</t>
  </si>
  <si>
    <t>Phone as a token</t>
  </si>
  <si>
    <t>This topic has been removed as it was found to be a mature technology</t>
  </si>
  <si>
    <t xml:space="preserve">Quantum Computing </t>
  </si>
  <si>
    <t>Briefing Note for Quantum Computing- Security</t>
  </si>
  <si>
    <t>Steve Maganas</t>
  </si>
  <si>
    <t>Quantum Computing Backgrounder</t>
  </si>
  <si>
    <t xml:space="preserve">Quantum-proof procurement 
</t>
  </si>
  <si>
    <t>July?</t>
  </si>
  <si>
    <t>R &amp; Python</t>
  </si>
  <si>
    <t>R &amp; Python Backgrounder</t>
  </si>
  <si>
    <t>R is being used in Advanced Analytics</t>
  </si>
  <si>
    <t>Andre Dagenais</t>
  </si>
  <si>
    <t>R- in use for andvanced analytics, Python, more research in progress</t>
  </si>
  <si>
    <t>Real-Time Analytics/Continuous Intelligence</t>
  </si>
  <si>
    <t>Continuous Intelligence Backgrounder</t>
  </si>
  <si>
    <t>Proceed with an outlook</t>
  </si>
  <si>
    <t>Real-Time Analytics Backgrounder</t>
  </si>
  <si>
    <t>Real-Time Analytics/Continuous Intelligence Outlook</t>
  </si>
  <si>
    <t>Should be under micro services - is this the same as the one under clooud?  Please validate</t>
  </si>
  <si>
    <t>Record Linking</t>
  </si>
  <si>
    <t xml:space="preserve">Record the linkage information so that linked data is well known 
Solved by Repository
- Absolute Linkages 
- Transitive Linkages 
Research and develop a PoC using modern, cloud-native engineering practices to develop an initial implementation of generic </t>
  </si>
  <si>
    <t>October 1, 2019 (Demonstrated the findings from the Record Linking Proof of Concept to Martin and Tiffany)</t>
  </si>
  <si>
    <t>REST webservices</t>
  </si>
  <si>
    <t>CRA REST - restablish API CoE including standards and guidelines for REST services</t>
  </si>
  <si>
    <t>Robotic Process Automation</t>
  </si>
  <si>
    <t xml:space="preserve">Reference Architecture </t>
  </si>
  <si>
    <t>high priority - existing project</t>
  </si>
  <si>
    <t>RL Pilot</t>
  </si>
  <si>
    <t>Alex G.</t>
  </si>
  <si>
    <t>Natalia Tsirkin</t>
  </si>
  <si>
    <t>RPA Backgrounder</t>
  </si>
  <si>
    <t>RPA Outlook</t>
  </si>
  <si>
    <t>RPA Proof of concept</t>
  </si>
  <si>
    <t xml:space="preserve">Tools RFP </t>
  </si>
  <si>
    <t>RFP posted; closing on Aug 6.</t>
  </si>
  <si>
    <t>Secure Voice Communications</t>
  </si>
  <si>
    <t>BlackBerry SecuSuite secure VOIP app to enable digital workplace work from anywhere by removing barriers to cellular communication for more sensitive calls.  For example between auditors and taxpayers or executives calling in to a conference where cellular is currently not allowed.  Technology would encrypt the CRA side of the cellular call and bridge cellular calls to landlines.  Pont to Point calls between two agency smartphones using this technology could be rated up to SECRET.</t>
  </si>
  <si>
    <t>CCSD</t>
  </si>
  <si>
    <t>Martin S</t>
  </si>
  <si>
    <t>Doug Porter</t>
  </si>
  <si>
    <t>Taxonomy and Ontology</t>
  </si>
  <si>
    <t xml:space="preserve">Temporal logic of actions </t>
  </si>
  <si>
    <t>Text Analytics</t>
  </si>
  <si>
    <t>Text Analytics Backgrounder</t>
  </si>
  <si>
    <t>Two-way communication</t>
  </si>
  <si>
    <t>A secure two way communication system for taxpayers, using instant messaging platforms such as WhatsApp, to communicate with tax service representatives (similar to call centre agents) about tax related information and services</t>
  </si>
  <si>
    <t>More research needs to be done, including more research needs to be done, including mitigating an exhaustive list of risks.</t>
  </si>
  <si>
    <t>Add to ETIB agenda</t>
  </si>
  <si>
    <t>Vision-Based  Artificial Intelligence (AI)</t>
  </si>
  <si>
    <t>Reference Architecture(s)</t>
  </si>
  <si>
    <t>High priority (new for existing project-biometrics)
Not sure if OCR would fall under ECM ref. arch (content recognition)</t>
  </si>
  <si>
    <t>Two-factor authentication proof of concept as a secondary authentication method for privileged users</t>
  </si>
  <si>
    <t>Chris Melbourne</t>
  </si>
  <si>
    <t>ITSC provided a Standard on Biometrics to assist CCTM on using facial recognition as a secondary authentication.</t>
  </si>
  <si>
    <t>Vision-based AI Outlook</t>
  </si>
  <si>
    <t>Auto Machine Learning</t>
  </si>
  <si>
    <t>Distributed Web</t>
  </si>
  <si>
    <t>Quantum Machine Learning</t>
  </si>
  <si>
    <t xml:space="preserve">Notes:   </t>
  </si>
  <si>
    <r>
      <t xml:space="preserve">- The registry is still a </t>
    </r>
    <r>
      <rPr>
        <b/>
        <sz val="11"/>
        <color theme="1"/>
        <rFont val="Calibri"/>
        <family val="2"/>
        <scheme val="minor"/>
      </rPr>
      <t>work in progress</t>
    </r>
    <r>
      <rPr>
        <sz val="11"/>
        <color theme="1"/>
        <rFont val="Calibri"/>
        <family val="2"/>
        <scheme val="minor"/>
      </rPr>
      <t xml:space="preserve"> and we expect it to evolve.  The definitions are subject to change.
- Significant changes to the registry will be discussed at ETIAC, particularly the addition of new topics or new activities.  
- Blue headers indicate fields filled in by secretariat.
</t>
    </r>
  </si>
  <si>
    <t>Instructions:</t>
  </si>
  <si>
    <r>
      <t xml:space="preserve">We are working on a more streamlined process for updating and version control, in the interim please:
                          -ensure that you provide a </t>
    </r>
    <r>
      <rPr>
        <b/>
        <sz val="11"/>
        <color theme="1"/>
        <rFont val="Calibri"/>
        <family val="2"/>
        <scheme val="minor"/>
      </rPr>
      <t xml:space="preserve">date </t>
    </r>
    <r>
      <rPr>
        <sz val="11"/>
        <color theme="1"/>
        <rFont val="Calibri"/>
        <family val="2"/>
        <scheme val="minor"/>
      </rPr>
      <t xml:space="preserve">for your changes 
                          -highlight the changed cells in </t>
    </r>
    <r>
      <rPr>
        <b/>
        <sz val="11"/>
        <rFont val="Calibri"/>
        <family val="2"/>
        <scheme val="minor"/>
      </rPr>
      <t>yellow</t>
    </r>
    <r>
      <rPr>
        <sz val="11"/>
        <color theme="1"/>
        <rFont val="Calibri"/>
        <family val="2"/>
        <scheme val="minor"/>
      </rPr>
      <t xml:space="preserve"> 
                          -use </t>
    </r>
    <r>
      <rPr>
        <b/>
        <sz val="11"/>
        <rFont val="Calibri"/>
        <family val="2"/>
        <scheme val="minor"/>
      </rPr>
      <t>red</t>
    </r>
    <r>
      <rPr>
        <sz val="11"/>
        <color theme="1"/>
        <rFont val="Calibri"/>
        <family val="2"/>
        <scheme val="minor"/>
      </rPr>
      <t xml:space="preserve"> font for new text 
                          </t>
    </r>
    <r>
      <rPr>
        <b/>
        <sz val="11"/>
        <color theme="1"/>
        <rFont val="Calibri"/>
        <family val="2"/>
        <scheme val="minor"/>
      </rPr>
      <t>-strikethroug</t>
    </r>
    <r>
      <rPr>
        <sz val="11"/>
        <color theme="1"/>
        <rFont val="Calibri"/>
        <family val="2"/>
        <scheme val="minor"/>
      </rPr>
      <t>h for any text that can be deleted</t>
    </r>
  </si>
  <si>
    <t>Column Heading</t>
  </si>
  <si>
    <t>Descriptions</t>
  </si>
  <si>
    <t>Instructions</t>
  </si>
  <si>
    <t>KPI Radar #</t>
  </si>
  <si>
    <t>Priority as identified by the prioritization exercise.</t>
  </si>
  <si>
    <r>
      <rPr>
        <b/>
        <sz val="11"/>
        <color theme="1"/>
        <rFont val="Calibri"/>
        <family val="2"/>
        <scheme val="minor"/>
      </rPr>
      <t>Secretariat use only.</t>
    </r>
    <r>
      <rPr>
        <sz val="11"/>
        <color theme="1"/>
        <rFont val="Calibri"/>
        <family val="2"/>
        <scheme val="minor"/>
      </rPr>
      <t xml:space="preserve"> New topics will be assigned lower priority numbers until/unless they are re-prioritized.</t>
    </r>
  </si>
  <si>
    <t>Technology name (note: this may be expanded to include definitions in the future)</t>
  </si>
  <si>
    <t>A/Co-A can populate with a new technology, but it will be validated by ETAIC before formal inclusion.</t>
  </si>
  <si>
    <t>Radar position tracking for reporting</t>
  </si>
  <si>
    <t>Secretariat use only/do not populate</t>
  </si>
  <si>
    <r>
      <t xml:space="preserve">Indicates level of engagement/innovation lead
</t>
    </r>
    <r>
      <rPr>
        <b/>
        <u/>
        <sz val="11"/>
        <color theme="1"/>
        <rFont val="Calibri"/>
        <family val="2"/>
        <scheme val="minor"/>
      </rPr>
      <t xml:space="preserve">Business of IT </t>
    </r>
    <r>
      <rPr>
        <sz val="11"/>
        <color theme="1"/>
        <rFont val="Calibri"/>
        <family val="2"/>
        <scheme val="minor"/>
      </rPr>
      <t xml:space="preserve">- Business of IT, ITB lead research and experimentation that will change the way we deliver services
</t>
    </r>
    <r>
      <rPr>
        <b/>
        <u/>
        <sz val="11"/>
        <color theme="1"/>
        <rFont val="Calibri"/>
        <family val="2"/>
        <scheme val="minor"/>
      </rPr>
      <t>Tech  R&amp; D</t>
    </r>
    <r>
      <rPr>
        <u/>
        <sz val="11"/>
        <color theme="1"/>
        <rFont val="Calibri"/>
        <family val="2"/>
        <scheme val="minor"/>
      </rPr>
      <t>-</t>
    </r>
    <r>
      <rPr>
        <sz val="11"/>
        <color theme="1"/>
        <rFont val="Calibri"/>
        <family val="2"/>
        <scheme val="minor"/>
      </rPr>
      <t xml:space="preserve"> Technical Experimentation or research absent of significant business involvement
</t>
    </r>
    <r>
      <rPr>
        <b/>
        <u/>
        <sz val="11"/>
        <color theme="1"/>
        <rFont val="Calibri"/>
        <family val="2"/>
        <scheme val="minor"/>
      </rPr>
      <t>Bus -</t>
    </r>
    <r>
      <rPr>
        <sz val="11"/>
        <color theme="1"/>
        <rFont val="Calibri"/>
        <family val="2"/>
        <scheme val="minor"/>
      </rPr>
      <t xml:space="preserve"> Research or experimention conducted by business absent of significant ITB involvement
</t>
    </r>
    <r>
      <rPr>
        <b/>
        <u/>
        <sz val="11"/>
        <color theme="1"/>
        <rFont val="Calibri"/>
        <family val="2"/>
        <scheme val="minor"/>
      </rPr>
      <t xml:space="preserve">Bus/Tech </t>
    </r>
    <r>
      <rPr>
        <sz val="11"/>
        <color theme="1"/>
        <rFont val="Calibri"/>
        <family val="2"/>
        <scheme val="minor"/>
      </rPr>
      <t>- Research or experimentation conducted jointly, focussing on specific business use cases and emerging technologies/trends</t>
    </r>
  </si>
  <si>
    <t>Several Activity types available in pull down</t>
  </si>
  <si>
    <t>If the pull down does not provide a choice for your activity, choose Other and notify the Secretariat.</t>
  </si>
  <si>
    <t xml:space="preserve">Include activity title and description.  </t>
  </si>
  <si>
    <t>Please ensure there is enough detail to allow for the description to be included in reporting/briefings to senior management. Note:  the activity must be associated to an emerging technology topic.  It can be linked to a current topic, or a new topic can be created.</t>
  </si>
  <si>
    <t>Responsible Directorate</t>
  </si>
  <si>
    <t>Responsible DG</t>
  </si>
  <si>
    <t>Individual responsible (full name)</t>
  </si>
  <si>
    <r>
      <t xml:space="preserve">The assignee is the person who could be contacted for further information.  This could be working level, manager or the Ambassador/co Ambassador. </t>
    </r>
    <r>
      <rPr>
        <b/>
        <sz val="11"/>
        <color theme="1"/>
        <rFont val="Calibri"/>
        <family val="2"/>
        <scheme val="minor"/>
      </rPr>
      <t>Please do not fill in with an organizational unit.</t>
    </r>
  </si>
  <si>
    <t xml:space="preserve">Status </t>
  </si>
  <si>
    <t>Please select a status of: Planned, In Progress, or Complete</t>
  </si>
  <si>
    <t xml:space="preserve">Published on InfoZone </t>
  </si>
  <si>
    <t>Published on the Emerging Technology InfoZone page</t>
  </si>
  <si>
    <t>Secretariat use only/do not populate.  Currently only SC and D research outputs are published on this page.  This could change in the future.</t>
  </si>
  <si>
    <t xml:space="preserve">Activity Notes
</t>
  </si>
  <si>
    <t>Detailed notes on status of activities</t>
  </si>
  <si>
    <t xml:space="preserve">This is the cell that will change the most.  The cell should be refreshed when changes occur, regardless of whether those changes indicate a progression on the radar or not.  </t>
  </si>
  <si>
    <t xml:space="preserve">Date updated </t>
  </si>
  <si>
    <t>Date</t>
  </si>
  <si>
    <t>Important that this is filled in, regardless of how minor the change is.  Secretariat filters on these dates to ensure up to date reports are supplied to agency management.</t>
  </si>
  <si>
    <t>Name</t>
  </si>
  <si>
    <t>Revisions  (newest listed first)</t>
  </si>
  <si>
    <t>Updates</t>
  </si>
  <si>
    <t>Summary of Update</t>
  </si>
  <si>
    <t>Requested by</t>
  </si>
  <si>
    <t>Date of email:  YYYY-MM-DD</t>
  </si>
  <si>
    <t xml:space="preserve">Updated by </t>
  </si>
  <si>
    <t>Notes:</t>
  </si>
  <si>
    <t>Updated status of Pan Canadian Framework (row 174), Data Fabric (row 161), and Flowable (row 147) to show presentations to ETAIC</t>
  </si>
  <si>
    <t>ETAIC</t>
  </si>
  <si>
    <t>Updates completed</t>
  </si>
  <si>
    <t>CCSD:
row 149: Innovation Type, Activity Type, Title and  description of Activity, OPI DG, Activity notes, Date udpated, Updated by</t>
  </si>
  <si>
    <t xml:space="preserve">Doug Porter </t>
  </si>
  <si>
    <t>SAID:
row 5: Assignee
row 6: Title, Assignee, Activity Notes, Date updated
row 8: Entry crossed out
row 9: Status, Activity Notes, Date updated
row 36: Activity Notes, Date updated
row 76: Entire row updated
row 130: Assignee, Date updated, Updated by
row 145: Date updated
row 146: Date updated
row 147: Assignee, Date updated, Updated by
row 148: Assignee, Date updated, Updated by
row 154: New entry for DLT</t>
  </si>
  <si>
    <t xml:space="preserve">Luc van Baaren </t>
  </si>
  <si>
    <t>DBID:
row 13: Date updated
row 27: Activity Notes, Date updated
row 28: Activity Notes, Date updated
row 29: Activity Notes, Date updated
row 30: Status, Activity Notes, Date updated
row 40: Date updated
row 41: Activity Notes, Date updated
row 42: Activity Notes, Date updated
row 43: Entry crossed out
row 46: Activity Notes, Date updated
row 56: Assignee, Status, Activity Notes, Date updated
row 61: Entry crossed out
row 69: Date updated
row 99: Date updated
row 118: Entry crossed out</t>
  </si>
  <si>
    <t>CESD:
row 17: Assignee, Activity Notes, Date updated
row 18: Assignee, Activity Notes, Date updated
row 53: Activity Notes, Date updated
row 57: OPI Directorate, OPI DG, Date updated
row 128: Assignee, Status, Activity Notes, Date updated
row 139: Activity Notes, Date updated
row 142: Assignee, Status, Activity Notes, Date updated
row 144: Assignee, Status, Activity Notes, Date updated
row 153: new entry for Cloud Computing</t>
  </si>
  <si>
    <t xml:space="preserve">SID:
row 7: Activity Notes, Date updated
row 116: Activity Notes, Date updated
row 152: new entry for Adaptive Security Architecture </t>
  </si>
  <si>
    <t xml:space="preserve">SAID:
row 4: Activity Notes, Date updated, Updated by
row 6: Activity Notes, Date updated, Updated by
row 8: deleted
row 10: Title and  description of Activity, Assignee, Activity Notes, Date updated, Updated by
row 33: Title and  description of Activity, Activity Notes, Date updated, Updated by
row 35: Date updated, Updated by
row 36: Activity Notes, Date updated, Updated by
row 129: Assignee, Date updated, Updated by
row 145: Date updated, Updated by
row 146: Date updated, Updated by
row 147: Assignee, Date updated, Updated by
row 148: Assignee, Date updated, Updated by
row 150: new entry for Cloud Computing
row 151: new entry for Micro services
</t>
  </si>
  <si>
    <t>Carol Ann Reid-St. Amour</t>
  </si>
  <si>
    <t>BESD: 
row 71: Status, Activity Notes, Date updated, Updated by
row 92: Date updated, Updated by
row 94:  Status, Activity Notes, Date updated, Updated by</t>
  </si>
  <si>
    <t>Brad MacKinnon</t>
  </si>
  <si>
    <t xml:space="preserve">SETI Changes, Assignee and activity notes changed (rows 4,6,15,33,36,129,140,145,146,147,148) </t>
  </si>
  <si>
    <t>CA Reid St Amour/Mary Decuypere</t>
  </si>
  <si>
    <t>Email from Luc dated Dec 2 with SETI's updates</t>
  </si>
  <si>
    <t>Secure Voice Communications to be added</t>
  </si>
  <si>
    <t xml:space="preserve">In addition to Mobile Security </t>
  </si>
  <si>
    <t>Created new version for 2020</t>
  </si>
  <si>
    <t>SC&amp;D</t>
  </si>
  <si>
    <t>Updates had been completed</t>
  </si>
  <si>
    <t>11 rows to be updated: 
  Row 5 set to completed by Scott Corbett
  Row 6 added activity note by Scott Corbett
  Row 8 Assign to John Mueller by Scott Corbett
  Rows 136- 145 updated with notes</t>
  </si>
  <si>
    <t xml:space="preserve">Strikethru of: 
  Biometrics - two factor authentication proof of concept
Addition of:
  AI - Data security initiatives to enchance cyber security and
  Big Data - Data security initiatives to enhance cyber security (row 100) </t>
  </si>
  <si>
    <t>Only Big Data added, AI row not added?</t>
  </si>
  <si>
    <t xml:space="preserve">Query from </t>
  </si>
  <si>
    <t>Query re status definitions;  changed below to In Progress</t>
  </si>
  <si>
    <t xml:space="preserve">Cheryl Cudmore </t>
  </si>
  <si>
    <t xml:space="preserve">Changed status to complete for row 135 - API Gateway and row 136 REST webservices </t>
  </si>
  <si>
    <t>Updated statuses of CESD entries new entry of flowable added on line 144</t>
  </si>
  <si>
    <t>Addition of Revision tab</t>
  </si>
  <si>
    <t>Secretariat</t>
  </si>
  <si>
    <t>Keeping track of emails sent to Emerging Tech Mailbox</t>
  </si>
  <si>
    <t xml:space="preserve">Merge status columns of into one column </t>
  </si>
  <si>
    <t xml:space="preserve">Improve readability </t>
  </si>
  <si>
    <t>Hide secrretariat columns</t>
  </si>
  <si>
    <t xml:space="preserve">Original version created, back up done </t>
  </si>
  <si>
    <t>Low Code Backgrounder</t>
  </si>
  <si>
    <t>Artificial Intelligence (AI) - Cyber Security</t>
  </si>
  <si>
    <t>Explore Distributed Ledger Technology (DLT) or Blockchain. Blockchain is the more common term, and Distributed Ledger Technology is the more generic term.</t>
  </si>
  <si>
    <t>Adaptive Security Architecture</t>
  </si>
  <si>
    <t>CVB GoSpaces
- OCI: DMRAAD (Merlin Lapp)
Public Services and Procurement Canada (PSPC) is exploring tools and methods that will help to facilitate a shared organizational culture that favours increased collaboration and flexibility, and particularly a greener, digital workspace. One of these new tools is the GoSpaces mobile app that PSPC introduced on April 19, 2018. Collections and Verification Branch (CVB) will be one of the first groups in the Agency to pilot the use of this app.  
Goals:
• Inspire health and wellness, environmentally sustainable practices 
• Seek out efficiencies to improve work</t>
  </si>
  <si>
    <t>AI Ethics</t>
  </si>
  <si>
    <t>Knowledge graphs</t>
  </si>
  <si>
    <t>Data Vault Modelling</t>
  </si>
  <si>
    <t>Dark Data</t>
  </si>
  <si>
    <t>Two-factor authentication proof of concept for privileged users</t>
  </si>
  <si>
    <t>Enterprise IT Architecture</t>
  </si>
  <si>
    <t>Architecture Vision</t>
  </si>
  <si>
    <t>Based on discussion with James and Christine; It is being positioned in relate phase as it is direction setting and we will be using the planned outlook icon</t>
  </si>
  <si>
    <t>Wardley Mapping</t>
  </si>
  <si>
    <t xml:space="preserve">Approve, bring to ETIB </t>
  </si>
  <si>
    <t>After feedback from DBID and DMRAAD decision made to park and keep watch on Chatbot technology</t>
  </si>
  <si>
    <t>XAI demo (Model Interpretability)</t>
  </si>
  <si>
    <t xml:space="preserve">To explain what Explainable AI (XAI) is
To demonstrate how XAI visually looks like
To discuss limitations and challenges of the current state-of-the-art
</t>
  </si>
  <si>
    <t>Early Adopter</t>
  </si>
  <si>
    <t xml:space="preserve">  ITSC and ITSS are working on this emerging technology from a security point-of-view. ITSS and ITSC are working in close collaboration with the Cloud Centre of Expertise (CCoE).  The activities involved for this topics are: Security controls, Vulnerability Scan tool for the Cloud, Penetration testing tool for the cloud, setting up the Security Operation Centre (SOC), Implementing the Firewall, looking at the Encryption aspects (PKI, EKMS) and looking at the Federated Access activities.  
Teams are working actively towards a PB-LL April 2020 delivery date for an Azure implementation readiness.
Jun 19: This is one of the activities that is part of a pilot. </t>
  </si>
  <si>
    <t>PoC (technology)</t>
  </si>
  <si>
    <t>ITSS is working on this emerging technology.  EFMS team is working on extension to CFRM monitoring tool to analyse user behavior and enhance fraud detection models.
Jun 19: We need to discuss this with the ambassador.</t>
  </si>
  <si>
    <t>PoC (business)</t>
  </si>
  <si>
    <t>Research Summary</t>
  </si>
  <si>
    <t>Assessing the viability of using the Amazon Connect services to operated tier 2 and 3 contact centres in CRA
Working towards commitment gate</t>
  </si>
  <si>
    <t>Outlook</t>
  </si>
  <si>
    <t>DLT Offensive</t>
  </si>
  <si>
    <t>Requested by CIO
Jun 19: Links to the briefing note Shawn wrote for Cinchy (Data Fabric???).</t>
  </si>
  <si>
    <t xml:space="preserve">FCInet </t>
  </si>
  <si>
    <t>AAD</t>
  </si>
  <si>
    <t>There is 2 participants in CPB with ITB.  Both parties working on go forward plan with international partners.  No further action by ITB</t>
  </si>
  <si>
    <t>Dan Wilton</t>
  </si>
  <si>
    <t>Advanced Analytics</t>
  </si>
  <si>
    <t>Data leaks</t>
  </si>
  <si>
    <r>
      <t xml:space="preserve">DevOps is a culture that fosters collaboration through the software lifecycle from development to operations. CRA is the process of setup a DevOps pipeline to introduce automated methods of validating, testing and releasing software
</t>
    </r>
    <r>
      <rPr>
        <strike/>
        <sz val="12"/>
        <rFont val="Calibri"/>
        <family val="2"/>
        <scheme val="minor"/>
      </rPr>
      <t>• Investigate using CI/CD on AWS while retaining cloud vendor neutrality
• Position CRA to deploy OpenShift Cloud Agnostic solution at the enterprise level</t>
    </r>
  </si>
  <si>
    <r>
      <t xml:space="preserve">AWS DevOps Pathfinder Phase 1 (Complete) (DG review May 28)
https://confluence.isvcs.net/display/ITBIET/Phase+1
- CEDP Pathfinder Phase 2 (In-Progress) (DG review Nov 13)
    https://confluence.isvcs.net/display/ITBIET/DevOps+Project+-+Phase+2
</t>
    </r>
    <r>
      <rPr>
        <strike/>
        <sz val="12"/>
        <rFont val="Calibri"/>
        <family val="2"/>
        <scheme val="minor"/>
      </rPr>
      <t>'BRDs will be requested: each OPI needs to raise a BRD:ex: we want to try different DevOps, one PaaS one with something else that is part of the Discovery work as a pathfinder.</t>
    </r>
  </si>
  <si>
    <r>
      <t xml:space="preserve">Managed Container Services </t>
    </r>
    <r>
      <rPr>
        <strike/>
        <sz val="12"/>
        <rFont val="Calibri"/>
        <family val="2"/>
        <scheme val="minor"/>
      </rPr>
      <t>(OpenShift)</t>
    </r>
  </si>
  <si>
    <t>Aline Lafrance</t>
  </si>
  <si>
    <t xml:space="preserve">PoC  For NEDD in the cloud 
</t>
  </si>
  <si>
    <t>No progress due to other priorities</t>
  </si>
  <si>
    <t>Being drafted</t>
  </si>
  <si>
    <t>Being removed as we do not think it is applicable to CRA</t>
  </si>
  <si>
    <t xml:space="preserve">Presented at  ETAIC June 17; Presented and approved at ETIB July 7 </t>
  </si>
  <si>
    <t>Standards</t>
  </si>
  <si>
    <t>Megha Malhotra
John Mueller</t>
  </si>
  <si>
    <t>Cloud computing (Protected B)</t>
  </si>
  <si>
    <t>Real-Time Analytics/Continuous Intelligence RA</t>
  </si>
  <si>
    <t xml:space="preserve">The proposed recommendations were approved and associated OPI’s were assigned. </t>
  </si>
  <si>
    <t>Data Marketplaces</t>
  </si>
  <si>
    <t>Seek direction from the CRA Assistant Commissioners for CRA’s priorities and focus with RPA. ITB needs to organize itself with all of the key players to manage RPA’s.</t>
  </si>
  <si>
    <t xml:space="preserve">The ARB needs more detail before decision are made from the deployment perspective.  Endorsed by exception.  SC&amp;D to back with an Adoption Strategy.  </t>
  </si>
  <si>
    <t xml:space="preserve">Leave it open and advise ITAS of updates.  </t>
  </si>
  <si>
    <t>Language Based AI  - Translation tool</t>
  </si>
  <si>
    <t>Ivan MacLean</t>
  </si>
  <si>
    <t>Proceed with an Outlook and address the use of AI at the Agency.</t>
  </si>
  <si>
    <t>Endorse recommendations</t>
  </si>
  <si>
    <t>Proceed with an outlook.</t>
  </si>
  <si>
    <t xml:space="preserve">Keep monitoring the development of the technology and seek future guidelines from TBS </t>
  </si>
  <si>
    <t>2018-06-12, 2018-08-07</t>
  </si>
  <si>
    <t>Consider gamification in scope for Agency Workplace Technologies SIP and proceed with an outlook</t>
  </si>
  <si>
    <t>Low relevance to the Agency</t>
  </si>
  <si>
    <r>
      <rPr>
        <strike/>
        <sz val="12"/>
        <rFont val="Calibri"/>
        <family val="2"/>
        <scheme val="minor"/>
      </rPr>
      <t>Dev Ops</t>
    </r>
    <r>
      <rPr>
        <sz val="12"/>
        <rFont val="Calibri"/>
        <family val="2"/>
        <scheme val="minor"/>
      </rPr>
      <t xml:space="preserve">
 SecOps / DevOps</t>
    </r>
  </si>
  <si>
    <r>
      <t xml:space="preserve">Innovation CoE
</t>
    </r>
    <r>
      <rPr>
        <strike/>
        <sz val="12"/>
        <rFont val="Calibri"/>
        <family val="2"/>
        <scheme val="minor"/>
      </rPr>
      <t>Machine Learning</t>
    </r>
  </si>
  <si>
    <r>
      <t xml:space="preserve">Our Innovation Enablement and Proof of Concept (PoC) initiatives offer support to any CRA employees interested in obtaining the right knowledge and tools to experiment with innovation and determine the feasibility of new technologies for use within the CRA from multiple perspectives.
    </t>
    </r>
    <r>
      <rPr>
        <strike/>
        <sz val="12"/>
        <rFont val="Calibri"/>
        <family val="2"/>
        <scheme val="minor"/>
      </rPr>
      <t>All You Can Tweet - Sentiment analysis of CRA using twitter data. Collecting data and analyzing CRA campaigns and how well they were accepted by the taxpayers</t>
    </r>
    <r>
      <rPr>
        <sz val="12"/>
        <rFont val="Calibri"/>
        <family val="2"/>
        <scheme val="minor"/>
      </rPr>
      <t xml:space="preserve">
</t>
    </r>
  </si>
  <si>
    <r>
      <t xml:space="preserve">All You Can Tweet (In Progress) (DG review May 1)    https://confluence.isvcs.net/display/ITBIET/Artificial+Intelligence
InnerSource (In progress) (DG Proposal Review May 1) (DG review Sept 18)    https://confluence.isvcs.net/pages/viewpage.action?pageId=189083483
 Record Linking    
https://confluence.isvcs.net/display/ITBIET/Record+Linking' 
Two-way communication
https://confluence.isvcs.net/display/ITBIET/Two-Way+Communication
</t>
    </r>
    <r>
      <rPr>
        <strike/>
        <sz val="12"/>
        <rFont val="Calibri"/>
        <family val="2"/>
        <scheme val="minor"/>
      </rPr>
      <t>'Demo postpone due to the Covid 19 situation 
Demo of the All You Can Tweet machinge learning demo is planned for March 6, 2020</t>
    </r>
  </si>
  <si>
    <t>- Following the CAS migration to the cloud we are startign the project o creating a LSE type solution wihin the cloud space.  Currently inveistagting funding and resourcing paths.
- BTID team is engaged with the CLoud CoE for the migration of an intitial LSE application to AWS and verify the cloud components that we be leveraged to move the entire LSE solutions to the cloud.  The team is identify the limtations of the cloud solution and working on the path forward.</t>
  </si>
  <si>
    <t xml:space="preserve">Rob Backstrom
</t>
  </si>
  <si>
    <t>Flowable is an open-source workflow engine written in Java that can execute business processes described in BPMN 2.0
Pilots in Progress
1/ AIAA
2/ CIO Office Related
3/ E502 redesign
4/ ESMD SSC Tracking Portal potentially</t>
  </si>
  <si>
    <t>Andre Elvas</t>
  </si>
  <si>
    <t>SMART, Service Desk, ITSSP, ITKC … consildation to a single Remedy ITSM solution.</t>
  </si>
  <si>
    <t>2020-07-09
2020-07-23</t>
  </si>
  <si>
    <t>Yihong Wang
Shamir Alavi</t>
  </si>
  <si>
    <t>Activity-wise point</t>
  </si>
  <si>
    <t>KPI Research Phase (Topic) - Manual</t>
  </si>
  <si>
    <t>MAX point (topic)</t>
  </si>
  <si>
    <t>Artificial Intelligence (AI) - Virtual Assistants</t>
  </si>
  <si>
    <t>2020-07-10
2020-07-23</t>
  </si>
  <si>
    <t>Internet of Things (IoT)</t>
  </si>
  <si>
    <t>Exploration and evaluation of NoSQL databases for their use at CRA</t>
  </si>
  <si>
    <t>Tanya Berube</t>
  </si>
  <si>
    <t>Character Leadership App</t>
  </si>
  <si>
    <t>André Elvas 
Logan Lim</t>
  </si>
  <si>
    <t>Tiffany B</t>
  </si>
  <si>
    <t>Removed SAID and DG, as we are only hosting. OPI is Maretcho Wilson (unde DBID).</t>
  </si>
  <si>
    <t>Removed SAID and DG, as we are only hosting. OPI is TBD.</t>
  </si>
  <si>
    <t>Luc van Baaren</t>
  </si>
  <si>
    <t>Removed SAID and DG, as we are only hosting. OPI is Maretcho Wilson (under DBID).</t>
  </si>
  <si>
    <t>Added as per consultation with Cloud COE
2020/07/24: Removed SAID and DG, as we are only hosting. OPI is TBD.</t>
  </si>
  <si>
    <t xml:space="preserve">Protected B Cloud - Migration Readiness Planning project. Assesses the application portfolio. The results will inform the direction for application migration to the cloud. </t>
  </si>
  <si>
    <t>Removed SAID and DG, as we are only hosting. OPI is Christina St-John  (under CESD).</t>
  </si>
  <si>
    <t>Removed SAID and DG, as we are only hosting. OPI is Louise De Cal  (under DMRAAD).</t>
  </si>
  <si>
    <t>Added as per consultation with Cloud COE
July 24: Is this item required, as it is an environment for people to test emerging technologies, as opposed to an emerging technology itself?</t>
  </si>
  <si>
    <t>Removed SAID and DG, as we are only hosting. OPI is Christina St-John  (under CESD).
Duplicate of line item 50.</t>
  </si>
  <si>
    <t>Research is undergoing
July 24: This will not move forward.</t>
  </si>
  <si>
    <t>2020/07/24: Removed SAID and DG, as we are only hosting. OPI is TBD.</t>
  </si>
  <si>
    <t>Approved the Outlook’s recommendation for ITB to work with business clients areas to identify business interests in RTA and CI, and to create a data collection concepts reference architecture to support RTA and CI, and a RTA reference architecture .</t>
  </si>
  <si>
    <t xml:space="preserve">Data collection concepts reference architecture </t>
  </si>
  <si>
    <t>Denis L.</t>
  </si>
  <si>
    <t>Differential Privacy</t>
  </si>
  <si>
    <t>Approved at IT-ARB on July 21, 2020</t>
  </si>
  <si>
    <t>The recommendation is to pursue further research (separate backgrounders on individual topics) but it would be worthwhile to do an Outlook as part of a broader view of the domain.</t>
  </si>
  <si>
    <t>The recommendation is to park it right now(no further deliverables required) but to to keep an eye on the ongoing environment.</t>
  </si>
  <si>
    <t>ACF - June 8th
ETAIC July 15</t>
  </si>
  <si>
    <t>Provided updates to ETAIC on July 15, 2020</t>
  </si>
  <si>
    <t>Vaja Tucker
Alan Ritchie</t>
  </si>
  <si>
    <t>ETAIC agrees with the existing recommendation to not pursue data fabric as a distinct project via an outlook or adoption strategy.</t>
  </si>
  <si>
    <t>SC&amp;D team will meet with CMD to discuss their existing implementation and ensure alignment with architecture, IETS as well as with the next steps identified in the backgrounder.
(July 15, 2020 update): ETAIC agrees with the existing recommendation to pursue Text Analytics through different venues while identifying related works and deliverables in the ETR and ET radar. ETAIC secretariat will work with the CMD ambassadors to record their work in text analytics in the ETR and update the activity phase for text analytics accordingly.</t>
  </si>
  <si>
    <t>Updated by (Secretariat)</t>
  </si>
  <si>
    <t>Date updated (Secretariat)</t>
  </si>
  <si>
    <t>testing live data leaks with datashare and implementation of elastic search, testing python to clear unwanted file, OCR software, etc.
June 8th (added by secretariat) - What is technology associated to this? Ask ambassador</t>
  </si>
  <si>
    <t>Alain Hamel</t>
  </si>
  <si>
    <t>Entry struck out because it is not a technology but a product (based on discussion within the secretariat)</t>
  </si>
  <si>
    <t>- work ongoing
Jun 19: (added by secretariat) Discuss with ambassador</t>
  </si>
  <si>
    <t>Once developed, quantum computers will perform certain mathematical calculations much faster than current technology. They will be able to compromise the algorithms used in asymmetric cryptography in a very short timeframe compared to today’s computers. It is expected that a quantum computer capable of defeating asymmetric cryptography will come online in as little as 10 to 15 years. This means that all present day classified (and sensitive) GC information and communications, especially that with a medium to long-term intelligence life, could be vulnerable to the quantum threat while it is still relevant and useful from an intelligence perspective.
ITSC is conducting a quantum threat risk assessment (QTRA) as mandated by the Mandatory GC Quantum Computing Threat Mitigation (ITSB-127). https://cyber.gc.ca/en/guidance/mandatory-gc-quantum-computing-threat-mitigation-itsb-127
Jun 19: We (added by secretariat) need to follow up with the ambassador on what activity type it is.</t>
  </si>
  <si>
    <t>Currently collecting costs so that a business case can be presented
Jun 19: (added by secretariat) Need to ask CCSD about it</t>
  </si>
  <si>
    <t>Comments (Secretariat)</t>
  </si>
  <si>
    <t>Highlighted the 'Activity Type' cell to have discussion on it with ambassador/co-ambassador</t>
  </si>
  <si>
    <t>Completed
Jun 19 (added by secretariat): We are calling this a pilot because it is establishing the cloud environment.</t>
  </si>
  <si>
    <t>TAD (Technology Architecture Document) has been governed and approved.
Jun 19 (added by secretariat): We need to ask IETS what this is.</t>
  </si>
  <si>
    <t>Added question in the Activity Notes to discuss with the ambassador/co-ambassador (cell is highlighted for convenience)</t>
  </si>
  <si>
    <t>Changed activity type from PoC to PoC (technology) to conform to the newly established list of activity types.</t>
  </si>
  <si>
    <t>Changed activity type from Project to Early Adopter to conform to the newly established list of activity types.</t>
  </si>
  <si>
    <t>Changed activity type from Research Product to Adoption Strategy to conform to the newly established list of activity types.</t>
  </si>
  <si>
    <t>Changed activity type from Other to PoC (business) to conform to the newly established list of activity types.</t>
  </si>
  <si>
    <t xml:space="preserve">John Mueller
</t>
  </si>
  <si>
    <t>Changed activity type from Research Product to Backgrounder to conform to the newly established list of activity types.</t>
  </si>
  <si>
    <t>Changed activity type from PoC to PoC (business) to conform to the newly established list of activity types.</t>
  </si>
  <si>
    <t>Changed activity type from Other to Researh Summary to conform to the newly established list of activity types.</t>
  </si>
  <si>
    <t xml:space="preserve">Luc van Baaren
</t>
  </si>
  <si>
    <t>Expanded the acronym AI in the title</t>
  </si>
  <si>
    <t>This topic will not be pursued beyond the backgrounder. It has been presented because it is one of the foundations for Knowledge Graphs. Knowledge Graphs will build on this topic to show how it can leverage taxonomy and ontology.</t>
  </si>
  <si>
    <t>Presented at  ETAIC on July 29, 2020</t>
  </si>
  <si>
    <t>The topic will be parked but future development will be monitored. If anyone has a project or opportunity to use this technology, it should be brought to the ETAIC table for discussion.</t>
  </si>
  <si>
    <t>Betty Ann Bryanton</t>
  </si>
  <si>
    <t>Li-FI</t>
  </si>
  <si>
    <t>LiFi is a mobile wireless technology that uses light rather than radio frequencies to transmit data. The technology is supported by a global ecosystem of companies driving the adoption of LiFi, the next generation of wireless that is ready for seamless integration into the 5G core. (State of the art in the use of emerging technologies in the public sector – OECD)</t>
  </si>
  <si>
    <t>Democratization</t>
  </si>
  <si>
    <t>A Democracy in Technology  The term democratization is derived from the word democracy. Like in a democracy, everyone has equal rights and responsibility, similarly, the democratization of technology refers to the easy access of technical domain to everyone, irrespective of their profession and place.  The best example of democratization can be credited to the developers, who will be able to generate data models without learning the skills of a data scientist.
However, there is still a concern about the future use of the latest technology trends in information technology as this because it will also enable people to exploit easy-to-use tools, which may pose harm to society.</t>
  </si>
  <si>
    <t>Data-driven policing</t>
  </si>
  <si>
    <t>Countering Data Breaches and Cyber-Attacks
Ever since the European Union’s General Data Protection Regulation (GDPR) tightened the bolts on privacy and data protection laws, businesses and consumers alike have become more aware of their vulnerability to data breaches and cyber-attacks.
According to Gartner, by 2020, nearly 70% of organizations will be exposed to personal data archiving. That’s a 60% growth since 2018 when the number was at 10%. 
In fact, emerging and upcoming technology trends like cryptocurrency will be one of those upcoming technologies that are yet to be compliant with privacy laws. An insertion of personal data into public blockchains can be a major worry for 75% of public blockchains by 2020. As a result, an entire ecosystem, based on data-driven technologies, that is constantly growing in its interconnections is a key tech trend that businesses can benefit from by forging early-on partnerships.</t>
  </si>
  <si>
    <t>Vision for the future of work</t>
  </si>
  <si>
    <t>https://www.infoq.com/news/2020/06/facebook-future-work-vision/?itm_source=infoq&amp;itm_campaign=footer_links&amp;itm_medium=footer_links_homepage
https://tech.fb.com/the-future-of-work-and-the-next-computing-platform/</t>
  </si>
  <si>
    <t xml:space="preserve">Touchless computing/interfaces </t>
  </si>
  <si>
    <t>Changed from Backgrounder to Research Summary as the homomorphic encryption has already been presented at ETAIC and ETIB and direction has been provided</t>
  </si>
  <si>
    <t>Will not go to ACF/ETAIC/ETIB as Homomorphic encryption was presented there</t>
  </si>
  <si>
    <t>Captcha Evolution</t>
  </si>
  <si>
    <t>Have you noticed that CAPTCHA tests have become increasingly hard to solve? That’s because bots are getting better at cracking those frustratingly difficult, warped word puzzles. According to research from Google, computers could solve the hardest distorted text CAPTCHAs with 99% accuracy, while humans could only solve with a 33% accuracy. This has led to increasingly difficult CAPTCHA tests that have significant accessibility issues for individuals who are blind, deaf or have cognitive impairments. In the future, CAPTCHAs will evolve into more sophisticated tests that only humans can pass. These tests need to be easy enough for any human to complete without compromising privacy or personally identifiable information such as a DNA sample or a fingerprint. With more and more sophisticated sensors being incorporated into our digital devices, what if CAPTCHAs evolve to be breathalyzers, body heat sensors or heartbeat monitors on your computer screen?</t>
  </si>
  <si>
    <t>Immersive workspace</t>
  </si>
  <si>
    <t>Secure Multiparty Computation</t>
  </si>
  <si>
    <t xml:space="preserve">Computations can be performed on data contributed by multiple parties, without any individual party being able to see more than the portion of the data they contributed and without the need for a trusted third party. Participants who collaborate on the computation know only the results of that computation, and not the specific data others contributed. Encrypted portions of the data needed to perform the calculation are divided among multiple participants. Thus, if data from only one or a minority of the participating nodes becomes compromised, this still does not yield any useful information to attackers. This approach supports data processing in untrusted environments, as well as specific multiparty data sharing scenarios. </t>
  </si>
  <si>
    <t>Trusted Execution Environments and Secure Hardware Systems</t>
  </si>
  <si>
    <t>Not all use cases for advanced data protection can be handled using software-based approaches. To address this gap, several emerging techniques protect privacy by securing the hardware environment instead. In such an environment, data processing is protected by virtue of the hardware being resistant to intrusion and tampering. E.g., portions of the processor memory may be “walled off” in such a way that not even privileged processes can access them or their data. This approach supports scenarios where data must be processed in untrusted environments, but not those that require actual data sharing.</t>
  </si>
  <si>
    <t xml:space="preserve">The physical work environment will pivot from a fixed location to an ever-changing variety of workspaces, increasingly imbued with IoT and other smart capabilities. Immersive technologies, such as augmented and virtual reality are ready for mainstream businesses for training and immersive conference room services. Employees will ultimately be able to use natural gestures to drive complex processes. </t>
  </si>
  <si>
    <r>
      <t xml:space="preserve">June 2020
• the first pass was done with the TBS scorecard in the summer and identified SAP. As part of the Migration Readiness Planning and Discovery project we will review our entire portfolio and patterns to determine what else can move and how.
Jun 19: We (SC&amp;D) decided that it is an early adopter (activity type) because it is identifying early adopter assets to move to cloud.
WE NEED TO ASK CLOUD (LUC) ABOUT THIS.
July 24: "Adoption Stategy" is more appropriate for the current status. 
</t>
    </r>
    <r>
      <rPr>
        <sz val="12"/>
        <rFont val="Calibri"/>
        <family val="2"/>
        <scheme val="minor"/>
      </rPr>
      <t>Removed: duplicate entry of line 66</t>
    </r>
  </si>
  <si>
    <t>Presented at ACF on August 10 and at ETAIC on August 12.  Before deciding on park/pursue, engage areas to determine if work is being done in this space.</t>
  </si>
  <si>
    <t>Text Analytics Reference Architecture</t>
  </si>
  <si>
    <t>Update BI Reference Architecture</t>
  </si>
  <si>
    <t>Update IT SRM</t>
  </si>
  <si>
    <t>Mo has started the research required and will work closely with AA/DA/TA</t>
  </si>
  <si>
    <t>Amy Wong</t>
  </si>
  <si>
    <t xml:space="preserve">Pursue through different venues, artefact being produced by architecture needs to be identified and recorded in ETR,  as well as the radar positioning needs to be updated. </t>
  </si>
  <si>
    <t>More research on different technologies through backgrounders, rather than proceeding to an Outlook for this topic only.</t>
  </si>
  <si>
    <t>It has been determined that insteadofworking on this topic, we will focus on a specific application based on them (such as knowledge graphs by Maria) as required</t>
  </si>
  <si>
    <t>Presented at ETAIC on August 26, 2020</t>
  </si>
  <si>
    <t>ETAIC recommendation was to park the topic but continue monitoring. Giovanni suggested sharing information on DataOps within ITB areas such as DBID, SAID and ITAS to look for potential use cases and pilot them. He advised that there is currently no need to take this item to ETIB.</t>
  </si>
  <si>
    <t>AWS DevOps OpenSHift On-prem (Enterprise Dev-Ops Stack )
• Proof of concept for OpenShift/Quarkus, an on-premises platform as a service built around Docker containers orchestrated and managed by Kubernetes on a foundation of Red Hat Enterprise Linux
• OpenShift is a family of containerization software developed by Red Hat. Its flagship product is the OpenShift Container Platform—an on-premises platform as a service built around Docker containers orchestrated and managed by Kubernetes on a foundation of Red Hat Enterprise Linux.
Quarkus is a full-stack, Kubernetes-native Java framework made for Java virtual machines (JVMs) and native compilation</t>
  </si>
  <si>
    <t>NoSQL Database for Cloud Dev</t>
  </si>
  <si>
    <t>PoC R&amp;D of NoSQL DBs to support development on the cloud. Products include Mongo, Cosmos (some are PaaS databases)</t>
  </si>
  <si>
    <t>Being used on DevLabs projects/apps as Poc R&amp;D. Used MongoDB image on AWS.  Seeing exciting possibilities for impreovement deployment (DevOps)</t>
  </si>
  <si>
    <t>Sylvain B.</t>
  </si>
  <si>
    <t>same as line 17</t>
  </si>
  <si>
    <t>Research completion target date was June 2020 - new date TBD (engagement contract discussions on-going). New engagement contract is in progress.</t>
  </si>
  <si>
    <t>Need to determine client contact - should be available once AI online governance tool is live (target for the soft launch is September 28th, 2020)</t>
  </si>
  <si>
    <t>The recommendation is to park it right now(no further deliverables required) but to to keep an eye on the ongoing environment. The recommendation will be presented to ETIB as a consent agenda item.</t>
  </si>
  <si>
    <t>Phil DesRoches</t>
  </si>
  <si>
    <t>The first process Open Item Management (OIM) is now in PROD and running well.
The second process, Production Monitoring, is now developed and UA testing was completed.  It is in Production as of July 2020.</t>
  </si>
  <si>
    <t>Gino Catalli</t>
  </si>
  <si>
    <t>Added Activity Type, Status and Activity Notes as per email sent by the assignee</t>
  </si>
  <si>
    <t>Y</t>
  </si>
  <si>
    <t>Is it an ETIB consent agenda item? (Y)</t>
  </si>
  <si>
    <t>Backgrounder presented at ETAIC on July 15, 2020</t>
  </si>
  <si>
    <t>Secure Hardware Systems</t>
  </si>
  <si>
    <t>Future of work</t>
  </si>
  <si>
    <t>Shortened the title based on discussion with Kim (SC&amp;D) and Yihong (SC&amp;D)</t>
  </si>
  <si>
    <t>Status updated to 'In Progress'</t>
  </si>
  <si>
    <t>Deep Learning (DL) will be covered in the Machine Learning (ML) Reference Architecture. This activity is basically the same as the ML reference architecture. Since we report ML and DL separately on the emerging technology radar, we have this entry under DL as well.</t>
  </si>
  <si>
    <t xml:space="preserve">Activity Type confirmed at the Secretariat - BESD touchpoint meeting </t>
  </si>
  <si>
    <t>Phase 1 pilot implementation completed.
Phase 2 pilot Scheduled for October-November.
Phase 2 will focus on more engament of live agents.</t>
  </si>
  <si>
    <t>Muhammad Zulfiqar</t>
  </si>
  <si>
    <t>NEDD PoC Project Charter is now underway (replacing scope document) to include more details regarding the PoC.
NEDD PoC working group continue to clarify scope and plan for the PoC. Target to execute the PoC is September.
addtitional 2 client use cases in progress</t>
  </si>
  <si>
    <t>Ian Tessier</t>
  </si>
  <si>
    <t>ACF - Auguest 31st 
ETAIC - September 9th</t>
  </si>
  <si>
    <t>Approved as a consent item</t>
  </si>
  <si>
    <t>Presented at ETAIC</t>
  </si>
  <si>
    <r>
      <t xml:space="preserve">- The Library has been certified and is available for us to developers.  FPS development is levergaing the library. 
- FPS (Forecasting Planning System) is being developed with Angular on eBCI. 
- Library has been certified and is available on eBCI and LSE/LSE2 for use,  The FPS application is currently being developed leveraging this library on eBCI.
</t>
    </r>
    <r>
      <rPr>
        <strike/>
        <sz val="12"/>
        <rFont val="Calibri"/>
        <family val="2"/>
        <scheme val="minor"/>
      </rPr>
      <t xml:space="preserve"> improvements are continually made.  A beta version is available at http://wet-boew-angular-doc
</t>
    </r>
  </si>
  <si>
    <r>
      <rPr>
        <sz val="12"/>
        <rFont val="Calibri"/>
        <family val="2"/>
        <scheme val="minor"/>
      </rPr>
      <t>John Laughland</t>
    </r>
    <r>
      <rPr>
        <strike/>
        <sz val="12"/>
        <rFont val="Calibri"/>
        <family val="2"/>
        <scheme val="minor"/>
      </rPr>
      <t xml:space="preserve">
Martin Courtemanche</t>
    </r>
  </si>
  <si>
    <t>- Work on hold until a cloud path is defined. 
- Since there is currently no path to cloud we are continuing with an eBCI implementation and the FPS application will used as a POC of path finder with SETI and be built using Angular and Java to  instead of Stuts2. 
- The application will be built platform agonistic to be portable so it has the potential to move to a cloud solution once there is infrastructure in place.
- Analysis almost complete; coding to begin shortly
- Coding is occuring and production date schdeuled for fall 2020</t>
  </si>
  <si>
    <t>- Work on goign with CLoud CoE to define the solution on AWS 
- Following the CAS migration to the cloud we are startign the project o creating a LSE type solution wihin the cloud space.  Currently inveistagting funding and resourcing paths.
- BTID team is engaged with the CLoud CoE for the migration of an intitial LSE application to AWS and verify the cloud components that we be leveraged to move the entire LSE solutions to the cloud.  The team is identify the limtations of the cloud solution and working on the path forward.</t>
  </si>
  <si>
    <t>Dupliate of Entry on Row 49</t>
  </si>
  <si>
    <t>- Solution is in design and build stage with intergations to CAS leveragign the API Gateway and SAML Soltuion for SSO
- Ongoign discovery via CAR creation and working with SETI and Security
- CAR is being built for project
- In detailed planning with egagement of cloud CoE, Architecture and Security</t>
  </si>
  <si>
    <t>- CAR being submitted to SIG this week (Oct 4th 2020) and Alpha environment undergoing Security assessment for ATO for Azure instance to allow PAB developers to start validating solution.
- CAR update ongoing while working with SETI and Security and Following closely behing CAS and CDS to reuse common solutions.
- CAR is being produced for the project
- Investigating StatsCan implementation as a model
- The Alpha instance of the Drupel solution is being assessed by Security to allow us to have an environment for the PAB developers to start their development and testing new fucntionality of the solution.  The alpha is a now public fasing versionn of the Drupel solution only available via a CRA/GoC IP Address for POC purposes.</t>
  </si>
  <si>
    <r>
      <t xml:space="preserve">John Laughland
</t>
    </r>
    <r>
      <rPr>
        <strike/>
        <sz val="12"/>
        <rFont val="Calibri"/>
        <family val="2"/>
        <scheme val="minor"/>
      </rPr>
      <t>Martin Courtemanche</t>
    </r>
  </si>
  <si>
    <t>- Working on building the solution on Azure
- We are working with the Cloud CoE on the next generation ITSM solution for CRA based on the SSC procurement on the BMC ITSM solution.This will consolidate all of our ITSM enterprise and local solutions into one application and allow us to move forward with proper integrations supporting the business across CRA.  Evenutally applications like Winfast can been mirgated to this solution as well as we move to one request/incident management solution.
- We are currently engaged with the Cloud CoE to set up a pilot instance of Remedy ITSM on Azure to allow our ITSM client to inveastigate the new product and all its offerings as well as allow us to detrmine how the new cloud solutions will be presented in the ITSM solution.</t>
  </si>
  <si>
    <t>- Solution currently on hold as the LSE team explores the Cloud solution
- Working through constraints of SSC not wanting to install containers on LSE.
-We are working with SSC to continue this new configuration (LSE3)
- We are now looking to leverage the DevOps on AWS to move this process forward and continue our work with SSC to have a container based solution to allow use to help with the migration to the cloud with platform agnostic solutions on the LSE.</t>
  </si>
  <si>
    <t>- The AIAA solution went live in production on Sept 23, 2020 and looking to build a new solution leveraging Flowable for part of the DAF projects.
- Three Pilots are being completed within the Flowable space, 1-AIAA, 2-CIO Related, 3-have to find name.
- Demos have been occurign showing different areas the flexiblity of the solution and quick development cycles
- Ceritification is ongoing and demos are being made to different stackholders in CRA.
- AIAA solution has been presented to the client and changes are being made based on client feedback (via Agile releases)</t>
  </si>
  <si>
    <t>- Working on PoC and looking to release a version on the apple appstore
- Developing a native mobile experience leveraging gamification concepts to engage users in developing and activating their Character Leadership</t>
  </si>
  <si>
    <t>- Investiagating soliution as CESD takes ownership
- Business Contact: Arnold Obas, Horizontal Management Section/Horizontal Initiatives, Relations and Project Management Division/ Technology and Business Intelligence Directorate/CVB</t>
  </si>
  <si>
    <t xml:space="preserve">- CESD taking over ownership of several gamification solution built within CRA and tryign to perform analysis of solutions.
- CESD is dicussions with different areas of CRA regarding gamification ideas and where it can be leveraged
- Gamification Adoption strategy was presented at ACF on Oct 7, 19
- Rob Backstrom has been working with the Architecture disciplines to develop and document the Adoption strategy for Gamification at the CRA.  There are several ongoing Gamification initiatives at CRA from Security awareness, Security hackathon and HRB learning (KnowHow) is looking into potential solutions to add Gamification to their next generation learning platform.  Part of the Adoption strategy is to determine if an enterprise solution/platform, continuing to build custom applications or other options we should explore in implementation Gamification at CRA."
</t>
  </si>
  <si>
    <t>- Work ongoing with Gamification and analysis of pilots</t>
  </si>
  <si>
    <t>- Work ongoing with Gamification and analysis of pilots 
- Transforming the learning objectives of Secure Coding Practices into an engaging experience using Gamification design techniques.  As a pilot project, two games in class &amp; one remote game were hosted successfully on Jun 19 &amp; Jul 17, 2019, respectively.</t>
  </si>
  <si>
    <t xml:space="preserve">- POEMS went live in production and I am trying to setup a demo so that different aspects of the solution can be presented at ETAIC
- Team is working through SAA process
- The team is working on architecture and security documents to continue the implementation.
- analysis is complete; set up ongoing
Jun 19: (SC&amp;D) Need to ask the ambassador about the activity type.
- This solution leverages Restful APIs, micro Services, DevOps and new development practices.  I am working with the manager (Martin Courtemanche) for the team to present at ETAIC eventually.
- POEMS went into production on June 15th </t>
  </si>
  <si>
    <t>Yuriy Poslavskyy</t>
  </si>
  <si>
    <t>Converting PAC application to a servic running on the Cloud</t>
  </si>
  <si>
    <t>Pilot project. Converting existing public-facing application (calculaltor) to run on the cloud. We are in the study phase and still leraning what needs to be done to accomplish this. Learning about the technoclogy stack and practicing in the IET LAB on Azure</t>
  </si>
  <si>
    <t>Dmitry Kutikov</t>
  </si>
  <si>
    <t>Two-factor Authentication</t>
  </si>
  <si>
    <t>Use of Multi Factor Authenticiton (MFA) / Two factor authenticaiton (2FA) with GOL Portal applications. 
 A PoC was carried out by the SID-ITSS-SAMS and CMS/AMS IT areas with a 
company called Cyphercore - https://www.logintc.com/</t>
  </si>
  <si>
    <t>Anthony Gallagher</t>
  </si>
  <si>
    <t>A PoC was completed in lower states to use 2FA with AMS/CMS portal access.
A small pilot project will be rolled out on October7th for GC Employees.
Migrate AMS &amp; SAMS changes to PR Oct. 6th or 7th
Perform PR Sign-on activities Oct. 6th or 7th
Pilot Phase 1 – CRA volunteers only Oct. 6th or 7th - Nov. 1st
Pilot Phase 2 – &lt;100K external users Nov. 1st – Nov. 30th</t>
  </si>
  <si>
    <r>
      <t xml:space="preserve">OpenShift container management platform has been deployed to the SETI Lab to enable projects that wish to innovate using kubernetes-native practices, with up to Protected B data, on CRA networks.
AWS DevOps Pathfinder Project (OpenSHift on-prem) was presented on January 10, 2020. Demo planned for February 7, 2020.
June update:  Cloud COE advised that this activity relates to both Protected B and unclassified.  This entry added to reflect COE input.
July 24: Analysis is ongoing. OpenShift is in the SETI LAB currently. R&amp;D continuing on Quarkus.  TSRP for Quarkus was submitted.
</t>
    </r>
    <r>
      <rPr>
        <sz val="12"/>
        <rFont val="Calibri"/>
        <family val="2"/>
        <scheme val="minor"/>
      </rPr>
      <t xml:space="preserve">
August 31: Duplicate of line 162</t>
    </r>
  </si>
  <si>
    <t>Aaron Hellard</t>
  </si>
  <si>
    <t>Isolation of Web Facing Technology is being considered as an Adaptive Security Architecure component.  The most common way of delivering Browser Isolation is Server-Side Browser Isolation. Server Side Browser Isolation delivers literal isolation of browsing activity, by physically isolating malware and cyber- attacks away from your networks and user machines. 
Server-Side models deliver a remote browser to their users, which is hosted on a physically isolated server built to handle cyber risks. This means that end users can continue to use the web without disruption, able to view dynamic web pages as they normally would, and use controls such as copy, paste and print.
Jun 19: (added by secretariat) Is this a part of DSI (Data Securty Initiative)?
Oct 07 The project is underway again and procurement is underway.   Next update between Jan-Mar 2021.</t>
  </si>
  <si>
    <t>James Robichaud / Christina Pilon</t>
  </si>
  <si>
    <t xml:space="preserve">Instead of a BN we partnered with ITAS and presented a Backgrounder document.
https://confluence.isvcs.net/pages/viewpage.action?pageId=143753665
 We are keeping an eye on the industry to see how this tech is progressing and how security orgs are responding.  
</t>
  </si>
  <si>
    <t>Underway - several documents in draft status
Meeting scheduled for Nov 2nd to go over backlog of standards and guidelines</t>
  </si>
  <si>
    <t>Use the translator service on the Azure cloud to access text translation for CRAs verse management systems
- Presented at ETAIC
- Presented at ETIB</t>
  </si>
  <si>
    <t>Presented at ETIB</t>
  </si>
  <si>
    <t>Rob Backstrom and Ivan Maclean to come back to ETAIC with updates on potential use cases for the MS Azure based Language translation PoC</t>
  </si>
  <si>
    <t>Ivan to add the AI Translation work to the AI tracking tool. 
Ivan/Rob to connect with the AI team to examine affinities with other work such as the Simplifier (PAB) project.</t>
  </si>
  <si>
    <t>JB Samuthiravelu</t>
  </si>
  <si>
    <t>a proof of concept using Azure and Gremlin graph db</t>
  </si>
  <si>
    <t>a NoSQL proof of concept using Azure and Gremlin graph db</t>
  </si>
  <si>
    <t xml:space="preserve">After discussions with new director, it has been suggested that this PoC does not fit into the ETR definitions and should be removed. 
</t>
  </si>
  <si>
    <t>Xuan-An Dinh</t>
  </si>
  <si>
    <t xml:space="preserve">Looking for potential NoSQL Database projects for a potential proof of concept in the cloud 2020-11-25 Maretcho Wilson           
</t>
  </si>
  <si>
    <t>Status changed from In Progress to Complete based on discussion with Alain</t>
  </si>
  <si>
    <t>Pursue for further stakeholder feedback/input to make a final park/pursure recommendation</t>
  </si>
  <si>
    <t>Presentated at ETAIC on 2021-01-13
Feedback/input from other stakeholders will be solicited before making a park/pursue decision</t>
  </si>
  <si>
    <r>
      <rPr>
        <strike/>
        <sz val="12"/>
        <rFont val="Calibri"/>
        <family val="2"/>
        <scheme val="minor"/>
      </rPr>
      <t xml:space="preserve">DEV underway - TRANS and 
</t>
    </r>
    <r>
      <rPr>
        <sz val="12"/>
        <rFont val="Calibri"/>
        <family val="2"/>
        <scheme val="minor"/>
      </rPr>
      <t xml:space="preserve">Internal Gateway: Dev, Trans and Prod all configured - - SA&amp;A for the ATO of the Internal Gateway in process. Evidences to be sent last week of Jan 2021
External Gateways: Dev -completed, Trans - Feb 2021, PROD - 15 May 2021
</t>
    </r>
  </si>
  <si>
    <t xml:space="preserve">Quarkus 1.4.2 TSR-P completed.  Development work started for initial Progress Tracker cloud-native services.
OpenShift 4.x cluster running in lab with a second cluster currently being configured for Progress Tracker and DevOps early development work.  Collaboration happening with the Cloud CoE to introduce containerized platform for dev in the cloud.  Quarkus 1.4.2 TSR-P completed.  Development work started for initial Progress Tracker cloud-native services.
OpenShift 4.x cluster running in lab with a second cluster currently being configured for Progress Tracker and DevOps early development work.  Collaboration happening with the Cloud CoE to introduce containerized platform for dev in the cloud.  Quarkus 1.4.2 TSR-P completed.  Development work started for initial Progress Tracker cloud-native services.
</t>
  </si>
  <si>
    <t>NoSQL Databases (NoSQL Graph DB)</t>
  </si>
  <si>
    <t>Updated the technology name to align with existing activities entered for the same technology (NoSQL)</t>
  </si>
  <si>
    <t>Explore use cases by collaborating with DBID and SAID and come back to ETAIC with an update</t>
  </si>
  <si>
    <r>
      <t xml:space="preserve">First calculator NRTC </t>
    </r>
    <r>
      <rPr>
        <strike/>
        <sz val="12"/>
        <rFont val="Calibri"/>
        <family val="2"/>
        <scheme val="minor"/>
      </rPr>
      <t>planned to be delivered by end of July/early August 2019</t>
    </r>
    <r>
      <rPr>
        <sz val="12"/>
        <rFont val="Calibri"/>
        <family val="2"/>
        <scheme val="minor"/>
      </rPr>
      <t xml:space="preserve"> has been converted to Angular in October 2019. It will be upgraded to Angualr 10 in January 2021.  ABOC conversion to Angular 10 is planned to be released in January 2021 and PDOC is planned for release in June 2022 </t>
    </r>
    <r>
      <rPr>
        <strike/>
        <sz val="12"/>
        <rFont val="Calibri"/>
        <family val="2"/>
        <scheme val="minor"/>
      </rPr>
      <t>will be planned for future releases</t>
    </r>
    <r>
      <rPr>
        <sz val="12"/>
        <rFont val="Calibri"/>
        <family val="2"/>
        <scheme val="minor"/>
      </rPr>
      <t>.</t>
    </r>
  </si>
  <si>
    <r>
      <rPr>
        <strike/>
        <sz val="12"/>
        <rFont val="Calibri"/>
        <family val="2"/>
        <scheme val="minor"/>
      </rPr>
      <t>Jun 19: It's been tagged as pilot because this procurement is part of establishing the protected B cloud
July 24:  PB cloud contracts in place by SSC. CRA has Azure and AWS PB environments. Currently connecting Azure through SSC's SCED that will allow safe connectivity from ground to cloud and cloud to ground. Azure due end of May 2020. AWS date to be determined, aiming for July 2020.</t>
    </r>
    <r>
      <rPr>
        <sz val="12"/>
        <rFont val="Calibri"/>
        <family val="2"/>
        <scheme val="minor"/>
      </rPr>
      <t xml:space="preserve">
26-Jan-2021:
-Authority to Operate (ATO) approved for Azure PBLL Lab
-Security Assessment and Authorization (SA&amp;A) process </t>
    </r>
    <r>
      <rPr>
        <strike/>
        <sz val="12"/>
        <rFont val="Calibri"/>
        <family val="2"/>
        <scheme val="minor"/>
      </rPr>
      <t>initiated</t>
    </r>
    <r>
      <rPr>
        <sz val="12"/>
        <rFont val="Calibri"/>
        <family val="2"/>
        <scheme val="minor"/>
      </rPr>
      <t xml:space="preserve"> in progress for AWS PBLL Lab
-SAP (CAS) Pathfinder </t>
    </r>
    <r>
      <rPr>
        <strike/>
        <sz val="12"/>
        <rFont val="Calibri"/>
        <family val="2"/>
        <scheme val="minor"/>
      </rPr>
      <t>onboarding onto</t>
    </r>
    <r>
      <rPr>
        <sz val="12"/>
        <rFont val="Calibri"/>
        <family val="2"/>
        <scheme val="minor"/>
      </rPr>
      <t xml:space="preserve"> completed Proof of Concept on Azure</t>
    </r>
    <r>
      <rPr>
        <strike/>
        <sz val="12"/>
        <rFont val="Calibri"/>
        <family val="2"/>
        <scheme val="minor"/>
      </rPr>
      <t xml:space="preserve"> in progress</t>
    </r>
    <r>
      <rPr>
        <sz val="12"/>
        <rFont val="Calibri"/>
        <family val="2"/>
        <scheme val="minor"/>
      </rPr>
      <t>; Pathfinder Project completed with successful results;
-Workload onboarding planning  for Proof of Concepts and remaining Pathfinders (DevOps and Call Centre) in progress</t>
    </r>
  </si>
  <si>
    <r>
      <rPr>
        <strike/>
        <sz val="12"/>
        <rFont val="Calibri"/>
        <family val="2"/>
        <scheme val="minor"/>
      </rPr>
      <t xml:space="preserve">• Migration Readiness Planning project is underway and is assessing the application portfolio. The results will inform the direction for application migration to the cloud. </t>
    </r>
    <r>
      <rPr>
        <sz val="12"/>
        <rFont val="Calibri"/>
        <family val="2"/>
        <scheme val="minor"/>
      </rPr>
      <t xml:space="preserve">
</t>
    </r>
    <r>
      <rPr>
        <strike/>
        <sz val="12"/>
        <rFont val="Calibri"/>
        <family val="2"/>
        <scheme val="minor"/>
      </rPr>
      <t>• the first pass was done with the TBS scorecard in the summer and identified SAP. As part of the Migration Readiness Planning and Discovery project we will review our entire portfolio and patterns to determine what else can move and how.
Jun 19: We (SC&amp;D) decided that it is an early adopter (activity type) because it is identifying early adopter assets to move to cloud.
WE NEED TO ASK CLOUD (LUC) ABOUT THIS.</t>
    </r>
    <r>
      <rPr>
        <sz val="12"/>
        <rFont val="Calibri"/>
        <family val="2"/>
        <scheme val="minor"/>
      </rPr>
      <t xml:space="preserve">
</t>
    </r>
    <r>
      <rPr>
        <strike/>
        <sz val="12"/>
        <rFont val="Calibri"/>
        <family val="2"/>
        <scheme val="minor"/>
      </rPr>
      <t>July 24: "Adoption Strategy" is most appropriate status. No status change for this month.</t>
    </r>
    <r>
      <rPr>
        <sz val="12"/>
        <rFont val="Calibri"/>
        <family val="2"/>
        <scheme val="minor"/>
      </rPr>
      <t xml:space="preserve">
</t>
    </r>
    <r>
      <rPr>
        <strike/>
        <sz val="12"/>
        <rFont val="Calibri"/>
        <family val="2"/>
        <scheme val="minor"/>
      </rPr>
      <t xml:space="preserve">-SAP (CAS) Pathfinder onboarding onto Azure in progress; 
-Workload onboarding planning  for Proof of Concepts and Pathfinders (DevOps and Call Centre) in progress
</t>
    </r>
    <r>
      <rPr>
        <sz val="12"/>
        <rFont val="Calibri"/>
        <family val="2"/>
        <scheme val="minor"/>
      </rPr>
      <t>We recommend removing this entry since it is not accurate and redundant --Cloud Computing Unclassified is reported on  row 66 and Cloud Computing (Protected B) is reported on row 50. Updates have been provided to those enteries as appropriate.</t>
    </r>
  </si>
  <si>
    <t>Internal/selective participants Pilot completed. Survey/feedback received. PAB would like to develop for public consumption. The project has moved to CESD under Xuan-An Dinh.</t>
  </si>
  <si>
    <t>N/A - Information only</t>
  </si>
  <si>
    <t>No decisions because an Outlook is going to be presented on XAI in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</si>
</sst>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theme="1"/>
      <name val="Calibri"/>
      <family val="2"/>
      <scheme val="minor"/>
    </font>
    <font>
      <b/>
      <sz val="11"/>
      <name val="Calibri"/>
      <family val="2"/>
      <scheme val="minor"/>
    </font>
    <font>
      <b/>
      <sz val="12"/>
      <color theme="1"/>
      <name val="Calibri"/>
      <family val="2"/>
      <scheme val="minor"/>
    </font>
    <font>
      <b/>
      <sz val="12"/>
      <name val="Calibri"/>
      <family val="2"/>
      <scheme val="minor"/>
    </font>
    <font>
      <b/>
      <u/>
      <sz val="14"/>
      <color rgb="FFFF0000"/>
      <name val="Calibri"/>
      <family val="2"/>
      <scheme val="minor"/>
    </font>
    <font>
      <b/>
      <sz val="14"/>
      <color theme="1"/>
      <name val="Calibri"/>
      <family val="2"/>
      <scheme val="minor"/>
    </font>
    <font>
      <b/>
      <u/>
      <sz val="11"/>
      <color theme="1"/>
      <name val="Calibri"/>
      <family val="2"/>
      <scheme val="minor"/>
    </font>
    <font>
      <u/>
      <sz val="11"/>
      <color theme="1"/>
      <name val="Calibri"/>
      <family val="2"/>
      <scheme val="minor"/>
    </font>
    <font>
      <sz val="12"/>
      <name val="Calibri"/>
      <family val="2"/>
      <scheme val="minor"/>
    </font>
    <font>
      <strike/>
      <sz val="12"/>
      <name val="Calibri"/>
      <family val="2"/>
      <scheme val="minor"/>
    </font>
    <font>
      <sz val="12"/>
      <color theme="1"/>
      <name val="Calibri"/>
      <family val="2"/>
      <scheme val="minor"/>
    </font>
    <font>
      <strike/>
      <sz val="12"/>
      <color rgb="FFFF0000"/>
      <name val="Calibri"/>
      <family val="2"/>
      <scheme val="minor"/>
    </font>
    <font>
      <sz val="12"/>
      <color rgb="FFFF0000"/>
      <name val="Calibri"/>
      <family val="2"/>
      <scheme val="minor"/>
    </font>
    <font>
      <sz val="9"/>
      <color indexed="81"/>
      <name val="Tahoma"/>
      <family val="2"/>
    </font>
    <font>
      <b/>
      <sz val="9"/>
      <color indexed="81"/>
      <name val="Tahoma"/>
      <family val="2"/>
    </font>
    <font>
      <strike/>
      <sz val="12"/>
      <color theme="1"/>
      <name val="Calibri"/>
      <family val="2"/>
      <scheme val="minor"/>
    </font>
    <font>
      <sz val="11"/>
      <name val="Calibri"/>
      <family val="2"/>
      <scheme val="minor"/>
    </font>
  </fonts>
  <fills count="12">
    <fill>
      <patternFill patternType="none"/>
    </fill>
    <fill>
      <patternFill patternType="gray125"/>
    </fill>
    <fill>
      <patternFill patternType="solid">
        <fgColor theme="2" tint="-0.249977111117893"/>
        <bgColor indexed="64"/>
      </patternFill>
    </fill>
    <fill>
      <patternFill patternType="solid">
        <fgColor theme="4" tint="0.39997558519241921"/>
        <bgColor indexed="64"/>
      </patternFill>
    </fill>
    <fill>
      <patternFill patternType="solid">
        <fgColor theme="5"/>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4" tint="0.79998168889431442"/>
        <bgColor indexed="64"/>
      </patternFill>
    </fill>
  </fills>
  <borders count="35">
    <border>
      <left/>
      <right/>
      <top/>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54">
    <xf numFmtId="0" fontId="0" fillId="0" borderId="0" xfId="0"/>
    <xf numFmtId="0" fontId="0" fillId="0" borderId="0" xfId="0" applyAlignment="1">
      <alignment vertical="top"/>
    </xf>
    <xf numFmtId="49" fontId="1" fillId="3" borderId="22" xfId="0" applyNumberFormat="1" applyFont="1" applyFill="1" applyBorder="1" applyAlignment="1">
      <alignment horizontal="center" vertical="top" wrapText="1"/>
    </xf>
    <xf numFmtId="49" fontId="0" fillId="0" borderId="23" xfId="0" applyNumberFormat="1" applyBorder="1" applyAlignment="1">
      <alignment vertical="top" wrapText="1"/>
    </xf>
    <xf numFmtId="49" fontId="1" fillId="4" borderId="10" xfId="0" applyNumberFormat="1" applyFont="1" applyFill="1" applyBorder="1" applyAlignment="1">
      <alignment horizontal="center" vertical="top" wrapText="1"/>
    </xf>
    <xf numFmtId="49" fontId="0" fillId="0" borderId="4" xfId="0" applyNumberFormat="1" applyBorder="1" applyAlignment="1">
      <alignment vertical="top" wrapText="1"/>
    </xf>
    <xf numFmtId="49" fontId="1" fillId="3" borderId="10" xfId="0" applyNumberFormat="1" applyFont="1" applyFill="1" applyBorder="1" applyAlignment="1">
      <alignment horizontal="center" vertical="top" wrapText="1"/>
    </xf>
    <xf numFmtId="49" fontId="2" fillId="4" borderId="10" xfId="0" applyNumberFormat="1" applyFont="1" applyFill="1" applyBorder="1" applyAlignment="1">
      <alignment horizontal="center" vertical="top" wrapText="1"/>
    </xf>
    <xf numFmtId="49" fontId="6" fillId="8" borderId="19" xfId="0" applyNumberFormat="1" applyFont="1" applyFill="1" applyBorder="1" applyAlignment="1">
      <alignment horizontal="center" vertical="top"/>
    </xf>
    <xf numFmtId="49" fontId="6" fillId="8" borderId="20" xfId="0" applyNumberFormat="1" applyFont="1" applyFill="1" applyBorder="1" applyAlignment="1">
      <alignment horizontal="center" vertical="top" wrapText="1"/>
    </xf>
    <xf numFmtId="49" fontId="6" fillId="8" borderId="21" xfId="0" applyNumberFormat="1" applyFont="1" applyFill="1" applyBorder="1" applyAlignment="1">
      <alignment horizontal="center" vertical="top" wrapText="1"/>
    </xf>
    <xf numFmtId="49" fontId="0" fillId="0" borderId="24" xfId="0" applyNumberFormat="1" applyBorder="1" applyAlignment="1">
      <alignment vertical="top" wrapText="1"/>
    </xf>
    <xf numFmtId="49" fontId="0" fillId="0" borderId="12" xfId="0" applyNumberFormat="1" applyBorder="1" applyAlignment="1">
      <alignment vertical="top" wrapText="1"/>
    </xf>
    <xf numFmtId="0" fontId="0" fillId="9" borderId="0" xfId="0" applyFill="1" applyAlignment="1">
      <alignment vertical="top" wrapText="1"/>
    </xf>
    <xf numFmtId="14" fontId="0" fillId="0" borderId="0" xfId="0" applyNumberFormat="1" applyAlignment="1">
      <alignment horizontal="center" vertical="top"/>
    </xf>
    <xf numFmtId="0" fontId="0" fillId="0" borderId="0" xfId="0" applyAlignment="1">
      <alignment vertical="top" wrapText="1"/>
    </xf>
    <xf numFmtId="0" fontId="0" fillId="0" borderId="0" xfId="0" applyAlignment="1">
      <alignment horizontal="center" vertical="top"/>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center" vertical="top" wrapText="1"/>
    </xf>
    <xf numFmtId="0" fontId="9" fillId="0" borderId="3" xfId="0" applyFont="1" applyFill="1" applyBorder="1" applyAlignment="1">
      <alignment vertical="top" wrapText="1"/>
    </xf>
    <xf numFmtId="0" fontId="9" fillId="0" borderId="3" xfId="0" applyFont="1" applyFill="1" applyBorder="1" applyAlignment="1">
      <alignment horizontal="left" vertical="top"/>
    </xf>
    <xf numFmtId="0" fontId="9" fillId="0" borderId="4" xfId="0" quotePrefix="1" applyFont="1" applyFill="1" applyBorder="1" applyAlignment="1">
      <alignment horizontal="left" vertical="top" wrapText="1"/>
    </xf>
    <xf numFmtId="0" fontId="9" fillId="0" borderId="8" xfId="0" applyFont="1" applyFill="1" applyBorder="1" applyAlignment="1">
      <alignment horizontal="left" vertical="top" wrapText="1"/>
    </xf>
    <xf numFmtId="0" fontId="9" fillId="0" borderId="5" xfId="0" applyFont="1" applyFill="1" applyBorder="1" applyAlignment="1">
      <alignment horizontal="center" vertical="top" wrapText="1"/>
    </xf>
    <xf numFmtId="0" fontId="9" fillId="0" borderId="4" xfId="0" applyFont="1" applyFill="1" applyBorder="1" applyAlignment="1">
      <alignment vertical="top"/>
    </xf>
    <xf numFmtId="0" fontId="9" fillId="0" borderId="4" xfId="0" applyFont="1" applyFill="1" applyBorder="1" applyAlignment="1">
      <alignment vertical="top" wrapText="1"/>
    </xf>
    <xf numFmtId="0" fontId="10" fillId="0" borderId="8"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4" xfId="0" applyFont="1" applyFill="1" applyBorder="1" applyAlignment="1">
      <alignment horizontal="left" vertical="top"/>
    </xf>
    <xf numFmtId="0" fontId="10" fillId="0" borderId="3" xfId="0" applyFont="1" applyFill="1" applyBorder="1" applyAlignment="1">
      <alignment vertical="top" wrapText="1"/>
    </xf>
    <xf numFmtId="0" fontId="9" fillId="5" borderId="3" xfId="0" applyFont="1" applyFill="1" applyBorder="1" applyAlignment="1">
      <alignment vertical="top" wrapText="1"/>
    </xf>
    <xf numFmtId="0" fontId="11" fillId="0" borderId="4" xfId="0" applyFont="1" applyBorder="1" applyAlignment="1">
      <alignment vertical="top"/>
    </xf>
    <xf numFmtId="0" fontId="11" fillId="0" borderId="3" xfId="0" applyFont="1" applyBorder="1" applyAlignment="1">
      <alignment vertical="top"/>
    </xf>
    <xf numFmtId="0" fontId="9" fillId="0" borderId="5" xfId="0" applyFont="1" applyFill="1" applyBorder="1" applyAlignment="1">
      <alignment horizontal="left" vertical="top"/>
    </xf>
    <xf numFmtId="0" fontId="9" fillId="0" borderId="8" xfId="0" applyFont="1" applyFill="1" applyBorder="1" applyAlignment="1">
      <alignment vertical="top" wrapText="1"/>
    </xf>
    <xf numFmtId="0" fontId="11" fillId="0" borderId="8" xfId="0" applyFont="1" applyBorder="1" applyAlignment="1">
      <alignment vertical="top"/>
    </xf>
    <xf numFmtId="0" fontId="10" fillId="0" borderId="3" xfId="0" applyFont="1" applyFill="1" applyBorder="1" applyAlignment="1">
      <alignment horizontal="left" vertical="top"/>
    </xf>
    <xf numFmtId="0" fontId="11" fillId="0" borderId="8" xfId="0" applyFont="1" applyFill="1" applyBorder="1" applyAlignment="1">
      <alignment vertical="top"/>
    </xf>
    <xf numFmtId="0" fontId="11" fillId="0" borderId="4" xfId="0" applyFont="1" applyBorder="1" applyAlignment="1">
      <alignment horizontal="left" vertical="top"/>
    </xf>
    <xf numFmtId="0" fontId="11" fillId="0" borderId="8" xfId="0" applyFont="1" applyBorder="1" applyAlignment="1">
      <alignment horizontal="left" vertical="top"/>
    </xf>
    <xf numFmtId="0" fontId="9" fillId="5" borderId="3" xfId="0" applyFont="1" applyFill="1" applyBorder="1" applyAlignment="1">
      <alignment horizontal="left" vertical="top" wrapText="1"/>
    </xf>
    <xf numFmtId="0" fontId="9" fillId="0" borderId="8" xfId="0" applyFont="1" applyFill="1" applyBorder="1" applyAlignment="1">
      <alignment horizontal="left" vertical="top"/>
    </xf>
    <xf numFmtId="0" fontId="9" fillId="0" borderId="3" xfId="0" applyFont="1" applyFill="1" applyBorder="1" applyAlignment="1">
      <alignment horizontal="left" vertical="center"/>
    </xf>
    <xf numFmtId="0" fontId="9" fillId="0" borderId="4" xfId="0" applyFont="1" applyFill="1" applyBorder="1" applyAlignment="1">
      <alignment horizontal="left" vertical="center"/>
    </xf>
    <xf numFmtId="14" fontId="9" fillId="0" borderId="4" xfId="0" applyNumberFormat="1" applyFont="1" applyFill="1" applyBorder="1" applyAlignment="1">
      <alignment horizontal="left" vertical="center"/>
    </xf>
    <xf numFmtId="0" fontId="9" fillId="0" borderId="4" xfId="0" applyFont="1" applyFill="1" applyBorder="1" applyAlignment="1">
      <alignment horizontal="left" vertical="center" wrapText="1"/>
    </xf>
    <xf numFmtId="17" fontId="9" fillId="0" borderId="4" xfId="0" applyNumberFormat="1" applyFont="1" applyFill="1" applyBorder="1" applyAlignment="1">
      <alignment horizontal="left" vertical="center"/>
    </xf>
    <xf numFmtId="0" fontId="10" fillId="0" borderId="4" xfId="0" applyFont="1" applyFill="1" applyBorder="1" applyAlignment="1">
      <alignment horizontal="left" vertical="center"/>
    </xf>
    <xf numFmtId="0" fontId="3" fillId="2" borderId="1" xfId="0" applyFont="1" applyFill="1" applyBorder="1" applyAlignment="1">
      <alignment horizontal="center" vertical="top" wrapText="1"/>
    </xf>
    <xf numFmtId="0" fontId="4" fillId="3" borderId="2" xfId="0" applyFont="1" applyFill="1" applyBorder="1" applyAlignment="1">
      <alignment horizontal="center" vertical="center" wrapText="1"/>
    </xf>
    <xf numFmtId="0" fontId="3" fillId="3" borderId="3" xfId="0" applyFont="1" applyFill="1" applyBorder="1" applyAlignment="1">
      <alignment vertical="top" wrapText="1"/>
    </xf>
    <xf numFmtId="0" fontId="3" fillId="3" borderId="4" xfId="0" applyFont="1" applyFill="1" applyBorder="1" applyAlignment="1">
      <alignment horizontal="center" vertical="top" wrapText="1"/>
    </xf>
    <xf numFmtId="0" fontId="3" fillId="3" borderId="5" xfId="0" applyFont="1" applyFill="1" applyBorder="1" applyAlignment="1">
      <alignment horizontal="center" vertical="top" wrapText="1"/>
    </xf>
    <xf numFmtId="0" fontId="11" fillId="0" borderId="0" xfId="0" applyFont="1"/>
    <xf numFmtId="0" fontId="12" fillId="6" borderId="3" xfId="0" applyFont="1" applyFill="1" applyBorder="1" applyAlignment="1">
      <alignment vertical="top" wrapText="1"/>
    </xf>
    <xf numFmtId="0" fontId="3" fillId="2" borderId="8" xfId="0" applyFont="1" applyFill="1" applyBorder="1" applyAlignment="1">
      <alignment horizontal="center" vertical="top" wrapText="1"/>
    </xf>
    <xf numFmtId="0" fontId="4" fillId="3" borderId="9"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9" fillId="0" borderId="11" xfId="0" applyFont="1" applyFill="1" applyBorder="1" applyAlignment="1">
      <alignment horizontal="left" vertical="top"/>
    </xf>
    <xf numFmtId="0" fontId="11" fillId="0" borderId="4" xfId="0" applyFont="1" applyBorder="1" applyAlignment="1">
      <alignment horizontal="center" vertical="top"/>
    </xf>
    <xf numFmtId="14" fontId="9" fillId="0" borderId="4" xfId="0" applyNumberFormat="1" applyFont="1" applyFill="1" applyBorder="1" applyAlignment="1">
      <alignment horizontal="left" vertical="top" wrapText="1"/>
    </xf>
    <xf numFmtId="0" fontId="9" fillId="5" borderId="4" xfId="0" applyFont="1" applyFill="1" applyBorder="1" applyAlignment="1">
      <alignment vertical="top" wrapText="1"/>
    </xf>
    <xf numFmtId="0" fontId="10" fillId="5" borderId="8" xfId="0" applyFont="1" applyFill="1" applyBorder="1" applyAlignment="1">
      <alignment horizontal="left" vertical="top" wrapText="1"/>
    </xf>
    <xf numFmtId="0" fontId="13" fillId="6" borderId="3" xfId="0" applyFont="1" applyFill="1" applyBorder="1" applyAlignment="1">
      <alignment vertical="top" wrapText="1"/>
    </xf>
    <xf numFmtId="0" fontId="9" fillId="5" borderId="4" xfId="0" applyFont="1" applyFill="1" applyBorder="1" applyAlignment="1">
      <alignment horizontal="center" vertical="top"/>
    </xf>
    <xf numFmtId="0" fontId="9" fillId="5" borderId="8" xfId="0" applyFont="1" applyFill="1" applyBorder="1" applyAlignment="1">
      <alignment horizontal="left" vertical="top" wrapText="1"/>
    </xf>
    <xf numFmtId="0" fontId="9" fillId="5" borderId="26" xfId="0" applyFont="1" applyFill="1" applyBorder="1" applyAlignment="1">
      <alignment vertical="top" wrapText="1"/>
    </xf>
    <xf numFmtId="0" fontId="9" fillId="3" borderId="0" xfId="0" applyFont="1" applyFill="1" applyBorder="1" applyAlignment="1">
      <alignment horizontal="center" vertical="top"/>
    </xf>
    <xf numFmtId="0" fontId="13" fillId="6" borderId="8" xfId="0" applyFont="1" applyFill="1" applyBorder="1"/>
    <xf numFmtId="0" fontId="13" fillId="6" borderId="9" xfId="0" applyFont="1" applyFill="1" applyBorder="1"/>
    <xf numFmtId="0" fontId="9" fillId="5" borderId="8" xfId="0" applyFont="1" applyFill="1" applyBorder="1" applyAlignment="1">
      <alignment vertical="top" wrapText="1"/>
    </xf>
    <xf numFmtId="0" fontId="9" fillId="3" borderId="7" xfId="0" applyFont="1" applyFill="1" applyBorder="1" applyAlignment="1">
      <alignment horizontal="center" vertical="top"/>
    </xf>
    <xf numFmtId="0" fontId="9" fillId="3" borderId="9" xfId="0" applyFont="1" applyFill="1" applyBorder="1" applyAlignment="1">
      <alignment horizontal="center" vertical="top"/>
    </xf>
    <xf numFmtId="0" fontId="11" fillId="0" borderId="8" xfId="0" applyFont="1" applyBorder="1"/>
    <xf numFmtId="0" fontId="11" fillId="0" borderId="9" xfId="0" applyFont="1" applyBorder="1"/>
    <xf numFmtId="0" fontId="11" fillId="0" borderId="7" xfId="0" applyFont="1" applyBorder="1"/>
    <xf numFmtId="0" fontId="9" fillId="3" borderId="7" xfId="0" applyFont="1" applyFill="1" applyBorder="1" applyAlignment="1">
      <alignment horizontal="center" vertical="center"/>
    </xf>
    <xf numFmtId="0" fontId="11" fillId="6" borderId="8" xfId="0" applyFont="1" applyFill="1" applyBorder="1"/>
    <xf numFmtId="0" fontId="11" fillId="6" borderId="7" xfId="0" applyFont="1" applyFill="1" applyBorder="1"/>
    <xf numFmtId="0" fontId="10" fillId="5" borderId="8" xfId="0" applyFont="1" applyFill="1" applyBorder="1" applyAlignment="1">
      <alignment vertical="top" wrapText="1"/>
    </xf>
    <xf numFmtId="0" fontId="13" fillId="6" borderId="13" xfId="0" applyFont="1" applyFill="1" applyBorder="1"/>
    <xf numFmtId="0" fontId="9" fillId="3" borderId="14" xfId="0" applyFont="1" applyFill="1" applyBorder="1" applyAlignment="1">
      <alignment horizontal="center" vertical="top"/>
    </xf>
    <xf numFmtId="0" fontId="13" fillId="6" borderId="8" xfId="0" applyFont="1" applyFill="1" applyBorder="1" applyAlignment="1">
      <alignment vertical="top" wrapText="1"/>
    </xf>
    <xf numFmtId="0" fontId="13" fillId="6" borderId="7" xfId="0" applyFont="1" applyFill="1" applyBorder="1" applyAlignment="1">
      <alignment horizontal="center" vertical="top"/>
    </xf>
    <xf numFmtId="0" fontId="13" fillId="6" borderId="7" xfId="0" applyFont="1" applyFill="1" applyBorder="1"/>
    <xf numFmtId="0" fontId="13" fillId="5" borderId="8" xfId="0" applyFont="1" applyFill="1" applyBorder="1" applyAlignment="1">
      <alignment vertical="top" wrapText="1"/>
    </xf>
    <xf numFmtId="0" fontId="9" fillId="5" borderId="8" xfId="0" applyFont="1" applyFill="1" applyBorder="1" applyAlignment="1">
      <alignment horizontal="left" vertical="center" wrapText="1"/>
    </xf>
    <xf numFmtId="0" fontId="9" fillId="7" borderId="8" xfId="0" applyFont="1" applyFill="1" applyBorder="1" applyAlignment="1">
      <alignment vertical="top" wrapText="1"/>
    </xf>
    <xf numFmtId="0" fontId="12" fillId="6" borderId="8" xfId="0" applyFont="1" applyFill="1" applyBorder="1"/>
    <xf numFmtId="0" fontId="12" fillId="6" borderId="7" xfId="0" applyFont="1" applyFill="1" applyBorder="1"/>
    <xf numFmtId="0" fontId="11" fillId="0" borderId="0" xfId="0" applyFont="1" applyAlignment="1">
      <alignment horizontal="left"/>
    </xf>
    <xf numFmtId="0" fontId="11" fillId="0" borderId="0" xfId="0" applyFont="1" applyBorder="1"/>
    <xf numFmtId="0" fontId="13" fillId="6" borderId="0" xfId="0" applyFont="1" applyFill="1" applyBorder="1"/>
    <xf numFmtId="0" fontId="11" fillId="0" borderId="16" xfId="0" applyFont="1" applyBorder="1"/>
    <xf numFmtId="0" fontId="11" fillId="0" borderId="18" xfId="0" applyFont="1" applyBorder="1"/>
    <xf numFmtId="0" fontId="11" fillId="0" borderId="25" xfId="0" applyFont="1" applyBorder="1"/>
    <xf numFmtId="0" fontId="11" fillId="0" borderId="0" xfId="0" applyFont="1" applyFill="1"/>
    <xf numFmtId="0" fontId="13" fillId="0" borderId="0" xfId="0" applyFont="1" applyFill="1"/>
    <xf numFmtId="0" fontId="11" fillId="0" borderId="0" xfId="0" applyFont="1" applyAlignment="1">
      <alignment horizontal="left" vertical="top"/>
    </xf>
    <xf numFmtId="0" fontId="12" fillId="6" borderId="8" xfId="0" applyFont="1" applyFill="1" applyBorder="1" applyAlignment="1">
      <alignment vertical="top" wrapText="1"/>
    </xf>
    <xf numFmtId="0" fontId="12" fillId="6" borderId="7" xfId="0" applyFont="1" applyFill="1" applyBorder="1" applyAlignment="1">
      <alignment horizontal="center" vertical="top"/>
    </xf>
    <xf numFmtId="16" fontId="9" fillId="0" borderId="3" xfId="0" applyNumberFormat="1" applyFont="1" applyFill="1" applyBorder="1" applyAlignment="1">
      <alignment horizontal="left" vertical="top"/>
    </xf>
    <xf numFmtId="0" fontId="9" fillId="0" borderId="0" xfId="0" applyFont="1" applyFill="1" applyBorder="1" applyAlignment="1">
      <alignment horizontal="left" vertical="top"/>
    </xf>
    <xf numFmtId="0" fontId="11" fillId="0" borderId="0" xfId="0" applyFont="1" applyAlignment="1">
      <alignment vertical="top"/>
    </xf>
    <xf numFmtId="49" fontId="9" fillId="0" borderId="4" xfId="0" quotePrefix="1" applyNumberFormat="1" applyFont="1" applyFill="1" applyBorder="1" applyAlignment="1">
      <alignment horizontal="left" vertical="top" wrapText="1"/>
    </xf>
    <xf numFmtId="14" fontId="9" fillId="0" borderId="4" xfId="0" applyNumberFormat="1" applyFont="1" applyFill="1" applyBorder="1" applyAlignment="1">
      <alignment horizontal="left" vertical="top"/>
    </xf>
    <xf numFmtId="16" fontId="9" fillId="0" borderId="4" xfId="0" applyNumberFormat="1" applyFont="1" applyFill="1" applyBorder="1" applyAlignment="1">
      <alignment horizontal="left" vertical="top"/>
    </xf>
    <xf numFmtId="0" fontId="11" fillId="0" borderId="8" xfId="0" applyFont="1" applyBorder="1" applyAlignment="1">
      <alignment vertical="top" wrapText="1"/>
    </xf>
    <xf numFmtId="14" fontId="9" fillId="0" borderId="4" xfId="0" applyNumberFormat="1" applyFont="1" applyFill="1" applyBorder="1" applyAlignment="1">
      <alignment horizontal="left" vertical="center" wrapText="1"/>
    </xf>
    <xf numFmtId="0" fontId="9" fillId="5" borderId="8" xfId="0" applyFont="1" applyFill="1" applyBorder="1" applyAlignment="1">
      <alignment vertical="top"/>
    </xf>
    <xf numFmtId="0" fontId="10" fillId="5" borderId="0" xfId="0" applyFont="1" applyFill="1"/>
    <xf numFmtId="0" fontId="16" fillId="0" borderId="8" xfId="0" applyFont="1" applyBorder="1" applyAlignment="1">
      <alignment vertical="top"/>
    </xf>
    <xf numFmtId="0" fontId="9" fillId="0" borderId="15"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3" borderId="5" xfId="0" applyFont="1" applyFill="1" applyBorder="1" applyAlignment="1">
      <alignment horizontal="center" vertical="top"/>
    </xf>
    <xf numFmtId="0" fontId="9" fillId="0" borderId="4" xfId="0" applyFont="1" applyFill="1" applyBorder="1" applyAlignment="1">
      <alignment horizontal="center" vertical="top"/>
    </xf>
    <xf numFmtId="14" fontId="10" fillId="0" borderId="4" xfId="0" applyNumberFormat="1" applyFont="1" applyFill="1" applyBorder="1" applyAlignment="1">
      <alignment horizontal="left" vertical="top" wrapText="1"/>
    </xf>
    <xf numFmtId="0" fontId="9" fillId="0" borderId="1" xfId="0" applyFont="1" applyFill="1" applyBorder="1" applyAlignment="1">
      <alignment horizontal="left" vertical="top" wrapText="1"/>
    </xf>
    <xf numFmtId="0" fontId="4" fillId="4" borderId="28" xfId="0" applyFont="1" applyFill="1" applyBorder="1" applyAlignment="1">
      <alignment horizontal="center" vertical="top" wrapText="1"/>
    </xf>
    <xf numFmtId="0" fontId="9" fillId="0" borderId="23" xfId="0" applyFont="1" applyFill="1" applyBorder="1" applyAlignment="1">
      <alignment horizontal="left" vertical="top"/>
    </xf>
    <xf numFmtId="0" fontId="3" fillId="4" borderId="28" xfId="0" applyFont="1" applyFill="1" applyBorder="1" applyAlignment="1">
      <alignment horizontal="center" vertical="top" wrapText="1"/>
    </xf>
    <xf numFmtId="0" fontId="3" fillId="3" borderId="29" xfId="0" applyFont="1" applyFill="1" applyBorder="1" applyAlignment="1">
      <alignment horizontal="left" vertical="top" wrapText="1"/>
    </xf>
    <xf numFmtId="0" fontId="3" fillId="3" borderId="20" xfId="0" applyFont="1" applyFill="1" applyBorder="1" applyAlignment="1">
      <alignment horizontal="center" vertical="top" wrapText="1"/>
    </xf>
    <xf numFmtId="0" fontId="3" fillId="3" borderId="20" xfId="0" applyFont="1" applyFill="1" applyBorder="1" applyAlignment="1">
      <alignment horizontal="left" vertical="top" wrapText="1"/>
    </xf>
    <xf numFmtId="0" fontId="3" fillId="3" borderId="30" xfId="0" applyFont="1" applyFill="1" applyBorder="1" applyAlignment="1">
      <alignment horizontal="center" vertical="top" wrapText="1"/>
    </xf>
    <xf numFmtId="0" fontId="3" fillId="4" borderId="2" xfId="0" applyFont="1" applyFill="1" applyBorder="1" applyAlignment="1">
      <alignment horizontal="center" vertical="top" wrapText="1"/>
    </xf>
    <xf numFmtId="0" fontId="3" fillId="3" borderId="2" xfId="0" applyFont="1" applyFill="1" applyBorder="1" applyAlignment="1">
      <alignment horizontal="center" vertical="top" wrapText="1"/>
    </xf>
    <xf numFmtId="0" fontId="3" fillId="4" borderId="21" xfId="0" applyFont="1" applyFill="1" applyBorder="1" applyAlignment="1">
      <alignment horizontal="center" vertical="top" wrapText="1"/>
    </xf>
    <xf numFmtId="0" fontId="3" fillId="10" borderId="21" xfId="0" applyFont="1" applyFill="1" applyBorder="1" applyAlignment="1">
      <alignment horizontal="center" vertical="top" wrapText="1"/>
    </xf>
    <xf numFmtId="0" fontId="9" fillId="0" borderId="6" xfId="0" applyFont="1" applyFill="1" applyBorder="1" applyAlignment="1">
      <alignment horizontal="left" vertical="top" wrapText="1"/>
    </xf>
    <xf numFmtId="0" fontId="9" fillId="0" borderId="32" xfId="0" applyFont="1" applyFill="1" applyBorder="1" applyAlignment="1">
      <alignment horizontal="left" vertical="top" wrapText="1"/>
    </xf>
    <xf numFmtId="0" fontId="9" fillId="0" borderId="31" xfId="0" applyFont="1" applyFill="1" applyBorder="1" applyAlignment="1">
      <alignment horizontal="left" vertical="top" wrapText="1"/>
    </xf>
    <xf numFmtId="0" fontId="10" fillId="0" borderId="31" xfId="0" applyFont="1" applyFill="1" applyBorder="1" applyAlignment="1">
      <alignment horizontal="left" vertical="top" wrapText="1"/>
    </xf>
    <xf numFmtId="0" fontId="9" fillId="0" borderId="31" xfId="0" applyFont="1" applyFill="1" applyBorder="1" applyAlignment="1">
      <alignment vertical="top"/>
    </xf>
    <xf numFmtId="0" fontId="12" fillId="6" borderId="8" xfId="0" applyFont="1" applyFill="1" applyBorder="1" applyAlignment="1">
      <alignment horizontal="left" vertical="top" wrapText="1"/>
    </xf>
    <xf numFmtId="0" fontId="16" fillId="0" borderId="0" xfId="0" applyFont="1"/>
    <xf numFmtId="0" fontId="9" fillId="0" borderId="3" xfId="0" applyFont="1" applyFill="1" applyBorder="1" applyAlignment="1">
      <alignment horizontal="left" vertical="top" wrapText="1"/>
    </xf>
    <xf numFmtId="0" fontId="3" fillId="11" borderId="0" xfId="0" applyFont="1" applyFill="1" applyBorder="1" applyAlignment="1">
      <alignment horizontal="center" vertical="top" wrapText="1"/>
    </xf>
    <xf numFmtId="0" fontId="11" fillId="0" borderId="0" xfId="0" applyFont="1" applyAlignment="1">
      <alignment horizontal="center" vertical="top"/>
    </xf>
    <xf numFmtId="0" fontId="9" fillId="0" borderId="5" xfId="0" applyFont="1" applyFill="1" applyBorder="1" applyAlignment="1">
      <alignment horizontal="left" vertical="center"/>
    </xf>
    <xf numFmtId="0" fontId="10" fillId="0" borderId="4" xfId="0" applyFont="1" applyFill="1" applyBorder="1" applyAlignment="1">
      <alignment horizontal="center" vertical="top" wrapText="1"/>
    </xf>
    <xf numFmtId="0" fontId="10" fillId="0" borderId="10" xfId="0" applyFont="1" applyFill="1" applyBorder="1" applyAlignment="1">
      <alignment horizontal="left" vertical="top" wrapText="1"/>
    </xf>
    <xf numFmtId="14" fontId="9" fillId="0" borderId="3" xfId="0" applyNumberFormat="1" applyFont="1" applyFill="1" applyBorder="1" applyAlignment="1">
      <alignment horizontal="left" vertical="top"/>
    </xf>
    <xf numFmtId="0" fontId="13" fillId="6" borderId="16" xfId="0" applyFont="1" applyFill="1" applyBorder="1" applyAlignment="1">
      <alignment vertical="top"/>
    </xf>
    <xf numFmtId="0" fontId="9" fillId="0" borderId="6" xfId="0" applyFont="1" applyFill="1" applyBorder="1" applyAlignment="1">
      <alignment horizontal="left" vertical="top"/>
    </xf>
    <xf numFmtId="0" fontId="9" fillId="0" borderId="5" xfId="0" applyFont="1" applyFill="1" applyBorder="1" applyAlignment="1">
      <alignment horizontal="left" vertical="center" wrapText="1"/>
    </xf>
    <xf numFmtId="0" fontId="10" fillId="0" borderId="5" xfId="0" applyFont="1" applyFill="1" applyBorder="1" applyAlignment="1">
      <alignment horizontal="left" vertical="center"/>
    </xf>
    <xf numFmtId="0" fontId="9" fillId="0" borderId="31" xfId="0" applyFont="1" applyFill="1" applyBorder="1" applyAlignment="1">
      <alignment vertical="top" wrapText="1"/>
    </xf>
    <xf numFmtId="0" fontId="13" fillId="6" borderId="3" xfId="0" applyFont="1" applyFill="1" applyBorder="1" applyAlignment="1">
      <alignment vertical="top"/>
    </xf>
    <xf numFmtId="0" fontId="16" fillId="0" borderId="4" xfId="0" applyFont="1" applyBorder="1" applyAlignment="1">
      <alignment horizontal="center" vertical="top"/>
    </xf>
    <xf numFmtId="0" fontId="10" fillId="0" borderId="3" xfId="0" applyFont="1" applyFill="1" applyBorder="1" applyAlignment="1">
      <alignment horizontal="center" vertical="top" wrapText="1"/>
    </xf>
    <xf numFmtId="0" fontId="9" fillId="0" borderId="3" xfId="0" applyFont="1" applyFill="1" applyBorder="1" applyAlignment="1">
      <alignment horizontal="center" vertical="top" wrapText="1"/>
    </xf>
    <xf numFmtId="0" fontId="11" fillId="0" borderId="0" xfId="0" applyFont="1" applyBorder="1" applyAlignment="1">
      <alignment horizontal="center" vertical="top"/>
    </xf>
    <xf numFmtId="0" fontId="9" fillId="0" borderId="16"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0" xfId="0" applyFont="1" applyFill="1" applyBorder="1" applyAlignment="1">
      <alignment horizontal="left" vertical="center"/>
    </xf>
    <xf numFmtId="0" fontId="11" fillId="0" borderId="3" xfId="0" applyFont="1" applyBorder="1"/>
    <xf numFmtId="0" fontId="9" fillId="0" borderId="0" xfId="0" applyFont="1" applyFill="1" applyBorder="1" applyAlignment="1">
      <alignment vertical="top" wrapText="1"/>
    </xf>
    <xf numFmtId="0" fontId="13" fillId="6" borderId="4" xfId="0" applyFont="1" applyFill="1" applyBorder="1" applyAlignment="1">
      <alignment horizontal="center" vertical="top"/>
    </xf>
    <xf numFmtId="0" fontId="11" fillId="0" borderId="0" xfId="0" applyFont="1" applyBorder="1" applyAlignment="1">
      <alignment vertical="top"/>
    </xf>
    <xf numFmtId="0" fontId="10" fillId="0" borderId="22" xfId="0" applyFont="1" applyFill="1" applyBorder="1" applyAlignment="1">
      <alignment horizontal="left" vertical="top" wrapText="1"/>
    </xf>
    <xf numFmtId="0" fontId="12" fillId="0" borderId="0" xfId="0" applyFont="1" applyFill="1"/>
    <xf numFmtId="0" fontId="10" fillId="0" borderId="5" xfId="0" applyFont="1" applyFill="1" applyBorder="1" applyAlignment="1">
      <alignment horizontal="left" vertical="top"/>
    </xf>
    <xf numFmtId="0" fontId="10" fillId="0" borderId="22" xfId="0" applyFont="1" applyFill="1" applyBorder="1" applyAlignment="1">
      <alignment vertical="top"/>
    </xf>
    <xf numFmtId="0" fontId="10" fillId="0" borderId="4" xfId="0" applyFont="1" applyFill="1" applyBorder="1" applyAlignment="1">
      <alignment vertical="top"/>
    </xf>
    <xf numFmtId="0" fontId="10" fillId="0" borderId="4" xfId="0" quotePrefix="1" applyFont="1" applyFill="1" applyBorder="1" applyAlignment="1">
      <alignment horizontal="left" vertical="top" wrapText="1"/>
    </xf>
    <xf numFmtId="0" fontId="10" fillId="0" borderId="31" xfId="0" quotePrefix="1" applyFont="1" applyFill="1" applyBorder="1" applyAlignment="1">
      <alignment horizontal="left" vertical="top" wrapText="1"/>
    </xf>
    <xf numFmtId="14" fontId="3" fillId="4" borderId="27" xfId="0" applyNumberFormat="1" applyFont="1" applyFill="1" applyBorder="1" applyAlignment="1">
      <alignment horizontal="left" vertical="top" wrapText="1"/>
    </xf>
    <xf numFmtId="14" fontId="11" fillId="0" borderId="0" xfId="0" applyNumberFormat="1" applyFont="1" applyBorder="1" applyAlignment="1">
      <alignment horizontal="left"/>
    </xf>
    <xf numFmtId="14" fontId="11" fillId="0" borderId="0" xfId="0" applyNumberFormat="1" applyFont="1" applyAlignment="1">
      <alignment horizontal="left"/>
    </xf>
    <xf numFmtId="0" fontId="9" fillId="6" borderId="3" xfId="0" applyFont="1" applyFill="1" applyBorder="1" applyAlignment="1">
      <alignment horizontal="left" vertical="top" wrapText="1"/>
    </xf>
    <xf numFmtId="0" fontId="9" fillId="0" borderId="4" xfId="0" applyFont="1" applyBorder="1" applyAlignment="1">
      <alignment horizontal="left" vertical="top"/>
    </xf>
    <xf numFmtId="0" fontId="9" fillId="0" borderId="0" xfId="0" applyFont="1" applyAlignment="1">
      <alignment horizontal="left"/>
    </xf>
    <xf numFmtId="0" fontId="9" fillId="0" borderId="34" xfId="0" applyFont="1" applyFill="1" applyBorder="1" applyAlignment="1">
      <alignment horizontal="left" vertical="top" wrapText="1"/>
    </xf>
    <xf numFmtId="0" fontId="10" fillId="5" borderId="3" xfId="0" applyFont="1" applyFill="1" applyBorder="1" applyAlignment="1">
      <alignment vertical="top" wrapText="1"/>
    </xf>
    <xf numFmtId="0" fontId="9" fillId="0" borderId="22" xfId="0" applyFont="1" applyFill="1" applyBorder="1" applyAlignment="1">
      <alignment vertical="top"/>
    </xf>
    <xf numFmtId="14" fontId="9" fillId="0" borderId="31" xfId="0" applyNumberFormat="1" applyFont="1" applyFill="1" applyBorder="1" applyAlignment="1">
      <alignment horizontal="left" vertical="top"/>
    </xf>
    <xf numFmtId="0" fontId="10" fillId="0" borderId="4" xfId="0" applyFont="1" applyFill="1" applyBorder="1" applyAlignment="1">
      <alignment horizontal="left" vertical="top" wrapText="1"/>
    </xf>
    <xf numFmtId="0" fontId="10" fillId="0" borderId="3" xfId="0" applyFont="1" applyFill="1" applyBorder="1" applyAlignment="1">
      <alignment vertical="top" wrapText="1"/>
    </xf>
    <xf numFmtId="0" fontId="10" fillId="5" borderId="4" xfId="0" applyFont="1" applyFill="1" applyBorder="1" applyAlignment="1">
      <alignment horizontal="center" vertical="top" wrapText="1"/>
    </xf>
    <xf numFmtId="0" fontId="10" fillId="0" borderId="4" xfId="0" applyFont="1" applyFill="1" applyBorder="1" applyAlignment="1">
      <alignment horizontal="center" vertical="top"/>
    </xf>
    <xf numFmtId="0" fontId="10" fillId="5" borderId="3" xfId="0" applyFont="1" applyFill="1" applyBorder="1" applyAlignment="1">
      <alignment horizontal="center" vertical="top" wrapText="1"/>
    </xf>
    <xf numFmtId="0" fontId="10" fillId="5" borderId="4" xfId="0" applyFont="1" applyFill="1" applyBorder="1" applyAlignment="1">
      <alignment horizontal="center" vertical="top"/>
    </xf>
    <xf numFmtId="0" fontId="9" fillId="0" borderId="8" xfId="0" applyFont="1" applyFill="1" applyBorder="1" applyAlignment="1">
      <alignment horizontal="left" vertical="top" wrapText="1"/>
    </xf>
    <xf numFmtId="0" fontId="9" fillId="0" borderId="4" xfId="0" applyFont="1" applyFill="1" applyBorder="1" applyAlignment="1">
      <alignment horizontal="center" vertical="top" wrapText="1"/>
    </xf>
    <xf numFmtId="14" fontId="9" fillId="0" borderId="3" xfId="0" applyNumberFormat="1" applyFont="1" applyFill="1" applyBorder="1" applyAlignment="1">
      <alignment horizontal="left" vertical="top" wrapText="1"/>
    </xf>
    <xf numFmtId="0" fontId="9" fillId="0" borderId="31" xfId="0" applyFont="1" applyFill="1" applyBorder="1" applyAlignment="1">
      <alignment horizontal="center" vertical="top" wrapText="1"/>
    </xf>
    <xf numFmtId="0" fontId="9" fillId="0" borderId="4"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4" xfId="0" applyFont="1" applyFill="1" applyBorder="1" applyAlignment="1">
      <alignment horizontal="left" vertical="top"/>
    </xf>
    <xf numFmtId="0" fontId="9" fillId="0" borderId="10" xfId="0" applyFont="1" applyFill="1" applyBorder="1" applyAlignment="1">
      <alignment horizontal="left" vertical="top" wrapText="1"/>
    </xf>
    <xf numFmtId="14" fontId="9" fillId="0" borderId="0" xfId="0" applyNumberFormat="1" applyFont="1" applyFill="1" applyBorder="1" applyAlignment="1">
      <alignment horizontal="left" vertical="top" wrapText="1"/>
    </xf>
    <xf numFmtId="14" fontId="9" fillId="0" borderId="0" xfId="0" applyNumberFormat="1" applyFont="1" applyFill="1" applyBorder="1" applyAlignment="1">
      <alignment horizontal="left" vertical="top"/>
    </xf>
    <xf numFmtId="14" fontId="11" fillId="0" borderId="0" xfId="0" applyNumberFormat="1" applyFont="1" applyBorder="1" applyAlignment="1">
      <alignment horizontal="left" vertical="top"/>
    </xf>
    <xf numFmtId="14" fontId="9" fillId="0" borderId="0" xfId="0" applyNumberFormat="1" applyFont="1" applyFill="1" applyBorder="1" applyAlignment="1">
      <alignment horizontal="left" vertical="center"/>
    </xf>
    <xf numFmtId="0" fontId="9" fillId="0" borderId="33" xfId="0" applyFont="1" applyFill="1" applyBorder="1" applyAlignment="1">
      <alignment horizontal="left" vertical="center" wrapText="1"/>
    </xf>
    <xf numFmtId="0" fontId="13" fillId="6" borderId="4" xfId="0" applyFont="1" applyFill="1" applyBorder="1" applyAlignment="1">
      <alignment vertical="top" wrapText="1"/>
    </xf>
    <xf numFmtId="0" fontId="10" fillId="0" borderId="4" xfId="0" applyFont="1" applyFill="1" applyBorder="1" applyAlignment="1">
      <alignment vertical="top" wrapText="1"/>
    </xf>
    <xf numFmtId="0" fontId="9" fillId="5" borderId="0" xfId="0" applyFont="1" applyFill="1" applyBorder="1" applyAlignment="1">
      <alignment vertical="top" wrapText="1"/>
    </xf>
    <xf numFmtId="0" fontId="10" fillId="0" borderId="8" xfId="0" applyFont="1" applyFill="1" applyBorder="1" applyAlignment="1">
      <alignment vertical="top"/>
    </xf>
    <xf numFmtId="0" fontId="10" fillId="0" borderId="5" xfId="0" applyFont="1" applyFill="1" applyBorder="1" applyAlignment="1">
      <alignment horizontal="center" vertical="top" wrapText="1"/>
    </xf>
    <xf numFmtId="0" fontId="10" fillId="0" borderId="3" xfId="0" applyFont="1" applyFill="1" applyBorder="1" applyAlignment="1">
      <alignment horizontal="center" vertical="top"/>
    </xf>
    <xf numFmtId="0" fontId="9" fillId="0" borderId="3" xfId="0" applyFont="1" applyFill="1" applyBorder="1" applyAlignment="1">
      <alignment horizontal="center" vertical="top"/>
    </xf>
    <xf numFmtId="14" fontId="9" fillId="0" borderId="4" xfId="0" applyNumberFormat="1" applyFont="1" applyFill="1" applyBorder="1" applyAlignment="1">
      <alignment horizontal="left"/>
    </xf>
    <xf numFmtId="0" fontId="9" fillId="0" borderId="31" xfId="0" applyFont="1" applyFill="1" applyBorder="1"/>
    <xf numFmtId="0" fontId="9" fillId="0" borderId="4" xfId="0" quotePrefix="1" applyFont="1" applyFill="1" applyBorder="1" applyAlignment="1">
      <alignment vertical="top" wrapText="1"/>
    </xf>
    <xf numFmtId="0" fontId="9" fillId="0" borderId="12" xfId="0" applyFont="1" applyFill="1" applyBorder="1" applyAlignment="1">
      <alignment vertical="top"/>
    </xf>
    <xf numFmtId="0" fontId="9" fillId="0" borderId="8" xfId="0" applyFont="1" applyFill="1" applyBorder="1" applyAlignment="1">
      <alignment horizontal="left" vertical="center" wrapText="1"/>
    </xf>
    <xf numFmtId="0" fontId="9" fillId="0" borderId="22" xfId="0" applyFont="1" applyFill="1" applyBorder="1" applyAlignment="1">
      <alignment horizontal="left" vertical="top"/>
    </xf>
    <xf numFmtId="0" fontId="9" fillId="0" borderId="8" xfId="0" applyFont="1" applyFill="1" applyBorder="1" applyAlignment="1">
      <alignment vertical="top"/>
    </xf>
    <xf numFmtId="0" fontId="9" fillId="0" borderId="7" xfId="0" applyFont="1" applyFill="1" applyBorder="1" applyAlignment="1">
      <alignment horizontal="center" vertical="top"/>
    </xf>
    <xf numFmtId="0" fontId="9" fillId="0" borderId="3" xfId="0" applyFont="1" applyFill="1" applyBorder="1" applyAlignment="1">
      <alignment vertical="top"/>
    </xf>
    <xf numFmtId="0" fontId="9" fillId="0" borderId="5" xfId="0" applyFont="1" applyFill="1" applyBorder="1" applyAlignment="1">
      <alignment vertical="top"/>
    </xf>
    <xf numFmtId="0" fontId="9" fillId="0" borderId="3" xfId="0" applyFont="1" applyFill="1" applyBorder="1" applyAlignment="1">
      <alignment horizontal="right" vertical="top"/>
    </xf>
    <xf numFmtId="0" fontId="9" fillId="0" borderId="4" xfId="0" applyFont="1" applyFill="1" applyBorder="1" applyAlignment="1">
      <alignment horizontal="right" vertical="top"/>
    </xf>
    <xf numFmtId="0" fontId="9" fillId="0" borderId="5" xfId="0" applyFont="1" applyFill="1" applyBorder="1"/>
    <xf numFmtId="0" fontId="10" fillId="0" borderId="3" xfId="0" applyFont="1" applyFill="1" applyBorder="1" applyAlignment="1">
      <alignment horizontal="right" vertical="top"/>
    </xf>
    <xf numFmtId="0" fontId="10" fillId="0" borderId="4" xfId="0" applyFont="1" applyFill="1" applyBorder="1" applyAlignment="1">
      <alignment horizontal="right" vertical="top"/>
    </xf>
    <xf numFmtId="0" fontId="10" fillId="0" borderId="5" xfId="0" applyFont="1" applyFill="1" applyBorder="1"/>
    <xf numFmtId="0" fontId="9" fillId="0" borderId="4" xfId="0" applyFont="1" applyFill="1" applyBorder="1"/>
    <xf numFmtId="15" fontId="9" fillId="0" borderId="3" xfId="0" applyNumberFormat="1" applyFont="1" applyFill="1" applyBorder="1" applyAlignment="1">
      <alignment horizontal="left" vertical="top"/>
    </xf>
    <xf numFmtId="0" fontId="4" fillId="0" borderId="3" xfId="0" applyFont="1" applyFill="1" applyBorder="1" applyAlignment="1">
      <alignment horizontal="center" vertical="top" wrapText="1"/>
    </xf>
    <xf numFmtId="0" fontId="4" fillId="0" borderId="4" xfId="0" applyFont="1" applyFill="1" applyBorder="1" applyAlignment="1">
      <alignment horizontal="center" vertical="top" wrapText="1"/>
    </xf>
    <xf numFmtId="0" fontId="4" fillId="0" borderId="5" xfId="0" applyFont="1" applyFill="1" applyBorder="1" applyAlignment="1">
      <alignment horizontal="center" vertical="top" wrapText="1"/>
    </xf>
    <xf numFmtId="0" fontId="10" fillId="0" borderId="3" xfId="0" applyFont="1" applyFill="1" applyBorder="1" applyAlignment="1">
      <alignment vertical="top"/>
    </xf>
    <xf numFmtId="0" fontId="10" fillId="0" borderId="5" xfId="0" applyFont="1" applyFill="1" applyBorder="1" applyAlignment="1">
      <alignment vertical="top"/>
    </xf>
    <xf numFmtId="16" fontId="10" fillId="0" borderId="4" xfId="0" applyNumberFormat="1" applyFont="1" applyFill="1" applyBorder="1" applyAlignment="1">
      <alignment vertical="top"/>
    </xf>
    <xf numFmtId="14" fontId="9" fillId="0" borderId="3" xfId="0" applyNumberFormat="1" applyFont="1" applyFill="1" applyBorder="1" applyAlignment="1">
      <alignment horizontal="left"/>
    </xf>
    <xf numFmtId="0" fontId="9" fillId="0" borderId="12" xfId="0" applyFont="1" applyFill="1" applyBorder="1"/>
    <xf numFmtId="0" fontId="9" fillId="0" borderId="0" xfId="0" applyFont="1" applyFill="1" applyBorder="1" applyAlignment="1">
      <alignment vertical="top"/>
    </xf>
    <xf numFmtId="0" fontId="9" fillId="0" borderId="0" xfId="0" applyFont="1" applyFill="1" applyBorder="1" applyAlignment="1">
      <alignment horizontal="center" vertical="top"/>
    </xf>
    <xf numFmtId="0" fontId="9" fillId="0" borderId="16" xfId="0" applyFont="1" applyFill="1" applyBorder="1" applyAlignment="1">
      <alignment vertical="top"/>
    </xf>
    <xf numFmtId="0" fontId="9" fillId="0" borderId="0" xfId="0" applyFont="1" applyFill="1" applyBorder="1" applyAlignment="1">
      <alignment horizontal="right" vertical="top"/>
    </xf>
    <xf numFmtId="0" fontId="9" fillId="0" borderId="0" xfId="0" applyFont="1" applyFill="1" applyBorder="1"/>
    <xf numFmtId="0" fontId="9" fillId="0" borderId="31" xfId="0" applyFont="1" applyFill="1" applyBorder="1" applyAlignment="1">
      <alignment horizontal="left" vertical="top"/>
    </xf>
    <xf numFmtId="0" fontId="9" fillId="0" borderId="5" xfId="0" applyFont="1" applyFill="1" applyBorder="1" applyAlignment="1">
      <alignment horizontal="left"/>
    </xf>
    <xf numFmtId="0" fontId="17" fillId="0" borderId="5" xfId="0" applyFont="1" applyFill="1" applyBorder="1" applyAlignment="1">
      <alignment vertical="top" wrapText="1"/>
    </xf>
    <xf numFmtId="0" fontId="9" fillId="0" borderId="8" xfId="0" applyFont="1" applyFill="1" applyBorder="1"/>
    <xf numFmtId="0" fontId="9" fillId="0" borderId="4" xfId="0" applyFont="1" applyFill="1" applyBorder="1" applyAlignment="1">
      <alignment horizontal="left"/>
    </xf>
    <xf numFmtId="14" fontId="9" fillId="0" borderId="31" xfId="0" applyNumberFormat="1" applyFont="1" applyFill="1" applyBorder="1" applyAlignment="1">
      <alignment horizontal="left"/>
    </xf>
    <xf numFmtId="0" fontId="9" fillId="0" borderId="34" xfId="0" applyFont="1" applyFill="1" applyBorder="1" applyAlignment="1">
      <alignment vertical="top"/>
    </xf>
    <xf numFmtId="0" fontId="9" fillId="0" borderId="34" xfId="0" applyFont="1" applyFill="1" applyBorder="1" applyAlignment="1">
      <alignment horizontal="right" vertical="top"/>
    </xf>
    <xf numFmtId="0" fontId="17" fillId="0" borderId="4" xfId="0" applyFont="1" applyFill="1" applyBorder="1" applyAlignment="1">
      <alignment horizontal="left" vertical="center" indent="2"/>
    </xf>
    <xf numFmtId="0" fontId="3" fillId="3" borderId="3" xfId="0" applyFont="1" applyFill="1" applyBorder="1" applyAlignment="1">
      <alignment horizontal="left" vertical="top" wrapText="1"/>
    </xf>
    <xf numFmtId="0" fontId="4" fillId="0" borderId="3" xfId="0" applyFont="1" applyFill="1" applyBorder="1" applyAlignment="1">
      <alignment horizontal="left" vertical="top" wrapText="1"/>
    </xf>
    <xf numFmtId="49" fontId="5" fillId="0" borderId="0" xfId="0" applyNumberFormat="1" applyFont="1" applyBorder="1" applyAlignment="1">
      <alignment vertical="top"/>
    </xf>
    <xf numFmtId="49" fontId="0" fillId="0" borderId="0" xfId="0" applyNumberFormat="1" applyBorder="1" applyAlignment="1">
      <alignment horizontal="left" vertical="top" wrapText="1"/>
    </xf>
    <xf numFmtId="49" fontId="0" fillId="0" borderId="0" xfId="0" applyNumberFormat="1" applyBorder="1" applyAlignment="1">
      <alignment horizontal="left" vertical="top"/>
    </xf>
    <xf numFmtId="49" fontId="0" fillId="0" borderId="17" xfId="0" applyNumberFormat="1" applyBorder="1" applyAlignment="1">
      <alignment vertical="top"/>
    </xf>
    <xf numFmtId="49" fontId="0" fillId="0" borderId="0" xfId="0" applyNumberFormat="1" applyBorder="1" applyAlignment="1">
      <alignment vertical="top"/>
    </xf>
    <xf numFmtId="49" fontId="0" fillId="0" borderId="18"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2.xml"/><Relationship Id="rId18" Type="http://schemas.openxmlformats.org/officeDocument/2006/relationships/revisionLog" Target="revisionLog7.xml"/><Relationship Id="rId26" Type="http://schemas.openxmlformats.org/officeDocument/2006/relationships/revisionLog" Target="revisionLog17.xml"/><Relationship Id="rId21" Type="http://schemas.openxmlformats.org/officeDocument/2006/relationships/revisionLog" Target="revisionLog12.xml"/><Relationship Id="rId34" Type="http://schemas.openxmlformats.org/officeDocument/2006/relationships/revisionLog" Target="revisionLog25.xml"/><Relationship Id="rId12" Type="http://schemas.openxmlformats.org/officeDocument/2006/relationships/revisionLog" Target="revisionLog1.xml"/><Relationship Id="rId17" Type="http://schemas.openxmlformats.org/officeDocument/2006/relationships/revisionLog" Target="revisionLog6.xml"/><Relationship Id="rId25" Type="http://schemas.openxmlformats.org/officeDocument/2006/relationships/revisionLog" Target="revisionLog16.xml"/><Relationship Id="rId33" Type="http://schemas.openxmlformats.org/officeDocument/2006/relationships/revisionLog" Target="revisionLog24.xml"/><Relationship Id="rId16" Type="http://schemas.openxmlformats.org/officeDocument/2006/relationships/revisionLog" Target="revisionLog5.xml"/><Relationship Id="rId20" Type="http://schemas.openxmlformats.org/officeDocument/2006/relationships/revisionLog" Target="revisionLog9.xml"/><Relationship Id="rId29" Type="http://schemas.openxmlformats.org/officeDocument/2006/relationships/revisionLog" Target="revisionLog20.xml"/><Relationship Id="rId11" Type="http://schemas.openxmlformats.org/officeDocument/2006/relationships/revisionLog" Target="revisionLog11.xml"/><Relationship Id="rId24" Type="http://schemas.openxmlformats.org/officeDocument/2006/relationships/revisionLog" Target="revisionLog15.xml"/><Relationship Id="rId32" Type="http://schemas.openxmlformats.org/officeDocument/2006/relationships/revisionLog" Target="revisionLog23.xml"/><Relationship Id="rId15" Type="http://schemas.openxmlformats.org/officeDocument/2006/relationships/revisionLog" Target="revisionLog4.xml"/><Relationship Id="rId23" Type="http://schemas.openxmlformats.org/officeDocument/2006/relationships/revisionLog" Target="revisionLog14.xml"/><Relationship Id="rId28" Type="http://schemas.openxmlformats.org/officeDocument/2006/relationships/revisionLog" Target="revisionLog19.xml"/><Relationship Id="rId36" Type="http://schemas.openxmlformats.org/officeDocument/2006/relationships/revisionLog" Target="revisionLog27.xml"/><Relationship Id="rId10" Type="http://schemas.openxmlformats.org/officeDocument/2006/relationships/revisionLog" Target="revisionLog10.xml"/><Relationship Id="rId19" Type="http://schemas.openxmlformats.org/officeDocument/2006/relationships/revisionLog" Target="revisionLog8.xml"/><Relationship Id="rId31" Type="http://schemas.openxmlformats.org/officeDocument/2006/relationships/revisionLog" Target="revisionLog22.xml"/><Relationship Id="rId14" Type="http://schemas.openxmlformats.org/officeDocument/2006/relationships/revisionLog" Target="revisionLog3.xml"/><Relationship Id="rId22" Type="http://schemas.openxmlformats.org/officeDocument/2006/relationships/revisionLog" Target="revisionLog13.xml"/><Relationship Id="rId27" Type="http://schemas.openxmlformats.org/officeDocument/2006/relationships/revisionLog" Target="revisionLog18.xml"/><Relationship Id="rId30" Type="http://schemas.openxmlformats.org/officeDocument/2006/relationships/revisionLog" Target="revisionLog21.xml"/><Relationship Id="rId35" Type="http://schemas.openxmlformats.org/officeDocument/2006/relationships/revisionLog" Target="revisionLog2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B12B778-07F5-41DB-B5AA-A6EBC1C9C208}" diskRevisions="1" revisionId="248" version="36">
  <header guid="{ED3A8EDD-D3BD-4A6F-BB74-5D7112447209}" dateTime="2020-11-02T11:37:07" maxSheetId="5" userName="Luc van Baaren" r:id="rId10" minRId="24" maxRId="26">
    <sheetIdMap count="4">
      <sheetId val="1"/>
      <sheetId val="2"/>
      <sheetId val="3"/>
      <sheetId val="4"/>
    </sheetIdMap>
  </header>
  <header guid="{F509FF29-9873-4FB4-95A5-583B72572EC0}" dateTime="2020-11-04T09:12:20" maxSheetId="5" userName="Catalli, Gino" r:id="rId11" minRId="28" maxRId="30">
    <sheetIdMap count="4">
      <sheetId val="1"/>
      <sheetId val="2"/>
      <sheetId val="3"/>
      <sheetId val="4"/>
    </sheetIdMap>
  </header>
  <header guid="{A5E9690F-7F7F-4C15-9D65-1CCBCD98C768}" dateTime="2020-11-05T09:54:43" maxSheetId="5" userName="Alavi, Shamir" r:id="rId12" minRId="33" maxRId="40">
    <sheetIdMap count="4">
      <sheetId val="1"/>
      <sheetId val="2"/>
      <sheetId val="3"/>
      <sheetId val="4"/>
    </sheetIdMap>
  </header>
  <header guid="{45A609B8-A75D-4CE3-A2FE-51DA753F21D4}" dateTime="2020-11-12T16:40:19" maxSheetId="5" userName="Alavi, Shamir" r:id="rId13">
    <sheetIdMap count="4">
      <sheetId val="1"/>
      <sheetId val="2"/>
      <sheetId val="3"/>
      <sheetId val="4"/>
    </sheetIdMap>
  </header>
  <header guid="{F3CFAFC5-1A69-4C23-A155-094CDA81402B}" dateTime="2020-11-20T11:26:41" maxSheetId="5" userName="Catalli, Gino" r:id="rId14" minRId="43" maxRId="58">
    <sheetIdMap count="4">
      <sheetId val="1"/>
      <sheetId val="2"/>
      <sheetId val="3"/>
      <sheetId val="4"/>
    </sheetIdMap>
  </header>
  <header guid="{11784CA1-9273-41E6-99F7-7FFE0DEDE5EE}" dateTime="2020-11-24T18:43:21" maxSheetId="5" userName="Wilson, Maretcho" r:id="rId15" minRId="59" maxRId="144">
    <sheetIdMap count="4">
      <sheetId val="1"/>
      <sheetId val="2"/>
      <sheetId val="3"/>
      <sheetId val="4"/>
    </sheetIdMap>
  </header>
  <header guid="{23DE2FE5-9F11-4DCB-8DC5-A23F5DB41F24}" dateTime="2020-11-27T13:15:08" maxSheetId="5" userName="Wilson, Maretcho" r:id="rId16" minRId="146" maxRId="150">
    <sheetIdMap count="4">
      <sheetId val="1"/>
      <sheetId val="2"/>
      <sheetId val="3"/>
      <sheetId val="4"/>
    </sheetIdMap>
  </header>
  <header guid="{D1A8981D-13A5-4A12-AC7E-BA68D8004B07}" dateTime="2020-12-02T15:31:23" maxSheetId="5" userName="Alavi, Shamir" r:id="rId17" minRId="152" maxRId="156">
    <sheetIdMap count="4">
      <sheetId val="1"/>
      <sheetId val="2"/>
      <sheetId val="3"/>
      <sheetId val="4"/>
    </sheetIdMap>
  </header>
  <header guid="{D4F962D1-4798-4D15-B18C-6C4DA19A1BCF}" dateTime="2021-01-14T15:30:01" maxSheetId="5" userName="Alavi, Shamir" r:id="rId18" minRId="159" maxRId="167">
    <sheetIdMap count="4">
      <sheetId val="1"/>
      <sheetId val="2"/>
      <sheetId val="3"/>
      <sheetId val="4"/>
    </sheetIdMap>
  </header>
  <header guid="{DD8E146A-A001-411E-8ADA-2D6C220E927E}" dateTime="2021-01-14T15:32:06" maxSheetId="5" userName="Alavi, Shamir" r:id="rId19">
    <sheetIdMap count="4">
      <sheetId val="1"/>
      <sheetId val="2"/>
      <sheetId val="3"/>
      <sheetId val="4"/>
    </sheetIdMap>
  </header>
  <header guid="{7D0979F2-FEE6-405E-9517-06727247E02F}" dateTime="2021-01-18T09:00:55" maxSheetId="5" userName="Deschatelets, Eric" r:id="rId20" minRId="172" maxRId="174">
    <sheetIdMap count="4">
      <sheetId val="1"/>
      <sheetId val="2"/>
      <sheetId val="3"/>
      <sheetId val="4"/>
    </sheetIdMap>
  </header>
  <header guid="{C7A85B40-4E99-4E3E-992F-77BCE1BD9D3D}" dateTime="2021-01-22T13:46:14" maxSheetId="5" userName="Deschatelets, Eric" r:id="rId21" minRId="177">
    <sheetIdMap count="4">
      <sheetId val="1"/>
      <sheetId val="2"/>
      <sheetId val="3"/>
      <sheetId val="4"/>
    </sheetIdMap>
  </header>
  <header guid="{77E86CBC-8ED8-4CFF-9524-A9284128E2FF}" dateTime="2021-01-22T13:46:38" maxSheetId="5" userName="Deschatelets, Eric" r:id="rId22" minRId="180">
    <sheetIdMap count="4">
      <sheetId val="1"/>
      <sheetId val="2"/>
      <sheetId val="3"/>
      <sheetId val="4"/>
    </sheetIdMap>
  </header>
  <header guid="{1600D2D2-5D99-4C4D-A49E-4A7837E63906}" dateTime="2021-01-22T13:52:03" maxSheetId="5" userName="Deschatelets, Eric" r:id="rId23" minRId="181" maxRId="182">
    <sheetIdMap count="4">
      <sheetId val="1"/>
      <sheetId val="2"/>
      <sheetId val="3"/>
      <sheetId val="4"/>
    </sheetIdMap>
  </header>
  <header guid="{C2FC2DEC-00A0-4822-A6D5-311243E9C886}" dateTime="2021-01-26T10:12:11" maxSheetId="5" userName="Deschatelets, Eric" r:id="rId24" minRId="185" maxRId="195">
    <sheetIdMap count="4">
      <sheetId val="1"/>
      <sheetId val="2"/>
      <sheetId val="3"/>
      <sheetId val="4"/>
    </sheetIdMap>
  </header>
  <header guid="{9E6B531E-643A-4F8C-B0D9-228037E8225B}" dateTime="2021-01-28T16:13:25" maxSheetId="5" userName="Alavi, Shamir" r:id="rId25" minRId="198">
    <sheetIdMap count="4">
      <sheetId val="1"/>
      <sheetId val="2"/>
      <sheetId val="3"/>
      <sheetId val="4"/>
    </sheetIdMap>
  </header>
  <header guid="{5C6E48F7-7854-4FF4-B48F-BB6E8C0B0D41}" dateTime="2021-01-28T16:27:58" maxSheetId="5" userName="Alavi, Shamir" r:id="rId26" minRId="199" maxRId="204">
    <sheetIdMap count="4">
      <sheetId val="1"/>
      <sheetId val="2"/>
      <sheetId val="3"/>
      <sheetId val="4"/>
    </sheetIdMap>
  </header>
  <header guid="{CE9E5403-58C2-4B2D-A7C5-789E8C4D169C}" dateTime="2021-01-28T17:49:48" maxSheetId="5" userName="Alavi, Shamir" r:id="rId27" minRId="207" maxRId="224">
    <sheetIdMap count="4">
      <sheetId val="1"/>
      <sheetId val="2"/>
      <sheetId val="3"/>
      <sheetId val="4"/>
    </sheetIdMap>
  </header>
  <header guid="{AB04C312-14EF-4F3B-AA9B-146CEF53CFEF}" dateTime="2021-01-28T17:50:41" maxSheetId="5" userName="Alavi, Shamir" r:id="rId28">
    <sheetIdMap count="4">
      <sheetId val="1"/>
      <sheetId val="2"/>
      <sheetId val="3"/>
      <sheetId val="4"/>
    </sheetIdMap>
  </header>
  <header guid="{82BE8C1A-808C-4630-B60B-25F28C4FEF41}" dateTime="2021-01-28T18:21:57" maxSheetId="5" userName="Alavi, Shamir" r:id="rId29">
    <sheetIdMap count="4">
      <sheetId val="1"/>
      <sheetId val="2"/>
      <sheetId val="3"/>
      <sheetId val="4"/>
    </sheetIdMap>
  </header>
  <header guid="{1E927C3B-86C1-48FE-8521-84923413673E}" dateTime="2021-01-28T18:36:28" maxSheetId="5" userName="Alavi, Shamir" r:id="rId30">
    <sheetIdMap count="4">
      <sheetId val="1"/>
      <sheetId val="2"/>
      <sheetId val="3"/>
      <sheetId val="4"/>
    </sheetIdMap>
  </header>
  <header guid="{7A711341-CDF4-4461-8402-4C1921AE103C}" dateTime="2021-02-02T18:11:07" maxSheetId="5" userName="Alavi, Shamir" r:id="rId31">
    <sheetIdMap count="4">
      <sheetId val="1"/>
      <sheetId val="2"/>
      <sheetId val="3"/>
      <sheetId val="4"/>
    </sheetIdMap>
  </header>
  <header guid="{926DAC59-9180-4E78-B65B-02C10529CF56}" dateTime="2021-02-19T17:26:18" maxSheetId="5" userName="Champagne, Charles" r:id="rId32">
    <sheetIdMap count="4">
      <sheetId val="1"/>
      <sheetId val="2"/>
      <sheetId val="3"/>
      <sheetId val="4"/>
    </sheetIdMap>
  </header>
  <header guid="{69B35E20-03DA-467C-8584-2ABC7FB25A6C}" dateTime="2021-03-01T11:20:57" maxSheetId="5" userName="Alavi, Shamir" r:id="rId33" minRId="233" maxRId="239">
    <sheetIdMap count="4">
      <sheetId val="1"/>
      <sheetId val="2"/>
      <sheetId val="3"/>
      <sheetId val="4"/>
    </sheetIdMap>
  </header>
  <header guid="{C1C88E33-284B-4395-B4A2-71315E0EA3E1}" dateTime="2021-03-01T11:38:35" maxSheetId="5" userName="Alavi, Shamir" r:id="rId34">
    <sheetIdMap count="4">
      <sheetId val="1"/>
      <sheetId val="2"/>
      <sheetId val="3"/>
      <sheetId val="4"/>
    </sheetIdMap>
  </header>
  <header guid="{4E86ADA2-675A-444A-8BEC-10215525EBD1}" dateTime="2021-03-01T15:16:44" maxSheetId="5" userName="Alavi, Shamir" r:id="rId35" minRId="244">
    <sheetIdMap count="4">
      <sheetId val="1"/>
      <sheetId val="2"/>
      <sheetId val="3"/>
      <sheetId val="4"/>
    </sheetIdMap>
  </header>
  <header guid="{9B12B778-07F5-41DB-B5AA-A6EBC1C9C208}" dateTime="2021-03-01T15:17:01" maxSheetId="5" userName="Alavi, Shamir" r:id="rId36">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14:Q214">
    <dxf>
      <fill>
        <patternFill patternType="none">
          <bgColor auto="1"/>
        </patternFill>
      </fill>
    </dxf>
  </rfmt>
  <rcc rId="33" sId="1" odxf="1" dxf="1" numFmtId="19">
    <nc r="U214">
      <v>44125</v>
    </nc>
    <odxf>
      <numFmt numFmtId="0" formatCode="General"/>
    </odxf>
    <ndxf>
      <numFmt numFmtId="19" formatCode="yyyy/mm/dd"/>
    </ndxf>
  </rcc>
  <rfmt sheetId="1" sqref="U214:X214">
    <dxf>
      <alignment horizontal="left" readingOrder="0"/>
    </dxf>
  </rfmt>
  <rcc rId="34" sId="1">
    <nc r="V214" t="inlineStr">
      <is>
        <t>Present at ETIB</t>
      </is>
    </nc>
  </rcc>
  <rcc rId="35" sId="1" odxf="1" dxf="1" numFmtId="19">
    <nc r="W214">
      <v>44131</v>
    </nc>
    <odxf>
      <numFmt numFmtId="0" formatCode="General"/>
    </odxf>
    <ndxf>
      <numFmt numFmtId="19" formatCode="yyyy/mm/dd"/>
    </ndxf>
  </rcc>
  <rcc rId="36" sId="1">
    <nc r="X214" t="inlineStr">
      <is>
        <t>Presented at ETIB</t>
      </is>
    </nc>
  </rcc>
  <rfmt sheetId="1" sqref="A153:XFD153" start="0" length="2147483647">
    <dxf>
      <font>
        <color auto="1"/>
      </font>
    </dxf>
  </rfmt>
  <rfmt sheetId="1" sqref="A153:XFD153">
    <dxf>
      <alignment horizontal="general" readingOrder="0"/>
    </dxf>
  </rfmt>
  <rfmt sheetId="1" sqref="A153:XFD153">
    <dxf>
      <alignment horizontal="left" readingOrder="0"/>
    </dxf>
  </rfmt>
  <rcc rId="37" sId="1" odxf="1" dxf="1" numFmtId="19">
    <nc r="U153">
      <v>44125</v>
    </nc>
    <odxf>
      <numFmt numFmtId="0" formatCode="General"/>
    </odxf>
    <ndxf>
      <numFmt numFmtId="19" formatCode="yyyy/mm/dd"/>
    </ndxf>
  </rcc>
  <rcc rId="38" sId="1">
    <nc r="V153" t="inlineStr">
      <is>
        <t>Rob Backstrom and Ivan Maclean to come back to ETAIC with updates on potential use cases for the MS Azure based Language translation PoC</t>
      </is>
    </nc>
  </rcc>
  <rcc rId="39" sId="1" odxf="1" dxf="1" numFmtId="19">
    <nc r="W153">
      <v>44131</v>
    </nc>
    <odxf>
      <numFmt numFmtId="0" formatCode="General"/>
    </odxf>
    <ndxf>
      <numFmt numFmtId="19" formatCode="yyyy/mm/dd"/>
    </ndxf>
  </rcc>
  <rfmt sheetId="1" sqref="X153">
    <dxf>
      <alignment vertical="top" readingOrder="0"/>
    </dxf>
  </rfmt>
  <rcc rId="40" sId="1" odxf="1" dxf="1">
    <nc r="X153" t="inlineStr">
      <is>
        <t>Ivan to add the AI Translation work to the AI tracking tool. 
Ivan/Rob to connect with the AI team to examine affinities with other work such as the Simplifier (PAB) project.</t>
      </is>
    </nc>
    <odxf>
      <alignment wrapText="0" readingOrder="0"/>
    </odxf>
    <ndxf>
      <alignment wrapText="1" readingOrder="0"/>
    </ndxf>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 sId="1" quotePrefix="1">
    <oc r="O197" t="inlineStr">
      <is>
        <t>Underway - several documents in draft status</t>
      </is>
    </oc>
    <nc r="O197" t="inlineStr">
      <is>
        <t>Underway - several documents in draft status
Meeting scheduled for Nov 2nd to go over backlog of standards and guidelines</t>
      </is>
    </nc>
  </rcc>
  <rcc rId="25" sId="1" numFmtId="19">
    <oc r="P197">
      <v>44071</v>
    </oc>
    <nc r="P197">
      <v>44133</v>
    </nc>
  </rcc>
  <rcc rId="26" sId="1">
    <oc r="Q197" t="inlineStr">
      <is>
        <t>Annie Marcil</t>
      </is>
    </oc>
    <nc r="Q197" t="inlineStr">
      <is>
        <t>Ian Tessier</t>
      </is>
    </nc>
  </rcc>
  <rfmt sheetId="1" sqref="Q197">
    <dxf>
      <fill>
        <patternFill>
          <bgColor rgb="FFFFFF00"/>
        </patternFill>
      </fill>
    </dxf>
  </rfmt>
  <rfmt sheetId="1" sqref="Q197" start="0" length="2147483647">
    <dxf>
      <font>
        <color rgb="FFFF0000"/>
      </font>
    </dxf>
  </rfmt>
  <rcv guid="{AECF37A1-9D6D-498C-92E7-93D84668D34A}" action="delete"/>
  <rdn rId="0" localSheetId="1" customView="1" name="Z_AECF37A1_9D6D_498C_92E7_93D84668D34A_.wvu.FilterData" hidden="1" oldHidden="1">
    <formula>Registry!$A$1:$X$221</formula>
    <oldFormula>Registry!$A$1:$X$221</oldFormula>
  </rdn>
  <rcv guid="{AECF37A1-9D6D-498C-92E7-93D84668D34A}"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1">
    <oc r="L153" t="inlineStr">
      <is>
        <t>In Progress</t>
      </is>
    </oc>
    <nc r="L153" t="inlineStr">
      <is>
        <t>Complete</t>
      </is>
    </nc>
  </rcc>
  <rcc rId="29" sId="1" numFmtId="19">
    <oc r="P153">
      <v>44082</v>
    </oc>
    <nc r="P153">
      <v>44139</v>
    </nc>
  </rcc>
  <rcc rId="30" sId="1">
    <oc r="O153" t="inlineStr">
      <is>
        <t>Use the translator service on the Azure cloud to access text translation for CRAs verse management systems</t>
      </is>
    </oc>
    <nc r="O153" t="inlineStr">
      <is>
        <t>Use the translator service on the Azure cloud to access text translation for CRAs verse management systems
- Presented at ETAIC
- Presented at ETIB</t>
      </is>
    </nc>
  </rcc>
  <rdn rId="0" localSheetId="1" customView="1" name="Z_5A4FD136_04FA_46AA_B7A1_660C411A7C51_.wvu.Cols" hidden="1" oldHidden="1">
    <oldFormula>Registry!#REF!,Registry!$B:$E,Registry!$M:$N,Registry!$U:$X</oldFormula>
  </rdn>
  <rcv guid="{5A4FD136-04FA-46AA-B7A1-660C411A7C51}" action="delete"/>
  <rdn rId="0" localSheetId="1" customView="1" name="Z_5A4FD136_04FA_46AA_B7A1_660C411A7C51_.wvu.FilterData" hidden="1" oldHidden="1">
    <formula>Registry!$A$1:$X$221</formula>
    <oldFormula>Registry!$A$1:$X$219</oldFormula>
  </rdn>
  <rcv guid="{5A4FD136-04FA-46AA-B7A1-660C411A7C51}"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 sId="1" quotePrefix="1">
    <oc r="O12" t="inlineStr">
      <is>
        <r>
          <rPr>
            <strike/>
            <sz val="12"/>
            <rFont val="Calibri"/>
            <family val="2"/>
          </rPr>
          <t xml:space="preserve">DEV underway - TRANS and 
</t>
        </r>
        <r>
          <rPr>
            <sz val="12"/>
            <rFont val="Calibri"/>
            <family val="2"/>
          </rPr>
          <t>Internal Gateway: DEV and TRANS completed</t>
        </r>
        <r>
          <rPr>
            <strike/>
            <sz val="12"/>
            <rFont val="Calibri"/>
            <family val="2"/>
          </rPr>
          <t xml:space="preserve">
</t>
        </r>
        <r>
          <rPr>
            <sz val="12"/>
            <rFont val="Calibri"/>
            <family val="2"/>
          </rPr>
          <t>PROD schedule for</t>
        </r>
        <r>
          <rPr>
            <strike/>
            <sz val="12"/>
            <rFont val="Calibri"/>
            <family val="2"/>
          </rPr>
          <t xml:space="preserve"> </t>
        </r>
        <r>
          <rPr>
            <strike/>
            <sz val="12"/>
            <color rgb="FFFF0000"/>
            <rFont val="Calibri"/>
            <family val="2"/>
          </rPr>
          <t>Q2 FY2020-2021</t>
        </r>
        <r>
          <rPr>
            <sz val="12"/>
            <color rgb="FFFF0000"/>
            <rFont val="Calibri"/>
            <family val="2"/>
          </rPr>
          <t xml:space="preserve"> Nov 7th 2020</t>
        </r>
        <r>
          <rPr>
            <sz val="12"/>
            <rFont val="Calibri"/>
            <family val="2"/>
          </rPr>
          <t xml:space="preserve">
External Gateways: </t>
        </r>
        <r>
          <rPr>
            <strike/>
            <sz val="12"/>
            <color rgb="FFFF0000"/>
            <rFont val="Calibri"/>
            <family val="2"/>
          </rPr>
          <t>Dates TBC</t>
        </r>
        <r>
          <rPr>
            <sz val="12"/>
            <color rgb="FFFF0000"/>
            <rFont val="Calibri"/>
            <family val="2"/>
          </rPr>
          <t>Dev - 31 oct 2020, Trans - 12 Jan 2021, PROD - 15 May 2021</t>
        </r>
      </is>
    </oc>
    <nc r="O12" t="inlineStr">
      <is>
        <r>
          <rPr>
            <strike/>
            <sz val="12"/>
            <rFont val="Calibri"/>
            <family val="2"/>
          </rPr>
          <t xml:space="preserve">DEV underway - TRANS and 
</t>
        </r>
        <r>
          <rPr>
            <sz val="12"/>
            <rFont val="Calibri"/>
            <family val="2"/>
          </rPr>
          <t xml:space="preserve">Internal Gateway: Dev, Trans and Prod all configured - - SA&amp;A for the ATO of the Internal Gateway in process. Evidences to be sent last week of Jan 2021
External Gateways: Dev -completed, Trans - Feb 2021, PROD - 15 May 2021
</t>
        </r>
      </is>
    </nc>
  </rcc>
  <rcv guid="{0C8E07AA-BAB6-4F4C-838B-83E8FF4419B8}" action="delete"/>
  <rdn rId="0" localSheetId="1" customView="1" name="Z_0C8E07AA_BAB6_4F4C_838B_83E8FF4419B8_.wvu.Cols" hidden="1" oldHidden="1">
    <formula>Registry!$B:$E,Registry!$M:$N</formula>
    <oldFormula>Registry!$B:$E,Registry!$M:$N</oldFormula>
  </rdn>
  <rdn rId="0" localSheetId="1" customView="1" name="Z_0C8E07AA_BAB6_4F4C_838B_83E8FF4419B8_.wvu.FilterData" hidden="1" oldHidden="1">
    <formula>Registry!$A$1:$AB$229</formula>
    <oldFormula>Registry!$A$1:$AB$229</oldFormula>
  </rdn>
  <rcv guid="{0C8E07AA-BAB6-4F4C-838B-83E8FF4419B8}"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numFmtId="19">
    <oc r="P12">
      <v>44133</v>
    </oc>
    <nc r="P12">
      <v>44218</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 sId="1">
    <oc r="L197" t="inlineStr">
      <is>
        <t>In Progress</t>
      </is>
    </oc>
    <nc r="L197" t="inlineStr">
      <is>
        <t>Complete</t>
      </is>
    </nc>
  </rcc>
  <rcc rId="182" sId="1" numFmtId="19">
    <oc r="P197">
      <v>44133</v>
    </oc>
    <nc r="P197">
      <v>44218</v>
    </nc>
  </rcc>
  <rcv guid="{0C8E07AA-BAB6-4F4C-838B-83E8FF4419B8}" action="delete"/>
  <rdn rId="0" localSheetId="1" customView="1" name="Z_0C8E07AA_BAB6_4F4C_838B_83E8FF4419B8_.wvu.Cols" hidden="1" oldHidden="1">
    <formula>Registry!$B:$E,Registry!$M:$N</formula>
    <oldFormula>Registry!$B:$E,Registry!$M:$N</oldFormula>
  </rdn>
  <rdn rId="0" localSheetId="1" customView="1" name="Z_0C8E07AA_BAB6_4F4C_838B_83E8FF4419B8_.wvu.FilterData" hidden="1" oldHidden="1">
    <formula>Registry!$A$1:$AB$229</formula>
    <oldFormula>Registry!$A$1:$AB$229</oldFormula>
  </rdn>
  <rcv guid="{0C8E07AA-BAB6-4F4C-838B-83E8FF4419B8}"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A48" start="0" length="0">
    <dxf>
      <font>
        <strike/>
        <sz val="12"/>
        <color auto="1"/>
      </font>
      <fill>
        <patternFill patternType="solid">
          <bgColor theme="0"/>
        </patternFill>
      </fill>
      <alignment horizontal="left" vertical="top" wrapText="1" readingOrder="0"/>
      <border outline="0">
        <left style="medium">
          <color indexed="64"/>
        </left>
        <right style="medium">
          <color indexed="64"/>
        </right>
        <top style="thin">
          <color indexed="64"/>
        </top>
        <bottom style="thin">
          <color indexed="64"/>
        </bottom>
      </border>
    </dxf>
  </rfmt>
  <rcc rId="185" sId="1" xfDxf="1" dxf="1">
    <oc r="B48">
      <f>IF(AA48=1,"Identify",IF(AA48=2,"Study",IF(AA48=3,"Relate",IF(AA48=4.5,"Relate/Plan",IF(AA48=5,"Plan",IF(AA48=8,"Adopt",IF(AA48=10.5,"Adopt/Readiness",IF(AA48=13,"Readiness","TBD"))))))))</f>
    </oc>
    <nc r="B48" t="inlineStr">
      <is>
        <t>Adopt</t>
      </is>
    </nc>
    <ndxf>
      <font>
        <strike/>
        <sz val="12"/>
        <color auto="1"/>
      </font>
      <alignment horizontal="left" vertical="top" wrapText="1" readingOrder="0"/>
      <border outline="0">
        <left style="thin">
          <color indexed="64"/>
        </left>
        <right style="thin">
          <color indexed="64"/>
        </right>
        <top style="thin">
          <color indexed="64"/>
        </top>
        <bottom style="thin">
          <color indexed="64"/>
        </bottom>
      </border>
    </ndxf>
  </rcc>
  <rfmt sheetId="1" xfDxf="1" sqref="C48" start="0" length="0">
    <dxf>
      <font>
        <strike/>
        <sz val="12"/>
        <color rgb="FFFF0000"/>
      </font>
      <fill>
        <patternFill patternType="solid">
          <bgColor rgb="FFFFFF0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D48" start="0" length="0">
    <dxf>
      <font>
        <strike/>
        <sz val="12"/>
        <color rgb="FFFF0000"/>
      </font>
      <fill>
        <patternFill patternType="solid">
          <bgColor rgb="FFFFFF0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E48" start="0" length="0">
    <dxf>
      <font>
        <strike/>
        <sz val="12"/>
        <color rgb="FFFF0000"/>
      </font>
      <fill>
        <patternFill patternType="solid">
          <bgColor rgb="FFFFFF00"/>
        </patternFill>
      </fill>
      <alignment horizontal="left" vertical="top" wrapText="1" readingOrder="0"/>
      <border outline="0">
        <left style="thin">
          <color indexed="64"/>
        </left>
        <top style="thin">
          <color indexed="64"/>
        </top>
        <bottom style="thin">
          <color indexed="64"/>
        </bottom>
      </border>
    </dxf>
  </rfmt>
  <rfmt sheetId="1" xfDxf="1" sqref="F48" start="0" length="0">
    <dxf>
      <font>
        <sz val="12"/>
      </font>
      <alignment vertical="top" readingOrder="0"/>
      <border outline="0">
        <left style="medium">
          <color indexed="64"/>
        </left>
        <right style="thin">
          <color indexed="64"/>
        </right>
        <bottom style="thin">
          <color indexed="64"/>
        </bottom>
      </border>
    </dxf>
  </rfmt>
  <rfmt sheetId="1" xfDxf="1" sqref="G48" start="0" length="0">
    <dxf>
      <font>
        <strike/>
        <sz val="12"/>
        <color auto="1"/>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xfDxf="1" sqref="H48" start="0" length="0">
    <dxf>
      <font>
        <strike/>
        <sz val="12"/>
        <color auto="1"/>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I48" start="0" length="0">
    <dxf>
      <font>
        <strike/>
        <sz val="12"/>
        <color auto="1"/>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xfDxf="1" sqref="J48" start="0" length="0">
    <dxf>
      <font>
        <strike/>
        <sz val="12"/>
        <color auto="1"/>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xfDxf="1" sqref="K48" start="0" length="0">
    <dxf>
      <font>
        <strike/>
        <sz val="12"/>
        <color auto="1"/>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L48" start="0" length="0">
    <dxf>
      <font>
        <strike/>
        <sz val="12"/>
        <color auto="1"/>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M48" start="0" length="0">
    <dxf>
      <font>
        <strike/>
        <sz val="12"/>
        <color auto="1"/>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N48" start="0" length="0">
    <dxf>
      <font>
        <strike/>
        <sz val="12"/>
        <color auto="1"/>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xfDxf="1" sqref="O48" start="0" length="0">
    <dxf>
      <font>
        <strike/>
        <sz val="12"/>
        <color auto="1"/>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P48" start="0" length="0">
    <dxf>
      <font>
        <sz val="12"/>
        <color auto="1"/>
      </font>
      <numFmt numFmtId="19" formatCode="yyyy/mm/dd"/>
      <fill>
        <patternFill patternType="solid">
          <bgColor theme="0"/>
        </patternFill>
      </fill>
      <alignment horizontal="center" vertical="top" wrapText="1" readingOrder="0"/>
      <border outline="0">
        <left style="thin">
          <color indexed="64"/>
        </left>
        <right style="thin">
          <color indexed="64"/>
        </right>
        <top style="thin">
          <color indexed="64"/>
        </top>
        <bottom style="thin">
          <color indexed="64"/>
        </bottom>
      </border>
    </dxf>
  </rfmt>
  <rfmt sheetId="1" xfDxf="1" sqref="Q48" start="0" length="0">
    <dxf>
      <font>
        <sz val="12"/>
        <color auto="1"/>
      </font>
      <fill>
        <patternFill patternType="solid">
          <bgColor theme="0"/>
        </patternFill>
      </fill>
      <alignment horizontal="center" vertical="top" wrapText="1" readingOrder="0"/>
      <border outline="0">
        <right style="medium">
          <color indexed="64"/>
        </right>
        <top style="thin">
          <color indexed="64"/>
        </top>
        <bottom style="thin">
          <color indexed="64"/>
        </bottom>
      </border>
    </dxf>
  </rfmt>
  <rfmt sheetId="1" xfDxf="1" sqref="R48" start="0" length="0">
    <dxf>
      <font>
        <strike/>
        <sz val="12"/>
        <color auto="1"/>
      </font>
      <fill>
        <patternFill patternType="solid">
          <bgColor theme="0"/>
        </patternFill>
      </fill>
      <alignment horizontal="left" vertical="top" readingOrder="0"/>
      <border outline="0">
        <right style="thin">
          <color indexed="64"/>
        </right>
        <top style="thin">
          <color indexed="64"/>
        </top>
        <bottom style="thin">
          <color indexed="64"/>
        </bottom>
      </border>
    </dxf>
  </rfmt>
  <rfmt sheetId="1" xfDxf="1" sqref="S48" start="0" length="0">
    <dxf>
      <font>
        <strike/>
        <sz val="12"/>
        <color auto="1"/>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xfDxf="1" sqref="T48" start="0" length="0">
    <dxf>
      <font>
        <strike/>
        <sz val="12"/>
        <color auto="1"/>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xfDxf="1" sqref="U48" start="0" length="0">
    <dxf>
      <font>
        <strike/>
        <sz val="12"/>
        <color rgb="FFFF0000"/>
      </font>
      <fill>
        <patternFill patternType="solid">
          <bgColor rgb="FFFFFF00"/>
        </patternFill>
      </fill>
      <alignment horizontal="left" vertical="top" readingOrder="0"/>
      <border outline="0">
        <right style="thin">
          <color indexed="64"/>
        </right>
        <top style="thin">
          <color indexed="64"/>
        </top>
        <bottom style="thin">
          <color indexed="64"/>
        </bottom>
      </border>
    </dxf>
  </rfmt>
  <rfmt sheetId="1" xfDxf="1" sqref="V48" start="0" length="0">
    <dxf>
      <font>
        <strike/>
        <sz val="12"/>
        <color rgb="FFFF0000"/>
      </font>
      <fill>
        <patternFill patternType="solid">
          <bgColor rgb="FFFFFF00"/>
        </patternFill>
      </fill>
      <alignment horizontal="left" vertical="top" readingOrder="0"/>
      <border outline="0">
        <left style="thin">
          <color indexed="64"/>
        </left>
        <right style="thin">
          <color indexed="64"/>
        </right>
        <top style="thin">
          <color indexed="64"/>
        </top>
        <bottom style="thin">
          <color indexed="64"/>
        </bottom>
      </border>
    </dxf>
  </rfmt>
  <rfmt sheetId="1" xfDxf="1" sqref="W48" start="0" length="0">
    <dxf>
      <font>
        <strike/>
        <sz val="12"/>
        <color rgb="FFFF0000"/>
      </font>
      <fill>
        <patternFill patternType="solid">
          <bgColor rgb="FFFFFF00"/>
        </patternFill>
      </fill>
      <alignment horizontal="left" vertical="center" readingOrder="0"/>
      <border outline="0">
        <left style="thin">
          <color indexed="64"/>
        </left>
        <right style="thin">
          <color indexed="64"/>
        </right>
        <top style="thin">
          <color indexed="64"/>
        </top>
        <bottom style="thin">
          <color indexed="64"/>
        </bottom>
      </border>
    </dxf>
  </rfmt>
  <rfmt sheetId="1" xfDxf="1" sqref="X48" start="0" length="0">
    <dxf>
      <font>
        <strike/>
        <sz val="12"/>
        <color rgb="FFFF0000"/>
      </font>
      <fill>
        <patternFill patternType="solid">
          <bgColor rgb="FFFFFF00"/>
        </patternFill>
      </fill>
      <alignment horizontal="left" vertical="center" readingOrder="0"/>
      <border outline="0">
        <left style="thin">
          <color indexed="64"/>
        </left>
        <top style="thin">
          <color indexed="64"/>
        </top>
        <bottom style="thin">
          <color indexed="64"/>
        </bottom>
      </border>
    </dxf>
  </rfmt>
  <rfmt sheetId="1" xfDxf="1" sqref="Y48" start="0" length="0">
    <dxf>
      <font>
        <strike/>
        <sz val="12"/>
        <color auto="1"/>
      </font>
      <fill>
        <patternFill patternType="solid">
          <bgColor theme="0"/>
        </patternFill>
      </fill>
      <alignment horizontal="center" vertical="top" wrapText="1" readingOrder="0"/>
      <border outline="0">
        <right style="thin">
          <color indexed="64"/>
        </right>
        <top style="thin">
          <color indexed="64"/>
        </top>
        <bottom style="thin">
          <color indexed="64"/>
        </bottom>
      </border>
    </dxf>
  </rfmt>
  <rcc rId="186" sId="1" xfDxf="1" dxf="1">
    <oc r="Z48">
      <f>IF(A48="Cloud computing (Protected B)",8,IF(A48="Cloud Computing (Unclassified)",10.5,IF(A48="Artificial Intelligence (AI) - Cyber Security",10.5,IF(A48="Gamification",10.5,IF(A48="Machine Learning",13,IF(A48="Artificial Intelligence (AI) - Chatbot",13,IF(OR(AND(G48="Backgrounder",L48="Planned",K48="TBD"),AND(G48="Research Summary",L48="Planned",K48="TBD")),1,IF(OR(G48="Backgrounder",G48="Research Summary"),2,IF(AND(OR(G48="Outlook",G48="PoC (technology)"),L48="Planned"),2,IF(OR(G48="Outlook",G48="PoC (technology)"),3,IF(AND(OR(G48="Adoption Strategy",G48="PoC (business)"),L48="Planned"),3,IF(OR(G48="Adoption Strategy",G48="PoC (business)"),5,IF(AND(OR(G48="Pilot",G48="Reference Architecture",G48="Standards"),L48="Planned"),5,IF(OR(G48="Pilot",G48="Reference Architecture",G48="Standards"),8,IF(AND(G48="Early Adopter",OR(L48="Planned",L48="In Progress")),11.25,IF(AND(G48="Early Adopter",L48="Complete"),13,0))))))))))))))))</f>
    </oc>
    <nc r="Z48">
      <v>8</v>
    </nc>
    <ndxf>
      <font>
        <strike/>
        <sz val="12"/>
        <color auto="1"/>
      </font>
      <alignment horizontal="center" vertical="top" readingOrder="0"/>
      <border outline="0">
        <left style="thin">
          <color indexed="64"/>
        </left>
        <right style="thin">
          <color indexed="64"/>
        </right>
        <top style="thin">
          <color indexed="64"/>
        </top>
        <bottom style="thin">
          <color indexed="64"/>
        </bottom>
      </border>
    </ndxf>
  </rcc>
  <rcc rId="187" sId="1" xfDxf="1" dxf="1">
    <oc r="AA48">
      <f>MAX($Z$41:$Z$46,$Z$48:$Z$53)</f>
    </oc>
    <nc r="AA48">
      <v>8</v>
    </nc>
    <ndxf>
      <font>
        <strike/>
        <sz val="12"/>
        <color auto="1"/>
      </font>
      <fill>
        <patternFill patternType="solid">
          <bgColor theme="0"/>
        </patternFill>
      </fill>
      <alignment horizontal="center" vertical="top" wrapText="1" readingOrder="0"/>
      <border outline="0">
        <left style="thin">
          <color indexed="64"/>
        </left>
        <right style="thin">
          <color indexed="64"/>
        </right>
        <top style="thin">
          <color indexed="64"/>
        </top>
        <bottom style="thin">
          <color indexed="64"/>
        </bottom>
      </border>
    </ndxf>
  </rcc>
  <rfmt sheetId="1" xfDxf="1" sqref="AB48" start="0" length="0">
    <dxf>
      <font>
        <strike/>
        <sz val="12"/>
        <color auto="1"/>
      </font>
      <alignment vertical="top" wrapText="1" readingOrder="0"/>
      <border outline="0">
        <right style="thin">
          <color indexed="64"/>
        </right>
        <top style="thin">
          <color indexed="64"/>
        </top>
        <bottom style="thin">
          <color indexed="64"/>
        </bottom>
      </border>
    </dxf>
  </rfmt>
  <rfmt sheetId="1" xfDxf="1" sqref="AC48" start="0" length="0">
    <dxf>
      <font>
        <sz val="12"/>
      </font>
    </dxf>
  </rfmt>
  <rfmt sheetId="1" xfDxf="1" sqref="AD48" start="0" length="0">
    <dxf>
      <font>
        <sz val="12"/>
      </font>
    </dxf>
  </rfmt>
  <rfmt sheetId="1" xfDxf="1" sqref="AE48" start="0" length="0">
    <dxf>
      <font>
        <sz val="12"/>
      </font>
    </dxf>
  </rfmt>
  <rfmt sheetId="1" xfDxf="1" sqref="AF48" start="0" length="0">
    <dxf>
      <font>
        <sz val="12"/>
      </font>
    </dxf>
  </rfmt>
  <rfmt sheetId="1" xfDxf="1" sqref="AG48" start="0" length="0">
    <dxf>
      <font>
        <sz val="12"/>
      </font>
    </dxf>
  </rfmt>
  <rfmt sheetId="1" xfDxf="1" sqref="AH48" start="0" length="0">
    <dxf>
      <font>
        <sz val="12"/>
      </font>
    </dxf>
  </rfmt>
  <rfmt sheetId="1" xfDxf="1" sqref="AI48" start="0" length="0">
    <dxf>
      <font>
        <sz val="12"/>
      </font>
    </dxf>
  </rfmt>
  <rfmt sheetId="1" xfDxf="1" sqref="AJ48" start="0" length="0">
    <dxf>
      <font>
        <sz val="12"/>
      </font>
    </dxf>
  </rfmt>
  <rfmt sheetId="1" xfDxf="1" sqref="AK48" start="0" length="0">
    <dxf>
      <font>
        <sz val="12"/>
      </font>
    </dxf>
  </rfmt>
  <rfmt sheetId="1" xfDxf="1" sqref="AL48" start="0" length="0">
    <dxf>
      <font>
        <sz val="12"/>
      </font>
    </dxf>
  </rfmt>
  <rfmt sheetId="1" xfDxf="1" sqref="AM48" start="0" length="0">
    <dxf>
      <font>
        <sz val="12"/>
      </font>
    </dxf>
  </rfmt>
  <rfmt sheetId="1" xfDxf="1" sqref="AN48" start="0" length="0">
    <dxf>
      <font>
        <sz val="12"/>
      </font>
    </dxf>
  </rfmt>
  <rfmt sheetId="1" xfDxf="1" sqref="AO48" start="0" length="0">
    <dxf>
      <font>
        <sz val="12"/>
      </font>
    </dxf>
  </rfmt>
  <rfmt sheetId="1" xfDxf="1" sqref="AP48" start="0" length="0">
    <dxf>
      <font>
        <sz val="12"/>
      </font>
    </dxf>
  </rfmt>
  <rfmt sheetId="1" xfDxf="1" sqref="AQ48" start="0" length="0">
    <dxf>
      <font>
        <sz val="12"/>
      </font>
    </dxf>
  </rfmt>
  <rfmt sheetId="1" xfDxf="1" sqref="AR48" start="0" length="0">
    <dxf>
      <font>
        <sz val="12"/>
      </font>
    </dxf>
  </rfmt>
  <rfmt sheetId="1" xfDxf="1" sqref="AS48" start="0" length="0">
    <dxf>
      <font>
        <sz val="12"/>
      </font>
    </dxf>
  </rfmt>
  <rfmt sheetId="1" xfDxf="1" sqref="A50" start="0" length="0">
    <dxf>
      <font>
        <sz val="12"/>
        <color auto="1"/>
      </font>
      <alignment horizontal="left" vertical="top" wrapText="1" readingOrder="0"/>
      <border outline="0">
        <left style="medium">
          <color indexed="64"/>
        </left>
        <right style="medium">
          <color indexed="64"/>
        </right>
        <top style="thin">
          <color indexed="64"/>
        </top>
        <bottom style="thin">
          <color indexed="64"/>
        </bottom>
      </border>
    </dxf>
  </rfmt>
  <rcc rId="188" sId="1" xfDxf="1" dxf="1">
    <oc r="B50">
      <f>IF(AA50=1,"Identify",IF(AA50=2,"Study",IF(AA50=3,"Relate",IF(AA50=4.5,"Relate/Plan",IF(AA50=5,"Plan",IF(AA50=8,"Adopt",IF(AA50=10.5,"Adopt/Readiness",IF(AA50=13,"Readiness","TBD"))))))))</f>
    </oc>
    <nc r="B50" t="inlineStr">
      <is>
        <t>Adopt</t>
      </is>
    </nc>
    <ndxf>
      <font>
        <sz val="12"/>
        <color auto="1"/>
      </font>
      <alignment horizontal="left" vertical="top" wrapText="1" readingOrder="0"/>
      <border outline="0">
        <left style="thin">
          <color indexed="64"/>
        </left>
        <right style="thin">
          <color indexed="64"/>
        </right>
        <top style="thin">
          <color indexed="64"/>
        </top>
        <bottom style="thin">
          <color indexed="64"/>
        </bottom>
      </border>
    </ndxf>
  </rcc>
  <rfmt sheetId="1" xfDxf="1" sqref="C50"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D50"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E50" start="0" length="0">
    <dxf>
      <font>
        <sz val="12"/>
        <color auto="1"/>
      </font>
      <alignment horizontal="left" vertical="top" wrapText="1" readingOrder="0"/>
      <border outline="0">
        <left style="thin">
          <color indexed="64"/>
        </left>
        <top style="thin">
          <color indexed="64"/>
        </top>
        <bottom style="thin">
          <color indexed="64"/>
        </bottom>
      </border>
    </dxf>
  </rfmt>
  <rfmt sheetId="1" xfDxf="1" sqref="F50" start="0" length="0">
    <dxf>
      <font>
        <sz val="12"/>
      </font>
      <alignment vertical="top" readingOrder="0"/>
      <border outline="0">
        <left style="medium">
          <color indexed="64"/>
        </left>
        <right style="thin">
          <color indexed="64"/>
        </right>
        <bottom style="thin">
          <color indexed="64"/>
        </bottom>
      </border>
    </dxf>
  </rfmt>
  <rcc rId="189" sId="1" xfDxf="1" dxf="1">
    <oc r="G50" t="inlineStr">
      <is>
        <t>Adoption Strategy</t>
      </is>
    </oc>
    <nc r="G50" t="inlineStr">
      <is>
        <t>PoC (technology)</t>
      </is>
    </nc>
    <ndxf>
      <font>
        <sz val="12"/>
        <color rgb="FFFF0000"/>
      </font>
      <fill>
        <patternFill patternType="solid">
          <bgColor rgb="FFFFFF00"/>
        </patternFill>
      </fill>
      <alignment horizontal="center" vertical="top" wrapText="1" readingOrder="0"/>
      <border outline="0">
        <left style="thin">
          <color indexed="64"/>
        </left>
        <right style="thin">
          <color indexed="64"/>
        </right>
        <top style="thin">
          <color indexed="64"/>
        </top>
        <bottom style="thin">
          <color indexed="64"/>
        </bottom>
      </border>
    </ndxf>
  </rcc>
  <rfmt sheetId="1" xfDxf="1" sqref="H50" start="0" length="0">
    <dxf>
      <font>
        <sz val="12"/>
        <color auto="1"/>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I50" start="0" length="0">
    <dxf>
      <font>
        <sz val="12"/>
        <color auto="1"/>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xfDxf="1" sqref="J50" start="0" length="0">
    <dxf>
      <font>
        <sz val="12"/>
        <color auto="1"/>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xfDxf="1" sqref="K50" start="0" length="0">
    <dxf>
      <font>
        <sz val="12"/>
        <color auto="1"/>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L50" start="0" length="0">
    <dxf>
      <font>
        <sz val="12"/>
        <color auto="1"/>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M50" start="0" length="0">
    <dxf>
      <font>
        <sz val="12"/>
        <color auto="1"/>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N50" start="0" length="0">
    <dxf>
      <font>
        <sz val="12"/>
        <color auto="1"/>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190" sId="1" xfDxf="1" dxf="1">
    <oc r="O50" t="inlineStr">
      <is>
        <r>
          <rPr>
            <strike/>
            <sz val="12"/>
            <rFont val="Calibri"/>
            <family val="2"/>
          </rPr>
          <t>Jun 19: It's been tagged as pilot because this procurement is part of establishing the protected B cloud
July 24:  PB cloud contracts in place by SSC. CRA has Azure and AWS PB environments. Currently connecting Azure through SSC's SCED that will allow safe connectivity from ground to cloud and cloud to ground. Azure due end of May 2020. AWS date to be determined, aiming for July 2020.</t>
        </r>
        <r>
          <rPr>
            <sz val="12"/>
            <rFont val="Calibri"/>
            <family val="2"/>
          </rPr>
          <t xml:space="preserve">
-Authority to Operate (ATO) approved for Azure PBLL Lab
-Security Assessment and Authorization (SA&amp;A) process initiated for AWS PBLL Lab</t>
        </r>
      </is>
    </oc>
    <nc r="O50" t="inlineStr">
      <is>
        <r>
          <rPr>
            <strike/>
            <sz val="12"/>
            <rFont val="Calibri"/>
            <family val="2"/>
          </rPr>
          <t>Jun 19: It's been tagged as pilot because this procurement is part of establishing the protected B cloud
July 24:  PB cloud contracts in place by SSC. CRA has Azure and AWS PB environments. Currently connecting Azure through SSC's SCED that will allow safe connectivity from ground to cloud and cloud to ground. Azure due end of May 2020. AWS date to be determined, aiming for July 2020.</t>
        </r>
        <r>
          <rPr>
            <sz val="12"/>
            <rFont val="Calibri"/>
            <family val="2"/>
          </rPr>
          <t xml:space="preserve">
26-Jan-2021:
-Authority to Operate (ATO) approved for Azure PBLL Lab
-Security Assessment and Authorization (SA&amp;A) process </t>
        </r>
        <r>
          <rPr>
            <strike/>
            <sz val="12"/>
            <color rgb="FFFF0000"/>
            <rFont val="Calibri"/>
            <family val="2"/>
          </rPr>
          <t>initiated</t>
        </r>
        <r>
          <rPr>
            <sz val="12"/>
            <color rgb="FFFF0000"/>
            <rFont val="Calibri"/>
            <family val="2"/>
          </rPr>
          <t xml:space="preserve"> in progress</t>
        </r>
        <r>
          <rPr>
            <sz val="12"/>
            <rFont val="Calibri"/>
            <family val="2"/>
          </rPr>
          <t xml:space="preserve"> for AWS PBLL Lab
-SAP (CAS) Pathfinder </t>
        </r>
        <r>
          <rPr>
            <strike/>
            <sz val="12"/>
            <color rgb="FFFF0000"/>
            <rFont val="Calibri"/>
            <family val="2"/>
          </rPr>
          <t>onboarding onto</t>
        </r>
        <r>
          <rPr>
            <sz val="12"/>
            <color rgb="FFFF0000"/>
            <rFont val="Calibri"/>
            <family val="2"/>
          </rPr>
          <t xml:space="preserve"> completed Proof of Concept on </t>
        </r>
        <r>
          <rPr>
            <sz val="12"/>
            <rFont val="Calibri"/>
            <family val="2"/>
          </rPr>
          <t>Azure</t>
        </r>
        <r>
          <rPr>
            <strike/>
            <sz val="12"/>
            <rFont val="Calibri"/>
            <family val="2"/>
          </rPr>
          <t xml:space="preserve"> in progress</t>
        </r>
        <r>
          <rPr>
            <sz val="12"/>
            <rFont val="Calibri"/>
            <family val="2"/>
          </rPr>
          <t xml:space="preserve">; </t>
        </r>
        <r>
          <rPr>
            <sz val="12"/>
            <color rgb="FFFF0000"/>
            <rFont val="Calibri"/>
            <family val="2"/>
          </rPr>
          <t>Pathfinder Project completed with successful results;</t>
        </r>
        <r>
          <rPr>
            <sz val="12"/>
            <rFont val="Calibri"/>
            <family val="2"/>
          </rPr>
          <t xml:space="preserve">
-Workload onboarding planning  for Proof of Concepts and remaining Pathfinders (DevOps and Call Centre) in progress</t>
        </r>
      </is>
    </nc>
    <ndxf>
      <font>
        <sz val="12"/>
        <color auto="1"/>
      </font>
      <fill>
        <patternFill patternType="solid">
          <bgColor rgb="FFFFFF00"/>
        </patternFill>
      </fill>
      <alignment horizontal="left" vertical="top" wrapText="1" readingOrder="0"/>
      <border outline="0">
        <left style="thin">
          <color indexed="64"/>
        </left>
        <right style="thin">
          <color indexed="64"/>
        </right>
        <top style="thin">
          <color indexed="64"/>
        </top>
        <bottom style="thin">
          <color indexed="64"/>
        </bottom>
      </border>
    </ndxf>
  </rcc>
  <rcc rId="191" sId="1" xfDxf="1" dxf="1" numFmtId="19">
    <oc r="P50">
      <v>44071</v>
    </oc>
    <nc r="P50">
      <v>44222</v>
    </nc>
    <ndxf>
      <font>
        <sz val="12"/>
        <color rgb="FFFF0000"/>
      </font>
      <numFmt numFmtId="19" formatCode="yyyy/mm/dd"/>
      <fill>
        <patternFill patternType="solid">
          <bgColor rgb="FFFFFF00"/>
        </patternFill>
      </fill>
      <alignment horizontal="center" vertical="top" wrapText="1" readingOrder="0"/>
      <border outline="0">
        <left style="thin">
          <color indexed="64"/>
        </left>
        <right style="thin">
          <color indexed="64"/>
        </right>
        <top style="thin">
          <color indexed="64"/>
        </top>
        <bottom style="thin">
          <color indexed="64"/>
        </bottom>
      </border>
    </ndxf>
  </rcc>
  <rfmt sheetId="1" xfDxf="1" sqref="Q50" start="0" length="0">
    <dxf>
      <font>
        <sz val="12"/>
        <color auto="1"/>
      </font>
      <fill>
        <patternFill patternType="solid">
          <bgColor theme="0"/>
        </patternFill>
      </fill>
      <alignment horizontal="center" vertical="top" wrapText="1" readingOrder="0"/>
      <border outline="0">
        <right style="medium">
          <color indexed="64"/>
        </right>
        <top style="thin">
          <color indexed="64"/>
        </top>
        <bottom style="thin">
          <color indexed="64"/>
        </bottom>
      </border>
    </dxf>
  </rfmt>
  <rfmt sheetId="1" xfDxf="1" sqref="A66" start="0" length="0">
    <dxf>
      <font>
        <sz val="12"/>
        <color auto="1"/>
      </font>
      <alignment horizontal="left" vertical="top" wrapText="1" readingOrder="0"/>
      <border outline="0">
        <left style="medium">
          <color indexed="64"/>
        </left>
        <right style="medium">
          <color indexed="64"/>
        </right>
        <top style="thin">
          <color indexed="64"/>
        </top>
        <bottom style="thin">
          <color indexed="64"/>
        </bottom>
      </border>
    </dxf>
  </rfmt>
  <rcc rId="192" sId="1" xfDxf="1" dxf="1">
    <oc r="B66">
      <f>IF(AA66=1,"Identify",IF(AA66=2,"Study",IF(AA66=3,"Relate",IF(AA66=4.5,"Relate/Plan",IF(AA66=5,"Plan",IF(AA66=8,"Adopt",IF(AA66=10.5,"Adopt/Readiness",IF(AA66=13,"Readiness","TBD"))))))))</f>
    </oc>
    <nc r="B66" t="inlineStr">
      <is>
        <t>Adopt/Readiness</t>
      </is>
    </nc>
    <ndxf>
      <font>
        <sz val="12"/>
        <color auto="1"/>
      </font>
      <alignment horizontal="left" vertical="top" wrapText="1" readingOrder="0"/>
      <border outline="0">
        <left style="thin">
          <color indexed="64"/>
        </left>
        <right style="thin">
          <color indexed="64"/>
        </right>
        <top style="thin">
          <color indexed="64"/>
        </top>
        <bottom style="thin">
          <color indexed="64"/>
        </bottom>
      </border>
    </ndxf>
  </rcc>
  <rfmt sheetId="1" xfDxf="1" sqref="C66"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D66"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E66" start="0" length="0">
    <dxf>
      <font>
        <sz val="12"/>
        <color auto="1"/>
      </font>
      <alignment horizontal="left" vertical="top" wrapText="1" readingOrder="0"/>
      <border outline="0">
        <left style="thin">
          <color indexed="64"/>
        </left>
        <top style="thin">
          <color indexed="64"/>
        </top>
        <bottom style="thin">
          <color indexed="64"/>
        </bottom>
      </border>
    </dxf>
  </rfmt>
  <rfmt sheetId="1" xfDxf="1" sqref="F66" start="0" length="0">
    <dxf>
      <font>
        <sz val="12"/>
      </font>
      <alignment vertical="top" readingOrder="0"/>
      <border outline="0">
        <left style="medium">
          <color indexed="64"/>
        </left>
        <right style="thin">
          <color indexed="64"/>
        </right>
        <bottom style="thin">
          <color indexed="64"/>
        </bottom>
      </border>
    </dxf>
  </rfmt>
  <rfmt sheetId="1" xfDxf="1" sqref="G66" start="0" length="0">
    <dxf>
      <font>
        <sz val="12"/>
        <color auto="1"/>
      </font>
      <alignment horizontal="center" vertical="top" wrapText="1" readingOrder="0"/>
      <border outline="0">
        <left style="thin">
          <color indexed="64"/>
        </left>
        <right style="thin">
          <color indexed="64"/>
        </right>
        <top style="thin">
          <color indexed="64"/>
        </top>
        <bottom style="thin">
          <color indexed="64"/>
        </bottom>
      </border>
    </dxf>
  </rfmt>
  <rfmt sheetId="1" xfDxf="1" sqref="H66"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I66" start="0" length="0">
    <dxf>
      <font>
        <sz val="12"/>
        <color auto="1"/>
      </font>
      <alignment horizontal="left" vertical="top" readingOrder="0"/>
      <border outline="0">
        <left style="thin">
          <color indexed="64"/>
        </left>
        <right style="thin">
          <color indexed="64"/>
        </right>
        <top style="thin">
          <color indexed="64"/>
        </top>
        <bottom style="thin">
          <color indexed="64"/>
        </bottom>
      </border>
    </dxf>
  </rfmt>
  <rfmt sheetId="1" xfDxf="1" sqref="J66" start="0" length="0">
    <dxf>
      <font>
        <sz val="12"/>
        <color auto="1"/>
      </font>
      <alignment horizontal="left" vertical="top" readingOrder="0"/>
      <border outline="0">
        <left style="thin">
          <color indexed="64"/>
        </left>
        <right style="thin">
          <color indexed="64"/>
        </right>
        <top style="thin">
          <color indexed="64"/>
        </top>
        <bottom style="thin">
          <color indexed="64"/>
        </bottom>
      </border>
    </dxf>
  </rfmt>
  <rfmt sheetId="1" xfDxf="1" sqref="K66"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L66"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M66"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N66" start="0" length="0">
    <dxf>
      <font>
        <sz val="12"/>
        <color auto="1"/>
      </font>
      <alignment horizontal="left" vertical="top" readingOrder="0"/>
      <border outline="0">
        <left style="thin">
          <color indexed="64"/>
        </left>
        <right style="thin">
          <color indexed="64"/>
        </right>
        <top style="thin">
          <color indexed="64"/>
        </top>
        <bottom style="thin">
          <color indexed="64"/>
        </bottom>
      </border>
    </dxf>
  </rfmt>
  <rfmt sheetId="1" xfDxf="1" sqref="O66" start="0" length="0">
    <dxf>
      <font>
        <sz val="12"/>
        <color auto="1"/>
      </font>
      <fill>
        <patternFill patternType="solid">
          <bgColor rgb="FF92D05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P66" start="0" length="0">
    <dxf>
      <font>
        <sz val="12"/>
        <color auto="1"/>
      </font>
      <numFmt numFmtId="19" formatCode="yyyy/mm/dd"/>
      <alignment horizontal="center" vertical="top" wrapText="1" readingOrder="0"/>
      <border outline="0">
        <left style="thin">
          <color indexed="64"/>
        </left>
        <right style="thin">
          <color indexed="64"/>
        </right>
        <top style="thin">
          <color indexed="64"/>
        </top>
        <bottom style="thin">
          <color indexed="64"/>
        </bottom>
      </border>
    </dxf>
  </rfmt>
  <rfmt sheetId="1" xfDxf="1" sqref="Q66" start="0" length="0">
    <dxf>
      <font>
        <sz val="12"/>
        <color auto="1"/>
      </font>
      <alignment horizontal="center" vertical="top" wrapText="1" readingOrder="0"/>
      <border outline="0">
        <right style="medium">
          <color indexed="64"/>
        </right>
        <top style="thin">
          <color indexed="64"/>
        </top>
        <bottom style="thin">
          <color indexed="64"/>
        </bottom>
      </border>
    </dxf>
  </rfmt>
  <rfmt sheetId="1" xfDxf="1" sqref="R66" start="0" length="0">
    <dxf>
      <font>
        <sz val="12"/>
        <color auto="1"/>
      </font>
      <numFmt numFmtId="19" formatCode="yyyy/mm/dd"/>
      <alignment horizontal="left" vertical="top" wrapText="1" readingOrder="0"/>
      <border outline="0">
        <right style="thin">
          <color indexed="64"/>
        </right>
        <top style="thin">
          <color indexed="64"/>
        </top>
        <bottom style="thin">
          <color indexed="64"/>
        </bottom>
      </border>
    </dxf>
  </rfmt>
  <rfmt sheetId="1" xfDxf="1" sqref="S66"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T66"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cc rId="193" sId="1" xfDxf="1" dxf="1">
    <oc r="A67" t="inlineStr">
      <is>
        <t>Cloud Computing (Unclassified)</t>
      </is>
    </oc>
    <nc r="A67" t="inlineStr">
      <is>
        <r>
          <t>Cloud Computing (</t>
        </r>
        <r>
          <rPr>
            <strike/>
            <sz val="12"/>
            <color rgb="FFFF0000"/>
            <rFont val="Calibri"/>
            <family val="2"/>
          </rPr>
          <t>Unclassified)</t>
        </r>
      </is>
    </nc>
    <ndxf>
      <font>
        <strike/>
        <sz val="12"/>
        <color auto="1"/>
      </font>
      <fill>
        <patternFill patternType="solid">
          <bgColor rgb="FFFFFF00"/>
        </patternFill>
      </fill>
      <alignment horizontal="left" vertical="top" wrapText="1" readingOrder="0"/>
      <border outline="0">
        <left style="medium">
          <color indexed="64"/>
        </left>
        <right style="medium">
          <color indexed="64"/>
        </right>
        <top style="thin">
          <color indexed="64"/>
        </top>
        <bottom style="thin">
          <color indexed="64"/>
        </bottom>
      </border>
    </ndxf>
  </rcc>
  <rcc rId="194" sId="1" xfDxf="1" dxf="1">
    <oc r="B67">
      <f>IF(AA67=1,"Identify",IF(AA67=2,"Study",IF(AA67=3,"Relate",IF(AA67=4.5,"Relate/Plan",IF(AA67=5,"Plan",IF(AA67=8,"Adopt",IF(AA67=10.5,"Adopt/Readiness",IF(AA67=13,"Readiness","TBD"))))))))</f>
    </oc>
    <nc r="B67" t="inlineStr">
      <is>
        <t>Adopt/Readiness</t>
      </is>
    </nc>
    <ndxf>
      <font>
        <sz val="12"/>
        <color auto="1"/>
      </font>
      <alignment horizontal="left" vertical="top" wrapText="1" readingOrder="0"/>
      <border outline="0">
        <left style="thin">
          <color indexed="64"/>
        </left>
        <right style="thin">
          <color indexed="64"/>
        </right>
        <top style="thin">
          <color indexed="64"/>
        </top>
        <bottom style="thin">
          <color indexed="64"/>
        </bottom>
      </border>
    </ndxf>
  </rcc>
  <rfmt sheetId="1" xfDxf="1" sqref="C67"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D67"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E67" start="0" length="0">
    <dxf>
      <font>
        <sz val="12"/>
        <color auto="1"/>
      </font>
      <alignment horizontal="left" vertical="top" wrapText="1" readingOrder="0"/>
      <border outline="0">
        <left style="thin">
          <color indexed="64"/>
        </left>
        <top style="thin">
          <color indexed="64"/>
        </top>
        <bottom style="thin">
          <color indexed="64"/>
        </bottom>
      </border>
    </dxf>
  </rfmt>
  <rfmt sheetId="1" xfDxf="1" sqref="F67" start="0" length="0">
    <dxf>
      <font>
        <strike/>
        <sz val="12"/>
      </font>
      <fill>
        <patternFill patternType="solid">
          <bgColor rgb="FFFFFF00"/>
        </patternFill>
      </fill>
      <alignment vertical="top" readingOrder="0"/>
      <border outline="0">
        <left style="medium">
          <color indexed="64"/>
        </left>
        <right style="thin">
          <color indexed="64"/>
        </right>
        <bottom style="thin">
          <color indexed="64"/>
        </bottom>
      </border>
    </dxf>
  </rfmt>
  <rfmt sheetId="1" xfDxf="1" sqref="G67" start="0" length="0">
    <dxf>
      <font>
        <strike/>
        <sz val="12"/>
        <color auto="1"/>
      </font>
      <fill>
        <patternFill patternType="solid">
          <bgColor rgb="FFFFFF00"/>
        </patternFill>
      </fill>
      <alignment horizontal="center" vertical="top" wrapText="1" readingOrder="0"/>
      <border outline="0">
        <left style="thin">
          <color indexed="64"/>
        </left>
        <right style="thin">
          <color indexed="64"/>
        </right>
        <top style="thin">
          <color indexed="64"/>
        </top>
        <bottom style="thin">
          <color indexed="64"/>
        </bottom>
      </border>
    </dxf>
  </rfmt>
  <rfmt sheetId="1" xfDxf="1" sqref="H67" start="0" length="0">
    <dxf>
      <font>
        <strike/>
        <sz val="12"/>
        <color auto="1"/>
      </font>
      <fill>
        <patternFill patternType="solid">
          <bgColor rgb="FFFFFF0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I67" start="0" length="0">
    <dxf>
      <font>
        <strike/>
        <sz val="12"/>
        <color auto="1"/>
      </font>
      <fill>
        <patternFill patternType="solid">
          <bgColor rgb="FFFFFF00"/>
        </patternFill>
      </fill>
      <alignment horizontal="left" vertical="top" readingOrder="0"/>
      <border outline="0">
        <left style="thin">
          <color indexed="64"/>
        </left>
        <right style="thin">
          <color indexed="64"/>
        </right>
        <top style="thin">
          <color indexed="64"/>
        </top>
        <bottom style="thin">
          <color indexed="64"/>
        </bottom>
      </border>
    </dxf>
  </rfmt>
  <rfmt sheetId="1" xfDxf="1" sqref="J67" start="0" length="0">
    <dxf>
      <font>
        <strike/>
        <sz val="12"/>
        <color auto="1"/>
      </font>
      <fill>
        <patternFill patternType="solid">
          <bgColor rgb="FFFFFF00"/>
        </patternFill>
      </fill>
      <alignment horizontal="left" vertical="top" readingOrder="0"/>
      <border outline="0">
        <left style="thin">
          <color indexed="64"/>
        </left>
        <right style="thin">
          <color indexed="64"/>
        </right>
        <top style="thin">
          <color indexed="64"/>
        </top>
        <bottom style="thin">
          <color indexed="64"/>
        </bottom>
      </border>
    </dxf>
  </rfmt>
  <rfmt sheetId="1" xfDxf="1" sqref="K67" start="0" length="0">
    <dxf>
      <font>
        <strike/>
        <sz val="12"/>
        <color auto="1"/>
      </font>
      <fill>
        <patternFill patternType="solid">
          <bgColor rgb="FFFFFF0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L67" start="0" length="0">
    <dxf>
      <font>
        <strike/>
        <sz val="12"/>
        <color auto="1"/>
      </font>
      <fill>
        <patternFill patternType="solid">
          <bgColor rgb="FFFFFF00"/>
        </patternFill>
      </fill>
      <alignment horizontal="left" vertical="top" wrapText="1" readingOrder="0"/>
      <border outline="0">
        <left style="thin">
          <color indexed="64"/>
        </left>
        <right style="thin">
          <color indexed="64"/>
        </right>
        <top style="thin">
          <color indexed="64"/>
        </top>
        <bottom style="thin">
          <color indexed="64"/>
        </bottom>
      </border>
    </dxf>
  </rfmt>
  <rfmt sheetId="1" xfDxf="1" sqref="M67" start="0" length="0">
    <dxf>
      <font>
        <sz val="12"/>
        <color auto="1"/>
      </font>
      <alignment horizontal="left" vertical="top" wrapText="1" readingOrder="0"/>
      <border outline="0">
        <left style="thin">
          <color indexed="64"/>
        </left>
        <right style="thin">
          <color indexed="64"/>
        </right>
        <top style="thin">
          <color indexed="64"/>
        </top>
        <bottom style="thin">
          <color indexed="64"/>
        </bottom>
      </border>
    </dxf>
  </rfmt>
  <rfmt sheetId="1" xfDxf="1" sqref="N67" start="0" length="0">
    <dxf>
      <font>
        <sz val="12"/>
        <color auto="1"/>
      </font>
      <alignment horizontal="left" vertical="top" readingOrder="0"/>
      <border outline="0">
        <left style="thin">
          <color indexed="64"/>
        </left>
        <right style="thin">
          <color indexed="64"/>
        </right>
        <top style="thin">
          <color indexed="64"/>
        </top>
        <bottom style="thin">
          <color indexed="64"/>
        </bottom>
      </border>
    </dxf>
  </rfmt>
  <rcc rId="195" sId="1" xfDxf="1" dxf="1">
    <oc r="O67" t="inlineStr">
      <is>
        <r>
          <rPr>
            <strike/>
            <sz val="12"/>
            <color rgb="FFFF0000"/>
            <rFont val="Calibri"/>
            <family val="2"/>
          </rPr>
          <t xml:space="preserve">• Migration Readiness Planning project is underway and is assessing the application portfolio. The results will inform the direction for application migration to the cloud. </t>
        </r>
        <r>
          <rPr>
            <sz val="12"/>
            <color rgb="FFFF0000"/>
            <rFont val="Calibri"/>
            <family val="2"/>
          </rPr>
          <t xml:space="preserve">
</t>
        </r>
        <r>
          <rPr>
            <strike/>
            <sz val="12"/>
            <color rgb="FFFF0000"/>
            <rFont val="Calibri"/>
            <family val="2"/>
          </rPr>
          <t>• the first pass was done with the TBS scorecard in the summer and identified SAP. As part of the Migration Readiness Planning and Discovery project we will review our entire portfolio and patterns to determine what else can move and how.
Jun 19: We (SC&amp;D) decided that it is an early adopter (activity type) because it is identifying early adopter assets to move to cloud.
WE NEED TO ASK CLOUD (LUC) ABOUT THIS.</t>
        </r>
        <r>
          <rPr>
            <sz val="12"/>
            <color rgb="FFFF0000"/>
            <rFont val="Calibri"/>
            <family val="2"/>
          </rPr>
          <t xml:space="preserve">
</t>
        </r>
        <r>
          <rPr>
            <strike/>
            <sz val="12"/>
            <color rgb="FFFF0000"/>
            <rFont val="Calibri"/>
            <family val="2"/>
          </rPr>
          <t xml:space="preserve">
July 24: "Adoption Strategy" is most appropriate status. No status change for this month.</t>
        </r>
        <r>
          <rPr>
            <sz val="12"/>
            <color rgb="FFFF0000"/>
            <rFont val="Calibri"/>
            <family val="2"/>
          </rPr>
          <t xml:space="preserve">
-SAP (CAS) Pathfinder onboarding onto Azure in progress; 
-Workload onboarding planning  for Proof of Concepts and Pathfinders (DevOps and Call Centre) in progress</t>
        </r>
      </is>
    </oc>
    <nc r="O67" t="inlineStr">
      <is>
        <r>
          <rPr>
            <strike/>
            <sz val="12"/>
            <color rgb="FFFF0000"/>
            <rFont val="Calibri"/>
            <family val="2"/>
          </rPr>
          <t xml:space="preserve">• Migration Readiness Planning project is underway and is assessing the application portfolio. The results will inform the direction for application migration to the cloud. </t>
        </r>
        <r>
          <rPr>
            <sz val="12"/>
            <color rgb="FFFF0000"/>
            <rFont val="Calibri"/>
            <family val="2"/>
          </rPr>
          <t xml:space="preserve">
</t>
        </r>
        <r>
          <rPr>
            <strike/>
            <sz val="12"/>
            <color rgb="FFFF0000"/>
            <rFont val="Calibri"/>
            <family val="2"/>
          </rPr>
          <t>• the first pass was done with the TBS scorecard in the summer and identified SAP. As part of the Migration Readiness Planning and Discovery project we will review our entire portfolio and patterns to determine what else can move and how.
Jun 19: We (SC&amp;D) decided that it is an early adopter (activity type) because it is identifying early adopter assets to move to cloud.
WE NEED TO ASK CLOUD (LUC) ABOUT THIS.</t>
        </r>
        <r>
          <rPr>
            <sz val="12"/>
            <color rgb="FFFF0000"/>
            <rFont val="Calibri"/>
            <family val="2"/>
          </rPr>
          <t xml:space="preserve">
</t>
        </r>
        <r>
          <rPr>
            <strike/>
            <sz val="12"/>
            <color rgb="FFFF0000"/>
            <rFont val="Calibri"/>
            <family val="2"/>
          </rPr>
          <t>July 24: "Adoption Strategy" is most appropriate status. No status change for this month.</t>
        </r>
        <r>
          <rPr>
            <sz val="12"/>
            <color rgb="FFFF0000"/>
            <rFont val="Calibri"/>
            <family val="2"/>
          </rPr>
          <t xml:space="preserve">
</t>
        </r>
        <r>
          <rPr>
            <strike/>
            <sz val="12"/>
            <color rgb="FFFF0000"/>
            <rFont val="Calibri"/>
            <family val="2"/>
          </rPr>
          <t xml:space="preserve">-SAP (CAS) Pathfinder onboarding onto Azure in progress; 
-Workload onboarding planning  for Proof of Concepts and Pathfinders (DevOps and Call Centre) in progress
</t>
        </r>
        <r>
          <rPr>
            <sz val="12"/>
            <color rgb="FFFF0000"/>
            <rFont val="Calibri"/>
            <family val="2"/>
          </rPr>
          <t>We recommend removing this entry since it is not accurate and redundant --Cloud Computing Unclassified is reported on  row 66 and Cloud Computing (Protected B) is reported on row 50. Updates have been provided to those enteries as appropriate.</t>
        </r>
      </is>
    </nc>
    <ndxf>
      <font>
        <sz val="12"/>
        <color rgb="FFFF0000"/>
      </font>
      <fill>
        <patternFill patternType="solid">
          <bgColor rgb="FFFFFF00"/>
        </patternFill>
      </fill>
      <alignment horizontal="left" vertical="top" wrapText="1" readingOrder="0"/>
      <border outline="0">
        <left style="thin">
          <color indexed="64"/>
        </left>
        <right style="thin">
          <color indexed="64"/>
        </right>
        <top style="thin">
          <color indexed="64"/>
        </top>
        <bottom style="thin">
          <color indexed="64"/>
        </bottom>
      </border>
    </ndxf>
  </rcc>
  <rfmt sheetId="1" xfDxf="1" sqref="P67" start="0" length="0">
    <dxf>
      <font>
        <sz val="12"/>
        <color rgb="FFFF0000"/>
      </font>
      <numFmt numFmtId="19" formatCode="yyyy/mm/dd"/>
      <fill>
        <patternFill patternType="solid">
          <bgColor rgb="FFFFFF00"/>
        </patternFill>
      </fill>
      <alignment horizontal="center" vertical="top" wrapText="1" readingOrder="0"/>
      <border outline="0">
        <left style="thin">
          <color indexed="64"/>
        </left>
        <right style="thin">
          <color indexed="64"/>
        </right>
        <top style="thin">
          <color indexed="64"/>
        </top>
        <bottom style="thin">
          <color indexed="64"/>
        </bottom>
      </border>
    </dxf>
  </rfmt>
  <rfmt sheetId="1" xfDxf="1" sqref="Q67" start="0" length="0">
    <dxf>
      <font>
        <sz val="12"/>
        <color auto="1"/>
      </font>
      <fill>
        <patternFill patternType="solid">
          <bgColor theme="0"/>
        </patternFill>
      </fill>
      <alignment horizontal="center" vertical="top" wrapText="1" readingOrder="0"/>
      <border outline="0">
        <right style="medium">
          <color indexed="64"/>
        </right>
        <top style="thin">
          <color indexed="64"/>
        </top>
        <bottom style="thin">
          <color indexed="64"/>
        </bottom>
      </border>
    </dxf>
  </rfmt>
  <rcv guid="{0C8E07AA-BAB6-4F4C-838B-83E8FF4419B8}" action="delete"/>
  <rdn rId="0" localSheetId="1" customView="1" name="Z_0C8E07AA_BAB6_4F4C_838B_83E8FF4419B8_.wvu.Cols" hidden="1" oldHidden="1">
    <formula>Registry!$B:$E,Registry!$M:$N</formula>
    <oldFormula>Registry!$B:$E,Registry!$M:$N</oldFormula>
  </rdn>
  <rdn rId="0" localSheetId="1" customView="1" name="Z_0C8E07AA_BAB6_4F4C_838B_83E8FF4419B8_.wvu.FilterData" hidden="1" oldHidden="1">
    <formula>Registry!$A$1:$AB$229</formula>
    <oldFormula>Registry!$A$1:$AB$229</oldFormula>
  </rdn>
  <rcv guid="{0C8E07AA-BAB6-4F4C-838B-83E8FF4419B8}"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O169">
    <dxf>
      <fill>
        <patternFill patternType="none">
          <bgColor auto="1"/>
        </patternFill>
      </fill>
    </dxf>
  </rfmt>
  <rfmt sheetId="1" sqref="O169" start="0" length="2147483647">
    <dxf>
      <font>
        <color theme="1"/>
      </font>
    </dxf>
  </rfmt>
  <rcc rId="198" sId="1">
    <oc r="O169" t="inlineStr">
      <is>
        <r>
          <rPr>
            <strike/>
            <sz val="12"/>
            <color rgb="FFFF0000"/>
            <rFont val="Calibri"/>
            <family val="2"/>
          </rPr>
          <t>Analysis is ongoing. OpenShift is in the SETI LAB currently. R&amp;D continuing on Quarkus.  TSRP for Quarkus was submitted.</t>
        </r>
        <r>
          <rPr>
            <sz val="12"/>
            <color rgb="FFFF0000"/>
            <rFont val="Calibri"/>
            <family val="2"/>
          </rPr>
          <t xml:space="preserve">
</t>
        </r>
        <r>
          <rPr>
            <strike/>
            <sz val="12"/>
            <color rgb="FFFF0000"/>
            <rFont val="Calibri"/>
            <family val="2"/>
          </rPr>
          <t xml:space="preserve">
OpenShift 3.11 cluster running in lab with a second cluster currently being configured for Progress Tracker and DevOps early development work.</t>
        </r>
        <r>
          <rPr>
            <sz val="12"/>
            <color rgb="FFFF0000"/>
            <rFont val="Calibri"/>
            <family val="2"/>
          </rPr>
          <t xml:space="preserve">
Quarkus 1.4.2 TSR-P completed.  Development work started for initial Progress Tracker cloud-native services.
OpenShift 4.x cluster running in lab with a second cluster currently being configured for Progress Tracker and DevOps early development work.  Collaboration happening with the Cloud CoE to introduce containerized platform for dev in the cloud.  Quarkus 1.4.2 TSR-P completed.  Development work started for initial Progress Tracker cloud-native services.</t>
        </r>
      </is>
    </oc>
    <nc r="O169" t="inlineStr">
      <is>
        <t xml:space="preserve">Quarkus 1.4.2 TSR-P completed.  Development work started for initial Progress Tracker cloud-native services.
OpenShift 4.x cluster running in lab with a second cluster currently being configured for Progress Tracker and DevOps early development work.  Collaboration happening with the Cloud CoE to introduce containerized platform for dev in the cloud.  Quarkus 1.4.2 TSR-P completed.  Development work started for initial Progress Tracker cloud-native services.
OpenShift 4.x cluster running in lab with a second cluster currently being configured for Progress Tracker and DevOps early development work.  Collaboration happening with the Cloud CoE to introduce containerized platform for dev in the cloud.  Quarkus 1.4.2 TSR-P completed.  Development work started for initial Progress Tracker cloud-native services.
</t>
      </is>
    </nc>
  </rcc>
  <rfmt sheetId="1" sqref="P169">
    <dxf>
      <fill>
        <patternFill patternType="none">
          <bgColor auto="1"/>
        </patternFill>
      </fill>
    </dxf>
  </rfmt>
  <rfmt sheetId="1" sqref="P169" start="0" length="2147483647">
    <dxf>
      <font>
        <color theme="1"/>
      </font>
    </dxf>
  </rfmt>
  <rfmt sheetId="1" sqref="G169">
    <dxf>
      <fill>
        <patternFill patternType="none">
          <bgColor auto="1"/>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
    <oc r="A222" t="inlineStr">
      <is>
        <t>NoSQL Graph DB</t>
      </is>
    </oc>
    <nc r="A222" t="inlineStr">
      <is>
        <t>NoSQL Databases (NoSQL Graph DB)</t>
      </is>
    </nc>
  </rcc>
  <rcc rId="200" sId="1" odxf="1" dxf="1" numFmtId="19">
    <nc r="R222">
      <v>44224</v>
    </nc>
    <odxf>
      <numFmt numFmtId="0" formatCode="General"/>
    </odxf>
    <ndxf>
      <numFmt numFmtId="19" formatCode="yyyy/mm/dd"/>
    </ndxf>
  </rcc>
  <rcc rId="201" sId="1">
    <nc r="S222" t="inlineStr">
      <is>
        <t>Shamir Alavi</t>
      </is>
    </nc>
  </rcc>
  <rfmt sheetId="1" sqref="R222">
    <dxf>
      <alignment horizontal="left" readingOrder="0"/>
    </dxf>
  </rfmt>
  <rcc rId="202" sId="1">
    <nc r="T222" t="inlineStr">
      <is>
        <t>Updated the technology name to align with existing activities entered for the same technology (NoSQL)</t>
      </is>
    </nc>
  </rcc>
  <rcc rId="203" sId="1" odxf="1" dxf="1" numFmtId="19">
    <nc r="U222">
      <v>44224</v>
    </nc>
    <odxf>
      <numFmt numFmtId="0" formatCode="General"/>
    </odxf>
    <ndxf>
      <numFmt numFmtId="19" formatCode="yyyy/mm/dd"/>
    </ndxf>
  </rcc>
  <rfmt sheetId="1" sqref="U222">
    <dxf>
      <alignment horizontal="left" readingOrder="0"/>
    </dxf>
  </rfmt>
  <rcc rId="204" sId="1">
    <nc r="V222" t="inlineStr">
      <is>
        <t>Explore use cases by collaborating with DBID and SAID and come back to ETAIC with an update</t>
      </is>
    </nc>
  </rcc>
  <rcv guid="{8248C29E-762F-468E-8127-21B9CC1401BE}" action="delete"/>
  <rdn rId="0" localSheetId="1" customView="1" name="Z_8248C29E_762F_468E_8127_21B9CC1401BE_.wvu.Cols" hidden="1" oldHidden="1">
    <formula>Registry!$B:$E,Registry!$M:$N</formula>
    <oldFormula>Registry!$B:$E,Registry!$M:$N</oldFormula>
  </rdn>
  <rdn rId="0" localSheetId="1" customView="1" name="Z_8248C29E_762F_468E_8127_21B9CC1401BE_.wvu.FilterData" hidden="1" oldHidden="1">
    <formula>Registry!$A$1:$AB$229</formula>
    <oldFormula>Registry!$A$1:$AB$229</oldFormula>
  </rdn>
  <rcv guid="{8248C29E-762F-468E-8127-21B9CC1401BE}"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Y229">
    <dxf>
      <fill>
        <patternFill patternType="none">
          <bgColor auto="1"/>
        </patternFill>
      </fill>
    </dxf>
  </rfmt>
  <rfmt sheetId="1" sqref="A2:Y229" start="0" length="2147483647">
    <dxf>
      <font>
        <color auto="1"/>
      </font>
    </dxf>
  </rfmt>
  <rcc rId="207" sId="1" odxf="1" dxf="1" numFmtId="19">
    <nc r="U10">
      <v>44111</v>
    </nc>
    <odxf>
      <numFmt numFmtId="0" formatCode="General"/>
    </odxf>
    <ndxf>
      <numFmt numFmtId="19" formatCode="yyyy/mm/dd"/>
    </ndxf>
  </rcc>
  <rcc rId="208" sId="1">
    <nc r="V10" t="inlineStr">
      <is>
        <t>N/A - Information only</t>
      </is>
    </nc>
  </rcc>
  <rcc rId="209" sId="1" odxf="1" dxf="1" numFmtId="19">
    <nc r="U118">
      <v>44224</v>
    </nc>
    <odxf>
      <numFmt numFmtId="0" formatCode="General"/>
    </odxf>
    <ndxf>
      <numFmt numFmtId="19" formatCode="yyyy/mm/dd"/>
    </ndxf>
  </rcc>
  <rcc rId="210" sId="1">
    <nc r="V118" t="inlineStr">
      <is>
        <t>No decisions because an Outlook is going to be presented on XAI in future</t>
      </is>
    </nc>
  </rcc>
  <rfmt sheetId="1" sqref="U1:U1048576">
    <dxf>
      <alignment horizontal="general" readingOrder="0"/>
    </dxf>
  </rfmt>
  <rfmt sheetId="1" sqref="U1:U1048576">
    <dxf>
      <alignment horizontal="left" readingOrder="0"/>
    </dxf>
  </rfmt>
  <rm rId="211" sheetId="1" source="A223:XFD223" destination="A230:XFD230" sourceSheetId="1">
    <undo index="0" exp="area" dr="$Z$178:$Z$179" r="AA193" sId="1"/>
    <undo index="0" exp="area" dr="$Z$178:$Z$179" r="AA194" sId="1"/>
    <rfmt sheetId="1" xfDxf="1" sqref="A230:XFD230" start="0" length="0">
      <dxf>
        <font>
          <sz val="12"/>
        </font>
        <alignment vertical="top" readingOrder="0"/>
      </dxf>
    </rfmt>
    <rfmt sheetId="1" sqref="O230" start="0" length="0">
      <dxf/>
    </rfmt>
    <rfmt sheetId="1" sqref="P230" start="0" length="0">
      <dxf>
        <numFmt numFmtId="19" formatCode="yyyy/mm/dd"/>
      </dxf>
    </rfmt>
    <rfmt sheetId="1" sqref="Q230" start="0" length="0">
      <dxf/>
    </rfmt>
    <rfmt sheetId="1" sqref="U230" start="0" length="0">
      <dxf>
        <alignment horizontal="left" readingOrder="0"/>
      </dxf>
    </rfmt>
  </rm>
  <rm rId="212" sheetId="1" source="A224:XFD224" destination="A231:XFD231" sourceSheetId="1">
    <rfmt sheetId="1" xfDxf="1" sqref="A231:XFD231" start="0" length="0">
      <dxf>
        <font>
          <sz val="12"/>
        </font>
        <alignment vertical="top" readingOrder="0"/>
      </dxf>
    </rfmt>
    <rfmt sheetId="1" sqref="O231" start="0" length="0">
      <dxf/>
    </rfmt>
    <rfmt sheetId="1" sqref="P231" start="0" length="0">
      <dxf>
        <numFmt numFmtId="19" formatCode="yyyy/mm/dd"/>
      </dxf>
    </rfmt>
    <rfmt sheetId="1" sqref="Q231" start="0" length="0">
      <dxf/>
    </rfmt>
    <rfmt sheetId="1" sqref="U231" start="0" length="0">
      <dxf>
        <alignment horizontal="left" readingOrder="0"/>
      </dxf>
    </rfmt>
  </rm>
  <rm rId="213" sheetId="1" source="A225:XFD225" destination="A232:XFD232" sourceSheetId="1">
    <rfmt sheetId="1" xfDxf="1" sqref="A232:XFD232" start="0" length="0">
      <dxf>
        <font>
          <sz val="12"/>
        </font>
        <alignment vertical="top" readingOrder="0"/>
      </dxf>
    </rfmt>
    <rfmt sheetId="1" sqref="O232" start="0" length="0">
      <dxf/>
    </rfmt>
    <rfmt sheetId="1" sqref="P232" start="0" length="0">
      <dxf>
        <numFmt numFmtId="19" formatCode="yyyy/mm/dd"/>
      </dxf>
    </rfmt>
    <rfmt sheetId="1" sqref="Q232" start="0" length="0">
      <dxf/>
    </rfmt>
    <rfmt sheetId="1" sqref="U232" start="0" length="0">
      <dxf>
        <alignment horizontal="left" readingOrder="0"/>
      </dxf>
    </rfmt>
  </rm>
  <rm rId="214" sheetId="1" source="A226:XFD226" destination="A233:XFD233" sourceSheetId="1">
    <rfmt sheetId="1" xfDxf="1" sqref="A233:XFD233" start="0" length="0">
      <dxf>
        <font>
          <sz val="12"/>
        </font>
        <alignment vertical="top" readingOrder="0"/>
      </dxf>
    </rfmt>
    <rfmt sheetId="1" sqref="O233" start="0" length="0">
      <dxf/>
    </rfmt>
    <rfmt sheetId="1" sqref="P233" start="0" length="0">
      <dxf>
        <numFmt numFmtId="19" formatCode="yyyy/mm/dd"/>
      </dxf>
    </rfmt>
    <rfmt sheetId="1" sqref="Q233" start="0" length="0">
      <dxf/>
    </rfmt>
    <rfmt sheetId="1" sqref="U233" start="0" length="0">
      <dxf>
        <alignment horizontal="left" readingOrder="0"/>
      </dxf>
    </rfmt>
  </rm>
  <rm rId="215" sheetId="1" source="A227:XFD227" destination="A234:XFD234" sourceSheetId="1">
    <rfmt sheetId="1" xfDxf="1" sqref="A234:XFD234" start="0" length="0">
      <dxf>
        <font>
          <sz val="12"/>
        </font>
        <alignment vertical="top" readingOrder="0"/>
      </dxf>
    </rfmt>
    <rfmt sheetId="1" sqref="O234" start="0" length="0">
      <dxf/>
    </rfmt>
    <rfmt sheetId="1" sqref="P234" start="0" length="0">
      <dxf>
        <numFmt numFmtId="19" formatCode="yyyy/mm/dd"/>
      </dxf>
    </rfmt>
    <rfmt sheetId="1" sqref="Q234" start="0" length="0">
      <dxf/>
    </rfmt>
    <rfmt sheetId="1" sqref="U234" start="0" length="0">
      <dxf>
        <alignment horizontal="left" readingOrder="0"/>
      </dxf>
    </rfmt>
  </rm>
  <rm rId="216" sheetId="1" source="A228:XFD228" destination="A235:XFD235" sourceSheetId="1">
    <rfmt sheetId="1" xfDxf="1" sqref="A235:XFD235" start="0" length="0">
      <dxf>
        <font>
          <sz val="12"/>
        </font>
        <alignment vertical="top" readingOrder="0"/>
      </dxf>
    </rfmt>
    <rfmt sheetId="1" sqref="O235" start="0" length="0">
      <dxf/>
    </rfmt>
    <rfmt sheetId="1" sqref="P235" start="0" length="0">
      <dxf>
        <numFmt numFmtId="19" formatCode="yyyy/mm/dd"/>
      </dxf>
    </rfmt>
    <rfmt sheetId="1" sqref="Q235" start="0" length="0">
      <dxf/>
    </rfmt>
    <rfmt sheetId="1" sqref="U235" start="0" length="0">
      <dxf>
        <alignment horizontal="left" readingOrder="0"/>
      </dxf>
    </rfmt>
  </rm>
  <rm rId="217" sheetId="1" source="A229:XFD229" destination="A236:XFD236" sourceSheetId="1">
    <rfmt sheetId="1" xfDxf="1" sqref="A236:XFD236" start="0" length="0">
      <dxf>
        <font>
          <sz val="12"/>
        </font>
        <alignment vertical="top" readingOrder="0"/>
      </dxf>
    </rfmt>
    <rfmt sheetId="1" sqref="O236" start="0" length="0">
      <dxf/>
    </rfmt>
    <rfmt sheetId="1" sqref="P236" start="0" length="0">
      <dxf>
        <numFmt numFmtId="19" formatCode="yyyy/mm/dd"/>
      </dxf>
    </rfmt>
    <rfmt sheetId="1" sqref="Q236" start="0" length="0">
      <dxf/>
    </rfmt>
    <rfmt sheetId="1" sqref="U236" start="0" length="0">
      <dxf>
        <alignment horizontal="left" readingOrder="0"/>
      </dxf>
    </rfmt>
  </rm>
  <rrc rId="218" sId="1" ref="A225:XFD225" action="deleteRow">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undo index="2" exp="area" ref3D="1" dr="$M$1:$N$1048576" dn="Z_8248C29E_762F_468E_8127_21B9CC1401BE_.wvu.Cols" sId="1"/>
    <undo index="1" exp="area" ref3D="1" dr="$B$1:$E$1048576" dn="Z_8248C29E_762F_468E_8127_21B9CC1401BE_.wvu.Cols" sId="1"/>
    <undo index="4" exp="area" ref3D="1" dr="$M$1:$N$1048576" dn="Z_A09AE4F6_B61D_4FD5_AF90_04329A6A14B6_.wvu.Cols" sId="1"/>
    <undo index="2" exp="area" ref3D="1" dr="$B$1:$E$1048576" dn="Z_A09AE4F6_B61D_4FD5_AF90_04329A6A14B6_.wvu.Cols" sId="1"/>
    <undo index="2" exp="area" ref3D="1" dr="$M$1:$N$1048576" dn="Z_0C8E07AA_BAB6_4F4C_838B_83E8FF4419B8_.wvu.Cols" sId="1"/>
    <undo index="1" exp="area" ref3D="1" dr="$B$1:$E$1048576" dn="Z_0C8E07AA_BAB6_4F4C_838B_83E8FF4419B8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167E5CAC_C694_4441_B7B0_9E1E0A8ECB62_.wvu.Cols" sId="1"/>
    <undo index="2" exp="area" ref3D="1" dr="$B$1:$E$1048576" dn="Z_167E5CAC_C694_4441_B7B0_9E1E0A8ECB62_.wvu.Cols" sId="1"/>
    <rfmt sheetId="1" xfDxf="1" sqref="A225:XFD225" start="0" length="0">
      <dxf>
        <font>
          <sz val="12"/>
        </font>
      </dxf>
    </rfmt>
    <rfmt sheetId="1" sqref="B225" start="0" length="0">
      <dxf>
        <alignment horizontal="left" vertical="top" readingOrder="0"/>
      </dxf>
    </rfmt>
    <rfmt sheetId="1" sqref="D225" start="0" length="0">
      <dxf>
        <alignment horizontal="left" vertical="top" readingOrder="0"/>
      </dxf>
    </rfmt>
    <rfmt sheetId="1" sqref="F225" start="0" length="0">
      <dxf>
        <alignment vertical="top" readingOrder="0"/>
      </dxf>
    </rfmt>
    <rfmt sheetId="1" sqref="O225" start="0" length="0">
      <dxf>
        <border outline="0">
          <right style="thin">
            <color indexed="64"/>
          </right>
        </border>
      </dxf>
    </rfmt>
    <rfmt sheetId="1" sqref="P225" start="0" length="0">
      <dxf>
        <numFmt numFmtId="19" formatCode="yyyy/mm/dd"/>
        <alignment horizontal="left" vertical="top" readingOrder="0"/>
      </dxf>
    </rfmt>
    <rfmt sheetId="1" sqref="Q225" start="0" length="0">
      <dxf>
        <border outline="0">
          <right style="medium">
            <color indexed="64"/>
          </right>
        </border>
      </dxf>
    </rfmt>
    <rfmt sheetId="1" sqref="R225" start="0" length="0">
      <dxf>
        <alignment vertical="top" readingOrder="0"/>
      </dxf>
    </rfmt>
    <rfmt sheetId="1" sqref="S225" start="0" length="0">
      <dxf>
        <alignment vertical="top" readingOrder="0"/>
      </dxf>
    </rfmt>
    <rfmt sheetId="1" sqref="T225" start="0" length="0">
      <dxf>
        <alignment vertical="top" readingOrder="0"/>
      </dxf>
    </rfmt>
    <rfmt sheetId="1" sqref="U225" start="0" length="0">
      <dxf>
        <alignment horizontal="left" vertical="top" readingOrder="0"/>
      </dxf>
    </rfmt>
    <rfmt sheetId="1" sqref="V225" start="0" length="0">
      <dxf>
        <alignment vertical="top" readingOrder="0"/>
      </dxf>
    </rfmt>
    <rfmt sheetId="1" sqref="Y225" start="0" length="0">
      <dxf>
        <alignment horizontal="center" vertical="top" readingOrder="0"/>
      </dxf>
    </rfmt>
    <rfmt sheetId="1" sqref="Z225" start="0" length="0">
      <dxf>
        <alignment horizontal="center" vertical="top" readingOrder="0"/>
      </dxf>
    </rfmt>
    <rfmt sheetId="1" sqref="AA225" start="0" length="0">
      <dxf>
        <alignment horizontal="center" vertical="top" readingOrder="0"/>
      </dxf>
    </rfmt>
  </rrc>
  <rrc rId="219" sId="1" ref="A224:XFD224" action="deleteRow">
    <undo index="0" exp="area" dr="$Z$177:$Z$229" r="AA193" sId="1"/>
    <undo index="0" exp="area" dr="$Z$177:$Z$229" r="AA192"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undo index="2" exp="area" ref3D="1" dr="$M$1:$N$1048576" dn="Z_8248C29E_762F_468E_8127_21B9CC1401BE_.wvu.Cols" sId="1"/>
    <undo index="1" exp="area" ref3D="1" dr="$B$1:$E$1048576" dn="Z_8248C29E_762F_468E_8127_21B9CC1401BE_.wvu.Cols" sId="1"/>
    <undo index="4" exp="area" ref3D="1" dr="$M$1:$N$1048576" dn="Z_A09AE4F6_B61D_4FD5_AF90_04329A6A14B6_.wvu.Cols" sId="1"/>
    <undo index="2" exp="area" ref3D="1" dr="$B$1:$E$1048576" dn="Z_A09AE4F6_B61D_4FD5_AF90_04329A6A14B6_.wvu.Cols" sId="1"/>
    <undo index="2" exp="area" ref3D="1" dr="$M$1:$N$1048576" dn="Z_0C8E07AA_BAB6_4F4C_838B_83E8FF4419B8_.wvu.Cols" sId="1"/>
    <undo index="1" exp="area" ref3D="1" dr="$B$1:$E$1048576" dn="Z_0C8E07AA_BAB6_4F4C_838B_83E8FF4419B8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167E5CAC_C694_4441_B7B0_9E1E0A8ECB62_.wvu.Cols" sId="1"/>
    <undo index="2" exp="area" ref3D="1" dr="$B$1:$E$1048576" dn="Z_167E5CAC_C694_4441_B7B0_9E1E0A8ECB62_.wvu.Cols" sId="1"/>
    <rfmt sheetId="1" xfDxf="1" sqref="A224:XFD224" start="0" length="0">
      <dxf>
        <font>
          <sz val="12"/>
        </font>
      </dxf>
    </rfmt>
    <rfmt sheetId="1" sqref="B224" start="0" length="0">
      <dxf>
        <alignment horizontal="left" vertical="top" readingOrder="0"/>
      </dxf>
    </rfmt>
    <rfmt sheetId="1" sqref="D224" start="0" length="0">
      <dxf>
        <alignment horizontal="left" vertical="top" readingOrder="0"/>
      </dxf>
    </rfmt>
    <rfmt sheetId="1" sqref="F224" start="0" length="0">
      <dxf>
        <alignment vertical="top" readingOrder="0"/>
      </dxf>
    </rfmt>
    <rfmt sheetId="1" sqref="O224" start="0" length="0">
      <dxf>
        <border outline="0">
          <right style="thin">
            <color indexed="64"/>
          </right>
        </border>
      </dxf>
    </rfmt>
    <rfmt sheetId="1" sqref="P224" start="0" length="0">
      <dxf>
        <numFmt numFmtId="19" formatCode="yyyy/mm/dd"/>
        <alignment horizontal="left" vertical="top" readingOrder="0"/>
      </dxf>
    </rfmt>
    <rfmt sheetId="1" sqref="Q224" start="0" length="0">
      <dxf>
        <border outline="0">
          <right style="medium">
            <color indexed="64"/>
          </right>
        </border>
      </dxf>
    </rfmt>
    <rfmt sheetId="1" sqref="R224" start="0" length="0">
      <dxf>
        <alignment vertical="top" readingOrder="0"/>
      </dxf>
    </rfmt>
    <rfmt sheetId="1" sqref="S224" start="0" length="0">
      <dxf>
        <alignment vertical="top" readingOrder="0"/>
      </dxf>
    </rfmt>
    <rfmt sheetId="1" sqref="T224" start="0" length="0">
      <dxf>
        <alignment vertical="top" readingOrder="0"/>
      </dxf>
    </rfmt>
    <rfmt sheetId="1" sqref="U224" start="0" length="0">
      <dxf>
        <alignment horizontal="left" vertical="top" readingOrder="0"/>
      </dxf>
    </rfmt>
    <rfmt sheetId="1" sqref="V224" start="0" length="0">
      <dxf>
        <alignment vertical="top" readingOrder="0"/>
      </dxf>
    </rfmt>
    <rfmt sheetId="1" sqref="Y224" start="0" length="0">
      <dxf>
        <alignment horizontal="center" vertical="top" readingOrder="0"/>
      </dxf>
    </rfmt>
    <rfmt sheetId="1" sqref="Z224" start="0" length="0">
      <dxf>
        <alignment horizontal="center" vertical="top" readingOrder="0"/>
      </dxf>
    </rfmt>
    <rfmt sheetId="1" sqref="AA224" start="0" length="0">
      <dxf>
        <alignment horizontal="center" vertical="top" readingOrder="0"/>
      </dxf>
    </rfmt>
  </rrc>
  <rrc rId="220" sId="1" ref="A223:XFD223" action="deleteRow">
    <undo index="0" exp="area" dr="$Z$177:$Z$228" r="AA192" sId="1"/>
    <undo index="0" exp="area" dr="$Z$177:$Z$228" r="AA191"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undo index="2" exp="area" ref3D="1" dr="$M$1:$N$1048576" dn="Z_8248C29E_762F_468E_8127_21B9CC1401BE_.wvu.Cols" sId="1"/>
    <undo index="1" exp="area" ref3D="1" dr="$B$1:$E$1048576" dn="Z_8248C29E_762F_468E_8127_21B9CC1401BE_.wvu.Cols" sId="1"/>
    <undo index="4" exp="area" ref3D="1" dr="$M$1:$N$1048576" dn="Z_A09AE4F6_B61D_4FD5_AF90_04329A6A14B6_.wvu.Cols" sId="1"/>
    <undo index="2" exp="area" ref3D="1" dr="$B$1:$E$1048576" dn="Z_A09AE4F6_B61D_4FD5_AF90_04329A6A14B6_.wvu.Cols" sId="1"/>
    <undo index="2" exp="area" ref3D="1" dr="$M$1:$N$1048576" dn="Z_0C8E07AA_BAB6_4F4C_838B_83E8FF4419B8_.wvu.Cols" sId="1"/>
    <undo index="1" exp="area" ref3D="1" dr="$B$1:$E$1048576" dn="Z_0C8E07AA_BAB6_4F4C_838B_83E8FF4419B8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167E5CAC_C694_4441_B7B0_9E1E0A8ECB62_.wvu.Cols" sId="1"/>
    <undo index="2" exp="area" ref3D="1" dr="$B$1:$E$1048576" dn="Z_167E5CAC_C694_4441_B7B0_9E1E0A8ECB62_.wvu.Cols" sId="1"/>
    <rfmt sheetId="1" xfDxf="1" sqref="A223:XFD223" start="0" length="0">
      <dxf>
        <font>
          <sz val="12"/>
        </font>
      </dxf>
    </rfmt>
    <rfmt sheetId="1" sqref="B223" start="0" length="0">
      <dxf>
        <alignment horizontal="left" vertical="top" readingOrder="0"/>
      </dxf>
    </rfmt>
    <rfmt sheetId="1" sqref="D223" start="0" length="0">
      <dxf>
        <alignment horizontal="left" vertical="top" readingOrder="0"/>
      </dxf>
    </rfmt>
    <rfmt sheetId="1" sqref="F223" start="0" length="0">
      <dxf>
        <alignment vertical="top" readingOrder="0"/>
      </dxf>
    </rfmt>
    <rfmt sheetId="1" sqref="O223" start="0" length="0">
      <dxf>
        <border outline="0">
          <right style="thin">
            <color indexed="64"/>
          </right>
        </border>
      </dxf>
    </rfmt>
    <rfmt sheetId="1" sqref="P223" start="0" length="0">
      <dxf>
        <numFmt numFmtId="19" formatCode="yyyy/mm/dd"/>
        <alignment horizontal="left" vertical="top" readingOrder="0"/>
      </dxf>
    </rfmt>
    <rfmt sheetId="1" sqref="Q223" start="0" length="0">
      <dxf>
        <border outline="0">
          <right style="medium">
            <color indexed="64"/>
          </right>
        </border>
      </dxf>
    </rfmt>
    <rfmt sheetId="1" sqref="R223" start="0" length="0">
      <dxf>
        <alignment vertical="top" readingOrder="0"/>
      </dxf>
    </rfmt>
    <rfmt sheetId="1" sqref="S223" start="0" length="0">
      <dxf>
        <alignment vertical="top" readingOrder="0"/>
      </dxf>
    </rfmt>
    <rfmt sheetId="1" sqref="T223" start="0" length="0">
      <dxf>
        <alignment vertical="top" readingOrder="0"/>
      </dxf>
    </rfmt>
    <rfmt sheetId="1" sqref="U223" start="0" length="0">
      <dxf>
        <alignment horizontal="left" vertical="top" readingOrder="0"/>
      </dxf>
    </rfmt>
    <rfmt sheetId="1" sqref="V223" start="0" length="0">
      <dxf>
        <alignment vertical="top" readingOrder="0"/>
      </dxf>
    </rfmt>
    <rfmt sheetId="1" sqref="Y223" start="0" length="0">
      <dxf>
        <alignment horizontal="center" vertical="top" readingOrder="0"/>
      </dxf>
    </rfmt>
    <rfmt sheetId="1" sqref="Z223" start="0" length="0">
      <dxf>
        <alignment horizontal="center" vertical="top" readingOrder="0"/>
      </dxf>
    </rfmt>
    <rfmt sheetId="1" sqref="AA223" start="0" length="0">
      <dxf>
        <alignment horizontal="center" vertical="top" readingOrder="0"/>
      </dxf>
    </rfmt>
  </rrc>
  <rrc rId="221" sId="1" ref="A226:XFD226" action="deleteRow">
    <undo index="0" exp="area" dr="$Z$33:$Z$36" r="AA40" sId="1"/>
    <undo index="0" exp="area" dr="$Z$33:$Z$36" r="AA39" sId="1"/>
    <undo index="0" exp="area" dr="$Z$33:$Z$36" r="AA38" sId="1"/>
    <undo index="0" exp="area" dr="$Z$33:$Z$36" r="AA37"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undo index="2" exp="area" ref3D="1" dr="$M$1:$N$1048576" dn="Z_8248C29E_762F_468E_8127_21B9CC1401BE_.wvu.Cols" sId="1"/>
    <undo index="1" exp="area" ref3D="1" dr="$B$1:$E$1048576" dn="Z_8248C29E_762F_468E_8127_21B9CC1401BE_.wvu.Cols" sId="1"/>
    <undo index="4" exp="area" ref3D="1" dr="$M$1:$N$1048576" dn="Z_A09AE4F6_B61D_4FD5_AF90_04329A6A14B6_.wvu.Cols" sId="1"/>
    <undo index="2" exp="area" ref3D="1" dr="$B$1:$E$1048576" dn="Z_A09AE4F6_B61D_4FD5_AF90_04329A6A14B6_.wvu.Cols" sId="1"/>
    <undo index="2" exp="area" ref3D="1" dr="$M$1:$N$1048576" dn="Z_0C8E07AA_BAB6_4F4C_838B_83E8FF4419B8_.wvu.Cols" sId="1"/>
    <undo index="1" exp="area" ref3D="1" dr="$B$1:$E$1048576" dn="Z_0C8E07AA_BAB6_4F4C_838B_83E8FF4419B8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167E5CAC_C694_4441_B7B0_9E1E0A8ECB62_.wvu.Cols" sId="1"/>
    <undo index="2" exp="area" ref3D="1" dr="$B$1:$E$1048576" dn="Z_167E5CAC_C694_4441_B7B0_9E1E0A8ECB62_.wvu.Cols" sId="1"/>
    <rfmt sheetId="1" xfDxf="1" sqref="A226:XFD226" start="0" length="0">
      <dxf>
        <font>
          <sz val="12"/>
        </font>
      </dxf>
    </rfmt>
    <rfmt sheetId="1" sqref="B226" start="0" length="0">
      <dxf>
        <alignment horizontal="left" vertical="top" readingOrder="0"/>
      </dxf>
    </rfmt>
    <rfmt sheetId="1" sqref="D226" start="0" length="0">
      <dxf>
        <alignment horizontal="left" vertical="top" readingOrder="0"/>
      </dxf>
    </rfmt>
    <rfmt sheetId="1" sqref="F226" start="0" length="0">
      <dxf>
        <alignment vertical="top" readingOrder="0"/>
      </dxf>
    </rfmt>
    <rfmt sheetId="1" sqref="O226" start="0" length="0">
      <dxf>
        <border outline="0">
          <right style="thin">
            <color indexed="64"/>
          </right>
        </border>
      </dxf>
    </rfmt>
    <rfmt sheetId="1" sqref="P226" start="0" length="0">
      <dxf>
        <numFmt numFmtId="19" formatCode="yyyy/mm/dd"/>
        <alignment horizontal="left" vertical="top" readingOrder="0"/>
      </dxf>
    </rfmt>
    <rfmt sheetId="1" sqref="Q226" start="0" length="0">
      <dxf>
        <border outline="0">
          <right style="medium">
            <color indexed="64"/>
          </right>
        </border>
      </dxf>
    </rfmt>
    <rfmt sheetId="1" sqref="R226" start="0" length="0">
      <dxf>
        <alignment vertical="top" readingOrder="0"/>
      </dxf>
    </rfmt>
    <rfmt sheetId="1" sqref="S226" start="0" length="0">
      <dxf>
        <alignment vertical="top" readingOrder="0"/>
      </dxf>
    </rfmt>
    <rfmt sheetId="1" sqref="T226" start="0" length="0">
      <dxf>
        <alignment vertical="top" readingOrder="0"/>
      </dxf>
    </rfmt>
    <rfmt sheetId="1" sqref="U226" start="0" length="0">
      <dxf>
        <alignment horizontal="left" vertical="top" readingOrder="0"/>
      </dxf>
    </rfmt>
    <rfmt sheetId="1" sqref="V226" start="0" length="0">
      <dxf>
        <alignment vertical="top" readingOrder="0"/>
      </dxf>
    </rfmt>
    <rfmt sheetId="1" sqref="Y226" start="0" length="0">
      <dxf>
        <alignment horizontal="center" vertical="top" readingOrder="0"/>
      </dxf>
    </rfmt>
    <rfmt sheetId="1" sqref="Z226" start="0" length="0">
      <dxf>
        <alignment horizontal="center" vertical="top" readingOrder="0"/>
      </dxf>
    </rfmt>
    <rfmt sheetId="1" sqref="AA226" start="0" length="0">
      <dxf>
        <alignment horizontal="center" vertical="top" readingOrder="0"/>
      </dxf>
    </rfmt>
  </rrc>
  <rrc rId="222" sId="1" ref="A225:XFD225" action="deleteRow">
    <undo index="0" exp="area" dr="$Z$33:$Z$35" r="AA39" sId="1"/>
    <undo index="0" exp="area" dr="$Z$33:$Z$35" r="AA38" sId="1"/>
    <undo index="0" exp="area" dr="$Z$33:$Z$35" r="AA37" sId="1"/>
    <undo index="0" exp="area" dr="$Z$33:$Z$35" r="AA36"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undo index="2" exp="area" ref3D="1" dr="$M$1:$N$1048576" dn="Z_8248C29E_762F_468E_8127_21B9CC1401BE_.wvu.Cols" sId="1"/>
    <undo index="1" exp="area" ref3D="1" dr="$B$1:$E$1048576" dn="Z_8248C29E_762F_468E_8127_21B9CC1401BE_.wvu.Cols" sId="1"/>
    <undo index="4" exp="area" ref3D="1" dr="$M$1:$N$1048576" dn="Z_A09AE4F6_B61D_4FD5_AF90_04329A6A14B6_.wvu.Cols" sId="1"/>
    <undo index="2" exp="area" ref3D="1" dr="$B$1:$E$1048576" dn="Z_A09AE4F6_B61D_4FD5_AF90_04329A6A14B6_.wvu.Cols" sId="1"/>
    <undo index="2" exp="area" ref3D="1" dr="$M$1:$N$1048576" dn="Z_0C8E07AA_BAB6_4F4C_838B_83E8FF4419B8_.wvu.Cols" sId="1"/>
    <undo index="1" exp="area" ref3D="1" dr="$B$1:$E$1048576" dn="Z_0C8E07AA_BAB6_4F4C_838B_83E8FF4419B8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167E5CAC_C694_4441_B7B0_9E1E0A8ECB62_.wvu.Cols" sId="1"/>
    <undo index="2" exp="area" ref3D="1" dr="$B$1:$E$1048576" dn="Z_167E5CAC_C694_4441_B7B0_9E1E0A8ECB62_.wvu.Cols" sId="1"/>
    <rfmt sheetId="1" xfDxf="1" sqref="A225:XFD225" start="0" length="0">
      <dxf>
        <font>
          <sz val="12"/>
        </font>
      </dxf>
    </rfmt>
    <rfmt sheetId="1" sqref="B225" start="0" length="0">
      <dxf>
        <alignment horizontal="left" vertical="top" readingOrder="0"/>
      </dxf>
    </rfmt>
    <rfmt sheetId="1" sqref="D225" start="0" length="0">
      <dxf>
        <alignment horizontal="left" vertical="top" readingOrder="0"/>
      </dxf>
    </rfmt>
    <rfmt sheetId="1" sqref="F225" start="0" length="0">
      <dxf>
        <alignment vertical="top" readingOrder="0"/>
      </dxf>
    </rfmt>
    <rfmt sheetId="1" sqref="O225" start="0" length="0">
      <dxf>
        <border outline="0">
          <right style="thin">
            <color indexed="64"/>
          </right>
        </border>
      </dxf>
    </rfmt>
    <rfmt sheetId="1" sqref="P225" start="0" length="0">
      <dxf>
        <numFmt numFmtId="19" formatCode="yyyy/mm/dd"/>
        <alignment horizontal="left" vertical="top" readingOrder="0"/>
      </dxf>
    </rfmt>
    <rfmt sheetId="1" sqref="Q225" start="0" length="0">
      <dxf>
        <border outline="0">
          <right style="medium">
            <color indexed="64"/>
          </right>
        </border>
      </dxf>
    </rfmt>
    <rfmt sheetId="1" sqref="R225" start="0" length="0">
      <dxf>
        <alignment vertical="top" readingOrder="0"/>
      </dxf>
    </rfmt>
    <rfmt sheetId="1" sqref="S225" start="0" length="0">
      <dxf>
        <alignment vertical="top" readingOrder="0"/>
      </dxf>
    </rfmt>
    <rfmt sheetId="1" sqref="T225" start="0" length="0">
      <dxf>
        <alignment vertical="top" readingOrder="0"/>
      </dxf>
    </rfmt>
    <rfmt sheetId="1" sqref="U225" start="0" length="0">
      <dxf>
        <alignment horizontal="left" vertical="top" readingOrder="0"/>
      </dxf>
    </rfmt>
    <rfmt sheetId="1" sqref="V225" start="0" length="0">
      <dxf>
        <alignment vertical="top" readingOrder="0"/>
      </dxf>
    </rfmt>
    <rfmt sheetId="1" sqref="Y225" start="0" length="0">
      <dxf>
        <alignment horizontal="center" vertical="top" readingOrder="0"/>
      </dxf>
    </rfmt>
    <rfmt sheetId="1" sqref="Z225" start="0" length="0">
      <dxf>
        <alignment horizontal="center" vertical="top" readingOrder="0"/>
      </dxf>
    </rfmt>
    <rfmt sheetId="1" sqref="AA225" start="0" length="0">
      <dxf>
        <alignment horizontal="center" vertical="top" readingOrder="0"/>
      </dxf>
    </rfmt>
  </rrc>
  <rrc rId="223" sId="1" ref="A223:XFD223" action="deleteRow">
    <undo index="0" exp="area" dr="$Z$33:$Z$34" r="AA38" sId="1"/>
    <undo index="0" exp="area" dr="$Z$33:$Z$34" r="AA37" sId="1"/>
    <undo index="0" exp="area" dr="$Z$33:$Z$34" r="AA36" sId="1"/>
    <undo index="0" exp="area" dr="$Z$33:$Z$34" r="AA35"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undo index="2" exp="area" ref3D="1" dr="$M$1:$N$1048576" dn="Z_8248C29E_762F_468E_8127_21B9CC1401BE_.wvu.Cols" sId="1"/>
    <undo index="1" exp="area" ref3D="1" dr="$B$1:$E$1048576" dn="Z_8248C29E_762F_468E_8127_21B9CC1401BE_.wvu.Cols" sId="1"/>
    <undo index="4" exp="area" ref3D="1" dr="$M$1:$N$1048576" dn="Z_A09AE4F6_B61D_4FD5_AF90_04329A6A14B6_.wvu.Cols" sId="1"/>
    <undo index="2" exp="area" ref3D="1" dr="$B$1:$E$1048576" dn="Z_A09AE4F6_B61D_4FD5_AF90_04329A6A14B6_.wvu.Cols" sId="1"/>
    <undo index="2" exp="area" ref3D="1" dr="$M$1:$N$1048576" dn="Z_0C8E07AA_BAB6_4F4C_838B_83E8FF4419B8_.wvu.Cols" sId="1"/>
    <undo index="1" exp="area" ref3D="1" dr="$B$1:$E$1048576" dn="Z_0C8E07AA_BAB6_4F4C_838B_83E8FF4419B8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167E5CAC_C694_4441_B7B0_9E1E0A8ECB62_.wvu.Cols" sId="1"/>
    <undo index="2" exp="area" ref3D="1" dr="$B$1:$E$1048576" dn="Z_167E5CAC_C694_4441_B7B0_9E1E0A8ECB62_.wvu.Cols" sId="1"/>
    <rfmt sheetId="1" xfDxf="1" sqref="A223:XFD223" start="0" length="0">
      <dxf>
        <font>
          <sz val="12"/>
        </font>
      </dxf>
    </rfmt>
    <rfmt sheetId="1" sqref="B223" start="0" length="0">
      <dxf>
        <alignment horizontal="left" vertical="top" readingOrder="0"/>
      </dxf>
    </rfmt>
    <rfmt sheetId="1" sqref="D223" start="0" length="0">
      <dxf>
        <alignment horizontal="left" vertical="top" readingOrder="0"/>
      </dxf>
    </rfmt>
    <rfmt sheetId="1" sqref="F223" start="0" length="0">
      <dxf>
        <alignment vertical="top" readingOrder="0"/>
      </dxf>
    </rfmt>
    <rfmt sheetId="1" sqref="O223" start="0" length="0">
      <dxf>
        <border outline="0">
          <right style="thin">
            <color indexed="64"/>
          </right>
        </border>
      </dxf>
    </rfmt>
    <rfmt sheetId="1" sqref="P223" start="0" length="0">
      <dxf>
        <numFmt numFmtId="19" formatCode="yyyy/mm/dd"/>
        <alignment horizontal="left" vertical="top" readingOrder="0"/>
      </dxf>
    </rfmt>
    <rfmt sheetId="1" sqref="Q223" start="0" length="0">
      <dxf>
        <border outline="0">
          <right style="medium">
            <color indexed="64"/>
          </right>
        </border>
      </dxf>
    </rfmt>
    <rfmt sheetId="1" sqref="R223" start="0" length="0">
      <dxf>
        <alignment vertical="top" readingOrder="0"/>
      </dxf>
    </rfmt>
    <rfmt sheetId="1" sqref="S223" start="0" length="0">
      <dxf>
        <alignment vertical="top" readingOrder="0"/>
      </dxf>
    </rfmt>
    <rfmt sheetId="1" sqref="T223" start="0" length="0">
      <dxf>
        <alignment vertical="top" readingOrder="0"/>
      </dxf>
    </rfmt>
    <rfmt sheetId="1" sqref="U223" start="0" length="0">
      <dxf>
        <alignment horizontal="left" vertical="top" readingOrder="0"/>
      </dxf>
    </rfmt>
    <rfmt sheetId="1" sqref="V223" start="0" length="0">
      <dxf>
        <alignment vertical="top" readingOrder="0"/>
      </dxf>
    </rfmt>
    <rfmt sheetId="1" sqref="Y223" start="0" length="0">
      <dxf>
        <alignment horizontal="center" vertical="top" readingOrder="0"/>
      </dxf>
    </rfmt>
    <rfmt sheetId="1" sqref="Z223" start="0" length="0">
      <dxf>
        <alignment horizontal="center" vertical="top" readingOrder="0"/>
      </dxf>
    </rfmt>
    <rfmt sheetId="1" sqref="AA223" start="0" length="0">
      <dxf>
        <alignment horizontal="center" vertical="top" readingOrder="0"/>
      </dxf>
    </rfmt>
  </rrc>
  <rrc rId="224" sId="1" ref="A223:XFD223" action="deleteRow">
    <undo index="0" exp="area" dr="$Z$9:$Z$11" r="AA12" sId="1"/>
    <undo index="0" exp="area" dr="$Z$9:$Z$11" r="AA11" sId="1"/>
    <undo index="0" exp="area" dr="$Z$9:$Z$11" r="AA10"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undo index="2" exp="area" ref3D="1" dr="$M$1:$N$1048576" dn="Z_8248C29E_762F_468E_8127_21B9CC1401BE_.wvu.Cols" sId="1"/>
    <undo index="1" exp="area" ref3D="1" dr="$B$1:$E$1048576" dn="Z_8248C29E_762F_468E_8127_21B9CC1401BE_.wvu.Cols" sId="1"/>
    <undo index="4" exp="area" ref3D="1" dr="$M$1:$N$1048576" dn="Z_A09AE4F6_B61D_4FD5_AF90_04329A6A14B6_.wvu.Cols" sId="1"/>
    <undo index="2" exp="area" ref3D="1" dr="$B$1:$E$1048576" dn="Z_A09AE4F6_B61D_4FD5_AF90_04329A6A14B6_.wvu.Cols" sId="1"/>
    <undo index="2" exp="area" ref3D="1" dr="$M$1:$N$1048576" dn="Z_0C8E07AA_BAB6_4F4C_838B_83E8FF4419B8_.wvu.Cols" sId="1"/>
    <undo index="1" exp="area" ref3D="1" dr="$B$1:$E$1048576" dn="Z_0C8E07AA_BAB6_4F4C_838B_83E8FF4419B8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167E5CAC_C694_4441_B7B0_9E1E0A8ECB62_.wvu.Cols" sId="1"/>
    <undo index="2" exp="area" ref3D="1" dr="$B$1:$E$1048576" dn="Z_167E5CAC_C694_4441_B7B0_9E1E0A8ECB62_.wvu.Cols" sId="1"/>
    <rfmt sheetId="1" xfDxf="1" sqref="A223:XFD223" start="0" length="0">
      <dxf>
        <font>
          <sz val="12"/>
        </font>
      </dxf>
    </rfmt>
    <rfmt sheetId="1" sqref="B223" start="0" length="0">
      <dxf>
        <alignment horizontal="left" vertical="top" readingOrder="0"/>
      </dxf>
    </rfmt>
    <rfmt sheetId="1" sqref="D223" start="0" length="0">
      <dxf>
        <alignment horizontal="left" vertical="top" readingOrder="0"/>
      </dxf>
    </rfmt>
    <rfmt sheetId="1" sqref="F223" start="0" length="0">
      <dxf>
        <alignment vertical="top" readingOrder="0"/>
      </dxf>
    </rfmt>
    <rfmt sheetId="1" sqref="O223" start="0" length="0">
      <dxf>
        <border outline="0">
          <right style="thin">
            <color indexed="64"/>
          </right>
        </border>
      </dxf>
    </rfmt>
    <rfmt sheetId="1" sqref="P223" start="0" length="0">
      <dxf>
        <numFmt numFmtId="19" formatCode="yyyy/mm/dd"/>
        <alignment horizontal="left" vertical="top" readingOrder="0"/>
      </dxf>
    </rfmt>
    <rfmt sheetId="1" sqref="Q223" start="0" length="0">
      <dxf>
        <border outline="0">
          <right style="medium">
            <color indexed="64"/>
          </right>
        </border>
      </dxf>
    </rfmt>
    <rfmt sheetId="1" sqref="R223" start="0" length="0">
      <dxf>
        <alignment vertical="top" readingOrder="0"/>
      </dxf>
    </rfmt>
    <rfmt sheetId="1" sqref="S223" start="0" length="0">
      <dxf>
        <alignment vertical="top" readingOrder="0"/>
      </dxf>
    </rfmt>
    <rfmt sheetId="1" sqref="T223" start="0" length="0">
      <dxf>
        <alignment vertical="top" readingOrder="0"/>
      </dxf>
    </rfmt>
    <rfmt sheetId="1" sqref="U223" start="0" length="0">
      <dxf>
        <alignment horizontal="left" vertical="top" readingOrder="0"/>
      </dxf>
    </rfmt>
    <rfmt sheetId="1" sqref="V223" start="0" length="0">
      <dxf>
        <alignment vertical="top" readingOrder="0"/>
      </dxf>
    </rfmt>
    <rfmt sheetId="1" sqref="Y223" start="0" length="0">
      <dxf>
        <alignment horizontal="center" vertical="top" readingOrder="0"/>
      </dxf>
    </rfmt>
    <rfmt sheetId="1" sqref="Z223" start="0" length="0">
      <dxf>
        <alignment horizontal="center" vertical="top" readingOrder="0"/>
      </dxf>
    </rfmt>
    <rfmt sheetId="1" sqref="AA223" start="0" length="0">
      <dxf>
        <alignment horizontal="center" vertical="top" readingOrder="0"/>
      </dxf>
    </rfmt>
  </rrc>
  <rfmt sheetId="1" sqref="A223:A229">
    <dxf>
      <fill>
        <patternFill patternType="solid">
          <bgColor rgb="FFFFFF00"/>
        </patternFill>
      </fill>
    </dxf>
  </rfmt>
  <rfmt sheetId="1" sqref="K223:K229">
    <dxf>
      <fill>
        <patternFill patternType="solid">
          <bgColor rgb="FFFFFF00"/>
        </patternFill>
      </fill>
    </dxf>
  </rfmt>
  <rfmt sheetId="1" sqref="F1">
    <dxf>
      <fill>
        <patternFill>
          <bgColor theme="4"/>
        </patternFill>
      </fill>
    </dxf>
  </rfmt>
  <rfmt sheetId="1" sqref="F1" start="0" length="0">
    <dxf>
      <font>
        <sz val="12"/>
        <color auto="1"/>
      </font>
      <fill>
        <patternFill>
          <bgColor theme="4" tint="0.39997558519241921"/>
        </patternFill>
      </fill>
      <border outline="0">
        <left/>
        <right/>
      </border>
    </dxf>
  </rfmt>
  <rcv guid="{8248C29E-762F-468E-8127-21B9CC1401BE}" action="delete"/>
  <rdn rId="0" localSheetId="1" customView="1" name="Z_8248C29E_762F_468E_8127_21B9CC1401BE_.wvu.Cols" hidden="1" oldHidden="1">
    <formula>Registry!$B:$F,Registry!$M:$M,Registry!$Z:$AB</formula>
    <oldFormula>Registry!$B:$E,Registry!$M:$N</oldFormula>
  </rdn>
  <rdn rId="0" localSheetId="1" customView="1" name="Z_8248C29E_762F_468E_8127_21B9CC1401BE_.wvu.FilterData" hidden="1" oldHidden="1">
    <formula>Registry!$A$1:$AB$222</formula>
    <oldFormula>Registry!$A$1:$AB$222</oldFormula>
  </rdn>
  <rcv guid="{8248C29E-762F-468E-8127-21B9CC1401BE}"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23:L229">
    <dxf>
      <fill>
        <patternFill>
          <bgColor rgb="FFFFFF00"/>
        </patternFill>
      </fill>
    </dxf>
  </rfmt>
  <rfmt sheetId="1" sqref="P1:P1048576">
    <dxf>
      <alignment horizontal="general" readingOrder="0"/>
    </dxf>
  </rfmt>
  <rfmt sheetId="1" sqref="P1:P1048576">
    <dxf>
      <alignment horizontal="left" readingOrder="0"/>
    </dxf>
  </rfmt>
  <rcv guid="{8248C29E-762F-468E-8127-21B9CC1401BE}" action="delete"/>
  <rdn rId="0" localSheetId="1" customView="1" name="Z_8248C29E_762F_468E_8127_21B9CC1401BE_.wvu.Cols" hidden="1" oldHidden="1">
    <formula>Registry!$B:$F,Registry!$M:$M,Registry!$Z:$AB</formula>
    <oldFormula>Registry!$B:$F,Registry!$M:$M,Registry!$Z:$AB</oldFormula>
  </rdn>
  <rdn rId="0" localSheetId="1" customView="1" name="Z_8248C29E_762F_468E_8127_21B9CC1401BE_.wvu.FilterData" hidden="1" oldHidden="1">
    <formula>Registry!$A$1:$AB$222</formula>
    <oldFormula>Registry!$A$1:$AB$222</oldFormula>
  </rdn>
  <rcv guid="{8248C29E-762F-468E-8127-21B9CC1401BE}"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T221" start="0" length="2147483647">
    <dxf>
      <font>
        <name val="Calibri Light"/>
        <scheme val="major"/>
      </font>
    </dxf>
  </rfmt>
  <rfmt sheetId="1" sqref="A2:T221" start="0" length="2147483647">
    <dxf>
      <font>
        <name val="Calibri"/>
        <scheme val="minor"/>
      </font>
    </dxf>
  </rfmt>
  <rfmt sheetId="1" sqref="A2:T221" start="0" length="2147483647">
    <dxf>
      <font>
        <sz val="11"/>
      </font>
    </dxf>
  </rfmt>
  <rfmt sheetId="1" sqref="A2:T221" start="0" length="2147483647">
    <dxf>
      <font>
        <sz val="12"/>
      </font>
    </dxf>
  </rfmt>
  <rcv guid="{8248C29E-762F-468E-8127-21B9CC1401BE}" action="delete"/>
  <rdn rId="0" localSheetId="1" customView="1" name="Z_8248C29E_762F_468E_8127_21B9CC1401BE_.wvu.Cols" hidden="1" oldHidden="1">
    <formula>Registry!$B:$E,Registry!$M:$N,Registry!$U:$AB</formula>
    <oldFormula>Registry!$B:$E,Registry!$M:$N,Registry!$U:$AB</oldFormula>
  </rdn>
  <rdn rId="0" localSheetId="1" customView="1" name="Z_8248C29E_762F_468E_8127_21B9CC1401BE_.wvu.FilterData" hidden="1" oldHidden="1">
    <formula>Registry!$A$1:$AB$221</formula>
    <oldFormula>Registry!$A$1:$AB$221</oldFormula>
  </rdn>
  <rcv guid="{8248C29E-762F-468E-8127-21B9CC1401BE}"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13" start="0" length="0">
    <dxf>
      <alignment horizontal="left" wrapText="1" readingOrder="0"/>
    </dxf>
  </rfmt>
  <rfmt sheetId="1" sqref="A214" start="0" length="0">
    <dxf>
      <border outline="0">
        <left style="medium">
          <color indexed="64"/>
        </left>
        <right style="medium">
          <color indexed="64"/>
        </right>
      </border>
    </dxf>
  </rfmt>
  <rfmt sheetId="1" sqref="A218" start="0" length="0">
    <dxf>
      <border outline="0">
        <left style="medium">
          <color indexed="64"/>
        </left>
        <right style="medium">
          <color indexed="64"/>
        </right>
      </border>
    </dxf>
  </rfmt>
  <rfmt sheetId="1" sqref="A221" start="0" length="0">
    <dxf>
      <alignment horizontal="left" wrapText="1" readingOrder="0"/>
      <border outline="0">
        <left style="medium">
          <color indexed="64"/>
        </left>
        <right style="medium">
          <color indexed="64"/>
        </right>
      </border>
    </dxf>
  </rfmt>
  <rfmt sheetId="1" sqref="A216" start="0" length="0">
    <dxf>
      <border outline="0">
        <left style="medium">
          <color indexed="64"/>
        </left>
        <right style="medium">
          <color indexed="64"/>
        </right>
      </border>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248C29E-762F-468E-8127-21B9CC1401BE}" action="delete"/>
  <rdn rId="0" localSheetId="1" customView="1" name="Z_8248C29E_762F_468E_8127_21B9CC1401BE_.wvu.Cols" hidden="1" oldHidden="1">
    <formula>Registry!$B:$F,Registry!$M:$N,Registry!$U:$AB</formula>
    <oldFormula>Registry!$B:$F,Registry!$M:$M,Registry!$Z:$AB</oldFormula>
  </rdn>
  <rdn rId="0" localSheetId="1" customView="1" name="Z_8248C29E_762F_468E_8127_21B9CC1401BE_.wvu.FilterData" hidden="1" oldHidden="1">
    <formula>Registry!$A$1:$AB$222</formula>
    <oldFormula>Registry!$A$1:$AB$222</oldFormula>
  </rdn>
  <rcv guid="{8248C29E-762F-468E-8127-21B9CC1401BE}"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50">
    <dxf>
      <alignment horizontal="left" readingOrder="0"/>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13E9CC65_85DD_48E9_A66A_68D2752EA90C_.wvu.Cols" hidden="1" oldHidden="1">
    <formula>Registry!$B:$F,Registry!$M:$N,Registry!$U:$AB</formula>
  </rdn>
  <rdn rId="0" localSheetId="1" customView="1" name="Z_13E9CC65_85DD_48E9_A66A_68D2752EA90C_.wvu.FilterData" hidden="1" oldHidden="1">
    <formula>Registry!$A$1:$AB$229</formula>
  </rdn>
  <rcv guid="{13E9CC65-85DD-48E9-A66A-68D2752EA90C}"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3" sId="1" ref="A223:XFD223" action="deleteRow">
    <undo index="0" exp="area" dr="$Z$173:$Z$223" r="AA187" sId="1"/>
    <undo index="0" exp="area" dr="$Z$173:$Z$223" r="AA186" sId="1"/>
    <undo index="2" exp="area" ref3D="1" dr="$M$1:$N$1048576" dn="Z_0C8E07AA_BAB6_4F4C_838B_83E8FF4419B8_.wvu.Cols" sId="1"/>
    <undo index="1" exp="area" ref3D="1" dr="$B$1:$E$1048576" dn="Z_0C8E07AA_BAB6_4F4C_838B_83E8FF4419B8_.wvu.Cols" sId="1"/>
    <undo index="4" exp="area" ref3D="1" dr="$U$1:$AB$1048576" dn="Z_13E9CC65_85DD_48E9_A66A_68D2752EA90C_.wvu.Cols" sId="1"/>
    <undo index="2" exp="area" ref3D="1" dr="$M$1:$N$1048576" dn="Z_13E9CC65_85DD_48E9_A66A_68D2752EA90C_.wvu.Cols" sId="1"/>
    <undo index="1" exp="area" ref3D="1" dr="$B$1:$F$1048576" dn="Z_13E9CC65_85DD_48E9_A66A_68D2752EA90C_.wvu.Cols" sId="1"/>
    <undo index="4" exp="area" ref3D="1" dr="$M$1:$N$1048576" dn="Z_167E5CAC_C694_4441_B7B0_9E1E0A8ECB62_.wvu.Cols" sId="1"/>
    <undo index="2" exp="area" ref3D="1" dr="$B$1:$E$1048576" dn="Z_167E5CAC_C694_4441_B7B0_9E1E0A8ECB62_.wvu.Cols" sId="1"/>
    <undo index="4" exp="area" ref3D="1" dr="$U$1:$AB$1048576" dn="Z_8248C29E_762F_468E_8127_21B9CC1401BE_.wvu.Cols" sId="1"/>
    <undo index="2" exp="area" ref3D="1" dr="$M$1:$N$1048576" dn="Z_8248C29E_762F_468E_8127_21B9CC1401BE_.wvu.Cols" sId="1"/>
    <undo index="1" exp="area" ref3D="1" dr="$B$1:$F$1048576" dn="Z_8248C29E_762F_468E_8127_21B9CC1401BE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A09AE4F6_B61D_4FD5_AF90_04329A6A14B6_.wvu.Cols" sId="1"/>
    <undo index="2" exp="area" ref3D="1" dr="$B$1:$E$1048576" dn="Z_A09AE4F6_B61D_4FD5_AF90_04329A6A14B6_.wvu.Cols"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rfmt sheetId="1" xfDxf="1" sqref="A223:XFD223" start="0" length="0">
      <dxf>
        <font>
          <sz val="12"/>
        </font>
      </dxf>
    </rfmt>
    <rcc rId="0" sId="1" dxf="1">
      <nc r="A223" t="inlineStr">
        <is>
          <t>Microsoft Azure ML Studio</t>
        </is>
      </nc>
      <ndxf>
        <font>
          <sz val="12"/>
          <color auto="1"/>
        </font>
        <fill>
          <patternFill patternType="solid">
            <bgColor rgb="FFFFFF00"/>
          </patternFill>
        </fill>
        <alignment vertical="top" readingOrder="0"/>
        <border outline="0">
          <left style="medium">
            <color indexed="64"/>
          </left>
          <right style="medium">
            <color indexed="64"/>
          </right>
          <top style="thin">
            <color indexed="64"/>
          </top>
          <bottom style="thin">
            <color indexed="64"/>
          </bottom>
        </border>
      </ndxf>
    </rcc>
    <rcc rId="0" sId="1" dxf="1">
      <nc r="B223" t="inlineStr">
        <is>
          <t>Identify</t>
        </is>
      </nc>
      <ndxf>
        <font>
          <sz val="12"/>
          <color auto="1"/>
        </font>
        <alignment vertical="top" readingOrder="0"/>
        <border outline="0">
          <right style="thin">
            <color indexed="64"/>
          </right>
          <top style="thin">
            <color indexed="64"/>
          </top>
          <bottom style="thin">
            <color indexed="64"/>
          </bottom>
        </border>
      </ndxf>
    </rcc>
    <rfmt sheetId="1" sqref="C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D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E223" start="0" length="0">
      <dxf>
        <font>
          <sz val="12"/>
          <color auto="1"/>
        </font>
        <alignment vertical="top" readingOrder="0"/>
        <border outline="0">
          <left style="thin">
            <color indexed="64"/>
          </left>
          <top style="thin">
            <color indexed="64"/>
          </top>
          <bottom style="thin">
            <color indexed="64"/>
          </bottom>
        </border>
      </dxf>
    </rfmt>
    <rcc rId="0" sId="1" dxf="1">
      <nc r="F223" t="inlineStr">
        <is>
          <t>Tech R&amp;D</t>
        </is>
      </nc>
      <ndxf>
        <font>
          <sz val="12"/>
          <color auto="1"/>
        </font>
        <alignment vertical="top" readingOrder="0"/>
        <border outline="0">
          <left style="medium">
            <color indexed="64"/>
          </left>
          <right style="thin">
            <color indexed="64"/>
          </right>
          <bottom style="thin">
            <color indexed="64"/>
          </bottom>
        </border>
      </ndxf>
    </rcc>
    <rfmt sheetId="1" sqref="G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c r="H223" t="inlineStr">
        <is>
          <t>Cloud PB environment/Security Assessment</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I223" t="inlineStr">
        <is>
          <t>DBID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J223" t="inlineStr">
        <is>
          <t>David Y</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K223" t="inlineStr">
        <is>
          <t>Muhammad Zulfiqar</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L223" t="inlineStr">
        <is>
          <t>Planned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sqref="M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N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O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umFmtId="19">
      <nc r="P223">
        <v>44115</v>
      </nc>
      <ndxf>
        <font>
          <sz val="12"/>
          <color auto="1"/>
        </font>
        <numFmt numFmtId="19" formatCode="yyyy/mm/dd"/>
        <alignment horizontal="left" vertical="top" readingOrder="0"/>
        <border outline="0">
          <left style="thin">
            <color indexed="64"/>
          </left>
          <right style="thin">
            <color indexed="64"/>
          </right>
          <top style="thin">
            <color indexed="64"/>
          </top>
          <bottom style="thin">
            <color indexed="64"/>
          </bottom>
        </border>
      </ndxf>
    </rcc>
    <rcc rId="0" sId="1" dxf="1">
      <nc r="Q223" t="inlineStr">
        <is>
          <t>Muhammad Zulfiqar</t>
        </is>
      </nc>
      <ndxf>
        <font>
          <sz val="12"/>
          <color auto="1"/>
        </font>
        <alignment vertical="top" readingOrder="0"/>
        <border outline="0">
          <right style="medium">
            <color indexed="64"/>
          </right>
          <top style="thin">
            <color indexed="64"/>
          </top>
          <bottom style="thin">
            <color indexed="64"/>
          </bottom>
        </border>
      </ndxf>
    </rcc>
    <rfmt sheetId="1" sqref="R223" start="0" length="0">
      <dxf>
        <font>
          <sz val="12"/>
          <color auto="1"/>
        </font>
        <alignment vertical="top" readingOrder="0"/>
        <border outline="0">
          <right style="thin">
            <color indexed="64"/>
          </right>
          <top style="thin">
            <color indexed="64"/>
          </top>
          <bottom style="thin">
            <color indexed="64"/>
          </bottom>
        </border>
      </dxf>
    </rfmt>
    <rfmt sheetId="1" sqref="S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T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U223" start="0" length="0">
      <dxf>
        <font>
          <sz val="12"/>
          <color auto="1"/>
        </font>
        <alignment horizontal="left" vertical="top" readingOrder="0"/>
        <border outline="0">
          <right style="thin">
            <color indexed="64"/>
          </right>
          <top style="thin">
            <color indexed="64"/>
          </top>
          <bottom style="thin">
            <color indexed="64"/>
          </bottom>
        </border>
      </dxf>
    </rfmt>
    <rfmt sheetId="1" sqref="V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W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X223" start="0" length="0">
      <dxf>
        <font>
          <sz val="12"/>
          <color auto="1"/>
        </font>
        <alignment vertical="top" readingOrder="0"/>
        <border outline="0">
          <left style="thin">
            <color indexed="64"/>
          </left>
          <top style="thin">
            <color indexed="64"/>
          </top>
          <bottom style="thin">
            <color indexed="64"/>
          </bottom>
        </border>
      </dxf>
    </rfmt>
    <rfmt sheetId="1" sqref="Y223" start="0" length="0">
      <dxf>
        <font>
          <sz val="12"/>
          <color auto="1"/>
        </font>
        <alignment vertical="top" readingOrder="0"/>
        <border outline="0">
          <right style="thin">
            <color indexed="64"/>
          </right>
          <top style="thin">
            <color indexed="64"/>
          </top>
          <bottom style="thin">
            <color indexed="64"/>
          </bottom>
        </border>
      </dxf>
    </rfmt>
    <rfmt sheetId="1" sqref="Z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A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B223" start="0" length="0">
      <dxf>
        <fill>
          <patternFill patternType="solid">
            <bgColor rgb="FFFFFF00"/>
          </patternFill>
        </fill>
        <alignment vertical="top" readingOrder="0"/>
        <border outline="0">
          <right style="thin">
            <color indexed="64"/>
          </right>
          <top style="thin">
            <color indexed="64"/>
          </top>
          <bottom style="thin">
            <color indexed="64"/>
          </bottom>
        </border>
      </dxf>
    </rfmt>
  </rrc>
  <rrc rId="234" sId="1" ref="A223:XFD223" action="deleteRow">
    <undo index="2" exp="area" ref3D="1" dr="$M$1:$N$1048576" dn="Z_0C8E07AA_BAB6_4F4C_838B_83E8FF4419B8_.wvu.Cols" sId="1"/>
    <undo index="1" exp="area" ref3D="1" dr="$B$1:$E$1048576" dn="Z_0C8E07AA_BAB6_4F4C_838B_83E8FF4419B8_.wvu.Cols" sId="1"/>
    <undo index="4" exp="area" ref3D="1" dr="$U$1:$AB$1048576" dn="Z_13E9CC65_85DD_48E9_A66A_68D2752EA90C_.wvu.Cols" sId="1"/>
    <undo index="2" exp="area" ref3D="1" dr="$M$1:$N$1048576" dn="Z_13E9CC65_85DD_48E9_A66A_68D2752EA90C_.wvu.Cols" sId="1"/>
    <undo index="1" exp="area" ref3D="1" dr="$B$1:$F$1048576" dn="Z_13E9CC65_85DD_48E9_A66A_68D2752EA90C_.wvu.Cols" sId="1"/>
    <undo index="4" exp="area" ref3D="1" dr="$M$1:$N$1048576" dn="Z_167E5CAC_C694_4441_B7B0_9E1E0A8ECB62_.wvu.Cols" sId="1"/>
    <undo index="2" exp="area" ref3D="1" dr="$B$1:$E$1048576" dn="Z_167E5CAC_C694_4441_B7B0_9E1E0A8ECB62_.wvu.Cols" sId="1"/>
    <undo index="4" exp="area" ref3D="1" dr="$U$1:$AB$1048576" dn="Z_8248C29E_762F_468E_8127_21B9CC1401BE_.wvu.Cols" sId="1"/>
    <undo index="2" exp="area" ref3D="1" dr="$M$1:$N$1048576" dn="Z_8248C29E_762F_468E_8127_21B9CC1401BE_.wvu.Cols" sId="1"/>
    <undo index="1" exp="area" ref3D="1" dr="$B$1:$F$1048576" dn="Z_8248C29E_762F_468E_8127_21B9CC1401BE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A09AE4F6_B61D_4FD5_AF90_04329A6A14B6_.wvu.Cols" sId="1"/>
    <undo index="2" exp="area" ref3D="1" dr="$B$1:$E$1048576" dn="Z_A09AE4F6_B61D_4FD5_AF90_04329A6A14B6_.wvu.Cols"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rfmt sheetId="1" xfDxf="1" sqref="A223:XFD223" start="0" length="0">
      <dxf>
        <font>
          <sz val="12"/>
        </font>
        <alignment horizontal="left" readingOrder="0"/>
      </dxf>
    </rfmt>
    <rcc rId="0" sId="1" dxf="1">
      <nc r="A223" t="inlineStr">
        <is>
          <t>Microsoft Azure ML Services</t>
        </is>
      </nc>
      <ndxf>
        <font>
          <sz val="12"/>
          <color auto="1"/>
        </font>
        <fill>
          <patternFill patternType="solid">
            <bgColor rgb="FFFFFF00"/>
          </patternFill>
        </fill>
        <alignment horizontal="general" readingOrder="0"/>
        <border outline="0">
          <left style="medium">
            <color indexed="64"/>
          </left>
          <right style="medium">
            <color indexed="64"/>
          </right>
          <top style="thin">
            <color indexed="64"/>
          </top>
          <bottom style="thin">
            <color indexed="64"/>
          </bottom>
        </border>
      </ndxf>
    </rcc>
    <rcc rId="0" sId="1" dxf="1">
      <nc r="B223" t="inlineStr">
        <is>
          <t>Identify</t>
        </is>
      </nc>
      <ndxf>
        <font>
          <sz val="12"/>
          <color auto="1"/>
        </font>
        <alignment horizontal="general" readingOrder="0"/>
        <border outline="0">
          <right style="thin">
            <color indexed="64"/>
          </right>
          <top style="thin">
            <color indexed="64"/>
          </top>
          <bottom style="thin">
            <color indexed="64"/>
          </bottom>
        </border>
      </ndxf>
    </rcc>
    <rfmt sheetId="1" sqref="C223" start="0" length="0">
      <dxf>
        <font>
          <sz val="12"/>
          <color auto="1"/>
        </font>
        <alignment horizontal="general" readingOrder="0"/>
        <border outline="0">
          <left style="thin">
            <color indexed="64"/>
          </left>
          <right style="thin">
            <color indexed="64"/>
          </right>
          <top style="thin">
            <color indexed="64"/>
          </top>
          <bottom style="thin">
            <color indexed="64"/>
          </bottom>
        </border>
      </dxf>
    </rfmt>
    <rfmt sheetId="1" sqref="D223" start="0" length="0">
      <dxf>
        <font>
          <sz val="12"/>
          <color auto="1"/>
        </font>
        <alignment horizontal="general" readingOrder="0"/>
        <border outline="0">
          <left style="thin">
            <color indexed="64"/>
          </left>
          <right style="thin">
            <color indexed="64"/>
          </right>
          <top style="thin">
            <color indexed="64"/>
          </top>
          <bottom style="thin">
            <color indexed="64"/>
          </bottom>
        </border>
      </dxf>
    </rfmt>
    <rfmt sheetId="1" sqref="E223" start="0" length="0">
      <dxf>
        <font>
          <sz val="12"/>
          <color auto="1"/>
        </font>
        <alignment horizontal="general" readingOrder="0"/>
        <border outline="0">
          <left style="thin">
            <color indexed="64"/>
          </left>
          <top style="thin">
            <color indexed="64"/>
          </top>
          <bottom style="thin">
            <color indexed="64"/>
          </bottom>
        </border>
      </dxf>
    </rfmt>
    <rcc rId="0" sId="1" dxf="1">
      <nc r="F223" t="inlineStr">
        <is>
          <t>Tech R&amp;D</t>
        </is>
      </nc>
      <ndxf>
        <font>
          <sz val="12"/>
          <color auto="1"/>
        </font>
        <alignment horizontal="general" readingOrder="0"/>
        <border outline="0">
          <left style="medium">
            <color indexed="64"/>
          </left>
          <right style="thin">
            <color indexed="64"/>
          </right>
          <bottom style="thin">
            <color indexed="64"/>
          </bottom>
        </border>
      </ndxf>
    </rcc>
    <rfmt sheetId="1" sqref="G223" start="0" length="0">
      <dxf>
        <font>
          <sz val="12"/>
          <color auto="1"/>
        </font>
        <alignment horizontal="general" readingOrder="0"/>
        <border outline="0">
          <left style="thin">
            <color indexed="64"/>
          </left>
          <right style="thin">
            <color indexed="64"/>
          </right>
          <top style="thin">
            <color indexed="64"/>
          </top>
          <bottom style="thin">
            <color indexed="64"/>
          </bottom>
        </border>
      </dxf>
    </rfmt>
    <rcc rId="0" sId="1" dxf="1">
      <nc r="H223" t="inlineStr">
        <is>
          <t>Cloud PB environment/Security Assessment</t>
        </is>
      </nc>
      <ndxf>
        <font>
          <sz val="12"/>
          <color auto="1"/>
        </font>
        <fill>
          <patternFill patternType="solid">
            <bgColor rgb="FFFFFF00"/>
          </patternFill>
        </fill>
        <alignment horizontal="general" readingOrder="0"/>
        <border outline="0">
          <left style="thin">
            <color indexed="64"/>
          </left>
          <right style="thin">
            <color indexed="64"/>
          </right>
          <top style="thin">
            <color indexed="64"/>
          </top>
          <bottom style="thin">
            <color indexed="64"/>
          </bottom>
        </border>
      </ndxf>
    </rcc>
    <rcc rId="0" sId="1" dxf="1">
      <nc r="I223" t="inlineStr">
        <is>
          <t>DBID</t>
        </is>
      </nc>
      <ndxf>
        <font>
          <sz val="12"/>
          <color auto="1"/>
        </font>
        <fill>
          <patternFill patternType="solid">
            <bgColor rgb="FFFFFF00"/>
          </patternFill>
        </fill>
        <alignment horizontal="general" readingOrder="0"/>
        <border outline="0">
          <left style="thin">
            <color indexed="64"/>
          </left>
          <right style="thin">
            <color indexed="64"/>
          </right>
          <top style="thin">
            <color indexed="64"/>
          </top>
          <bottom style="thin">
            <color indexed="64"/>
          </bottom>
        </border>
      </ndxf>
    </rcc>
    <rcc rId="0" sId="1" dxf="1">
      <nc r="J223" t="inlineStr">
        <is>
          <t>David Y</t>
        </is>
      </nc>
      <ndxf>
        <font>
          <sz val="12"/>
          <color auto="1"/>
        </font>
        <fill>
          <patternFill patternType="solid">
            <bgColor rgb="FFFFFF00"/>
          </patternFill>
        </fill>
        <alignment horizontal="general" readingOrder="0"/>
        <border outline="0">
          <left style="thin">
            <color indexed="64"/>
          </left>
          <right style="thin">
            <color indexed="64"/>
          </right>
          <top style="thin">
            <color indexed="64"/>
          </top>
          <bottom style="thin">
            <color indexed="64"/>
          </bottom>
        </border>
      </ndxf>
    </rcc>
    <rcc rId="0" sId="1" dxf="1">
      <nc r="K223" t="inlineStr">
        <is>
          <t>Muhammad Zulfiqar</t>
        </is>
      </nc>
      <ndxf>
        <font>
          <sz val="12"/>
          <color auto="1"/>
        </font>
        <fill>
          <patternFill patternType="solid">
            <bgColor rgb="FFFFFF00"/>
          </patternFill>
        </fill>
        <alignment horizontal="general" readingOrder="0"/>
        <border outline="0">
          <left style="thin">
            <color indexed="64"/>
          </left>
          <right style="thin">
            <color indexed="64"/>
          </right>
          <top style="thin">
            <color indexed="64"/>
          </top>
          <bottom style="thin">
            <color indexed="64"/>
          </bottom>
        </border>
      </ndxf>
    </rcc>
    <rcc rId="0" sId="1" dxf="1">
      <nc r="L223" t="inlineStr">
        <is>
          <t>Planned</t>
        </is>
      </nc>
      <ndxf>
        <font>
          <sz val="12"/>
          <color auto="1"/>
        </font>
        <fill>
          <patternFill patternType="solid">
            <bgColor rgb="FFFFFF00"/>
          </patternFill>
        </fill>
        <alignment horizontal="general" readingOrder="0"/>
        <border outline="0">
          <left style="thin">
            <color indexed="64"/>
          </left>
          <right style="thin">
            <color indexed="64"/>
          </right>
          <top style="thin">
            <color indexed="64"/>
          </top>
          <bottom style="thin">
            <color indexed="64"/>
          </bottom>
        </border>
      </ndxf>
    </rcc>
    <rfmt sheetId="1" sqref="M223" start="0" length="0">
      <dxf>
        <font>
          <sz val="12"/>
          <color auto="1"/>
        </font>
        <alignment horizontal="general" readingOrder="0"/>
        <border outline="0">
          <left style="thin">
            <color indexed="64"/>
          </left>
          <right style="thin">
            <color indexed="64"/>
          </right>
          <top style="thin">
            <color indexed="64"/>
          </top>
          <bottom style="thin">
            <color indexed="64"/>
          </bottom>
        </border>
      </dxf>
    </rfmt>
    <rfmt sheetId="1" sqref="N223" start="0" length="0">
      <dxf>
        <font>
          <sz val="12"/>
          <color auto="1"/>
        </font>
        <alignment horizontal="general" readingOrder="0"/>
        <border outline="0">
          <left style="thin">
            <color indexed="64"/>
          </left>
          <right style="thin">
            <color indexed="64"/>
          </right>
          <top style="thin">
            <color indexed="64"/>
          </top>
          <bottom style="thin">
            <color indexed="64"/>
          </bottom>
        </border>
      </dxf>
    </rfmt>
    <rfmt sheetId="1" sqref="O223" start="0" length="0">
      <dxf>
        <font>
          <sz val="12"/>
          <color auto="1"/>
        </font>
        <alignment horizontal="general" readingOrder="0"/>
        <border outline="0">
          <left style="thin">
            <color indexed="64"/>
          </left>
          <right style="thin">
            <color indexed="64"/>
          </right>
          <top style="thin">
            <color indexed="64"/>
          </top>
          <bottom style="thin">
            <color indexed="64"/>
          </bottom>
        </border>
      </dxf>
    </rfmt>
    <rcc rId="0" sId="1" dxf="1" numFmtId="19">
      <nc r="P223">
        <v>44115</v>
      </nc>
      <ndxf>
        <font>
          <sz val="12"/>
          <color auto="1"/>
        </font>
        <numFmt numFmtId="19" formatCode="yyyy/mm/dd"/>
        <border outline="0">
          <left style="thin">
            <color indexed="64"/>
          </left>
          <right style="thin">
            <color indexed="64"/>
          </right>
          <top style="thin">
            <color indexed="64"/>
          </top>
          <bottom style="thin">
            <color indexed="64"/>
          </bottom>
        </border>
      </ndxf>
    </rcc>
    <rcc rId="0" sId="1" dxf="1">
      <nc r="Q223" t="inlineStr">
        <is>
          <t>Muhammad Zulfiqar</t>
        </is>
      </nc>
      <ndxf>
        <font>
          <sz val="12"/>
          <color auto="1"/>
        </font>
        <alignment horizontal="general" readingOrder="0"/>
        <border outline="0">
          <right style="medium">
            <color indexed="64"/>
          </right>
          <top style="thin">
            <color indexed="64"/>
          </top>
          <bottom style="thin">
            <color indexed="64"/>
          </bottom>
        </border>
      </ndxf>
    </rcc>
    <rfmt sheetId="1" sqref="R223" start="0" length="0">
      <dxf>
        <font>
          <sz val="12"/>
          <color auto="1"/>
        </font>
        <alignment horizontal="general" readingOrder="0"/>
        <border outline="0">
          <right style="thin">
            <color indexed="64"/>
          </right>
          <top style="thin">
            <color indexed="64"/>
          </top>
          <bottom style="thin">
            <color indexed="64"/>
          </bottom>
        </border>
      </dxf>
    </rfmt>
    <rfmt sheetId="1" sqref="S223" start="0" length="0">
      <dxf>
        <font>
          <sz val="12"/>
          <color auto="1"/>
        </font>
        <alignment horizontal="general" readingOrder="0"/>
        <border outline="0">
          <left style="thin">
            <color indexed="64"/>
          </left>
          <right style="thin">
            <color indexed="64"/>
          </right>
          <top style="thin">
            <color indexed="64"/>
          </top>
          <bottom style="thin">
            <color indexed="64"/>
          </bottom>
        </border>
      </dxf>
    </rfmt>
    <rfmt sheetId="1" sqref="T223" start="0" length="0">
      <dxf>
        <font>
          <sz val="12"/>
          <color auto="1"/>
        </font>
        <alignment horizontal="general" readingOrder="0"/>
        <border outline="0">
          <left style="thin">
            <color indexed="64"/>
          </left>
          <right style="thin">
            <color indexed="64"/>
          </right>
          <top style="thin">
            <color indexed="64"/>
          </top>
          <bottom style="thin">
            <color indexed="64"/>
          </bottom>
        </border>
      </dxf>
    </rfmt>
    <rfmt sheetId="1" sqref="U223" start="0" length="0">
      <dxf>
        <font>
          <sz val="12"/>
          <color auto="1"/>
        </font>
        <border outline="0">
          <right style="thin">
            <color indexed="64"/>
          </right>
          <top style="thin">
            <color indexed="64"/>
          </top>
          <bottom style="thin">
            <color indexed="64"/>
          </bottom>
        </border>
      </dxf>
    </rfmt>
    <rfmt sheetId="1" sqref="V223" start="0" length="0">
      <dxf>
        <font>
          <sz val="12"/>
          <color auto="1"/>
        </font>
        <alignment horizontal="general" readingOrder="0"/>
        <border outline="0">
          <left style="thin">
            <color indexed="64"/>
          </left>
          <right style="thin">
            <color indexed="64"/>
          </right>
          <top style="thin">
            <color indexed="64"/>
          </top>
          <bottom style="thin">
            <color indexed="64"/>
          </bottom>
        </border>
      </dxf>
    </rfmt>
    <rfmt sheetId="1" sqref="W223" start="0" length="0">
      <dxf>
        <font>
          <sz val="12"/>
          <color auto="1"/>
        </font>
        <alignment horizontal="general" readingOrder="0"/>
        <border outline="0">
          <left style="thin">
            <color indexed="64"/>
          </left>
          <right style="thin">
            <color indexed="64"/>
          </right>
          <top style="thin">
            <color indexed="64"/>
          </top>
          <bottom style="thin">
            <color indexed="64"/>
          </bottom>
        </border>
      </dxf>
    </rfmt>
    <rfmt sheetId="1" sqref="X223" start="0" length="0">
      <dxf>
        <font>
          <sz val="12"/>
          <color auto="1"/>
        </font>
        <alignment horizontal="general" readingOrder="0"/>
        <border outline="0">
          <left style="thin">
            <color indexed="64"/>
          </left>
          <top style="thin">
            <color indexed="64"/>
          </top>
          <bottom style="thin">
            <color indexed="64"/>
          </bottom>
        </border>
      </dxf>
    </rfmt>
    <rfmt sheetId="1" sqref="Y223" start="0" length="0">
      <dxf>
        <font>
          <sz val="12"/>
          <color auto="1"/>
        </font>
        <alignment horizontal="general" readingOrder="0"/>
        <border outline="0">
          <right style="thin">
            <color indexed="64"/>
          </right>
          <top style="thin">
            <color indexed="64"/>
          </top>
          <bottom style="thin">
            <color indexed="64"/>
          </bottom>
        </border>
      </dxf>
    </rfmt>
    <rfmt sheetId="1" sqref="Z223" start="0" length="0">
      <dxf>
        <font>
          <sz val="12"/>
          <color rgb="FFFF0000"/>
        </font>
        <fill>
          <patternFill patternType="solid">
            <bgColor rgb="FFFFFF00"/>
          </patternFill>
        </fill>
        <alignment horizontal="general" readingOrder="0"/>
        <border outline="0">
          <left style="thin">
            <color indexed="64"/>
          </left>
          <right style="thin">
            <color indexed="64"/>
          </right>
          <top style="thin">
            <color indexed="64"/>
          </top>
          <bottom style="thin">
            <color indexed="64"/>
          </bottom>
        </border>
      </dxf>
    </rfmt>
    <rfmt sheetId="1" sqref="AA223" start="0" length="0">
      <dxf>
        <font>
          <sz val="12"/>
          <color rgb="FFFF0000"/>
        </font>
        <fill>
          <patternFill patternType="solid">
            <bgColor rgb="FFFFFF00"/>
          </patternFill>
        </fill>
        <alignment horizontal="general" readingOrder="0"/>
        <border outline="0">
          <left style="thin">
            <color indexed="64"/>
          </left>
          <right style="thin">
            <color indexed="64"/>
          </right>
          <top style="thin">
            <color indexed="64"/>
          </top>
          <bottom style="thin">
            <color indexed="64"/>
          </bottom>
        </border>
      </dxf>
    </rfmt>
    <rfmt sheetId="1" sqref="AB223" start="0" length="0">
      <dxf>
        <fill>
          <patternFill patternType="solid">
            <bgColor rgb="FFFFFF00"/>
          </patternFill>
        </fill>
        <alignment horizontal="general" readingOrder="0"/>
        <border outline="0">
          <right style="thin">
            <color indexed="64"/>
          </right>
          <top style="thin">
            <color indexed="64"/>
          </top>
          <bottom style="thin">
            <color indexed="64"/>
          </bottom>
        </border>
      </dxf>
    </rfmt>
  </rrc>
  <rrc rId="235" sId="1" ref="A223:XFD223" action="deleteRow">
    <undo index="2" exp="area" ref3D="1" dr="$M$1:$N$1048576" dn="Z_0C8E07AA_BAB6_4F4C_838B_83E8FF4419B8_.wvu.Cols" sId="1"/>
    <undo index="1" exp="area" ref3D="1" dr="$B$1:$E$1048576" dn="Z_0C8E07AA_BAB6_4F4C_838B_83E8FF4419B8_.wvu.Cols" sId="1"/>
    <undo index="4" exp="area" ref3D="1" dr="$U$1:$AB$1048576" dn="Z_13E9CC65_85DD_48E9_A66A_68D2752EA90C_.wvu.Cols" sId="1"/>
    <undo index="2" exp="area" ref3D="1" dr="$M$1:$N$1048576" dn="Z_13E9CC65_85DD_48E9_A66A_68D2752EA90C_.wvu.Cols" sId="1"/>
    <undo index="1" exp="area" ref3D="1" dr="$B$1:$F$1048576" dn="Z_13E9CC65_85DD_48E9_A66A_68D2752EA90C_.wvu.Cols" sId="1"/>
    <undo index="4" exp="area" ref3D="1" dr="$M$1:$N$1048576" dn="Z_167E5CAC_C694_4441_B7B0_9E1E0A8ECB62_.wvu.Cols" sId="1"/>
    <undo index="2" exp="area" ref3D="1" dr="$B$1:$E$1048576" dn="Z_167E5CAC_C694_4441_B7B0_9E1E0A8ECB62_.wvu.Cols" sId="1"/>
    <undo index="4" exp="area" ref3D="1" dr="$U$1:$AB$1048576" dn="Z_8248C29E_762F_468E_8127_21B9CC1401BE_.wvu.Cols" sId="1"/>
    <undo index="2" exp="area" ref3D="1" dr="$M$1:$N$1048576" dn="Z_8248C29E_762F_468E_8127_21B9CC1401BE_.wvu.Cols" sId="1"/>
    <undo index="1" exp="area" ref3D="1" dr="$B$1:$F$1048576" dn="Z_8248C29E_762F_468E_8127_21B9CC1401BE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A09AE4F6_B61D_4FD5_AF90_04329A6A14B6_.wvu.Cols" sId="1"/>
    <undo index="2" exp="area" ref3D="1" dr="$B$1:$E$1048576" dn="Z_A09AE4F6_B61D_4FD5_AF90_04329A6A14B6_.wvu.Cols"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rfmt sheetId="1" xfDxf="1" sqref="A223:XFD223" start="0" length="0">
      <dxf>
        <font>
          <sz val="12"/>
        </font>
      </dxf>
    </rfmt>
    <rcc rId="0" sId="1" dxf="1">
      <nc r="A223" t="inlineStr">
        <is>
          <t>Microsoft Azure Databricks</t>
        </is>
      </nc>
      <ndxf>
        <font>
          <sz val="12"/>
          <color auto="1"/>
        </font>
        <fill>
          <patternFill patternType="solid">
            <bgColor rgb="FFFFFF00"/>
          </patternFill>
        </fill>
        <alignment vertical="top" readingOrder="0"/>
        <border outline="0">
          <left style="medium">
            <color indexed="64"/>
          </left>
          <right style="medium">
            <color indexed="64"/>
          </right>
          <top style="thin">
            <color indexed="64"/>
          </top>
          <bottom style="thin">
            <color indexed="64"/>
          </bottom>
        </border>
      </ndxf>
    </rcc>
    <rcc rId="0" sId="1" dxf="1">
      <nc r="B223" t="inlineStr">
        <is>
          <t>Identify</t>
        </is>
      </nc>
      <ndxf>
        <font>
          <sz val="12"/>
          <color auto="1"/>
        </font>
        <alignment vertical="top" readingOrder="0"/>
        <border outline="0">
          <right style="thin">
            <color indexed="64"/>
          </right>
          <top style="thin">
            <color indexed="64"/>
          </top>
          <bottom style="thin">
            <color indexed="64"/>
          </bottom>
        </border>
      </ndxf>
    </rcc>
    <rfmt sheetId="1" sqref="C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D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E223" start="0" length="0">
      <dxf>
        <font>
          <sz val="12"/>
          <color auto="1"/>
        </font>
        <alignment vertical="top" readingOrder="0"/>
        <border outline="0">
          <left style="thin">
            <color indexed="64"/>
          </left>
          <top style="thin">
            <color indexed="64"/>
          </top>
          <bottom style="thin">
            <color indexed="64"/>
          </bottom>
        </border>
      </dxf>
    </rfmt>
    <rcc rId="0" sId="1" dxf="1">
      <nc r="F223" t="inlineStr">
        <is>
          <t>Tech R&amp;D</t>
        </is>
      </nc>
      <ndxf>
        <font>
          <sz val="12"/>
          <color auto="1"/>
        </font>
        <alignment vertical="top" readingOrder="0"/>
        <border outline="0">
          <left style="medium">
            <color indexed="64"/>
          </left>
          <right style="thin">
            <color indexed="64"/>
          </right>
          <bottom style="thin">
            <color indexed="64"/>
          </bottom>
        </border>
      </ndxf>
    </rcc>
    <rfmt sheetId="1" sqref="G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c r="H223" t="inlineStr">
        <is>
          <t>Cloud PB environment/Security Assessment</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I223" t="inlineStr">
        <is>
          <t>DBID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J223" t="inlineStr">
        <is>
          <t>David Y</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K223" t="inlineStr">
        <is>
          <t>Muhammad Zulfiqar</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L223" t="inlineStr">
        <is>
          <t>Planned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sqref="M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N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O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umFmtId="19">
      <nc r="P223">
        <v>44115</v>
      </nc>
      <ndxf>
        <font>
          <sz val="12"/>
          <color auto="1"/>
        </font>
        <numFmt numFmtId="19" formatCode="yyyy/mm/dd"/>
        <alignment horizontal="left" vertical="top" readingOrder="0"/>
        <border outline="0">
          <left style="thin">
            <color indexed="64"/>
          </left>
          <right style="thin">
            <color indexed="64"/>
          </right>
          <top style="thin">
            <color indexed="64"/>
          </top>
          <bottom style="thin">
            <color indexed="64"/>
          </bottom>
        </border>
      </ndxf>
    </rcc>
    <rcc rId="0" sId="1" dxf="1">
      <nc r="Q223" t="inlineStr">
        <is>
          <t>Muhammad Zulfiqar</t>
        </is>
      </nc>
      <ndxf>
        <font>
          <sz val="12"/>
          <color auto="1"/>
        </font>
        <alignment vertical="top" readingOrder="0"/>
        <border outline="0">
          <right style="medium">
            <color indexed="64"/>
          </right>
          <top style="thin">
            <color indexed="64"/>
          </top>
          <bottom style="thin">
            <color indexed="64"/>
          </bottom>
        </border>
      </ndxf>
    </rcc>
    <rfmt sheetId="1" sqref="R223" start="0" length="0">
      <dxf>
        <font>
          <sz val="12"/>
          <color auto="1"/>
        </font>
        <alignment vertical="top" readingOrder="0"/>
        <border outline="0">
          <right style="thin">
            <color indexed="64"/>
          </right>
          <top style="thin">
            <color indexed="64"/>
          </top>
          <bottom style="thin">
            <color indexed="64"/>
          </bottom>
        </border>
      </dxf>
    </rfmt>
    <rfmt sheetId="1" sqref="S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T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U223" start="0" length="0">
      <dxf>
        <font>
          <sz val="12"/>
          <color auto="1"/>
        </font>
        <alignment horizontal="left" vertical="top" readingOrder="0"/>
        <border outline="0">
          <right style="thin">
            <color indexed="64"/>
          </right>
          <top style="thin">
            <color indexed="64"/>
          </top>
          <bottom style="thin">
            <color indexed="64"/>
          </bottom>
        </border>
      </dxf>
    </rfmt>
    <rfmt sheetId="1" sqref="V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W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X223" start="0" length="0">
      <dxf>
        <font>
          <sz val="12"/>
          <color auto="1"/>
        </font>
        <alignment vertical="top" readingOrder="0"/>
        <border outline="0">
          <left style="thin">
            <color indexed="64"/>
          </left>
          <top style="thin">
            <color indexed="64"/>
          </top>
          <bottom style="thin">
            <color indexed="64"/>
          </bottom>
        </border>
      </dxf>
    </rfmt>
    <rfmt sheetId="1" sqref="Y223" start="0" length="0">
      <dxf>
        <font>
          <sz val="12"/>
          <color auto="1"/>
        </font>
        <alignment vertical="top" readingOrder="0"/>
        <border outline="0">
          <right style="thin">
            <color indexed="64"/>
          </right>
          <top style="thin">
            <color indexed="64"/>
          </top>
          <bottom style="thin">
            <color indexed="64"/>
          </bottom>
        </border>
      </dxf>
    </rfmt>
    <rfmt sheetId="1" sqref="Z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A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B223" start="0" length="0">
      <dxf>
        <fill>
          <patternFill patternType="solid">
            <bgColor rgb="FFFFFF00"/>
          </patternFill>
        </fill>
        <alignment vertical="top" readingOrder="0"/>
        <border outline="0">
          <right style="thin">
            <color indexed="64"/>
          </right>
          <top style="thin">
            <color indexed="64"/>
          </top>
          <bottom style="thin">
            <color indexed="64"/>
          </bottom>
        </border>
      </dxf>
    </rfmt>
  </rrc>
  <rrc rId="236" sId="1" ref="A223:XFD223" action="deleteRow">
    <undo index="2" exp="area" ref3D="1" dr="$M$1:$N$1048576" dn="Z_0C8E07AA_BAB6_4F4C_838B_83E8FF4419B8_.wvu.Cols" sId="1"/>
    <undo index="1" exp="area" ref3D="1" dr="$B$1:$E$1048576" dn="Z_0C8E07AA_BAB6_4F4C_838B_83E8FF4419B8_.wvu.Cols" sId="1"/>
    <undo index="4" exp="area" ref3D="1" dr="$U$1:$AB$1048576" dn="Z_13E9CC65_85DD_48E9_A66A_68D2752EA90C_.wvu.Cols" sId="1"/>
    <undo index="2" exp="area" ref3D="1" dr="$M$1:$N$1048576" dn="Z_13E9CC65_85DD_48E9_A66A_68D2752EA90C_.wvu.Cols" sId="1"/>
    <undo index="1" exp="area" ref3D="1" dr="$B$1:$F$1048576" dn="Z_13E9CC65_85DD_48E9_A66A_68D2752EA90C_.wvu.Cols" sId="1"/>
    <undo index="4" exp="area" ref3D="1" dr="$M$1:$N$1048576" dn="Z_167E5CAC_C694_4441_B7B0_9E1E0A8ECB62_.wvu.Cols" sId="1"/>
    <undo index="2" exp="area" ref3D="1" dr="$B$1:$E$1048576" dn="Z_167E5CAC_C694_4441_B7B0_9E1E0A8ECB62_.wvu.Cols" sId="1"/>
    <undo index="4" exp="area" ref3D="1" dr="$U$1:$AB$1048576" dn="Z_8248C29E_762F_468E_8127_21B9CC1401BE_.wvu.Cols" sId="1"/>
    <undo index="2" exp="area" ref3D="1" dr="$M$1:$N$1048576" dn="Z_8248C29E_762F_468E_8127_21B9CC1401BE_.wvu.Cols" sId="1"/>
    <undo index="1" exp="area" ref3D="1" dr="$B$1:$F$1048576" dn="Z_8248C29E_762F_468E_8127_21B9CC1401BE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A09AE4F6_B61D_4FD5_AF90_04329A6A14B6_.wvu.Cols" sId="1"/>
    <undo index="2" exp="area" ref3D="1" dr="$B$1:$E$1048576" dn="Z_A09AE4F6_B61D_4FD5_AF90_04329A6A14B6_.wvu.Cols"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rfmt sheetId="1" xfDxf="1" sqref="A223:XFD223" start="0" length="0">
      <dxf>
        <font>
          <sz val="12"/>
        </font>
      </dxf>
    </rfmt>
    <rcc rId="0" sId="1" dxf="1">
      <nc r="A223" t="inlineStr">
        <is>
          <t>Azure Data Factory</t>
        </is>
      </nc>
      <ndxf>
        <font>
          <sz val="12"/>
          <color auto="1"/>
        </font>
        <fill>
          <patternFill patternType="solid">
            <bgColor rgb="FFFFFF00"/>
          </patternFill>
        </fill>
        <alignment vertical="top" readingOrder="0"/>
        <border outline="0">
          <left style="medium">
            <color indexed="64"/>
          </left>
          <right style="medium">
            <color indexed="64"/>
          </right>
          <top style="thin">
            <color indexed="64"/>
          </top>
          <bottom style="thin">
            <color indexed="64"/>
          </bottom>
        </border>
      </ndxf>
    </rcc>
    <rcc rId="0" sId="1" dxf="1">
      <nc r="B223" t="inlineStr">
        <is>
          <t>Identify</t>
        </is>
      </nc>
      <ndxf>
        <font>
          <sz val="12"/>
          <color auto="1"/>
        </font>
        <alignment vertical="top" readingOrder="0"/>
        <border outline="0">
          <right style="thin">
            <color indexed="64"/>
          </right>
          <top style="thin">
            <color indexed="64"/>
          </top>
          <bottom style="thin">
            <color indexed="64"/>
          </bottom>
        </border>
      </ndxf>
    </rcc>
    <rfmt sheetId="1" sqref="C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D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E223" start="0" length="0">
      <dxf>
        <font>
          <sz val="12"/>
          <color auto="1"/>
        </font>
        <alignment vertical="top" readingOrder="0"/>
        <border outline="0">
          <left style="thin">
            <color indexed="64"/>
          </left>
          <top style="thin">
            <color indexed="64"/>
          </top>
          <bottom style="thin">
            <color indexed="64"/>
          </bottom>
        </border>
      </dxf>
    </rfmt>
    <rcc rId="0" sId="1" dxf="1">
      <nc r="F223" t="inlineStr">
        <is>
          <t>Tech R&amp;D</t>
        </is>
      </nc>
      <ndxf>
        <font>
          <sz val="12"/>
          <color auto="1"/>
        </font>
        <alignment vertical="top" readingOrder="0"/>
        <border outline="0">
          <left style="medium">
            <color indexed="64"/>
          </left>
          <right style="thin">
            <color indexed="64"/>
          </right>
          <bottom style="thin">
            <color indexed="64"/>
          </bottom>
        </border>
      </ndxf>
    </rcc>
    <rfmt sheetId="1" sqref="G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c r="H223" t="inlineStr">
        <is>
          <t>Cloud PB environment/Security Assessment</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I223" t="inlineStr">
        <is>
          <t>DBID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J223" t="inlineStr">
        <is>
          <t>David Y</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K223" t="inlineStr">
        <is>
          <t>Muhammad Zulfiqar</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L223" t="inlineStr">
        <is>
          <t>Planned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sqref="M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N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O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umFmtId="19">
      <nc r="P223">
        <v>44115</v>
      </nc>
      <ndxf>
        <font>
          <sz val="12"/>
          <color auto="1"/>
        </font>
        <numFmt numFmtId="19" formatCode="yyyy/mm/dd"/>
        <alignment horizontal="left" vertical="top" readingOrder="0"/>
        <border outline="0">
          <left style="thin">
            <color indexed="64"/>
          </left>
          <right style="thin">
            <color indexed="64"/>
          </right>
          <top style="thin">
            <color indexed="64"/>
          </top>
          <bottom style="thin">
            <color indexed="64"/>
          </bottom>
        </border>
      </ndxf>
    </rcc>
    <rcc rId="0" sId="1" dxf="1">
      <nc r="Q223" t="inlineStr">
        <is>
          <t>Muhammad Zulfiqar</t>
        </is>
      </nc>
      <ndxf>
        <font>
          <sz val="12"/>
          <color auto="1"/>
        </font>
        <alignment vertical="top" readingOrder="0"/>
        <border outline="0">
          <right style="medium">
            <color indexed="64"/>
          </right>
          <top style="thin">
            <color indexed="64"/>
          </top>
          <bottom style="thin">
            <color indexed="64"/>
          </bottom>
        </border>
      </ndxf>
    </rcc>
    <rfmt sheetId="1" sqref="R223" start="0" length="0">
      <dxf>
        <font>
          <sz val="12"/>
          <color auto="1"/>
        </font>
        <alignment vertical="top" readingOrder="0"/>
        <border outline="0">
          <right style="thin">
            <color indexed="64"/>
          </right>
          <top style="thin">
            <color indexed="64"/>
          </top>
          <bottom style="thin">
            <color indexed="64"/>
          </bottom>
        </border>
      </dxf>
    </rfmt>
    <rfmt sheetId="1" sqref="S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T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U223" start="0" length="0">
      <dxf>
        <font>
          <sz val="12"/>
          <color auto="1"/>
        </font>
        <alignment horizontal="left" vertical="top" readingOrder="0"/>
        <border outline="0">
          <right style="thin">
            <color indexed="64"/>
          </right>
          <top style="thin">
            <color indexed="64"/>
          </top>
          <bottom style="thin">
            <color indexed="64"/>
          </bottom>
        </border>
      </dxf>
    </rfmt>
    <rfmt sheetId="1" sqref="V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W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X223" start="0" length="0">
      <dxf>
        <font>
          <sz val="12"/>
          <color auto="1"/>
        </font>
        <alignment vertical="top" readingOrder="0"/>
        <border outline="0">
          <left style="thin">
            <color indexed="64"/>
          </left>
          <top style="thin">
            <color indexed="64"/>
          </top>
          <bottom style="thin">
            <color indexed="64"/>
          </bottom>
        </border>
      </dxf>
    </rfmt>
    <rfmt sheetId="1" sqref="Y223" start="0" length="0">
      <dxf>
        <font>
          <sz val="12"/>
          <color auto="1"/>
        </font>
        <alignment vertical="top" readingOrder="0"/>
        <border outline="0">
          <right style="thin">
            <color indexed="64"/>
          </right>
          <top style="thin">
            <color indexed="64"/>
          </top>
          <bottom style="thin">
            <color indexed="64"/>
          </bottom>
        </border>
      </dxf>
    </rfmt>
    <rfmt sheetId="1" sqref="Z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A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B223" start="0" length="0">
      <dxf>
        <fill>
          <patternFill patternType="solid">
            <bgColor rgb="FFFFFF00"/>
          </patternFill>
        </fill>
        <alignment vertical="top" readingOrder="0"/>
        <border outline="0">
          <right style="thin">
            <color indexed="64"/>
          </right>
          <top style="thin">
            <color indexed="64"/>
          </top>
          <bottom style="thin">
            <color indexed="64"/>
          </bottom>
        </border>
      </dxf>
    </rfmt>
  </rrc>
  <rrc rId="237" sId="1" ref="A223:XFD223" action="deleteRow">
    <undo index="2" exp="area" ref3D="1" dr="$M$1:$N$1048576" dn="Z_0C8E07AA_BAB6_4F4C_838B_83E8FF4419B8_.wvu.Cols" sId="1"/>
    <undo index="1" exp="area" ref3D="1" dr="$B$1:$E$1048576" dn="Z_0C8E07AA_BAB6_4F4C_838B_83E8FF4419B8_.wvu.Cols" sId="1"/>
    <undo index="4" exp="area" ref3D="1" dr="$U$1:$AB$1048576" dn="Z_13E9CC65_85DD_48E9_A66A_68D2752EA90C_.wvu.Cols" sId="1"/>
    <undo index="2" exp="area" ref3D="1" dr="$M$1:$N$1048576" dn="Z_13E9CC65_85DD_48E9_A66A_68D2752EA90C_.wvu.Cols" sId="1"/>
    <undo index="1" exp="area" ref3D="1" dr="$B$1:$F$1048576" dn="Z_13E9CC65_85DD_48E9_A66A_68D2752EA90C_.wvu.Cols" sId="1"/>
    <undo index="4" exp="area" ref3D="1" dr="$M$1:$N$1048576" dn="Z_167E5CAC_C694_4441_B7B0_9E1E0A8ECB62_.wvu.Cols" sId="1"/>
    <undo index="2" exp="area" ref3D="1" dr="$B$1:$E$1048576" dn="Z_167E5CAC_C694_4441_B7B0_9E1E0A8ECB62_.wvu.Cols" sId="1"/>
    <undo index="4" exp="area" ref3D="1" dr="$U$1:$AB$1048576" dn="Z_8248C29E_762F_468E_8127_21B9CC1401BE_.wvu.Cols" sId="1"/>
    <undo index="2" exp="area" ref3D="1" dr="$M$1:$N$1048576" dn="Z_8248C29E_762F_468E_8127_21B9CC1401BE_.wvu.Cols" sId="1"/>
    <undo index="1" exp="area" ref3D="1" dr="$B$1:$F$1048576" dn="Z_8248C29E_762F_468E_8127_21B9CC1401BE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A09AE4F6_B61D_4FD5_AF90_04329A6A14B6_.wvu.Cols" sId="1"/>
    <undo index="2" exp="area" ref3D="1" dr="$B$1:$E$1048576" dn="Z_A09AE4F6_B61D_4FD5_AF90_04329A6A14B6_.wvu.Cols"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rfmt sheetId="1" xfDxf="1" sqref="A223:XFD223" start="0" length="0">
      <dxf>
        <font>
          <sz val="12"/>
        </font>
      </dxf>
    </rfmt>
    <rcc rId="0" sId="1" dxf="1">
      <nc r="A223" t="inlineStr">
        <is>
          <t>Amazon SageMaker</t>
        </is>
      </nc>
      <ndxf>
        <font>
          <sz val="12"/>
          <color auto="1"/>
        </font>
        <fill>
          <patternFill patternType="solid">
            <bgColor rgb="FFFFFF00"/>
          </patternFill>
        </fill>
        <alignment vertical="top" readingOrder="0"/>
        <border outline="0">
          <left style="medium">
            <color indexed="64"/>
          </left>
          <right style="medium">
            <color indexed="64"/>
          </right>
          <top style="thin">
            <color indexed="64"/>
          </top>
          <bottom style="thin">
            <color indexed="64"/>
          </bottom>
        </border>
      </ndxf>
    </rcc>
    <rcc rId="0" sId="1" dxf="1">
      <nc r="B223" t="inlineStr">
        <is>
          <t>Identify</t>
        </is>
      </nc>
      <ndxf>
        <font>
          <sz val="12"/>
          <color auto="1"/>
        </font>
        <alignment vertical="top" readingOrder="0"/>
        <border outline="0">
          <right style="thin">
            <color indexed="64"/>
          </right>
          <top style="thin">
            <color indexed="64"/>
          </top>
          <bottom style="thin">
            <color indexed="64"/>
          </bottom>
        </border>
      </ndxf>
    </rcc>
    <rfmt sheetId="1" sqref="C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D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E223" start="0" length="0">
      <dxf>
        <font>
          <sz val="12"/>
          <color auto="1"/>
        </font>
        <alignment vertical="top" readingOrder="0"/>
        <border outline="0">
          <left style="thin">
            <color indexed="64"/>
          </left>
          <top style="thin">
            <color indexed="64"/>
          </top>
          <bottom style="thin">
            <color indexed="64"/>
          </bottom>
        </border>
      </dxf>
    </rfmt>
    <rcc rId="0" sId="1" dxf="1">
      <nc r="F223" t="inlineStr">
        <is>
          <t>Tech R&amp;D</t>
        </is>
      </nc>
      <ndxf>
        <font>
          <sz val="12"/>
          <color auto="1"/>
        </font>
        <alignment vertical="top" readingOrder="0"/>
        <border outline="0">
          <left style="medium">
            <color indexed="64"/>
          </left>
          <right style="thin">
            <color indexed="64"/>
          </right>
          <bottom style="thin">
            <color indexed="64"/>
          </bottom>
        </border>
      </ndxf>
    </rcc>
    <rfmt sheetId="1" sqref="G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c r="H223" t="inlineStr">
        <is>
          <t>Cloud PB environment/Security Assessment</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I223" t="inlineStr">
        <is>
          <t>DBID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J223" t="inlineStr">
        <is>
          <t>David Y</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K223" t="inlineStr">
        <is>
          <t>Muhammad Zulfiqar</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L223" t="inlineStr">
        <is>
          <t>Planned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sqref="M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N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O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umFmtId="19">
      <nc r="P223">
        <v>44115</v>
      </nc>
      <ndxf>
        <font>
          <sz val="12"/>
          <color auto="1"/>
        </font>
        <numFmt numFmtId="19" formatCode="yyyy/mm/dd"/>
        <alignment horizontal="left" vertical="top" readingOrder="0"/>
        <border outline="0">
          <left style="thin">
            <color indexed="64"/>
          </left>
          <right style="thin">
            <color indexed="64"/>
          </right>
          <top style="thin">
            <color indexed="64"/>
          </top>
          <bottom style="thin">
            <color indexed="64"/>
          </bottom>
        </border>
      </ndxf>
    </rcc>
    <rcc rId="0" sId="1" dxf="1">
      <nc r="Q223" t="inlineStr">
        <is>
          <t>Muhammad Zulfiqar</t>
        </is>
      </nc>
      <ndxf>
        <font>
          <sz val="12"/>
          <color auto="1"/>
        </font>
        <alignment vertical="top" readingOrder="0"/>
        <border outline="0">
          <right style="medium">
            <color indexed="64"/>
          </right>
          <top style="thin">
            <color indexed="64"/>
          </top>
          <bottom style="thin">
            <color indexed="64"/>
          </bottom>
        </border>
      </ndxf>
    </rcc>
    <rfmt sheetId="1" sqref="R223" start="0" length="0">
      <dxf>
        <font>
          <sz val="12"/>
          <color auto="1"/>
        </font>
        <alignment vertical="top" readingOrder="0"/>
        <border outline="0">
          <right style="thin">
            <color indexed="64"/>
          </right>
          <top style="thin">
            <color indexed="64"/>
          </top>
          <bottom style="thin">
            <color indexed="64"/>
          </bottom>
        </border>
      </dxf>
    </rfmt>
    <rfmt sheetId="1" sqref="S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T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U223" start="0" length="0">
      <dxf>
        <font>
          <sz val="12"/>
          <color auto="1"/>
        </font>
        <alignment horizontal="left" vertical="top" readingOrder="0"/>
        <border outline="0">
          <right style="thin">
            <color indexed="64"/>
          </right>
          <top style="thin">
            <color indexed="64"/>
          </top>
          <bottom style="thin">
            <color indexed="64"/>
          </bottom>
        </border>
      </dxf>
    </rfmt>
    <rfmt sheetId="1" sqref="V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W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X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Y223" start="0" length="0">
      <dxf>
        <font>
          <sz val="12"/>
          <color auto="1"/>
        </font>
        <alignment vertical="top" readingOrder="0"/>
        <border outline="0">
          <right style="thin">
            <color indexed="64"/>
          </right>
          <top style="thin">
            <color indexed="64"/>
          </top>
          <bottom style="thin">
            <color indexed="64"/>
          </bottom>
        </border>
      </dxf>
    </rfmt>
    <rfmt sheetId="1" sqref="Z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A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B223" start="0" length="0">
      <dxf>
        <fill>
          <patternFill patternType="solid">
            <bgColor rgb="FFFFFF00"/>
          </patternFill>
        </fill>
        <alignment vertical="top" readingOrder="0"/>
        <border outline="0">
          <right style="thin">
            <color indexed="64"/>
          </right>
          <top style="thin">
            <color indexed="64"/>
          </top>
          <bottom style="thin">
            <color indexed="64"/>
          </bottom>
        </border>
      </dxf>
    </rfmt>
  </rrc>
  <rrc rId="238" sId="1" ref="A223:XFD223" action="deleteRow">
    <undo index="2" exp="area" ref3D="1" dr="$M$1:$N$1048576" dn="Z_0C8E07AA_BAB6_4F4C_838B_83E8FF4419B8_.wvu.Cols" sId="1"/>
    <undo index="1" exp="area" ref3D="1" dr="$B$1:$E$1048576" dn="Z_0C8E07AA_BAB6_4F4C_838B_83E8FF4419B8_.wvu.Cols" sId="1"/>
    <undo index="4" exp="area" ref3D="1" dr="$U$1:$AB$1048576" dn="Z_13E9CC65_85DD_48E9_A66A_68D2752EA90C_.wvu.Cols" sId="1"/>
    <undo index="2" exp="area" ref3D="1" dr="$M$1:$N$1048576" dn="Z_13E9CC65_85DD_48E9_A66A_68D2752EA90C_.wvu.Cols" sId="1"/>
    <undo index="1" exp="area" ref3D="1" dr="$B$1:$F$1048576" dn="Z_13E9CC65_85DD_48E9_A66A_68D2752EA90C_.wvu.Cols" sId="1"/>
    <undo index="4" exp="area" ref3D="1" dr="$M$1:$N$1048576" dn="Z_167E5CAC_C694_4441_B7B0_9E1E0A8ECB62_.wvu.Cols" sId="1"/>
    <undo index="2" exp="area" ref3D="1" dr="$B$1:$E$1048576" dn="Z_167E5CAC_C694_4441_B7B0_9E1E0A8ECB62_.wvu.Cols" sId="1"/>
    <undo index="4" exp="area" ref3D="1" dr="$U$1:$AB$1048576" dn="Z_8248C29E_762F_468E_8127_21B9CC1401BE_.wvu.Cols" sId="1"/>
    <undo index="2" exp="area" ref3D="1" dr="$M$1:$N$1048576" dn="Z_8248C29E_762F_468E_8127_21B9CC1401BE_.wvu.Cols" sId="1"/>
    <undo index="1" exp="area" ref3D="1" dr="$B$1:$F$1048576" dn="Z_8248C29E_762F_468E_8127_21B9CC1401BE_.wvu.Cols"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A09AE4F6_B61D_4FD5_AF90_04329A6A14B6_.wvu.Cols" sId="1"/>
    <undo index="2" exp="area" ref3D="1" dr="$B$1:$E$1048576" dn="Z_A09AE4F6_B61D_4FD5_AF90_04329A6A14B6_.wvu.Cols"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rfmt sheetId="1" xfDxf="1" sqref="A223:XFD223" start="0" length="0">
      <dxf>
        <font>
          <sz val="12"/>
        </font>
      </dxf>
    </rfmt>
    <rcc rId="0" sId="1" dxf="1">
      <nc r="A223" t="inlineStr">
        <is>
          <t>AWS Glue</t>
        </is>
      </nc>
      <ndxf>
        <font>
          <sz val="12"/>
          <color auto="1"/>
        </font>
        <fill>
          <patternFill patternType="solid">
            <bgColor rgb="FFFFFF00"/>
          </patternFill>
        </fill>
        <alignment vertical="top" readingOrder="0"/>
        <border outline="0">
          <left style="medium">
            <color indexed="64"/>
          </left>
          <right style="medium">
            <color indexed="64"/>
          </right>
          <top style="thin">
            <color indexed="64"/>
          </top>
          <bottom style="thin">
            <color indexed="64"/>
          </bottom>
        </border>
      </ndxf>
    </rcc>
    <rcc rId="0" sId="1" dxf="1">
      <nc r="B223" t="inlineStr">
        <is>
          <t>Identify</t>
        </is>
      </nc>
      <ndxf>
        <font>
          <sz val="12"/>
          <color auto="1"/>
        </font>
        <alignment vertical="top" readingOrder="0"/>
        <border outline="0">
          <right style="thin">
            <color indexed="64"/>
          </right>
          <top style="thin">
            <color indexed="64"/>
          </top>
          <bottom style="thin">
            <color indexed="64"/>
          </bottom>
        </border>
      </ndxf>
    </rcc>
    <rfmt sheetId="1" sqref="C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D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E223" start="0" length="0">
      <dxf>
        <font>
          <sz val="12"/>
          <color auto="1"/>
        </font>
        <alignment vertical="top" readingOrder="0"/>
        <border outline="0">
          <left style="thin">
            <color indexed="64"/>
          </left>
          <top style="thin">
            <color indexed="64"/>
          </top>
          <bottom style="thin">
            <color indexed="64"/>
          </bottom>
        </border>
      </dxf>
    </rfmt>
    <rcc rId="0" sId="1" dxf="1">
      <nc r="F223" t="inlineStr">
        <is>
          <t>Tech R&amp;D</t>
        </is>
      </nc>
      <ndxf>
        <font>
          <sz val="12"/>
          <color auto="1"/>
        </font>
        <alignment vertical="top" readingOrder="0"/>
        <border outline="0">
          <left style="medium">
            <color indexed="64"/>
          </left>
          <right style="thin">
            <color indexed="64"/>
          </right>
          <bottom style="thin">
            <color indexed="64"/>
          </bottom>
        </border>
      </ndxf>
    </rcc>
    <rfmt sheetId="1" sqref="G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c r="H223" t="inlineStr">
        <is>
          <t>Cloud PB environment/Security Assessment</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I223" t="inlineStr">
        <is>
          <t>DBID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J223" t="inlineStr">
        <is>
          <t>David Y</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K223" t="inlineStr">
        <is>
          <t>Muhammad Zulfiqar</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L223" t="inlineStr">
        <is>
          <t>Planned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sqref="M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N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O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umFmtId="19">
      <nc r="P223">
        <v>44115</v>
      </nc>
      <ndxf>
        <font>
          <sz val="12"/>
          <color auto="1"/>
        </font>
        <numFmt numFmtId="19" formatCode="yyyy/mm/dd"/>
        <alignment horizontal="left" vertical="top" readingOrder="0"/>
        <border outline="0">
          <left style="thin">
            <color indexed="64"/>
          </left>
          <right style="thin">
            <color indexed="64"/>
          </right>
          <top style="thin">
            <color indexed="64"/>
          </top>
          <bottom style="thin">
            <color indexed="64"/>
          </bottom>
        </border>
      </ndxf>
    </rcc>
    <rcc rId="0" sId="1" dxf="1">
      <nc r="Q223" t="inlineStr">
        <is>
          <t>Muhammad Zulfiqar</t>
        </is>
      </nc>
      <ndxf>
        <font>
          <sz val="12"/>
          <color auto="1"/>
        </font>
        <alignment vertical="top" readingOrder="0"/>
        <border outline="0">
          <right style="medium">
            <color indexed="64"/>
          </right>
          <top style="thin">
            <color indexed="64"/>
          </top>
          <bottom style="thin">
            <color indexed="64"/>
          </bottom>
        </border>
      </ndxf>
    </rcc>
    <rfmt sheetId="1" sqref="R223" start="0" length="0">
      <dxf>
        <font>
          <sz val="12"/>
          <color auto="1"/>
        </font>
        <alignment vertical="top" readingOrder="0"/>
        <border outline="0">
          <right style="thin">
            <color indexed="64"/>
          </right>
          <top style="thin">
            <color indexed="64"/>
          </top>
          <bottom style="thin">
            <color indexed="64"/>
          </bottom>
        </border>
      </dxf>
    </rfmt>
    <rfmt sheetId="1" sqref="S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T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U223" start="0" length="0">
      <dxf>
        <font>
          <sz val="12"/>
          <color auto="1"/>
        </font>
        <alignment horizontal="left" vertical="top" readingOrder="0"/>
        <border outline="0">
          <right style="thin">
            <color indexed="64"/>
          </right>
          <top style="thin">
            <color indexed="64"/>
          </top>
          <bottom style="thin">
            <color indexed="64"/>
          </bottom>
        </border>
      </dxf>
    </rfmt>
    <rfmt sheetId="1" sqref="V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W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X223" start="0" length="0">
      <dxf>
        <font>
          <sz val="12"/>
          <color auto="1"/>
        </font>
        <alignment vertical="top" readingOrder="0"/>
        <border outline="0">
          <left style="thin">
            <color indexed="64"/>
          </left>
          <top style="thin">
            <color indexed="64"/>
          </top>
          <bottom style="thin">
            <color indexed="64"/>
          </bottom>
        </border>
      </dxf>
    </rfmt>
    <rfmt sheetId="1" sqref="Y223" start="0" length="0">
      <dxf>
        <font>
          <sz val="12"/>
          <color auto="1"/>
        </font>
        <alignment vertical="top" readingOrder="0"/>
        <border outline="0">
          <right style="thin">
            <color indexed="64"/>
          </right>
          <top style="thin">
            <color indexed="64"/>
          </top>
          <bottom style="thin">
            <color indexed="64"/>
          </bottom>
        </border>
      </dxf>
    </rfmt>
    <rfmt sheetId="1" sqref="Z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A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B223" start="0" length="0">
      <dxf>
        <fill>
          <patternFill patternType="solid">
            <bgColor rgb="FFFFFF00"/>
          </patternFill>
        </fill>
        <alignment vertical="top" readingOrder="0"/>
        <border outline="0">
          <right style="thin">
            <color indexed="64"/>
          </right>
          <top style="thin">
            <color indexed="64"/>
          </top>
          <bottom style="thin">
            <color indexed="64"/>
          </bottom>
        </border>
      </dxf>
    </rfmt>
  </rrc>
  <rrc rId="239" sId="1" ref="A223:XFD223" action="deleteRow">
    <undo index="2" exp="area" ref3D="1" dr="$M$1:$N$1048576" dn="Z_0C8E07AA_BAB6_4F4C_838B_83E8FF4419B8_.wvu.Cols" sId="1"/>
    <undo index="1" exp="area" ref3D="1" dr="$B$1:$E$1048576" dn="Z_0C8E07AA_BAB6_4F4C_838B_83E8FF4419B8_.wvu.Cols" sId="1"/>
    <undo index="4" exp="area" ref3D="1" dr="$U$1:$AB$1048576" dn="Z_13E9CC65_85DD_48E9_A66A_68D2752EA90C_.wvu.Cols" sId="1"/>
    <undo index="2" exp="area" ref3D="1" dr="$M$1:$N$1048576" dn="Z_13E9CC65_85DD_48E9_A66A_68D2752EA90C_.wvu.Cols" sId="1"/>
    <undo index="1" exp="area" ref3D="1" dr="$B$1:$F$1048576" dn="Z_13E9CC65_85DD_48E9_A66A_68D2752EA90C_.wvu.Cols" sId="1"/>
    <undo index="0" exp="area" ref3D="1" dr="$A$1:$AB$223" dn="Z_13E9CC65_85DD_48E9_A66A_68D2752EA90C_.wvu.FilterData" sId="1"/>
    <undo index="4" exp="area" ref3D="1" dr="$M$1:$N$1048576" dn="Z_167E5CAC_C694_4441_B7B0_9E1E0A8ECB62_.wvu.Cols" sId="1"/>
    <undo index="2" exp="area" ref3D="1" dr="$B$1:$E$1048576" dn="Z_167E5CAC_C694_4441_B7B0_9E1E0A8ECB62_.wvu.Cols" sId="1"/>
    <undo index="4" exp="area" ref3D="1" dr="$U$1:$AB$1048576" dn="Z_8248C29E_762F_468E_8127_21B9CC1401BE_.wvu.Cols" sId="1"/>
    <undo index="2" exp="area" ref3D="1" dr="$M$1:$N$1048576" dn="Z_8248C29E_762F_468E_8127_21B9CC1401BE_.wvu.Cols" sId="1"/>
    <undo index="1" exp="area" ref3D="1" dr="$B$1:$F$1048576" dn="Z_8248C29E_762F_468E_8127_21B9CC1401BE_.wvu.Cols" sId="1"/>
    <undo index="0" exp="area" ref3D="1" dr="$A$1:$AB$223" dn="_FilterDatabase" sId="1"/>
    <undo index="4" exp="area" ref3D="1" dr="$U$1:$Y$1048576" dn="Z_50BBDABC_E06D_466C_AAF1_31AAFD53D69C_.wvu.Cols" sId="1"/>
    <undo index="2" exp="area" ref3D="1" dr="$M$1:$N$1048576" dn="Z_50BBDABC_E06D_466C_AAF1_31AAFD53D69C_.wvu.Cols" sId="1"/>
    <undo index="1" exp="area" ref3D="1" dr="$B$1:$E$1048576" dn="Z_50BBDABC_E06D_466C_AAF1_31AAFD53D69C_.wvu.Cols" sId="1"/>
    <undo index="4" exp="area" ref3D="1" dr="$M$1:$N$1048576" dn="Z_48782797_A878_486A_AE79_41D79BB207DE_.wvu.Cols" sId="1"/>
    <undo index="2" exp="area" ref3D="1" dr="$B$1:$E$1048576" dn="Z_48782797_A878_486A_AE79_41D79BB207DE_.wvu.Cols" sId="1"/>
    <undo index="4" exp="area" ref3D="1" dr="$M$1:$N$1048576" dn="Z_A09AE4F6_B61D_4FD5_AF90_04329A6A14B6_.wvu.Cols" sId="1"/>
    <undo index="2" exp="area" ref3D="1" dr="$B$1:$E$1048576" dn="Z_A09AE4F6_B61D_4FD5_AF90_04329A6A14B6_.wvu.Cols" sId="1"/>
    <undo index="6" exp="area" ref3D="1" dr="$U$1:$X$1048576" dn="Z_DE9AD015_9F43_44FC_A968_2FFAF13AA985_.wvu.Cols" sId="1"/>
    <undo index="4" exp="area" ref3D="1" dr="$M$1:$N$1048576" dn="Z_DE9AD015_9F43_44FC_A968_2FFAF13AA985_.wvu.Cols" sId="1"/>
    <undo index="2" exp="area" ref3D="1" dr="$B$1:$E$1048576" dn="Z_DE9AD015_9F43_44FC_A968_2FFAF13AA985_.wvu.Cols" sId="1"/>
    <rfmt sheetId="1" xfDxf="1" sqref="A223:XFD223" start="0" length="0">
      <dxf>
        <font>
          <sz val="12"/>
        </font>
      </dxf>
    </rfmt>
    <rcc rId="0" sId="1" dxf="1">
      <nc r="A223" t="inlineStr">
        <is>
          <t>AWS Data Pipeline</t>
        </is>
      </nc>
      <ndxf>
        <font>
          <sz val="12"/>
          <color auto="1"/>
        </font>
        <fill>
          <patternFill patternType="solid">
            <bgColor rgb="FFFFFF00"/>
          </patternFill>
        </fill>
        <alignment vertical="top" readingOrder="0"/>
        <border outline="0">
          <left style="medium">
            <color indexed="64"/>
          </left>
          <right style="medium">
            <color indexed="64"/>
          </right>
          <top style="thin">
            <color indexed="64"/>
          </top>
          <bottom style="thin">
            <color indexed="64"/>
          </bottom>
        </border>
      </ndxf>
    </rcc>
    <rcc rId="0" sId="1" dxf="1">
      <nc r="B223" t="inlineStr">
        <is>
          <t>Identify</t>
        </is>
      </nc>
      <ndxf>
        <font>
          <sz val="12"/>
          <color auto="1"/>
        </font>
        <alignment vertical="top" readingOrder="0"/>
        <border outline="0">
          <right style="thin">
            <color indexed="64"/>
          </right>
          <top style="thin">
            <color indexed="64"/>
          </top>
          <bottom style="thin">
            <color indexed="64"/>
          </bottom>
        </border>
      </ndxf>
    </rcc>
    <rfmt sheetId="1" sqref="C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D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E223" start="0" length="0">
      <dxf>
        <font>
          <sz val="12"/>
          <color auto="1"/>
        </font>
        <alignment vertical="top" readingOrder="0"/>
        <border outline="0">
          <left style="thin">
            <color indexed="64"/>
          </left>
          <top style="thin">
            <color indexed="64"/>
          </top>
          <bottom style="thin">
            <color indexed="64"/>
          </bottom>
        </border>
      </dxf>
    </rfmt>
    <rcc rId="0" sId="1" dxf="1">
      <nc r="F223" t="inlineStr">
        <is>
          <t>Tech R&amp;D</t>
        </is>
      </nc>
      <ndxf>
        <font>
          <sz val="12"/>
          <color auto="1"/>
        </font>
        <alignment vertical="top" readingOrder="0"/>
        <border outline="0">
          <left style="medium">
            <color indexed="64"/>
          </left>
          <right style="thin">
            <color indexed="64"/>
          </right>
          <bottom style="thin">
            <color indexed="64"/>
          </bottom>
        </border>
      </ndxf>
    </rcc>
    <rfmt sheetId="1" sqref="G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c r="H223" t="inlineStr">
        <is>
          <t>Cloud PB environment/Security Assessment</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I223" t="inlineStr">
        <is>
          <t>DBID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J223" t="inlineStr">
        <is>
          <t>David Y</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K223" t="inlineStr">
        <is>
          <t>Muhammad Zulfiqar</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0" sId="1" dxf="1">
      <nc r="L223" t="inlineStr">
        <is>
          <t>Planned</t>
        </is>
      </nc>
      <ndxf>
        <font>
          <sz val="12"/>
          <color auto="1"/>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sqref="M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N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O223" start="0" length="0">
      <dxf>
        <font>
          <sz val="12"/>
          <color auto="1"/>
        </font>
        <alignment vertical="top" readingOrder="0"/>
        <border outline="0">
          <left style="thin">
            <color indexed="64"/>
          </left>
          <right style="thin">
            <color indexed="64"/>
          </right>
          <top style="thin">
            <color indexed="64"/>
          </top>
          <bottom style="thin">
            <color indexed="64"/>
          </bottom>
        </border>
      </dxf>
    </rfmt>
    <rcc rId="0" sId="1" dxf="1" numFmtId="19">
      <nc r="P223">
        <v>44115</v>
      </nc>
      <ndxf>
        <font>
          <sz val="12"/>
          <color auto="1"/>
        </font>
        <numFmt numFmtId="19" formatCode="yyyy/mm/dd"/>
        <alignment horizontal="left" vertical="top" readingOrder="0"/>
        <border outline="0">
          <left style="thin">
            <color indexed="64"/>
          </left>
          <right style="thin">
            <color indexed="64"/>
          </right>
          <top style="thin">
            <color indexed="64"/>
          </top>
          <bottom style="thin">
            <color indexed="64"/>
          </bottom>
        </border>
      </ndxf>
    </rcc>
    <rcc rId="0" sId="1" dxf="1">
      <nc r="Q223" t="inlineStr">
        <is>
          <t>Muhammad Zulfiqar</t>
        </is>
      </nc>
      <ndxf>
        <font>
          <sz val="12"/>
          <color auto="1"/>
        </font>
        <alignment vertical="top" readingOrder="0"/>
        <border outline="0">
          <right style="medium">
            <color indexed="64"/>
          </right>
          <top style="thin">
            <color indexed="64"/>
          </top>
          <bottom style="thin">
            <color indexed="64"/>
          </bottom>
        </border>
      </ndxf>
    </rcc>
    <rfmt sheetId="1" sqref="R223" start="0" length="0">
      <dxf>
        <font>
          <sz val="12"/>
          <color auto="1"/>
        </font>
        <alignment vertical="top" readingOrder="0"/>
        <border outline="0">
          <right style="thin">
            <color indexed="64"/>
          </right>
          <top style="thin">
            <color indexed="64"/>
          </top>
          <bottom style="thin">
            <color indexed="64"/>
          </bottom>
        </border>
      </dxf>
    </rfmt>
    <rfmt sheetId="1" sqref="S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T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U223" start="0" length="0">
      <dxf>
        <font>
          <sz val="12"/>
          <color auto="1"/>
        </font>
        <alignment horizontal="left" vertical="top" readingOrder="0"/>
        <border outline="0">
          <right style="thin">
            <color indexed="64"/>
          </right>
          <top style="thin">
            <color indexed="64"/>
          </top>
          <bottom style="thin">
            <color indexed="64"/>
          </bottom>
        </border>
      </dxf>
    </rfmt>
    <rfmt sheetId="1" sqref="V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W223" start="0" length="0">
      <dxf>
        <font>
          <sz val="12"/>
          <color auto="1"/>
        </font>
        <alignment vertical="top" readingOrder="0"/>
        <border outline="0">
          <left style="thin">
            <color indexed="64"/>
          </left>
          <right style="thin">
            <color indexed="64"/>
          </right>
          <top style="thin">
            <color indexed="64"/>
          </top>
          <bottom style="thin">
            <color indexed="64"/>
          </bottom>
        </border>
      </dxf>
    </rfmt>
    <rfmt sheetId="1" sqref="X223" start="0" length="0">
      <dxf>
        <font>
          <sz val="12"/>
          <color auto="1"/>
        </font>
        <alignment vertical="top" readingOrder="0"/>
        <border outline="0">
          <left style="thin">
            <color indexed="64"/>
          </left>
          <top style="thin">
            <color indexed="64"/>
          </top>
          <bottom style="thin">
            <color indexed="64"/>
          </bottom>
        </border>
      </dxf>
    </rfmt>
    <rfmt sheetId="1" sqref="Y223" start="0" length="0">
      <dxf>
        <font>
          <sz val="12"/>
          <color auto="1"/>
        </font>
        <alignment vertical="top" readingOrder="0"/>
        <border outline="0">
          <right style="thin">
            <color indexed="64"/>
          </right>
          <top style="thin">
            <color indexed="64"/>
          </top>
          <bottom style="thin">
            <color indexed="64"/>
          </bottom>
        </border>
      </dxf>
    </rfmt>
    <rfmt sheetId="1" sqref="Z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A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sqref="AB223" start="0" length="0">
      <dxf>
        <fill>
          <patternFill patternType="solid">
            <bgColor rgb="FFFFFF00"/>
          </patternFill>
        </fill>
        <alignment vertical="top" readingOrder="0"/>
        <border outline="0">
          <right style="thin">
            <color indexed="64"/>
          </right>
          <top style="thin">
            <color indexed="64"/>
          </top>
          <bottom style="thin">
            <color indexed="64"/>
          </bottom>
        </border>
      </dxf>
    </rfmt>
  </rrc>
  <rcv guid="{8248C29E-762F-468E-8127-21B9CC1401BE}" action="delete"/>
  <rdn rId="0" localSheetId="1" customView="1" name="Z_8248C29E_762F_468E_8127_21B9CC1401BE_.wvu.Cols" hidden="1" oldHidden="1">
    <formula>Registry!$B:$F,Registry!$M:$N,Registry!$U:$AB</formula>
    <oldFormula>Registry!$B:$F,Registry!$M:$N,Registry!$U:$AB</oldFormula>
  </rdn>
  <rdn rId="0" localSheetId="1" customView="1" name="Z_8248C29E_762F_468E_8127_21B9CC1401BE_.wvu.FilterData" hidden="1" oldHidden="1">
    <formula>Registry!$A$1:$AB$222</formula>
    <oldFormula>Registry!$A$1:$AB$222</oldFormula>
  </rdn>
  <rcv guid="{8248C29E-762F-468E-8127-21B9CC1401BE}"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248C29E-762F-468E-8127-21B9CC1401BE}" action="delete"/>
  <rdn rId="0" localSheetId="1" customView="1" name="Z_8248C29E_762F_468E_8127_21B9CC1401BE_.wvu.Cols" hidden="1" oldHidden="1">
    <formula>Registry!$B:$F,Registry!$M:$N,Registry!$U:$AB</formula>
    <oldFormula>Registry!$B:$F,Registry!$M:$N,Registry!$U:$AB</oldFormula>
  </rdn>
  <rdn rId="0" localSheetId="1" customView="1" name="Z_8248C29E_762F_468E_8127_21B9CC1401BE_.wvu.FilterData" hidden="1" oldHidden="1">
    <formula>Registry!$A$1:$AB$222</formula>
    <oldFormula>Registry!$A$1:$AB$222</oldFormula>
  </rdn>
  <rcv guid="{8248C29E-762F-468E-8127-21B9CC1401BE}"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
    <oc r="L183" t="inlineStr">
      <is>
        <t>In Progress</t>
      </is>
    </oc>
    <nc r="L183" t="inlineStr">
      <is>
        <t>Complete</t>
      </is>
    </nc>
  </rcc>
  <rcv guid="{8248C29E-762F-468E-8127-21B9CC1401BE}" action="delete"/>
  <rdn rId="0" localSheetId="1" customView="1" name="Z_8248C29E_762F_468E_8127_21B9CC1401BE_.wvu.Cols" hidden="1" oldHidden="1">
    <formula>Registry!$B:$F,Registry!$M:$N</formula>
    <oldFormula>Registry!$B:$F,Registry!$M:$N,Registry!$U:$AB</oldFormula>
  </rdn>
  <rdn rId="0" localSheetId="1" customView="1" name="Z_8248C29E_762F_468E_8127_21B9CC1401BE_.wvu.FilterData" hidden="1" oldHidden="1">
    <formula>Registry!$A$1:$AB$222</formula>
    <oldFormula>Registry!$A$1:$AB$222</oldFormula>
  </rdn>
  <rcv guid="{8248C29E-762F-468E-8127-21B9CC1401BE}"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248C29E-762F-468E-8127-21B9CC1401BE}" action="delete"/>
  <rdn rId="0" localSheetId="1" customView="1" name="Z_8248C29E_762F_468E_8127_21B9CC1401BE_.wvu.Cols" hidden="1" oldHidden="1">
    <formula>Registry!$B:$F,Registry!$M:$N,Registry!$U:$AB</formula>
    <oldFormula>Registry!$B:$F,Registry!$M:$N</oldFormula>
  </rdn>
  <rdn rId="0" localSheetId="1" customView="1" name="Z_8248C29E_762F_468E_8127_21B9CC1401BE_.wvu.FilterData" hidden="1" oldHidden="1">
    <formula>Registry!$A$1:$AB$222</formula>
    <oldFormula>Registry!$A$1:$AB$222</oldFormula>
  </rdn>
  <rcv guid="{8248C29E-762F-468E-8127-21B9CC1401BE}"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 sId="1">
    <nc r="B222" t="inlineStr">
      <is>
        <t>Relate</t>
      </is>
    </nc>
  </rcc>
  <rcc rId="44" sId="1">
    <nc r="D222" t="inlineStr">
      <is>
        <t>Engage</t>
      </is>
    </nc>
  </rcc>
  <rcc rId="45" sId="1">
    <nc r="F222" t="inlineStr">
      <is>
        <t>Tech R&amp;D</t>
      </is>
    </nc>
  </rcc>
  <rcc rId="46" sId="1">
    <nc r="G222" t="inlineStr">
      <is>
        <t>PoC (technology)</t>
      </is>
    </nc>
  </rcc>
  <rcc rId="47" sId="1">
    <nc r="J222" t="inlineStr">
      <is>
        <t>Jeff B</t>
      </is>
    </nc>
  </rcc>
  <rcc rId="48" sId="1">
    <nc r="I222" t="inlineStr">
      <is>
        <t>BESD</t>
      </is>
    </nc>
  </rcc>
  <rfmt sheetId="1" xfDxf="1" sqref="K222" start="0" length="0">
    <dxf>
      <font>
        <sz val="12"/>
      </font>
      <alignment vertical="top" readingOrder="0"/>
    </dxf>
  </rfmt>
  <rcc rId="49" sId="1">
    <nc r="K222" t="inlineStr">
      <is>
        <t>JB Samuthiravelu</t>
      </is>
    </nc>
  </rcc>
  <rcc rId="50" sId="1">
    <nc r="L222" t="inlineStr">
      <is>
        <t>In Progress</t>
      </is>
    </nc>
  </rcc>
  <rcc rId="51" sId="1">
    <nc r="Q222" t="inlineStr">
      <is>
        <t>Gino Catalli</t>
      </is>
    </nc>
  </rcc>
  <rcc rId="52" sId="1" xfDxf="1" dxf="1">
    <nc r="O222" t="inlineStr">
      <is>
        <t>a proof of concept using Azure and Gremlin graph db</t>
      </is>
    </nc>
    <ndxf>
      <font>
        <sz val="12"/>
      </font>
      <alignment vertical="top" readingOrder="0"/>
    </ndxf>
  </rcc>
  <rfmt sheetId="1" xfDxf="1" sqref="H222" start="0" length="0">
    <dxf>
      <font>
        <sz val="12"/>
      </font>
      <alignment vertical="top" readingOrder="0"/>
    </dxf>
  </rfmt>
  <rcc rId="53" sId="1">
    <nc r="C222" t="inlineStr">
      <is>
        <t>PoC</t>
      </is>
    </nc>
  </rcc>
  <rfmt sheetId="1" sqref="A222" start="0" length="0">
    <dxf>
      <border>
        <left style="thin">
          <color indexed="64"/>
        </left>
      </border>
    </dxf>
  </rfmt>
  <rfmt sheetId="1" sqref="O222" start="0" length="0">
    <dxf>
      <border>
        <right style="thin">
          <color indexed="64"/>
        </right>
      </border>
    </dxf>
  </rfmt>
  <rfmt sheetId="1" sqref="A222:O222" start="0" length="0">
    <dxf>
      <border>
        <bottom style="thin">
          <color indexed="64"/>
        </bottom>
      </border>
    </dxf>
  </rfmt>
  <rfmt sheetId="1" sqref="A222:O2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P222:V222" start="0" length="0">
    <dxf>
      <border>
        <top style="thin">
          <color indexed="64"/>
        </top>
      </border>
    </dxf>
  </rfmt>
  <rfmt sheetId="1" sqref="V222" start="0" length="0">
    <dxf>
      <border>
        <right style="thin">
          <color indexed="64"/>
        </right>
      </border>
    </dxf>
  </rfmt>
  <rfmt sheetId="1" sqref="P222:V222" start="0" length="0">
    <dxf>
      <border>
        <bottom style="thin">
          <color indexed="64"/>
        </bottom>
      </border>
    </dxf>
  </rfmt>
  <rfmt sheetId="1" sqref="P222:V222">
    <dxf>
      <border>
        <left style="thin">
          <color indexed="64"/>
        </left>
        <right style="thin">
          <color indexed="64"/>
        </right>
        <top style="thin">
          <color indexed="64"/>
        </top>
        <bottom style="thin">
          <color indexed="64"/>
        </bottom>
        <vertical style="thin">
          <color indexed="64"/>
        </vertical>
        <horizontal style="thin">
          <color indexed="64"/>
        </horizontal>
      </border>
    </dxf>
  </rfmt>
  <rcc rId="54" sId="1" numFmtId="19">
    <nc r="P222">
      <v>44155</v>
    </nc>
  </rcc>
  <rfmt sheetId="1" sqref="P222">
    <dxf>
      <alignment horizontal="left" readingOrder="0"/>
    </dxf>
  </rfmt>
  <rcc rId="55" sId="1">
    <nc r="A222" t="inlineStr">
      <is>
        <t>NoSQL Graph DB</t>
      </is>
    </nc>
  </rcc>
  <rcc rId="56" sId="1">
    <nc r="Z222">
      <f>IF(A222="Cloud computing (Protected B)",8,IF(A222="Cloud Computing (Unclassified)",10.5,IF(A222="Artificial Intelligence (AI) - Cyber Security",10.5,IF(A222="Gamification",10.5,IF(A222="Machine Learning",13,IF(A222="Artificial Intelligence (AI) - Chatbot",13,IF(OR(AND(G222="Backgrounder",L222="Planned",K222="TBD"),AND(G222="Research Summary",L222="Planned",K222="TBD")),1,IF(OR(G222="Backgrounder",G222="Research Summary"),2,IF(AND(OR(G222="Outlook",G222="PoC (technology)"),L222="Planned"),2,IF(OR(G222="Outlook",G222="PoC (technology)"),3,IF(AND(OR(G222="Adoption Strategy",G222="PoC (business)"),L222="Planned"),3,IF(OR(G222="Adoption Strategy",G222="PoC (business)"),5,IF(AND(OR(G222="Pilot",G222="Reference Architecture",G222="Standards"),L222="Planned"),5,IF(OR(G222="Pilot",G222="Reference Architecture",G222="Standards"),8,IF(AND(G222="Early Adopter",OR(L222="Planned",L222="In Progress")),11.25,IF(AND(G222="Early Adopter",L222="Complete"),13,0))))))))))))))))</f>
    </nc>
  </rcc>
  <rcc rId="57" sId="1">
    <nc r="AA222">
      <f>MAX(Z222)</f>
    </nc>
  </rcc>
  <rcc rId="58" sId="1">
    <nc r="H222" t="inlineStr">
      <is>
        <t>a NoSQL proof of concept using Azure and Gremlin graph db</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23" start="0" length="0">
    <dxf>
      <font>
        <sz val="11"/>
        <color theme="1"/>
        <name val="Calibri"/>
        <scheme val="minor"/>
      </font>
      <alignment vertical="bottom" readingOrder="0"/>
    </dxf>
  </rfmt>
  <rfmt sheetId="1" sqref="B223" start="0" length="0">
    <dxf>
      <font>
        <sz val="11"/>
        <color theme="1"/>
        <name val="Calibri"/>
        <scheme val="minor"/>
      </font>
      <alignment vertical="bottom" readingOrder="0"/>
    </dxf>
  </rfmt>
  <rfmt sheetId="1" sqref="C223" start="0" length="0">
    <dxf>
      <font>
        <sz val="11"/>
        <color theme="1"/>
        <name val="Calibri"/>
        <scheme val="minor"/>
      </font>
      <alignment vertical="bottom" readingOrder="0"/>
    </dxf>
  </rfmt>
  <rfmt sheetId="1" sqref="D223" start="0" length="0">
    <dxf>
      <font>
        <sz val="11"/>
        <color theme="1"/>
        <name val="Calibri"/>
        <scheme val="minor"/>
      </font>
      <alignment vertical="bottom" readingOrder="0"/>
    </dxf>
  </rfmt>
  <rfmt sheetId="1" sqref="E223" start="0" length="0">
    <dxf>
      <font>
        <sz val="11"/>
        <color theme="1"/>
        <name val="Calibri"/>
        <scheme val="minor"/>
      </font>
      <alignment vertical="bottom" readingOrder="0"/>
    </dxf>
  </rfmt>
  <rfmt sheetId="1" sqref="F223" start="0" length="0">
    <dxf>
      <font>
        <sz val="11"/>
        <color theme="1"/>
        <name val="Calibri"/>
        <scheme val="minor"/>
      </font>
      <alignment vertical="bottom" readingOrder="0"/>
    </dxf>
  </rfmt>
  <rfmt sheetId="1" sqref="G223" start="0" length="0">
    <dxf>
      <font>
        <sz val="11"/>
        <color theme="1"/>
        <name val="Calibri"/>
        <scheme val="minor"/>
      </font>
      <alignment vertical="bottom" readingOrder="0"/>
    </dxf>
  </rfmt>
  <rfmt sheetId="1" sqref="H223" start="0" length="0">
    <dxf>
      <font>
        <sz val="11"/>
        <color theme="1"/>
        <name val="Calibri"/>
        <scheme val="minor"/>
      </font>
      <alignment vertical="bottom" readingOrder="0"/>
    </dxf>
  </rfmt>
  <rfmt sheetId="1" sqref="I223" start="0" length="0">
    <dxf>
      <font>
        <sz val="11"/>
        <color theme="1"/>
        <name val="Calibri"/>
        <scheme val="minor"/>
      </font>
      <alignment vertical="bottom" readingOrder="0"/>
    </dxf>
  </rfmt>
  <rfmt sheetId="1" sqref="J223" start="0" length="0">
    <dxf>
      <font>
        <sz val="11"/>
        <color theme="1"/>
        <name val="Calibri"/>
        <scheme val="minor"/>
      </font>
      <alignment vertical="bottom" readingOrder="0"/>
    </dxf>
  </rfmt>
  <rfmt sheetId="1" sqref="K223" start="0" length="0">
    <dxf>
      <font>
        <sz val="11"/>
        <color theme="1"/>
        <name val="Calibri"/>
        <scheme val="minor"/>
      </font>
      <alignment vertical="bottom" readingOrder="0"/>
    </dxf>
  </rfmt>
  <rfmt sheetId="1" sqref="L223" start="0" length="0">
    <dxf>
      <font>
        <sz val="11"/>
        <color theme="1"/>
        <name val="Calibri"/>
        <scheme val="minor"/>
      </font>
      <alignment vertical="bottom" readingOrder="0"/>
    </dxf>
  </rfmt>
  <rfmt sheetId="1" sqref="M223" start="0" length="0">
    <dxf>
      <font>
        <sz val="11"/>
        <color theme="1"/>
        <name val="Calibri"/>
        <scheme val="minor"/>
      </font>
      <alignment vertical="bottom" readingOrder="0"/>
    </dxf>
  </rfmt>
  <rfmt sheetId="1" sqref="N223" start="0" length="0">
    <dxf>
      <font>
        <sz val="11"/>
        <color theme="1"/>
        <name val="Calibri"/>
        <scheme val="minor"/>
      </font>
      <alignment vertical="bottom" readingOrder="0"/>
    </dxf>
  </rfmt>
  <rfmt sheetId="1" sqref="O223" start="0" length="0">
    <dxf>
      <font>
        <sz val="11"/>
        <color theme="1"/>
        <name val="Calibri"/>
        <scheme val="minor"/>
      </font>
      <alignment vertical="bottom" readingOrder="0"/>
    </dxf>
  </rfmt>
  <rfmt sheetId="1" sqref="P223" start="0" length="0">
    <dxf>
      <font>
        <sz val="11"/>
        <color theme="1"/>
        <name val="Calibri"/>
        <scheme val="minor"/>
      </font>
      <numFmt numFmtId="0" formatCode="General"/>
      <alignment vertical="bottom" readingOrder="0"/>
    </dxf>
  </rfmt>
  <rfmt sheetId="1" sqref="Q223" start="0" length="0">
    <dxf>
      <font>
        <sz val="11"/>
        <color theme="1"/>
        <name val="Calibri"/>
        <scheme val="minor"/>
      </font>
      <alignment vertical="bottom" readingOrder="0"/>
    </dxf>
  </rfmt>
  <rfmt sheetId="1" sqref="R223" start="0" length="0">
    <dxf>
      <font>
        <sz val="11"/>
        <color theme="1"/>
        <name val="Calibri"/>
        <scheme val="minor"/>
      </font>
      <alignment vertical="bottom" readingOrder="0"/>
    </dxf>
  </rfmt>
  <rfmt sheetId="1" sqref="S223" start="0" length="0">
    <dxf>
      <font>
        <sz val="11"/>
        <color theme="1"/>
        <name val="Calibri"/>
        <scheme val="minor"/>
      </font>
      <alignment vertical="bottom" readingOrder="0"/>
    </dxf>
  </rfmt>
  <rfmt sheetId="1" sqref="T223" start="0" length="0">
    <dxf>
      <font>
        <sz val="11"/>
        <color theme="1"/>
        <name val="Calibri"/>
        <scheme val="minor"/>
      </font>
      <alignment vertical="bottom" readingOrder="0"/>
    </dxf>
  </rfmt>
  <rfmt sheetId="1" sqref="U223" start="0" length="0">
    <dxf>
      <font>
        <sz val="11"/>
        <color theme="1"/>
        <name val="Calibri"/>
        <scheme val="minor"/>
      </font>
      <alignment vertical="bottom" readingOrder="0"/>
    </dxf>
  </rfmt>
  <rfmt sheetId="1" sqref="V223" start="0" length="0">
    <dxf>
      <font>
        <sz val="11"/>
        <color theme="1"/>
        <name val="Calibri"/>
        <scheme val="minor"/>
      </font>
      <alignment vertical="bottom" readingOrder="0"/>
    </dxf>
  </rfmt>
  <rfmt sheetId="1" sqref="W223" start="0" length="0">
    <dxf>
      <font>
        <sz val="11"/>
        <color theme="1"/>
        <name val="Calibri"/>
        <scheme val="minor"/>
      </font>
      <alignment vertical="bottom" readingOrder="0"/>
    </dxf>
  </rfmt>
  <rfmt sheetId="1" sqref="X223" start="0" length="0">
    <dxf>
      <font>
        <sz val="11"/>
        <color theme="1"/>
        <name val="Calibri"/>
        <scheme val="minor"/>
      </font>
      <alignment vertical="bottom" readingOrder="0"/>
    </dxf>
  </rfmt>
  <rfmt sheetId="1" sqref="Y223" start="0" length="0">
    <dxf>
      <font>
        <sz val="11"/>
        <color theme="1"/>
        <name val="Calibri"/>
        <scheme val="minor"/>
      </font>
      <alignment vertical="bottom" readingOrder="0"/>
    </dxf>
  </rfmt>
  <rfmt sheetId="1" sqref="Z223" start="0" length="0">
    <dxf>
      <font>
        <sz val="11"/>
        <color theme="1"/>
        <name val="Calibri"/>
        <scheme val="minor"/>
      </font>
      <alignment vertical="bottom" readingOrder="0"/>
    </dxf>
  </rfmt>
  <rfmt sheetId="1" sqref="AA223" start="0" length="0">
    <dxf>
      <font>
        <sz val="11"/>
        <color theme="1"/>
        <name val="Calibri"/>
        <scheme val="minor"/>
      </font>
      <alignment vertical="bottom" readingOrder="0"/>
    </dxf>
  </rfmt>
  <rfmt sheetId="1" sqref="AB223" start="0" length="0">
    <dxf>
      <font>
        <sz val="11"/>
        <color theme="1"/>
        <name val="Calibri"/>
        <scheme val="minor"/>
      </font>
      <alignment vertical="bottom" readingOrder="0"/>
    </dxf>
  </rfmt>
  <rfmt sheetId="1" sqref="AC223" start="0" length="0">
    <dxf>
      <font>
        <sz val="11"/>
        <color theme="1"/>
        <name val="Calibri"/>
        <scheme val="minor"/>
      </font>
      <alignment vertical="bottom" readingOrder="0"/>
    </dxf>
  </rfmt>
  <rfmt sheetId="1" sqref="AD223" start="0" length="0">
    <dxf>
      <font>
        <sz val="11"/>
        <color theme="1"/>
        <name val="Calibri"/>
        <scheme val="minor"/>
      </font>
      <alignment vertical="bottom" readingOrder="0"/>
    </dxf>
  </rfmt>
  <rfmt sheetId="1" sqref="AE223" start="0" length="0">
    <dxf>
      <font>
        <sz val="11"/>
        <color theme="1"/>
        <name val="Calibri"/>
        <scheme val="minor"/>
      </font>
      <alignment vertical="bottom" readingOrder="0"/>
    </dxf>
  </rfmt>
  <rfmt sheetId="1" sqref="AF223" start="0" length="0">
    <dxf>
      <font>
        <sz val="11"/>
        <color theme="1"/>
        <name val="Calibri"/>
        <scheme val="minor"/>
      </font>
      <alignment vertical="bottom" readingOrder="0"/>
    </dxf>
  </rfmt>
  <rfmt sheetId="1" sqref="AG223" start="0" length="0">
    <dxf>
      <font>
        <sz val="11"/>
        <color theme="1"/>
        <name val="Calibri"/>
        <scheme val="minor"/>
      </font>
      <alignment vertical="bottom" readingOrder="0"/>
    </dxf>
  </rfmt>
  <rfmt sheetId="1" sqref="AH223" start="0" length="0">
    <dxf>
      <font>
        <sz val="11"/>
        <color theme="1"/>
        <name val="Calibri"/>
        <scheme val="minor"/>
      </font>
      <alignment vertical="bottom" readingOrder="0"/>
    </dxf>
  </rfmt>
  <rfmt sheetId="1" sqref="AI223" start="0" length="0">
    <dxf>
      <font>
        <sz val="11"/>
        <color theme="1"/>
        <name val="Calibri"/>
        <scheme val="minor"/>
      </font>
      <alignment vertical="bottom" readingOrder="0"/>
    </dxf>
  </rfmt>
  <rfmt sheetId="1" sqref="AJ223" start="0" length="0">
    <dxf>
      <font>
        <sz val="11"/>
        <color theme="1"/>
        <name val="Calibri"/>
        <scheme val="minor"/>
      </font>
      <alignment vertical="bottom" readingOrder="0"/>
    </dxf>
  </rfmt>
  <rfmt sheetId="1" sqref="AK223" start="0" length="0">
    <dxf>
      <font>
        <sz val="11"/>
        <color theme="1"/>
        <name val="Calibri"/>
        <scheme val="minor"/>
      </font>
      <alignment vertical="bottom" readingOrder="0"/>
    </dxf>
  </rfmt>
  <rfmt sheetId="1" sqref="AL223" start="0" length="0">
    <dxf>
      <font>
        <sz val="11"/>
        <color theme="1"/>
        <name val="Calibri"/>
        <scheme val="minor"/>
      </font>
      <alignment vertical="bottom" readingOrder="0"/>
    </dxf>
  </rfmt>
  <rfmt sheetId="1" sqref="AM223" start="0" length="0">
    <dxf>
      <font>
        <sz val="11"/>
        <color theme="1"/>
        <name val="Calibri"/>
        <scheme val="minor"/>
      </font>
      <alignment vertical="bottom" readingOrder="0"/>
    </dxf>
  </rfmt>
  <rfmt sheetId="1" sqref="AN223" start="0" length="0">
    <dxf>
      <font>
        <sz val="11"/>
        <color theme="1"/>
        <name val="Calibri"/>
        <scheme val="minor"/>
      </font>
      <alignment vertical="bottom" readingOrder="0"/>
    </dxf>
  </rfmt>
  <rfmt sheetId="1" sqref="AO223" start="0" length="0">
    <dxf>
      <font>
        <sz val="11"/>
        <color theme="1"/>
        <name val="Calibri"/>
        <scheme val="minor"/>
      </font>
      <alignment vertical="bottom" readingOrder="0"/>
    </dxf>
  </rfmt>
  <rfmt sheetId="1" sqref="AP223" start="0" length="0">
    <dxf>
      <font>
        <sz val="11"/>
        <color theme="1"/>
        <name val="Calibri"/>
        <scheme val="minor"/>
      </font>
      <alignment vertical="bottom" readingOrder="0"/>
    </dxf>
  </rfmt>
  <rfmt sheetId="1" sqref="AQ223" start="0" length="0">
    <dxf>
      <font>
        <sz val="11"/>
        <color theme="1"/>
        <name val="Calibri"/>
        <scheme val="minor"/>
      </font>
      <alignment vertical="bottom" readingOrder="0"/>
    </dxf>
  </rfmt>
  <rfmt sheetId="1" sqref="AR223" start="0" length="0">
    <dxf>
      <font>
        <sz val="11"/>
        <color theme="1"/>
        <name val="Calibri"/>
        <scheme val="minor"/>
      </font>
      <alignment vertical="bottom" readingOrder="0"/>
    </dxf>
  </rfmt>
  <rfmt sheetId="1" sqref="AS223" start="0" length="0">
    <dxf>
      <font>
        <sz val="11"/>
        <color theme="1"/>
        <name val="Calibri"/>
        <scheme val="minor"/>
      </font>
      <alignment vertical="bottom" readingOrder="0"/>
    </dxf>
  </rfmt>
  <rfmt sheetId="1" sqref="A224" start="0" length="0">
    <dxf>
      <font>
        <sz val="11"/>
        <color theme="1"/>
        <name val="Calibri"/>
        <scheme val="minor"/>
      </font>
      <alignment vertical="bottom" readingOrder="0"/>
    </dxf>
  </rfmt>
  <rfmt sheetId="1" sqref="B224" start="0" length="0">
    <dxf>
      <font>
        <sz val="11"/>
        <color theme="1"/>
        <name val="Calibri"/>
        <scheme val="minor"/>
      </font>
      <alignment vertical="bottom" readingOrder="0"/>
    </dxf>
  </rfmt>
  <rfmt sheetId="1" sqref="C224" start="0" length="0">
    <dxf>
      <font>
        <sz val="11"/>
        <color theme="1"/>
        <name val="Calibri"/>
        <scheme val="minor"/>
      </font>
      <alignment vertical="bottom" readingOrder="0"/>
    </dxf>
  </rfmt>
  <rfmt sheetId="1" sqref="D224" start="0" length="0">
    <dxf>
      <font>
        <sz val="11"/>
        <color theme="1"/>
        <name val="Calibri"/>
        <scheme val="minor"/>
      </font>
      <alignment vertical="bottom" readingOrder="0"/>
    </dxf>
  </rfmt>
  <rfmt sheetId="1" sqref="E224" start="0" length="0">
    <dxf>
      <font>
        <sz val="11"/>
        <color theme="1"/>
        <name val="Calibri"/>
        <scheme val="minor"/>
      </font>
      <alignment vertical="bottom" readingOrder="0"/>
    </dxf>
  </rfmt>
  <rfmt sheetId="1" sqref="F224" start="0" length="0">
    <dxf>
      <font>
        <sz val="11"/>
        <color theme="1"/>
        <name val="Calibri"/>
        <scheme val="minor"/>
      </font>
      <alignment vertical="bottom" readingOrder="0"/>
    </dxf>
  </rfmt>
  <rfmt sheetId="1" sqref="G224" start="0" length="0">
    <dxf>
      <font>
        <sz val="11"/>
        <color theme="1"/>
        <name val="Calibri"/>
        <scheme val="minor"/>
      </font>
      <alignment vertical="bottom" readingOrder="0"/>
    </dxf>
  </rfmt>
  <rfmt sheetId="1" sqref="H224" start="0" length="0">
    <dxf>
      <font>
        <sz val="11"/>
        <color theme="1"/>
        <name val="Calibri"/>
        <scheme val="minor"/>
      </font>
      <alignment vertical="bottom" readingOrder="0"/>
    </dxf>
  </rfmt>
  <rfmt sheetId="1" sqref="I224" start="0" length="0">
    <dxf>
      <font>
        <sz val="11"/>
        <color theme="1"/>
        <name val="Calibri"/>
        <scheme val="minor"/>
      </font>
      <alignment vertical="bottom" readingOrder="0"/>
    </dxf>
  </rfmt>
  <rfmt sheetId="1" sqref="J224" start="0" length="0">
    <dxf>
      <font>
        <sz val="11"/>
        <color theme="1"/>
        <name val="Calibri"/>
        <scheme val="minor"/>
      </font>
      <alignment vertical="bottom" readingOrder="0"/>
    </dxf>
  </rfmt>
  <rfmt sheetId="1" sqref="K224" start="0" length="0">
    <dxf>
      <font>
        <sz val="11"/>
        <color theme="1"/>
        <name val="Calibri"/>
        <scheme val="minor"/>
      </font>
      <alignment vertical="bottom" readingOrder="0"/>
    </dxf>
  </rfmt>
  <rfmt sheetId="1" sqref="L224" start="0" length="0">
    <dxf>
      <font>
        <sz val="11"/>
        <color theme="1"/>
        <name val="Calibri"/>
        <scheme val="minor"/>
      </font>
      <alignment vertical="bottom" readingOrder="0"/>
    </dxf>
  </rfmt>
  <rfmt sheetId="1" sqref="M224" start="0" length="0">
    <dxf>
      <font>
        <sz val="11"/>
        <color theme="1"/>
        <name val="Calibri"/>
        <scheme val="minor"/>
      </font>
      <alignment vertical="bottom" readingOrder="0"/>
    </dxf>
  </rfmt>
  <rfmt sheetId="1" sqref="N224" start="0" length="0">
    <dxf>
      <font>
        <sz val="11"/>
        <color theme="1"/>
        <name val="Calibri"/>
        <scheme val="minor"/>
      </font>
      <alignment vertical="bottom" readingOrder="0"/>
    </dxf>
  </rfmt>
  <rfmt sheetId="1" sqref="O224" start="0" length="0">
    <dxf>
      <font>
        <sz val="11"/>
        <color theme="1"/>
        <name val="Calibri"/>
        <scheme val="minor"/>
      </font>
      <alignment vertical="bottom" readingOrder="0"/>
    </dxf>
  </rfmt>
  <rfmt sheetId="1" sqref="P224" start="0" length="0">
    <dxf>
      <font>
        <sz val="11"/>
        <color theme="1"/>
        <name val="Calibri"/>
        <scheme val="minor"/>
      </font>
      <numFmt numFmtId="0" formatCode="General"/>
      <alignment vertical="bottom" readingOrder="0"/>
    </dxf>
  </rfmt>
  <rfmt sheetId="1" sqref="Q224" start="0" length="0">
    <dxf>
      <font>
        <sz val="11"/>
        <color theme="1"/>
        <name val="Calibri"/>
        <scheme val="minor"/>
      </font>
      <alignment vertical="bottom" readingOrder="0"/>
    </dxf>
  </rfmt>
  <rfmt sheetId="1" sqref="R224" start="0" length="0">
    <dxf>
      <font>
        <sz val="11"/>
        <color theme="1"/>
        <name val="Calibri"/>
        <scheme val="minor"/>
      </font>
      <alignment vertical="bottom" readingOrder="0"/>
    </dxf>
  </rfmt>
  <rfmt sheetId="1" sqref="S224" start="0" length="0">
    <dxf>
      <font>
        <sz val="11"/>
        <color theme="1"/>
        <name val="Calibri"/>
        <scheme val="minor"/>
      </font>
      <alignment vertical="bottom" readingOrder="0"/>
    </dxf>
  </rfmt>
  <rfmt sheetId="1" sqref="T224" start="0" length="0">
    <dxf>
      <font>
        <sz val="11"/>
        <color theme="1"/>
        <name val="Calibri"/>
        <scheme val="minor"/>
      </font>
      <alignment vertical="bottom" readingOrder="0"/>
    </dxf>
  </rfmt>
  <rfmt sheetId="1" sqref="U224" start="0" length="0">
    <dxf>
      <font>
        <sz val="11"/>
        <color theme="1"/>
        <name val="Calibri"/>
        <scheme val="minor"/>
      </font>
      <alignment vertical="bottom" readingOrder="0"/>
    </dxf>
  </rfmt>
  <rfmt sheetId="1" sqref="V224" start="0" length="0">
    <dxf>
      <font>
        <sz val="11"/>
        <color theme="1"/>
        <name val="Calibri"/>
        <scheme val="minor"/>
      </font>
      <alignment vertical="bottom" readingOrder="0"/>
    </dxf>
  </rfmt>
  <rfmt sheetId="1" sqref="W224" start="0" length="0">
    <dxf>
      <font>
        <sz val="11"/>
        <color theme="1"/>
        <name val="Calibri"/>
        <scheme val="minor"/>
      </font>
      <alignment vertical="bottom" readingOrder="0"/>
    </dxf>
  </rfmt>
  <rfmt sheetId="1" sqref="X224" start="0" length="0">
    <dxf>
      <font>
        <sz val="11"/>
        <color theme="1"/>
        <name val="Calibri"/>
        <scheme val="minor"/>
      </font>
      <alignment vertical="bottom" readingOrder="0"/>
    </dxf>
  </rfmt>
  <rfmt sheetId="1" sqref="Y224" start="0" length="0">
    <dxf>
      <font>
        <sz val="11"/>
        <color theme="1"/>
        <name val="Calibri"/>
        <scheme val="minor"/>
      </font>
      <alignment vertical="bottom" readingOrder="0"/>
    </dxf>
  </rfmt>
  <rfmt sheetId="1" sqref="Z224" start="0" length="0">
    <dxf>
      <font>
        <sz val="11"/>
        <color theme="1"/>
        <name val="Calibri"/>
        <scheme val="minor"/>
      </font>
      <alignment vertical="bottom" readingOrder="0"/>
    </dxf>
  </rfmt>
  <rfmt sheetId="1" sqref="AA224" start="0" length="0">
    <dxf>
      <font>
        <sz val="11"/>
        <color theme="1"/>
        <name val="Calibri"/>
        <scheme val="minor"/>
      </font>
      <alignment vertical="bottom" readingOrder="0"/>
    </dxf>
  </rfmt>
  <rfmt sheetId="1" sqref="AB224" start="0" length="0">
    <dxf>
      <font>
        <sz val="11"/>
        <color theme="1"/>
        <name val="Calibri"/>
        <scheme val="minor"/>
      </font>
      <alignment vertical="bottom" readingOrder="0"/>
    </dxf>
  </rfmt>
  <rfmt sheetId="1" sqref="AC224" start="0" length="0">
    <dxf>
      <font>
        <sz val="11"/>
        <color theme="1"/>
        <name val="Calibri"/>
        <scheme val="minor"/>
      </font>
      <alignment vertical="bottom" readingOrder="0"/>
    </dxf>
  </rfmt>
  <rfmt sheetId="1" sqref="AD224" start="0" length="0">
    <dxf>
      <font>
        <sz val="11"/>
        <color theme="1"/>
        <name val="Calibri"/>
        <scheme val="minor"/>
      </font>
      <alignment vertical="bottom" readingOrder="0"/>
    </dxf>
  </rfmt>
  <rfmt sheetId="1" sqref="AE224" start="0" length="0">
    <dxf>
      <font>
        <sz val="11"/>
        <color theme="1"/>
        <name val="Calibri"/>
        <scheme val="minor"/>
      </font>
      <alignment vertical="bottom" readingOrder="0"/>
    </dxf>
  </rfmt>
  <rfmt sheetId="1" sqref="AF224" start="0" length="0">
    <dxf>
      <font>
        <sz val="11"/>
        <color theme="1"/>
        <name val="Calibri"/>
        <scheme val="minor"/>
      </font>
      <alignment vertical="bottom" readingOrder="0"/>
    </dxf>
  </rfmt>
  <rfmt sheetId="1" sqref="AG224" start="0" length="0">
    <dxf>
      <font>
        <sz val="11"/>
        <color theme="1"/>
        <name val="Calibri"/>
        <scheme val="minor"/>
      </font>
      <alignment vertical="bottom" readingOrder="0"/>
    </dxf>
  </rfmt>
  <rfmt sheetId="1" sqref="AH224" start="0" length="0">
    <dxf>
      <font>
        <sz val="11"/>
        <color theme="1"/>
        <name val="Calibri"/>
        <scheme val="minor"/>
      </font>
      <alignment vertical="bottom" readingOrder="0"/>
    </dxf>
  </rfmt>
  <rfmt sheetId="1" sqref="AI224" start="0" length="0">
    <dxf>
      <font>
        <sz val="11"/>
        <color theme="1"/>
        <name val="Calibri"/>
        <scheme val="minor"/>
      </font>
      <alignment vertical="bottom" readingOrder="0"/>
    </dxf>
  </rfmt>
  <rfmt sheetId="1" sqref="AJ224" start="0" length="0">
    <dxf>
      <font>
        <sz val="11"/>
        <color theme="1"/>
        <name val="Calibri"/>
        <scheme val="minor"/>
      </font>
      <alignment vertical="bottom" readingOrder="0"/>
    </dxf>
  </rfmt>
  <rfmt sheetId="1" sqref="AK224" start="0" length="0">
    <dxf>
      <font>
        <sz val="11"/>
        <color theme="1"/>
        <name val="Calibri"/>
        <scheme val="minor"/>
      </font>
      <alignment vertical="bottom" readingOrder="0"/>
    </dxf>
  </rfmt>
  <rfmt sheetId="1" sqref="AL224" start="0" length="0">
    <dxf>
      <font>
        <sz val="11"/>
        <color theme="1"/>
        <name val="Calibri"/>
        <scheme val="minor"/>
      </font>
      <alignment vertical="bottom" readingOrder="0"/>
    </dxf>
  </rfmt>
  <rfmt sheetId="1" sqref="AM224" start="0" length="0">
    <dxf>
      <font>
        <sz val="11"/>
        <color theme="1"/>
        <name val="Calibri"/>
        <scheme val="minor"/>
      </font>
      <alignment vertical="bottom" readingOrder="0"/>
    </dxf>
  </rfmt>
  <rfmt sheetId="1" sqref="AN224" start="0" length="0">
    <dxf>
      <font>
        <sz val="11"/>
        <color theme="1"/>
        <name val="Calibri"/>
        <scheme val="minor"/>
      </font>
      <alignment vertical="bottom" readingOrder="0"/>
    </dxf>
  </rfmt>
  <rfmt sheetId="1" sqref="AO224" start="0" length="0">
    <dxf>
      <font>
        <sz val="11"/>
        <color theme="1"/>
        <name val="Calibri"/>
        <scheme val="minor"/>
      </font>
      <alignment vertical="bottom" readingOrder="0"/>
    </dxf>
  </rfmt>
  <rfmt sheetId="1" sqref="AP224" start="0" length="0">
    <dxf>
      <font>
        <sz val="11"/>
        <color theme="1"/>
        <name val="Calibri"/>
        <scheme val="minor"/>
      </font>
      <alignment vertical="bottom" readingOrder="0"/>
    </dxf>
  </rfmt>
  <rfmt sheetId="1" sqref="AQ224" start="0" length="0">
    <dxf>
      <font>
        <sz val="11"/>
        <color theme="1"/>
        <name val="Calibri"/>
        <scheme val="minor"/>
      </font>
      <alignment vertical="bottom" readingOrder="0"/>
    </dxf>
  </rfmt>
  <rfmt sheetId="1" sqref="AR224" start="0" length="0">
    <dxf>
      <font>
        <sz val="11"/>
        <color theme="1"/>
        <name val="Calibri"/>
        <scheme val="minor"/>
      </font>
      <alignment vertical="bottom" readingOrder="0"/>
    </dxf>
  </rfmt>
  <rfmt sheetId="1" sqref="AS224" start="0" length="0">
    <dxf>
      <font>
        <sz val="11"/>
        <color theme="1"/>
        <name val="Calibri"/>
        <scheme val="minor"/>
      </font>
      <alignment vertical="bottom" readingOrder="0"/>
    </dxf>
  </rfmt>
  <rfmt sheetId="1" sqref="A225" start="0" length="0">
    <dxf>
      <font>
        <sz val="11"/>
        <color theme="1"/>
        <name val="Calibri"/>
        <scheme val="minor"/>
      </font>
      <alignment vertical="bottom" readingOrder="0"/>
    </dxf>
  </rfmt>
  <rfmt sheetId="1" sqref="B225" start="0" length="0">
    <dxf>
      <font>
        <sz val="11"/>
        <color theme="1"/>
        <name val="Calibri"/>
        <scheme val="minor"/>
      </font>
      <alignment vertical="bottom" readingOrder="0"/>
    </dxf>
  </rfmt>
  <rfmt sheetId="1" sqref="C225" start="0" length="0">
    <dxf>
      <font>
        <sz val="11"/>
        <color theme="1"/>
        <name val="Calibri"/>
        <scheme val="minor"/>
      </font>
      <alignment vertical="bottom" readingOrder="0"/>
    </dxf>
  </rfmt>
  <rfmt sheetId="1" sqref="D225" start="0" length="0">
    <dxf>
      <font>
        <sz val="11"/>
        <color theme="1"/>
        <name val="Calibri"/>
        <scheme val="minor"/>
      </font>
      <alignment vertical="bottom" readingOrder="0"/>
    </dxf>
  </rfmt>
  <rfmt sheetId="1" sqref="E225" start="0" length="0">
    <dxf>
      <font>
        <sz val="11"/>
        <color theme="1"/>
        <name val="Calibri"/>
        <scheme val="minor"/>
      </font>
      <alignment vertical="bottom" readingOrder="0"/>
    </dxf>
  </rfmt>
  <rfmt sheetId="1" sqref="F225" start="0" length="0">
    <dxf>
      <font>
        <sz val="11"/>
        <color theme="1"/>
        <name val="Calibri"/>
        <scheme val="minor"/>
      </font>
      <alignment vertical="bottom" readingOrder="0"/>
    </dxf>
  </rfmt>
  <rfmt sheetId="1" sqref="G225" start="0" length="0">
    <dxf>
      <font>
        <sz val="11"/>
        <color theme="1"/>
        <name val="Calibri"/>
        <scheme val="minor"/>
      </font>
      <alignment vertical="bottom" readingOrder="0"/>
    </dxf>
  </rfmt>
  <rfmt sheetId="1" sqref="H225" start="0" length="0">
    <dxf>
      <font>
        <sz val="11"/>
        <color theme="1"/>
        <name val="Calibri"/>
        <scheme val="minor"/>
      </font>
      <alignment vertical="bottom" readingOrder="0"/>
    </dxf>
  </rfmt>
  <rfmt sheetId="1" sqref="I225" start="0" length="0">
    <dxf>
      <font>
        <sz val="11"/>
        <color theme="1"/>
        <name val="Calibri"/>
        <scheme val="minor"/>
      </font>
      <alignment vertical="bottom" readingOrder="0"/>
    </dxf>
  </rfmt>
  <rfmt sheetId="1" sqref="J225" start="0" length="0">
    <dxf>
      <font>
        <sz val="11"/>
        <color theme="1"/>
        <name val="Calibri"/>
        <scheme val="minor"/>
      </font>
      <alignment vertical="bottom" readingOrder="0"/>
    </dxf>
  </rfmt>
  <rfmt sheetId="1" sqref="K225" start="0" length="0">
    <dxf>
      <font>
        <sz val="11"/>
        <color theme="1"/>
        <name val="Calibri"/>
        <scheme val="minor"/>
      </font>
      <alignment vertical="bottom" readingOrder="0"/>
    </dxf>
  </rfmt>
  <rfmt sheetId="1" sqref="L225" start="0" length="0">
    <dxf>
      <font>
        <sz val="11"/>
        <color theme="1"/>
        <name val="Calibri"/>
        <scheme val="minor"/>
      </font>
      <alignment vertical="bottom" readingOrder="0"/>
    </dxf>
  </rfmt>
  <rfmt sheetId="1" sqref="M225" start="0" length="0">
    <dxf>
      <font>
        <sz val="11"/>
        <color theme="1"/>
        <name val="Calibri"/>
        <scheme val="minor"/>
      </font>
      <alignment vertical="bottom" readingOrder="0"/>
    </dxf>
  </rfmt>
  <rfmt sheetId="1" sqref="N225" start="0" length="0">
    <dxf>
      <font>
        <sz val="11"/>
        <color theme="1"/>
        <name val="Calibri"/>
        <scheme val="minor"/>
      </font>
      <alignment vertical="bottom" readingOrder="0"/>
    </dxf>
  </rfmt>
  <rfmt sheetId="1" sqref="O225" start="0" length="0">
    <dxf>
      <font>
        <sz val="11"/>
        <color theme="1"/>
        <name val="Calibri"/>
        <scheme val="minor"/>
      </font>
      <alignment vertical="bottom" readingOrder="0"/>
    </dxf>
  </rfmt>
  <rfmt sheetId="1" sqref="P225" start="0" length="0">
    <dxf>
      <font>
        <sz val="11"/>
        <color theme="1"/>
        <name val="Calibri"/>
        <scheme val="minor"/>
      </font>
      <numFmt numFmtId="0" formatCode="General"/>
      <alignment vertical="bottom" readingOrder="0"/>
    </dxf>
  </rfmt>
  <rfmt sheetId="1" sqref="Q225" start="0" length="0">
    <dxf>
      <font>
        <sz val="11"/>
        <color theme="1"/>
        <name val="Calibri"/>
        <scheme val="minor"/>
      </font>
      <alignment vertical="bottom" readingOrder="0"/>
    </dxf>
  </rfmt>
  <rfmt sheetId="1" sqref="R225" start="0" length="0">
    <dxf>
      <font>
        <sz val="11"/>
        <color theme="1"/>
        <name val="Calibri"/>
        <scheme val="minor"/>
      </font>
      <alignment vertical="bottom" readingOrder="0"/>
    </dxf>
  </rfmt>
  <rfmt sheetId="1" sqref="S225" start="0" length="0">
    <dxf>
      <font>
        <sz val="11"/>
        <color theme="1"/>
        <name val="Calibri"/>
        <scheme val="minor"/>
      </font>
      <alignment vertical="bottom" readingOrder="0"/>
    </dxf>
  </rfmt>
  <rfmt sheetId="1" sqref="T225" start="0" length="0">
    <dxf>
      <font>
        <sz val="11"/>
        <color theme="1"/>
        <name val="Calibri"/>
        <scheme val="minor"/>
      </font>
      <alignment vertical="bottom" readingOrder="0"/>
    </dxf>
  </rfmt>
  <rfmt sheetId="1" sqref="U225" start="0" length="0">
    <dxf>
      <font>
        <sz val="11"/>
        <color theme="1"/>
        <name val="Calibri"/>
        <scheme val="minor"/>
      </font>
      <alignment vertical="bottom" readingOrder="0"/>
    </dxf>
  </rfmt>
  <rfmt sheetId="1" sqref="V225" start="0" length="0">
    <dxf>
      <font>
        <sz val="11"/>
        <color theme="1"/>
        <name val="Calibri"/>
        <scheme val="minor"/>
      </font>
      <alignment vertical="bottom" readingOrder="0"/>
    </dxf>
  </rfmt>
  <rfmt sheetId="1" sqref="W225" start="0" length="0">
    <dxf>
      <font>
        <sz val="11"/>
        <color theme="1"/>
        <name val="Calibri"/>
        <scheme val="minor"/>
      </font>
      <alignment vertical="bottom" readingOrder="0"/>
    </dxf>
  </rfmt>
  <rfmt sheetId="1" sqref="X225" start="0" length="0">
    <dxf>
      <font>
        <sz val="11"/>
        <color theme="1"/>
        <name val="Calibri"/>
        <scheme val="minor"/>
      </font>
      <alignment vertical="bottom" readingOrder="0"/>
    </dxf>
  </rfmt>
  <rfmt sheetId="1" sqref="Y225" start="0" length="0">
    <dxf>
      <font>
        <sz val="11"/>
        <color theme="1"/>
        <name val="Calibri"/>
        <scheme val="minor"/>
      </font>
      <alignment vertical="bottom" readingOrder="0"/>
    </dxf>
  </rfmt>
  <rfmt sheetId="1" sqref="Z225" start="0" length="0">
    <dxf>
      <font>
        <sz val="11"/>
        <color theme="1"/>
        <name val="Calibri"/>
        <scheme val="minor"/>
      </font>
      <alignment vertical="bottom" readingOrder="0"/>
    </dxf>
  </rfmt>
  <rfmt sheetId="1" sqref="AA225" start="0" length="0">
    <dxf>
      <font>
        <sz val="11"/>
        <color theme="1"/>
        <name val="Calibri"/>
        <scheme val="minor"/>
      </font>
      <alignment vertical="bottom" readingOrder="0"/>
    </dxf>
  </rfmt>
  <rfmt sheetId="1" sqref="AB225" start="0" length="0">
    <dxf>
      <font>
        <sz val="11"/>
        <color theme="1"/>
        <name val="Calibri"/>
        <scheme val="minor"/>
      </font>
      <alignment vertical="bottom" readingOrder="0"/>
    </dxf>
  </rfmt>
  <rfmt sheetId="1" sqref="AC225" start="0" length="0">
    <dxf>
      <font>
        <sz val="11"/>
        <color theme="1"/>
        <name val="Calibri"/>
        <scheme val="minor"/>
      </font>
      <alignment vertical="bottom" readingOrder="0"/>
    </dxf>
  </rfmt>
  <rfmt sheetId="1" sqref="AD225" start="0" length="0">
    <dxf>
      <font>
        <sz val="11"/>
        <color theme="1"/>
        <name val="Calibri"/>
        <scheme val="minor"/>
      </font>
      <alignment vertical="bottom" readingOrder="0"/>
    </dxf>
  </rfmt>
  <rfmt sheetId="1" sqref="AE225" start="0" length="0">
    <dxf>
      <font>
        <sz val="11"/>
        <color theme="1"/>
        <name val="Calibri"/>
        <scheme val="minor"/>
      </font>
      <alignment vertical="bottom" readingOrder="0"/>
    </dxf>
  </rfmt>
  <rfmt sheetId="1" sqref="AF225" start="0" length="0">
    <dxf>
      <font>
        <sz val="11"/>
        <color theme="1"/>
        <name val="Calibri"/>
        <scheme val="minor"/>
      </font>
      <alignment vertical="bottom" readingOrder="0"/>
    </dxf>
  </rfmt>
  <rfmt sheetId="1" sqref="AG225" start="0" length="0">
    <dxf>
      <font>
        <sz val="11"/>
        <color theme="1"/>
        <name val="Calibri"/>
        <scheme val="minor"/>
      </font>
      <alignment vertical="bottom" readingOrder="0"/>
    </dxf>
  </rfmt>
  <rfmt sheetId="1" sqref="AH225" start="0" length="0">
    <dxf>
      <font>
        <sz val="11"/>
        <color theme="1"/>
        <name val="Calibri"/>
        <scheme val="minor"/>
      </font>
      <alignment vertical="bottom" readingOrder="0"/>
    </dxf>
  </rfmt>
  <rfmt sheetId="1" sqref="AI225" start="0" length="0">
    <dxf>
      <font>
        <sz val="11"/>
        <color theme="1"/>
        <name val="Calibri"/>
        <scheme val="minor"/>
      </font>
      <alignment vertical="bottom" readingOrder="0"/>
    </dxf>
  </rfmt>
  <rfmt sheetId="1" sqref="AJ225" start="0" length="0">
    <dxf>
      <font>
        <sz val="11"/>
        <color theme="1"/>
        <name val="Calibri"/>
        <scheme val="minor"/>
      </font>
      <alignment vertical="bottom" readingOrder="0"/>
    </dxf>
  </rfmt>
  <rfmt sheetId="1" sqref="AK225" start="0" length="0">
    <dxf>
      <font>
        <sz val="11"/>
        <color theme="1"/>
        <name val="Calibri"/>
        <scheme val="minor"/>
      </font>
      <alignment vertical="bottom" readingOrder="0"/>
    </dxf>
  </rfmt>
  <rfmt sheetId="1" sqref="AL225" start="0" length="0">
    <dxf>
      <font>
        <sz val="11"/>
        <color theme="1"/>
        <name val="Calibri"/>
        <scheme val="minor"/>
      </font>
      <alignment vertical="bottom" readingOrder="0"/>
    </dxf>
  </rfmt>
  <rfmt sheetId="1" sqref="AM225" start="0" length="0">
    <dxf>
      <font>
        <sz val="11"/>
        <color theme="1"/>
        <name val="Calibri"/>
        <scheme val="minor"/>
      </font>
      <alignment vertical="bottom" readingOrder="0"/>
    </dxf>
  </rfmt>
  <rfmt sheetId="1" sqref="AN225" start="0" length="0">
    <dxf>
      <font>
        <sz val="11"/>
        <color theme="1"/>
        <name val="Calibri"/>
        <scheme val="minor"/>
      </font>
      <alignment vertical="bottom" readingOrder="0"/>
    </dxf>
  </rfmt>
  <rfmt sheetId="1" sqref="AO225" start="0" length="0">
    <dxf>
      <font>
        <sz val="11"/>
        <color theme="1"/>
        <name val="Calibri"/>
        <scheme val="minor"/>
      </font>
      <alignment vertical="bottom" readingOrder="0"/>
    </dxf>
  </rfmt>
  <rfmt sheetId="1" sqref="AP225" start="0" length="0">
    <dxf>
      <font>
        <sz val="11"/>
        <color theme="1"/>
        <name val="Calibri"/>
        <scheme val="minor"/>
      </font>
      <alignment vertical="bottom" readingOrder="0"/>
    </dxf>
  </rfmt>
  <rfmt sheetId="1" sqref="AQ225" start="0" length="0">
    <dxf>
      <font>
        <sz val="11"/>
        <color theme="1"/>
        <name val="Calibri"/>
        <scheme val="minor"/>
      </font>
      <alignment vertical="bottom" readingOrder="0"/>
    </dxf>
  </rfmt>
  <rfmt sheetId="1" sqref="AR225" start="0" length="0">
    <dxf>
      <font>
        <sz val="11"/>
        <color theme="1"/>
        <name val="Calibri"/>
        <scheme val="minor"/>
      </font>
      <alignment vertical="bottom" readingOrder="0"/>
    </dxf>
  </rfmt>
  <rfmt sheetId="1" sqref="AS225" start="0" length="0">
    <dxf>
      <font>
        <sz val="11"/>
        <color theme="1"/>
        <name val="Calibri"/>
        <scheme val="minor"/>
      </font>
      <alignment vertical="bottom" readingOrder="0"/>
    </dxf>
  </rfmt>
  <rfmt sheetId="1" sqref="A226" start="0" length="0">
    <dxf>
      <font>
        <sz val="11"/>
        <color theme="1"/>
        <name val="Calibri"/>
        <scheme val="minor"/>
      </font>
      <alignment vertical="bottom" readingOrder="0"/>
    </dxf>
  </rfmt>
  <rfmt sheetId="1" sqref="B226" start="0" length="0">
    <dxf>
      <font>
        <sz val="11"/>
        <color theme="1"/>
        <name val="Calibri"/>
        <scheme val="minor"/>
      </font>
      <alignment vertical="bottom" readingOrder="0"/>
    </dxf>
  </rfmt>
  <rfmt sheetId="1" sqref="C226" start="0" length="0">
    <dxf>
      <font>
        <sz val="11"/>
        <color theme="1"/>
        <name val="Calibri"/>
        <scheme val="minor"/>
      </font>
      <alignment vertical="bottom" readingOrder="0"/>
    </dxf>
  </rfmt>
  <rfmt sheetId="1" sqref="D226" start="0" length="0">
    <dxf>
      <font>
        <sz val="11"/>
        <color theme="1"/>
        <name val="Calibri"/>
        <scheme val="minor"/>
      </font>
      <alignment vertical="bottom" readingOrder="0"/>
    </dxf>
  </rfmt>
  <rfmt sheetId="1" sqref="E226" start="0" length="0">
    <dxf>
      <font>
        <sz val="11"/>
        <color theme="1"/>
        <name val="Calibri"/>
        <scheme val="minor"/>
      </font>
      <alignment vertical="bottom" readingOrder="0"/>
    </dxf>
  </rfmt>
  <rfmt sheetId="1" sqref="F226" start="0" length="0">
    <dxf>
      <font>
        <sz val="11"/>
        <color theme="1"/>
        <name val="Calibri"/>
        <scheme val="minor"/>
      </font>
      <alignment vertical="bottom" readingOrder="0"/>
    </dxf>
  </rfmt>
  <rfmt sheetId="1" sqref="G226" start="0" length="0">
    <dxf>
      <font>
        <sz val="11"/>
        <color theme="1"/>
        <name val="Calibri"/>
        <scheme val="minor"/>
      </font>
      <alignment vertical="bottom" readingOrder="0"/>
    </dxf>
  </rfmt>
  <rfmt sheetId="1" sqref="H226" start="0" length="0">
    <dxf>
      <font>
        <sz val="11"/>
        <color theme="1"/>
        <name val="Calibri"/>
        <scheme val="minor"/>
      </font>
      <alignment vertical="bottom" readingOrder="0"/>
    </dxf>
  </rfmt>
  <rfmt sheetId="1" sqref="I226" start="0" length="0">
    <dxf>
      <font>
        <sz val="11"/>
        <color theme="1"/>
        <name val="Calibri"/>
        <scheme val="minor"/>
      </font>
      <alignment vertical="bottom" readingOrder="0"/>
    </dxf>
  </rfmt>
  <rfmt sheetId="1" sqref="J226" start="0" length="0">
    <dxf>
      <font>
        <sz val="11"/>
        <color theme="1"/>
        <name val="Calibri"/>
        <scheme val="minor"/>
      </font>
      <alignment vertical="bottom" readingOrder="0"/>
    </dxf>
  </rfmt>
  <rfmt sheetId="1" sqref="K226" start="0" length="0">
    <dxf>
      <font>
        <sz val="11"/>
        <color theme="1"/>
        <name val="Calibri"/>
        <scheme val="minor"/>
      </font>
      <alignment vertical="bottom" readingOrder="0"/>
    </dxf>
  </rfmt>
  <rfmt sheetId="1" sqref="L226" start="0" length="0">
    <dxf>
      <font>
        <sz val="11"/>
        <color theme="1"/>
        <name val="Calibri"/>
        <scheme val="minor"/>
      </font>
      <alignment vertical="bottom" readingOrder="0"/>
    </dxf>
  </rfmt>
  <rfmt sheetId="1" sqref="M226" start="0" length="0">
    <dxf>
      <font>
        <sz val="11"/>
        <color theme="1"/>
        <name val="Calibri"/>
        <scheme val="minor"/>
      </font>
      <alignment vertical="bottom" readingOrder="0"/>
    </dxf>
  </rfmt>
  <rfmt sheetId="1" sqref="N226" start="0" length="0">
    <dxf>
      <font>
        <sz val="11"/>
        <color theme="1"/>
        <name val="Calibri"/>
        <scheme val="minor"/>
      </font>
      <alignment vertical="bottom" readingOrder="0"/>
    </dxf>
  </rfmt>
  <rfmt sheetId="1" sqref="O226" start="0" length="0">
    <dxf>
      <font>
        <sz val="11"/>
        <color theme="1"/>
        <name val="Calibri"/>
        <scheme val="minor"/>
      </font>
      <alignment vertical="bottom" readingOrder="0"/>
    </dxf>
  </rfmt>
  <rfmt sheetId="1" sqref="P226" start="0" length="0">
    <dxf>
      <font>
        <sz val="11"/>
        <color theme="1"/>
        <name val="Calibri"/>
        <scheme val="minor"/>
      </font>
      <numFmt numFmtId="0" formatCode="General"/>
      <alignment vertical="bottom" readingOrder="0"/>
    </dxf>
  </rfmt>
  <rfmt sheetId="1" sqref="Q226" start="0" length="0">
    <dxf>
      <font>
        <sz val="11"/>
        <color theme="1"/>
        <name val="Calibri"/>
        <scheme val="minor"/>
      </font>
      <alignment vertical="bottom" readingOrder="0"/>
    </dxf>
  </rfmt>
  <rfmt sheetId="1" sqref="R226" start="0" length="0">
    <dxf>
      <font>
        <sz val="11"/>
        <color theme="1"/>
        <name val="Calibri"/>
        <scheme val="minor"/>
      </font>
      <alignment vertical="bottom" readingOrder="0"/>
    </dxf>
  </rfmt>
  <rfmt sheetId="1" sqref="S226" start="0" length="0">
    <dxf>
      <font>
        <sz val="11"/>
        <color theme="1"/>
        <name val="Calibri"/>
        <scheme val="minor"/>
      </font>
      <alignment vertical="bottom" readingOrder="0"/>
    </dxf>
  </rfmt>
  <rfmt sheetId="1" sqref="T226" start="0" length="0">
    <dxf>
      <font>
        <sz val="11"/>
        <color theme="1"/>
        <name val="Calibri"/>
        <scheme val="minor"/>
      </font>
      <alignment vertical="bottom" readingOrder="0"/>
    </dxf>
  </rfmt>
  <rfmt sheetId="1" sqref="U226" start="0" length="0">
    <dxf>
      <font>
        <sz val="11"/>
        <color theme="1"/>
        <name val="Calibri"/>
        <scheme val="minor"/>
      </font>
      <alignment vertical="bottom" readingOrder="0"/>
    </dxf>
  </rfmt>
  <rfmt sheetId="1" sqref="V226" start="0" length="0">
    <dxf>
      <font>
        <sz val="11"/>
        <color theme="1"/>
        <name val="Calibri"/>
        <scheme val="minor"/>
      </font>
      <alignment vertical="bottom" readingOrder="0"/>
    </dxf>
  </rfmt>
  <rfmt sheetId="1" sqref="W226" start="0" length="0">
    <dxf>
      <font>
        <sz val="11"/>
        <color theme="1"/>
        <name val="Calibri"/>
        <scheme val="minor"/>
      </font>
      <alignment vertical="bottom" readingOrder="0"/>
    </dxf>
  </rfmt>
  <rfmt sheetId="1" sqref="X226" start="0" length="0">
    <dxf>
      <font>
        <sz val="11"/>
        <color theme="1"/>
        <name val="Calibri"/>
        <scheme val="minor"/>
      </font>
      <alignment vertical="bottom" readingOrder="0"/>
    </dxf>
  </rfmt>
  <rfmt sheetId="1" sqref="Y226" start="0" length="0">
    <dxf>
      <font>
        <sz val="11"/>
        <color theme="1"/>
        <name val="Calibri"/>
        <scheme val="minor"/>
      </font>
      <alignment vertical="bottom" readingOrder="0"/>
    </dxf>
  </rfmt>
  <rfmt sheetId="1" sqref="Z226" start="0" length="0">
    <dxf>
      <font>
        <sz val="11"/>
        <color theme="1"/>
        <name val="Calibri"/>
        <scheme val="minor"/>
      </font>
      <alignment vertical="bottom" readingOrder="0"/>
    </dxf>
  </rfmt>
  <rfmt sheetId="1" sqref="AA226" start="0" length="0">
    <dxf>
      <font>
        <sz val="11"/>
        <color theme="1"/>
        <name val="Calibri"/>
        <scheme val="minor"/>
      </font>
      <alignment vertical="bottom" readingOrder="0"/>
    </dxf>
  </rfmt>
  <rfmt sheetId="1" sqref="AB226" start="0" length="0">
    <dxf>
      <font>
        <sz val="11"/>
        <color theme="1"/>
        <name val="Calibri"/>
        <scheme val="minor"/>
      </font>
      <alignment vertical="bottom" readingOrder="0"/>
    </dxf>
  </rfmt>
  <rfmt sheetId="1" sqref="AC226" start="0" length="0">
    <dxf>
      <font>
        <sz val="11"/>
        <color theme="1"/>
        <name val="Calibri"/>
        <scheme val="minor"/>
      </font>
      <alignment vertical="bottom" readingOrder="0"/>
    </dxf>
  </rfmt>
  <rfmt sheetId="1" sqref="AD226" start="0" length="0">
    <dxf>
      <font>
        <sz val="11"/>
        <color theme="1"/>
        <name val="Calibri"/>
        <scheme val="minor"/>
      </font>
      <alignment vertical="bottom" readingOrder="0"/>
    </dxf>
  </rfmt>
  <rfmt sheetId="1" sqref="AE226" start="0" length="0">
    <dxf>
      <font>
        <sz val="11"/>
        <color theme="1"/>
        <name val="Calibri"/>
        <scheme val="minor"/>
      </font>
      <alignment vertical="bottom" readingOrder="0"/>
    </dxf>
  </rfmt>
  <rfmt sheetId="1" sqref="AF226" start="0" length="0">
    <dxf>
      <font>
        <sz val="11"/>
        <color theme="1"/>
        <name val="Calibri"/>
        <scheme val="minor"/>
      </font>
      <alignment vertical="bottom" readingOrder="0"/>
    </dxf>
  </rfmt>
  <rfmt sheetId="1" sqref="AG226" start="0" length="0">
    <dxf>
      <font>
        <sz val="11"/>
        <color theme="1"/>
        <name val="Calibri"/>
        <scheme val="minor"/>
      </font>
      <alignment vertical="bottom" readingOrder="0"/>
    </dxf>
  </rfmt>
  <rfmt sheetId="1" sqref="AH226" start="0" length="0">
    <dxf>
      <font>
        <sz val="11"/>
        <color theme="1"/>
        <name val="Calibri"/>
        <scheme val="minor"/>
      </font>
      <alignment vertical="bottom" readingOrder="0"/>
    </dxf>
  </rfmt>
  <rfmt sheetId="1" sqref="AI226" start="0" length="0">
    <dxf>
      <font>
        <sz val="11"/>
        <color theme="1"/>
        <name val="Calibri"/>
        <scheme val="minor"/>
      </font>
      <alignment vertical="bottom" readingOrder="0"/>
    </dxf>
  </rfmt>
  <rfmt sheetId="1" sqref="AJ226" start="0" length="0">
    <dxf>
      <font>
        <sz val="11"/>
        <color theme="1"/>
        <name val="Calibri"/>
        <scheme val="minor"/>
      </font>
      <alignment vertical="bottom" readingOrder="0"/>
    </dxf>
  </rfmt>
  <rfmt sheetId="1" sqref="AK226" start="0" length="0">
    <dxf>
      <font>
        <sz val="11"/>
        <color theme="1"/>
        <name val="Calibri"/>
        <scheme val="minor"/>
      </font>
      <alignment vertical="bottom" readingOrder="0"/>
    </dxf>
  </rfmt>
  <rfmt sheetId="1" sqref="AL226" start="0" length="0">
    <dxf>
      <font>
        <sz val="11"/>
        <color theme="1"/>
        <name val="Calibri"/>
        <scheme val="minor"/>
      </font>
      <alignment vertical="bottom" readingOrder="0"/>
    </dxf>
  </rfmt>
  <rfmt sheetId="1" sqref="AM226" start="0" length="0">
    <dxf>
      <font>
        <sz val="11"/>
        <color theme="1"/>
        <name val="Calibri"/>
        <scheme val="minor"/>
      </font>
      <alignment vertical="bottom" readingOrder="0"/>
    </dxf>
  </rfmt>
  <rfmt sheetId="1" sqref="AN226" start="0" length="0">
    <dxf>
      <font>
        <sz val="11"/>
        <color theme="1"/>
        <name val="Calibri"/>
        <scheme val="minor"/>
      </font>
      <alignment vertical="bottom" readingOrder="0"/>
    </dxf>
  </rfmt>
  <rfmt sheetId="1" sqref="AO226" start="0" length="0">
    <dxf>
      <font>
        <sz val="11"/>
        <color theme="1"/>
        <name val="Calibri"/>
        <scheme val="minor"/>
      </font>
      <alignment vertical="bottom" readingOrder="0"/>
    </dxf>
  </rfmt>
  <rfmt sheetId="1" sqref="AP226" start="0" length="0">
    <dxf>
      <font>
        <sz val="11"/>
        <color theme="1"/>
        <name val="Calibri"/>
        <scheme val="minor"/>
      </font>
      <alignment vertical="bottom" readingOrder="0"/>
    </dxf>
  </rfmt>
  <rfmt sheetId="1" sqref="AQ226" start="0" length="0">
    <dxf>
      <font>
        <sz val="11"/>
        <color theme="1"/>
        <name val="Calibri"/>
        <scheme val="minor"/>
      </font>
      <alignment vertical="bottom" readingOrder="0"/>
    </dxf>
  </rfmt>
  <rfmt sheetId="1" sqref="AR226" start="0" length="0">
    <dxf>
      <font>
        <sz val="11"/>
        <color theme="1"/>
        <name val="Calibri"/>
        <scheme val="minor"/>
      </font>
      <alignment vertical="bottom" readingOrder="0"/>
    </dxf>
  </rfmt>
  <rfmt sheetId="1" sqref="AS226" start="0" length="0">
    <dxf>
      <font>
        <sz val="11"/>
        <color theme="1"/>
        <name val="Calibri"/>
        <scheme val="minor"/>
      </font>
      <alignment vertical="bottom" readingOrder="0"/>
    </dxf>
  </rfmt>
  <rfmt sheetId="1" sqref="A227" start="0" length="0">
    <dxf>
      <font>
        <sz val="11"/>
        <color theme="1"/>
        <name val="Calibri"/>
        <scheme val="minor"/>
      </font>
      <alignment vertical="bottom" readingOrder="0"/>
    </dxf>
  </rfmt>
  <rfmt sheetId="1" sqref="B227" start="0" length="0">
    <dxf>
      <font>
        <sz val="11"/>
        <color theme="1"/>
        <name val="Calibri"/>
        <scheme val="minor"/>
      </font>
      <alignment vertical="bottom" readingOrder="0"/>
    </dxf>
  </rfmt>
  <rfmt sheetId="1" sqref="C227" start="0" length="0">
    <dxf>
      <font>
        <sz val="11"/>
        <color theme="1"/>
        <name val="Calibri"/>
        <scheme val="minor"/>
      </font>
      <alignment vertical="bottom" readingOrder="0"/>
    </dxf>
  </rfmt>
  <rfmt sheetId="1" sqref="D227" start="0" length="0">
    <dxf>
      <font>
        <sz val="11"/>
        <color theme="1"/>
        <name val="Calibri"/>
        <scheme val="minor"/>
      </font>
      <alignment vertical="bottom" readingOrder="0"/>
    </dxf>
  </rfmt>
  <rfmt sheetId="1" sqref="E227" start="0" length="0">
    <dxf>
      <font>
        <sz val="11"/>
        <color theme="1"/>
        <name val="Calibri"/>
        <scheme val="minor"/>
      </font>
      <alignment vertical="bottom" readingOrder="0"/>
    </dxf>
  </rfmt>
  <rfmt sheetId="1" sqref="F227" start="0" length="0">
    <dxf>
      <font>
        <sz val="11"/>
        <color theme="1"/>
        <name val="Calibri"/>
        <scheme val="minor"/>
      </font>
      <alignment vertical="bottom" readingOrder="0"/>
    </dxf>
  </rfmt>
  <rfmt sheetId="1" sqref="G227" start="0" length="0">
    <dxf>
      <font>
        <sz val="11"/>
        <color theme="1"/>
        <name val="Calibri"/>
        <scheme val="minor"/>
      </font>
      <alignment vertical="bottom" readingOrder="0"/>
    </dxf>
  </rfmt>
  <rfmt sheetId="1" sqref="H227" start="0" length="0">
    <dxf>
      <font>
        <sz val="11"/>
        <color theme="1"/>
        <name val="Calibri"/>
        <scheme val="minor"/>
      </font>
      <alignment vertical="bottom" readingOrder="0"/>
    </dxf>
  </rfmt>
  <rfmt sheetId="1" sqref="I227" start="0" length="0">
    <dxf>
      <font>
        <sz val="11"/>
        <color theme="1"/>
        <name val="Calibri"/>
        <scheme val="minor"/>
      </font>
      <alignment vertical="bottom" readingOrder="0"/>
    </dxf>
  </rfmt>
  <rfmt sheetId="1" sqref="J227" start="0" length="0">
    <dxf>
      <font>
        <sz val="11"/>
        <color theme="1"/>
        <name val="Calibri"/>
        <scheme val="minor"/>
      </font>
      <alignment vertical="bottom" readingOrder="0"/>
    </dxf>
  </rfmt>
  <rfmt sheetId="1" sqref="K227" start="0" length="0">
    <dxf>
      <font>
        <sz val="11"/>
        <color theme="1"/>
        <name val="Calibri"/>
        <scheme val="minor"/>
      </font>
      <alignment vertical="bottom" readingOrder="0"/>
    </dxf>
  </rfmt>
  <rfmt sheetId="1" sqref="L227" start="0" length="0">
    <dxf>
      <font>
        <sz val="11"/>
        <color theme="1"/>
        <name val="Calibri"/>
        <scheme val="minor"/>
      </font>
      <alignment vertical="bottom" readingOrder="0"/>
    </dxf>
  </rfmt>
  <rfmt sheetId="1" sqref="M227" start="0" length="0">
    <dxf>
      <font>
        <sz val="11"/>
        <color theme="1"/>
        <name val="Calibri"/>
        <scheme val="minor"/>
      </font>
      <alignment vertical="bottom" readingOrder="0"/>
    </dxf>
  </rfmt>
  <rfmt sheetId="1" sqref="N227" start="0" length="0">
    <dxf>
      <font>
        <sz val="11"/>
        <color theme="1"/>
        <name val="Calibri"/>
        <scheme val="minor"/>
      </font>
      <alignment vertical="bottom" readingOrder="0"/>
    </dxf>
  </rfmt>
  <rfmt sheetId="1" sqref="O227" start="0" length="0">
    <dxf>
      <font>
        <sz val="11"/>
        <color theme="1"/>
        <name val="Calibri"/>
        <scheme val="minor"/>
      </font>
      <alignment vertical="bottom" readingOrder="0"/>
    </dxf>
  </rfmt>
  <rfmt sheetId="1" sqref="P227" start="0" length="0">
    <dxf>
      <font>
        <sz val="11"/>
        <color theme="1"/>
        <name val="Calibri"/>
        <scheme val="minor"/>
      </font>
      <numFmt numFmtId="0" formatCode="General"/>
      <alignment vertical="bottom" readingOrder="0"/>
    </dxf>
  </rfmt>
  <rfmt sheetId="1" sqref="Q227" start="0" length="0">
    <dxf>
      <font>
        <sz val="11"/>
        <color theme="1"/>
        <name val="Calibri"/>
        <scheme val="minor"/>
      </font>
      <alignment vertical="bottom" readingOrder="0"/>
    </dxf>
  </rfmt>
  <rfmt sheetId="1" sqref="R227" start="0" length="0">
    <dxf>
      <font>
        <sz val="11"/>
        <color theme="1"/>
        <name val="Calibri"/>
        <scheme val="minor"/>
      </font>
      <alignment vertical="bottom" readingOrder="0"/>
    </dxf>
  </rfmt>
  <rfmt sheetId="1" sqref="S227" start="0" length="0">
    <dxf>
      <font>
        <sz val="11"/>
        <color theme="1"/>
        <name val="Calibri"/>
        <scheme val="minor"/>
      </font>
      <alignment vertical="bottom" readingOrder="0"/>
    </dxf>
  </rfmt>
  <rfmt sheetId="1" sqref="T227" start="0" length="0">
    <dxf>
      <font>
        <sz val="11"/>
        <color theme="1"/>
        <name val="Calibri"/>
        <scheme val="minor"/>
      </font>
      <alignment vertical="bottom" readingOrder="0"/>
    </dxf>
  </rfmt>
  <rfmt sheetId="1" sqref="U227" start="0" length="0">
    <dxf>
      <font>
        <sz val="11"/>
        <color theme="1"/>
        <name val="Calibri"/>
        <scheme val="minor"/>
      </font>
      <alignment vertical="bottom" readingOrder="0"/>
    </dxf>
  </rfmt>
  <rfmt sheetId="1" sqref="V227" start="0" length="0">
    <dxf>
      <font>
        <sz val="11"/>
        <color theme="1"/>
        <name val="Calibri"/>
        <scheme val="minor"/>
      </font>
      <alignment vertical="bottom" readingOrder="0"/>
    </dxf>
  </rfmt>
  <rfmt sheetId="1" sqref="W227" start="0" length="0">
    <dxf>
      <font>
        <sz val="11"/>
        <color theme="1"/>
        <name val="Calibri"/>
        <scheme val="minor"/>
      </font>
      <alignment vertical="bottom" readingOrder="0"/>
    </dxf>
  </rfmt>
  <rfmt sheetId="1" sqref="X227" start="0" length="0">
    <dxf>
      <font>
        <sz val="11"/>
        <color theme="1"/>
        <name val="Calibri"/>
        <scheme val="minor"/>
      </font>
      <alignment vertical="bottom" readingOrder="0"/>
    </dxf>
  </rfmt>
  <rfmt sheetId="1" sqref="Y227" start="0" length="0">
    <dxf>
      <font>
        <sz val="11"/>
        <color theme="1"/>
        <name val="Calibri"/>
        <scheme val="minor"/>
      </font>
      <alignment vertical="bottom" readingOrder="0"/>
    </dxf>
  </rfmt>
  <rfmt sheetId="1" sqref="Z227" start="0" length="0">
    <dxf>
      <font>
        <sz val="11"/>
        <color theme="1"/>
        <name val="Calibri"/>
        <scheme val="minor"/>
      </font>
      <alignment vertical="bottom" readingOrder="0"/>
    </dxf>
  </rfmt>
  <rfmt sheetId="1" sqref="AA227" start="0" length="0">
    <dxf>
      <font>
        <sz val="11"/>
        <color theme="1"/>
        <name val="Calibri"/>
        <scheme val="minor"/>
      </font>
      <alignment vertical="bottom" readingOrder="0"/>
    </dxf>
  </rfmt>
  <rfmt sheetId="1" sqref="AB227" start="0" length="0">
    <dxf>
      <font>
        <sz val="11"/>
        <color theme="1"/>
        <name val="Calibri"/>
        <scheme val="minor"/>
      </font>
      <alignment vertical="bottom" readingOrder="0"/>
    </dxf>
  </rfmt>
  <rfmt sheetId="1" sqref="AC227" start="0" length="0">
    <dxf>
      <font>
        <sz val="11"/>
        <color theme="1"/>
        <name val="Calibri"/>
        <scheme val="minor"/>
      </font>
      <alignment vertical="bottom" readingOrder="0"/>
    </dxf>
  </rfmt>
  <rfmt sheetId="1" sqref="AD227" start="0" length="0">
    <dxf>
      <font>
        <sz val="11"/>
        <color theme="1"/>
        <name val="Calibri"/>
        <scheme val="minor"/>
      </font>
      <alignment vertical="bottom" readingOrder="0"/>
    </dxf>
  </rfmt>
  <rfmt sheetId="1" sqref="AE227" start="0" length="0">
    <dxf>
      <font>
        <sz val="11"/>
        <color theme="1"/>
        <name val="Calibri"/>
        <scheme val="minor"/>
      </font>
      <alignment vertical="bottom" readingOrder="0"/>
    </dxf>
  </rfmt>
  <rfmt sheetId="1" sqref="AF227" start="0" length="0">
    <dxf>
      <font>
        <sz val="11"/>
        <color theme="1"/>
        <name val="Calibri"/>
        <scheme val="minor"/>
      </font>
      <alignment vertical="bottom" readingOrder="0"/>
    </dxf>
  </rfmt>
  <rfmt sheetId="1" sqref="AG227" start="0" length="0">
    <dxf>
      <font>
        <sz val="11"/>
        <color theme="1"/>
        <name val="Calibri"/>
        <scheme val="minor"/>
      </font>
      <alignment vertical="bottom" readingOrder="0"/>
    </dxf>
  </rfmt>
  <rfmt sheetId="1" sqref="AH227" start="0" length="0">
    <dxf>
      <font>
        <sz val="11"/>
        <color theme="1"/>
        <name val="Calibri"/>
        <scheme val="minor"/>
      </font>
      <alignment vertical="bottom" readingOrder="0"/>
    </dxf>
  </rfmt>
  <rfmt sheetId="1" sqref="AI227" start="0" length="0">
    <dxf>
      <font>
        <sz val="11"/>
        <color theme="1"/>
        <name val="Calibri"/>
        <scheme val="minor"/>
      </font>
      <alignment vertical="bottom" readingOrder="0"/>
    </dxf>
  </rfmt>
  <rfmt sheetId="1" sqref="AJ227" start="0" length="0">
    <dxf>
      <font>
        <sz val="11"/>
        <color theme="1"/>
        <name val="Calibri"/>
        <scheme val="minor"/>
      </font>
      <alignment vertical="bottom" readingOrder="0"/>
    </dxf>
  </rfmt>
  <rfmt sheetId="1" sqref="AK227" start="0" length="0">
    <dxf>
      <font>
        <sz val="11"/>
        <color theme="1"/>
        <name val="Calibri"/>
        <scheme val="minor"/>
      </font>
      <alignment vertical="bottom" readingOrder="0"/>
    </dxf>
  </rfmt>
  <rfmt sheetId="1" sqref="AL227" start="0" length="0">
    <dxf>
      <font>
        <sz val="11"/>
        <color theme="1"/>
        <name val="Calibri"/>
        <scheme val="minor"/>
      </font>
      <alignment vertical="bottom" readingOrder="0"/>
    </dxf>
  </rfmt>
  <rfmt sheetId="1" sqref="AM227" start="0" length="0">
    <dxf>
      <font>
        <sz val="11"/>
        <color theme="1"/>
        <name val="Calibri"/>
        <scheme val="minor"/>
      </font>
      <alignment vertical="bottom" readingOrder="0"/>
    </dxf>
  </rfmt>
  <rfmt sheetId="1" sqref="AN227" start="0" length="0">
    <dxf>
      <font>
        <sz val="11"/>
        <color theme="1"/>
        <name val="Calibri"/>
        <scheme val="minor"/>
      </font>
      <alignment vertical="bottom" readingOrder="0"/>
    </dxf>
  </rfmt>
  <rfmt sheetId="1" sqref="AO227" start="0" length="0">
    <dxf>
      <font>
        <sz val="11"/>
        <color theme="1"/>
        <name val="Calibri"/>
        <scheme val="minor"/>
      </font>
      <alignment vertical="bottom" readingOrder="0"/>
    </dxf>
  </rfmt>
  <rfmt sheetId="1" sqref="AP227" start="0" length="0">
    <dxf>
      <font>
        <sz val="11"/>
        <color theme="1"/>
        <name val="Calibri"/>
        <scheme val="minor"/>
      </font>
      <alignment vertical="bottom" readingOrder="0"/>
    </dxf>
  </rfmt>
  <rfmt sheetId="1" sqref="AQ227" start="0" length="0">
    <dxf>
      <font>
        <sz val="11"/>
        <color theme="1"/>
        <name val="Calibri"/>
        <scheme val="minor"/>
      </font>
      <alignment vertical="bottom" readingOrder="0"/>
    </dxf>
  </rfmt>
  <rfmt sheetId="1" sqref="AR227" start="0" length="0">
    <dxf>
      <font>
        <sz val="11"/>
        <color theme="1"/>
        <name val="Calibri"/>
        <scheme val="minor"/>
      </font>
      <alignment vertical="bottom" readingOrder="0"/>
    </dxf>
  </rfmt>
  <rfmt sheetId="1" sqref="AS227" start="0" length="0">
    <dxf>
      <font>
        <sz val="11"/>
        <color theme="1"/>
        <name val="Calibri"/>
        <scheme val="minor"/>
      </font>
      <alignment vertical="bottom" readingOrder="0"/>
    </dxf>
  </rfmt>
  <rfmt sheetId="1" sqref="A228" start="0" length="0">
    <dxf>
      <font>
        <sz val="11"/>
        <color theme="1"/>
        <name val="Calibri"/>
        <scheme val="minor"/>
      </font>
      <alignment vertical="bottom" readingOrder="0"/>
    </dxf>
  </rfmt>
  <rfmt sheetId="1" sqref="B228" start="0" length="0">
    <dxf>
      <font>
        <sz val="11"/>
        <color theme="1"/>
        <name val="Calibri"/>
        <scheme val="minor"/>
      </font>
      <alignment vertical="bottom" readingOrder="0"/>
    </dxf>
  </rfmt>
  <rfmt sheetId="1" sqref="C228" start="0" length="0">
    <dxf>
      <font>
        <sz val="11"/>
        <color theme="1"/>
        <name val="Calibri"/>
        <scheme val="minor"/>
      </font>
      <alignment vertical="bottom" readingOrder="0"/>
    </dxf>
  </rfmt>
  <rfmt sheetId="1" sqref="D228" start="0" length="0">
    <dxf>
      <font>
        <sz val="11"/>
        <color theme="1"/>
        <name val="Calibri"/>
        <scheme val="minor"/>
      </font>
      <alignment vertical="bottom" readingOrder="0"/>
    </dxf>
  </rfmt>
  <rfmt sheetId="1" sqref="E228" start="0" length="0">
    <dxf>
      <font>
        <sz val="11"/>
        <color theme="1"/>
        <name val="Calibri"/>
        <scheme val="minor"/>
      </font>
      <alignment vertical="bottom" readingOrder="0"/>
    </dxf>
  </rfmt>
  <rfmt sheetId="1" sqref="F228" start="0" length="0">
    <dxf>
      <font>
        <sz val="11"/>
        <color theme="1"/>
        <name val="Calibri"/>
        <scheme val="minor"/>
      </font>
      <alignment vertical="bottom" readingOrder="0"/>
    </dxf>
  </rfmt>
  <rfmt sheetId="1" sqref="G228" start="0" length="0">
    <dxf>
      <font>
        <sz val="11"/>
        <color theme="1"/>
        <name val="Calibri"/>
        <scheme val="minor"/>
      </font>
      <alignment vertical="bottom" readingOrder="0"/>
    </dxf>
  </rfmt>
  <rfmt sheetId="1" sqref="H228" start="0" length="0">
    <dxf>
      <font>
        <sz val="11"/>
        <color theme="1"/>
        <name val="Calibri"/>
        <scheme val="minor"/>
      </font>
      <alignment vertical="bottom" readingOrder="0"/>
    </dxf>
  </rfmt>
  <rfmt sheetId="1" sqref="I228" start="0" length="0">
    <dxf>
      <font>
        <sz val="11"/>
        <color theme="1"/>
        <name val="Calibri"/>
        <scheme val="minor"/>
      </font>
      <alignment vertical="bottom" readingOrder="0"/>
    </dxf>
  </rfmt>
  <rfmt sheetId="1" sqref="J228" start="0" length="0">
    <dxf>
      <font>
        <sz val="11"/>
        <color theme="1"/>
        <name val="Calibri"/>
        <scheme val="minor"/>
      </font>
      <alignment vertical="bottom" readingOrder="0"/>
    </dxf>
  </rfmt>
  <rfmt sheetId="1" sqref="K228" start="0" length="0">
    <dxf>
      <font>
        <sz val="11"/>
        <color theme="1"/>
        <name val="Calibri"/>
        <scheme val="minor"/>
      </font>
      <alignment vertical="bottom" readingOrder="0"/>
    </dxf>
  </rfmt>
  <rfmt sheetId="1" sqref="L228" start="0" length="0">
    <dxf>
      <font>
        <sz val="11"/>
        <color theme="1"/>
        <name val="Calibri"/>
        <scheme val="minor"/>
      </font>
      <alignment vertical="bottom" readingOrder="0"/>
    </dxf>
  </rfmt>
  <rfmt sheetId="1" sqref="M228" start="0" length="0">
    <dxf>
      <font>
        <sz val="11"/>
        <color theme="1"/>
        <name val="Calibri"/>
        <scheme val="minor"/>
      </font>
      <alignment vertical="bottom" readingOrder="0"/>
    </dxf>
  </rfmt>
  <rfmt sheetId="1" sqref="N228" start="0" length="0">
    <dxf>
      <font>
        <sz val="11"/>
        <color theme="1"/>
        <name val="Calibri"/>
        <scheme val="minor"/>
      </font>
      <alignment vertical="bottom" readingOrder="0"/>
    </dxf>
  </rfmt>
  <rfmt sheetId="1" sqref="O228" start="0" length="0">
    <dxf>
      <font>
        <sz val="11"/>
        <color theme="1"/>
        <name val="Calibri"/>
        <scheme val="minor"/>
      </font>
      <alignment vertical="bottom" readingOrder="0"/>
    </dxf>
  </rfmt>
  <rfmt sheetId="1" sqref="P228" start="0" length="0">
    <dxf>
      <font>
        <sz val="11"/>
        <color theme="1"/>
        <name val="Calibri"/>
        <scheme val="minor"/>
      </font>
      <numFmt numFmtId="0" formatCode="General"/>
      <alignment vertical="bottom" readingOrder="0"/>
    </dxf>
  </rfmt>
  <rfmt sheetId="1" sqref="Q228" start="0" length="0">
    <dxf>
      <font>
        <sz val="11"/>
        <color theme="1"/>
        <name val="Calibri"/>
        <scheme val="minor"/>
      </font>
      <alignment vertical="bottom" readingOrder="0"/>
    </dxf>
  </rfmt>
  <rfmt sheetId="1" sqref="R228" start="0" length="0">
    <dxf>
      <font>
        <sz val="11"/>
        <color theme="1"/>
        <name val="Calibri"/>
        <scheme val="minor"/>
      </font>
      <alignment vertical="bottom" readingOrder="0"/>
    </dxf>
  </rfmt>
  <rfmt sheetId="1" sqref="S228" start="0" length="0">
    <dxf>
      <font>
        <sz val="11"/>
        <color theme="1"/>
        <name val="Calibri"/>
        <scheme val="minor"/>
      </font>
      <alignment vertical="bottom" readingOrder="0"/>
    </dxf>
  </rfmt>
  <rfmt sheetId="1" sqref="T228" start="0" length="0">
    <dxf>
      <font>
        <sz val="11"/>
        <color theme="1"/>
        <name val="Calibri"/>
        <scheme val="minor"/>
      </font>
      <alignment vertical="bottom" readingOrder="0"/>
    </dxf>
  </rfmt>
  <rfmt sheetId="1" sqref="U228" start="0" length="0">
    <dxf>
      <font>
        <sz val="11"/>
        <color theme="1"/>
        <name val="Calibri"/>
        <scheme val="minor"/>
      </font>
      <alignment vertical="bottom" readingOrder="0"/>
    </dxf>
  </rfmt>
  <rfmt sheetId="1" sqref="V228" start="0" length="0">
    <dxf>
      <font>
        <sz val="11"/>
        <color theme="1"/>
        <name val="Calibri"/>
        <scheme val="minor"/>
      </font>
      <alignment vertical="bottom" readingOrder="0"/>
    </dxf>
  </rfmt>
  <rfmt sheetId="1" sqref="W228" start="0" length="0">
    <dxf>
      <font>
        <sz val="11"/>
        <color theme="1"/>
        <name val="Calibri"/>
        <scheme val="minor"/>
      </font>
      <alignment vertical="bottom" readingOrder="0"/>
    </dxf>
  </rfmt>
  <rfmt sheetId="1" sqref="X228" start="0" length="0">
    <dxf>
      <font>
        <sz val="11"/>
        <color theme="1"/>
        <name val="Calibri"/>
        <scheme val="minor"/>
      </font>
      <alignment vertical="bottom" readingOrder="0"/>
    </dxf>
  </rfmt>
  <rfmt sheetId="1" sqref="Y228" start="0" length="0">
    <dxf>
      <font>
        <sz val="11"/>
        <color theme="1"/>
        <name val="Calibri"/>
        <scheme val="minor"/>
      </font>
      <alignment vertical="bottom" readingOrder="0"/>
    </dxf>
  </rfmt>
  <rfmt sheetId="1" sqref="Z228" start="0" length="0">
    <dxf>
      <font>
        <sz val="11"/>
        <color theme="1"/>
        <name val="Calibri"/>
        <scheme val="minor"/>
      </font>
      <alignment vertical="bottom" readingOrder="0"/>
    </dxf>
  </rfmt>
  <rfmt sheetId="1" sqref="AA228" start="0" length="0">
    <dxf>
      <font>
        <sz val="11"/>
        <color theme="1"/>
        <name val="Calibri"/>
        <scheme val="minor"/>
      </font>
      <alignment vertical="bottom" readingOrder="0"/>
    </dxf>
  </rfmt>
  <rfmt sheetId="1" sqref="AB228" start="0" length="0">
    <dxf>
      <font>
        <sz val="11"/>
        <color theme="1"/>
        <name val="Calibri"/>
        <scheme val="minor"/>
      </font>
      <alignment vertical="bottom" readingOrder="0"/>
    </dxf>
  </rfmt>
  <rfmt sheetId="1" sqref="AC228" start="0" length="0">
    <dxf>
      <font>
        <sz val="11"/>
        <color theme="1"/>
        <name val="Calibri"/>
        <scheme val="minor"/>
      </font>
      <alignment vertical="bottom" readingOrder="0"/>
    </dxf>
  </rfmt>
  <rfmt sheetId="1" sqref="AD228" start="0" length="0">
    <dxf>
      <font>
        <sz val="11"/>
        <color theme="1"/>
        <name val="Calibri"/>
        <scheme val="minor"/>
      </font>
      <alignment vertical="bottom" readingOrder="0"/>
    </dxf>
  </rfmt>
  <rfmt sheetId="1" sqref="AE228" start="0" length="0">
    <dxf>
      <font>
        <sz val="11"/>
        <color theme="1"/>
        <name val="Calibri"/>
        <scheme val="minor"/>
      </font>
      <alignment vertical="bottom" readingOrder="0"/>
    </dxf>
  </rfmt>
  <rfmt sheetId="1" sqref="AF228" start="0" length="0">
    <dxf>
      <font>
        <sz val="11"/>
        <color theme="1"/>
        <name val="Calibri"/>
        <scheme val="minor"/>
      </font>
      <alignment vertical="bottom" readingOrder="0"/>
    </dxf>
  </rfmt>
  <rfmt sheetId="1" sqref="AG228" start="0" length="0">
    <dxf>
      <font>
        <sz val="11"/>
        <color theme="1"/>
        <name val="Calibri"/>
        <scheme val="minor"/>
      </font>
      <alignment vertical="bottom" readingOrder="0"/>
    </dxf>
  </rfmt>
  <rfmt sheetId="1" sqref="AH228" start="0" length="0">
    <dxf>
      <font>
        <sz val="11"/>
        <color theme="1"/>
        <name val="Calibri"/>
        <scheme val="minor"/>
      </font>
      <alignment vertical="bottom" readingOrder="0"/>
    </dxf>
  </rfmt>
  <rfmt sheetId="1" sqref="AI228" start="0" length="0">
    <dxf>
      <font>
        <sz val="11"/>
        <color theme="1"/>
        <name val="Calibri"/>
        <scheme val="minor"/>
      </font>
      <alignment vertical="bottom" readingOrder="0"/>
    </dxf>
  </rfmt>
  <rfmt sheetId="1" sqref="AJ228" start="0" length="0">
    <dxf>
      <font>
        <sz val="11"/>
        <color theme="1"/>
        <name val="Calibri"/>
        <scheme val="minor"/>
      </font>
      <alignment vertical="bottom" readingOrder="0"/>
    </dxf>
  </rfmt>
  <rfmt sheetId="1" sqref="AK228" start="0" length="0">
    <dxf>
      <font>
        <sz val="11"/>
        <color theme="1"/>
        <name val="Calibri"/>
        <scheme val="minor"/>
      </font>
      <alignment vertical="bottom" readingOrder="0"/>
    </dxf>
  </rfmt>
  <rfmt sheetId="1" sqref="AL228" start="0" length="0">
    <dxf>
      <font>
        <sz val="11"/>
        <color theme="1"/>
        <name val="Calibri"/>
        <scheme val="minor"/>
      </font>
      <alignment vertical="bottom" readingOrder="0"/>
    </dxf>
  </rfmt>
  <rfmt sheetId="1" sqref="AM228" start="0" length="0">
    <dxf>
      <font>
        <sz val="11"/>
        <color theme="1"/>
        <name val="Calibri"/>
        <scheme val="minor"/>
      </font>
      <alignment vertical="bottom" readingOrder="0"/>
    </dxf>
  </rfmt>
  <rfmt sheetId="1" sqref="AN228" start="0" length="0">
    <dxf>
      <font>
        <sz val="11"/>
        <color theme="1"/>
        <name val="Calibri"/>
        <scheme val="minor"/>
      </font>
      <alignment vertical="bottom" readingOrder="0"/>
    </dxf>
  </rfmt>
  <rfmt sheetId="1" sqref="AO228" start="0" length="0">
    <dxf>
      <font>
        <sz val="11"/>
        <color theme="1"/>
        <name val="Calibri"/>
        <scheme val="minor"/>
      </font>
      <alignment vertical="bottom" readingOrder="0"/>
    </dxf>
  </rfmt>
  <rfmt sheetId="1" sqref="AP228" start="0" length="0">
    <dxf>
      <font>
        <sz val="11"/>
        <color theme="1"/>
        <name val="Calibri"/>
        <scheme val="minor"/>
      </font>
      <alignment vertical="bottom" readingOrder="0"/>
    </dxf>
  </rfmt>
  <rfmt sheetId="1" sqref="AQ228" start="0" length="0">
    <dxf>
      <font>
        <sz val="11"/>
        <color theme="1"/>
        <name val="Calibri"/>
        <scheme val="minor"/>
      </font>
      <alignment vertical="bottom" readingOrder="0"/>
    </dxf>
  </rfmt>
  <rfmt sheetId="1" sqref="AR228" start="0" length="0">
    <dxf>
      <font>
        <sz val="11"/>
        <color theme="1"/>
        <name val="Calibri"/>
        <scheme val="minor"/>
      </font>
      <alignment vertical="bottom" readingOrder="0"/>
    </dxf>
  </rfmt>
  <rfmt sheetId="1" sqref="AS228" start="0" length="0">
    <dxf>
      <font>
        <sz val="11"/>
        <color theme="1"/>
        <name val="Calibri"/>
        <scheme val="minor"/>
      </font>
      <alignment vertical="bottom" readingOrder="0"/>
    </dxf>
  </rfmt>
  <rfmt sheetId="1" sqref="A229" start="0" length="0">
    <dxf>
      <font>
        <sz val="11"/>
        <color theme="1"/>
        <name val="Calibri"/>
        <scheme val="minor"/>
      </font>
      <alignment vertical="bottom" readingOrder="0"/>
    </dxf>
  </rfmt>
  <rfmt sheetId="1" sqref="B229" start="0" length="0">
    <dxf>
      <font>
        <sz val="11"/>
        <color theme="1"/>
        <name val="Calibri"/>
        <scheme val="minor"/>
      </font>
      <alignment vertical="bottom" readingOrder="0"/>
    </dxf>
  </rfmt>
  <rfmt sheetId="1" sqref="C229" start="0" length="0">
    <dxf>
      <font>
        <sz val="11"/>
        <color theme="1"/>
        <name val="Calibri"/>
        <scheme val="minor"/>
      </font>
      <alignment vertical="bottom" readingOrder="0"/>
    </dxf>
  </rfmt>
  <rfmt sheetId="1" sqref="D229" start="0" length="0">
    <dxf>
      <font>
        <sz val="11"/>
        <color theme="1"/>
        <name val="Calibri"/>
        <scheme val="minor"/>
      </font>
      <alignment vertical="bottom" readingOrder="0"/>
    </dxf>
  </rfmt>
  <rfmt sheetId="1" sqref="E229" start="0" length="0">
    <dxf>
      <font>
        <sz val="11"/>
        <color theme="1"/>
        <name val="Calibri"/>
        <scheme val="minor"/>
      </font>
      <alignment vertical="bottom" readingOrder="0"/>
    </dxf>
  </rfmt>
  <rfmt sheetId="1" sqref="F229" start="0" length="0">
    <dxf>
      <font>
        <sz val="11"/>
        <color theme="1"/>
        <name val="Calibri"/>
        <scheme val="minor"/>
      </font>
      <alignment vertical="bottom" readingOrder="0"/>
    </dxf>
  </rfmt>
  <rfmt sheetId="1" sqref="G229" start="0" length="0">
    <dxf>
      <font>
        <sz val="11"/>
        <color theme="1"/>
        <name val="Calibri"/>
        <scheme val="minor"/>
      </font>
      <alignment vertical="bottom" readingOrder="0"/>
    </dxf>
  </rfmt>
  <rfmt sheetId="1" sqref="H229" start="0" length="0">
    <dxf>
      <font>
        <sz val="11"/>
        <color theme="1"/>
        <name val="Calibri"/>
        <scheme val="minor"/>
      </font>
      <alignment vertical="bottom" readingOrder="0"/>
    </dxf>
  </rfmt>
  <rfmt sheetId="1" sqref="I229" start="0" length="0">
    <dxf>
      <font>
        <sz val="11"/>
        <color theme="1"/>
        <name val="Calibri"/>
        <scheme val="minor"/>
      </font>
      <alignment vertical="bottom" readingOrder="0"/>
    </dxf>
  </rfmt>
  <rfmt sheetId="1" sqref="J229" start="0" length="0">
    <dxf>
      <font>
        <sz val="11"/>
        <color theme="1"/>
        <name val="Calibri"/>
        <scheme val="minor"/>
      </font>
      <alignment vertical="bottom" readingOrder="0"/>
    </dxf>
  </rfmt>
  <rfmt sheetId="1" sqref="K229" start="0" length="0">
    <dxf>
      <font>
        <sz val="11"/>
        <color theme="1"/>
        <name val="Calibri"/>
        <scheme val="minor"/>
      </font>
      <alignment vertical="bottom" readingOrder="0"/>
    </dxf>
  </rfmt>
  <rfmt sheetId="1" sqref="L229" start="0" length="0">
    <dxf>
      <font>
        <sz val="11"/>
        <color theme="1"/>
        <name val="Calibri"/>
        <scheme val="minor"/>
      </font>
      <alignment vertical="bottom" readingOrder="0"/>
    </dxf>
  </rfmt>
  <rfmt sheetId="1" sqref="M229" start="0" length="0">
    <dxf>
      <font>
        <sz val="11"/>
        <color theme="1"/>
        <name val="Calibri"/>
        <scheme val="minor"/>
      </font>
      <alignment vertical="bottom" readingOrder="0"/>
    </dxf>
  </rfmt>
  <rfmt sheetId="1" sqref="N229" start="0" length="0">
    <dxf>
      <font>
        <sz val="11"/>
        <color theme="1"/>
        <name val="Calibri"/>
        <scheme val="minor"/>
      </font>
      <alignment vertical="bottom" readingOrder="0"/>
    </dxf>
  </rfmt>
  <rfmt sheetId="1" sqref="O229" start="0" length="0">
    <dxf>
      <font>
        <sz val="11"/>
        <color theme="1"/>
        <name val="Calibri"/>
        <scheme val="minor"/>
      </font>
      <alignment vertical="bottom" readingOrder="0"/>
    </dxf>
  </rfmt>
  <rfmt sheetId="1" sqref="P229" start="0" length="0">
    <dxf>
      <font>
        <sz val="11"/>
        <color theme="1"/>
        <name val="Calibri"/>
        <scheme val="minor"/>
      </font>
      <numFmt numFmtId="0" formatCode="General"/>
      <alignment vertical="bottom" readingOrder="0"/>
    </dxf>
  </rfmt>
  <rfmt sheetId="1" sqref="Q229" start="0" length="0">
    <dxf>
      <font>
        <sz val="11"/>
        <color theme="1"/>
        <name val="Calibri"/>
        <scheme val="minor"/>
      </font>
      <alignment vertical="bottom" readingOrder="0"/>
    </dxf>
  </rfmt>
  <rfmt sheetId="1" sqref="R229" start="0" length="0">
    <dxf>
      <font>
        <sz val="11"/>
        <color theme="1"/>
        <name val="Calibri"/>
        <scheme val="minor"/>
      </font>
      <alignment vertical="bottom" readingOrder="0"/>
    </dxf>
  </rfmt>
  <rfmt sheetId="1" sqref="S229" start="0" length="0">
    <dxf>
      <font>
        <sz val="11"/>
        <color theme="1"/>
        <name val="Calibri"/>
        <scheme val="minor"/>
      </font>
      <alignment vertical="bottom" readingOrder="0"/>
    </dxf>
  </rfmt>
  <rfmt sheetId="1" sqref="T229" start="0" length="0">
    <dxf>
      <font>
        <sz val="11"/>
        <color theme="1"/>
        <name val="Calibri"/>
        <scheme val="minor"/>
      </font>
      <alignment vertical="bottom" readingOrder="0"/>
    </dxf>
  </rfmt>
  <rfmt sheetId="1" sqref="U229" start="0" length="0">
    <dxf>
      <font>
        <sz val="11"/>
        <color theme="1"/>
        <name val="Calibri"/>
        <scheme val="minor"/>
      </font>
      <alignment vertical="bottom" readingOrder="0"/>
    </dxf>
  </rfmt>
  <rfmt sheetId="1" sqref="V229" start="0" length="0">
    <dxf>
      <font>
        <sz val="11"/>
        <color theme="1"/>
        <name val="Calibri"/>
        <scheme val="minor"/>
      </font>
      <alignment vertical="bottom" readingOrder="0"/>
    </dxf>
  </rfmt>
  <rfmt sheetId="1" sqref="W229" start="0" length="0">
    <dxf>
      <font>
        <sz val="11"/>
        <color theme="1"/>
        <name val="Calibri"/>
        <scheme val="minor"/>
      </font>
      <alignment vertical="bottom" readingOrder="0"/>
    </dxf>
  </rfmt>
  <rfmt sheetId="1" sqref="X229" start="0" length="0">
    <dxf>
      <font>
        <sz val="11"/>
        <color theme="1"/>
        <name val="Calibri"/>
        <scheme val="minor"/>
      </font>
      <alignment vertical="bottom" readingOrder="0"/>
    </dxf>
  </rfmt>
  <rfmt sheetId="1" sqref="Y229" start="0" length="0">
    <dxf>
      <font>
        <sz val="11"/>
        <color theme="1"/>
        <name val="Calibri"/>
        <scheme val="minor"/>
      </font>
      <alignment vertical="bottom" readingOrder="0"/>
    </dxf>
  </rfmt>
  <rfmt sheetId="1" sqref="Z229" start="0" length="0">
    <dxf>
      <font>
        <sz val="11"/>
        <color theme="1"/>
        <name val="Calibri"/>
        <scheme val="minor"/>
      </font>
      <alignment vertical="bottom" readingOrder="0"/>
    </dxf>
  </rfmt>
  <rfmt sheetId="1" sqref="AA229" start="0" length="0">
    <dxf>
      <font>
        <sz val="11"/>
        <color theme="1"/>
        <name val="Calibri"/>
        <scheme val="minor"/>
      </font>
      <alignment vertical="bottom" readingOrder="0"/>
    </dxf>
  </rfmt>
  <rfmt sheetId="1" sqref="AB229" start="0" length="0">
    <dxf>
      <font>
        <sz val="11"/>
        <color theme="1"/>
        <name val="Calibri"/>
        <scheme val="minor"/>
      </font>
      <alignment vertical="bottom" readingOrder="0"/>
    </dxf>
  </rfmt>
  <rfmt sheetId="1" sqref="AC229" start="0" length="0">
    <dxf>
      <font>
        <sz val="11"/>
        <color theme="1"/>
        <name val="Calibri"/>
        <scheme val="minor"/>
      </font>
      <alignment vertical="bottom" readingOrder="0"/>
    </dxf>
  </rfmt>
  <rfmt sheetId="1" sqref="AD229" start="0" length="0">
    <dxf>
      <font>
        <sz val="11"/>
        <color theme="1"/>
        <name val="Calibri"/>
        <scheme val="minor"/>
      </font>
      <alignment vertical="bottom" readingOrder="0"/>
    </dxf>
  </rfmt>
  <rfmt sheetId="1" sqref="AE229" start="0" length="0">
    <dxf>
      <font>
        <sz val="11"/>
        <color theme="1"/>
        <name val="Calibri"/>
        <scheme val="minor"/>
      </font>
      <alignment vertical="bottom" readingOrder="0"/>
    </dxf>
  </rfmt>
  <rfmt sheetId="1" sqref="AF229" start="0" length="0">
    <dxf>
      <font>
        <sz val="11"/>
        <color theme="1"/>
        <name val="Calibri"/>
        <scheme val="minor"/>
      </font>
      <alignment vertical="bottom" readingOrder="0"/>
    </dxf>
  </rfmt>
  <rfmt sheetId="1" sqref="AG229" start="0" length="0">
    <dxf>
      <font>
        <sz val="11"/>
        <color theme="1"/>
        <name val="Calibri"/>
        <scheme val="minor"/>
      </font>
      <alignment vertical="bottom" readingOrder="0"/>
    </dxf>
  </rfmt>
  <rfmt sheetId="1" sqref="AH229" start="0" length="0">
    <dxf>
      <font>
        <sz val="11"/>
        <color theme="1"/>
        <name val="Calibri"/>
        <scheme val="minor"/>
      </font>
      <alignment vertical="bottom" readingOrder="0"/>
    </dxf>
  </rfmt>
  <rfmt sheetId="1" sqref="AI229" start="0" length="0">
    <dxf>
      <font>
        <sz val="11"/>
        <color theme="1"/>
        <name val="Calibri"/>
        <scheme val="minor"/>
      </font>
      <alignment vertical="bottom" readingOrder="0"/>
    </dxf>
  </rfmt>
  <rfmt sheetId="1" sqref="AJ229" start="0" length="0">
    <dxf>
      <font>
        <sz val="11"/>
        <color theme="1"/>
        <name val="Calibri"/>
        <scheme val="minor"/>
      </font>
      <alignment vertical="bottom" readingOrder="0"/>
    </dxf>
  </rfmt>
  <rfmt sheetId="1" sqref="AK229" start="0" length="0">
    <dxf>
      <font>
        <sz val="11"/>
        <color theme="1"/>
        <name val="Calibri"/>
        <scheme val="minor"/>
      </font>
      <alignment vertical="bottom" readingOrder="0"/>
    </dxf>
  </rfmt>
  <rfmt sheetId="1" sqref="AL229" start="0" length="0">
    <dxf>
      <font>
        <sz val="11"/>
        <color theme="1"/>
        <name val="Calibri"/>
        <scheme val="minor"/>
      </font>
      <alignment vertical="bottom" readingOrder="0"/>
    </dxf>
  </rfmt>
  <rfmt sheetId="1" sqref="AM229" start="0" length="0">
    <dxf>
      <font>
        <sz val="11"/>
        <color theme="1"/>
        <name val="Calibri"/>
        <scheme val="minor"/>
      </font>
      <alignment vertical="bottom" readingOrder="0"/>
    </dxf>
  </rfmt>
  <rfmt sheetId="1" sqref="AN229" start="0" length="0">
    <dxf>
      <font>
        <sz val="11"/>
        <color theme="1"/>
        <name val="Calibri"/>
        <scheme val="minor"/>
      </font>
      <alignment vertical="bottom" readingOrder="0"/>
    </dxf>
  </rfmt>
  <rfmt sheetId="1" sqref="AO229" start="0" length="0">
    <dxf>
      <font>
        <sz val="11"/>
        <color theme="1"/>
        <name val="Calibri"/>
        <scheme val="minor"/>
      </font>
      <alignment vertical="bottom" readingOrder="0"/>
    </dxf>
  </rfmt>
  <rfmt sheetId="1" sqref="AP229" start="0" length="0">
    <dxf>
      <font>
        <sz val="11"/>
        <color theme="1"/>
        <name val="Calibri"/>
        <scheme val="minor"/>
      </font>
      <alignment vertical="bottom" readingOrder="0"/>
    </dxf>
  </rfmt>
  <rfmt sheetId="1" sqref="AQ229" start="0" length="0">
    <dxf>
      <font>
        <sz val="11"/>
        <color theme="1"/>
        <name val="Calibri"/>
        <scheme val="minor"/>
      </font>
      <alignment vertical="bottom" readingOrder="0"/>
    </dxf>
  </rfmt>
  <rfmt sheetId="1" sqref="AR229" start="0" length="0">
    <dxf>
      <font>
        <sz val="11"/>
        <color theme="1"/>
        <name val="Calibri"/>
        <scheme val="minor"/>
      </font>
      <alignment vertical="bottom" readingOrder="0"/>
    </dxf>
  </rfmt>
  <rfmt sheetId="1" sqref="AS229" start="0" length="0">
    <dxf>
      <font>
        <sz val="11"/>
        <color theme="1"/>
        <name val="Calibri"/>
        <scheme val="minor"/>
      </font>
      <alignment vertical="bottom" readingOrder="0"/>
    </dxf>
  </rfmt>
  <rcc rId="59" sId="1" xfDxf="1" dxf="1">
    <nc r="A223" t="inlineStr">
      <is>
        <t>Microsoft Azure ML Studio</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60" sId="1" xfDxf="1" dxf="1">
    <nc r="B223" t="inlineStr">
      <is>
        <t>Identify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C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D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E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61" sId="1" xfDxf="1" dxf="1">
    <nc r="F223" t="inlineStr">
      <is>
        <t>Tech R&amp;D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G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62" sId="1" xfDxf="1" dxf="1">
    <nc r="H223" t="inlineStr">
      <is>
        <t>Cloud PB environment/Security Assessment</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63" sId="1" xfDxf="1" dxf="1">
    <nc r="I223" t="inlineStr">
      <is>
        <t>DBID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64" sId="1" xfDxf="1" dxf="1">
    <nc r="J223" t="inlineStr">
      <is>
        <t>David 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65" sId="1" xfDxf="1" dxf="1">
    <nc r="K223"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66" sId="1" xfDxf="1" dxf="1">
    <nc r="L223" t="inlineStr">
      <is>
        <t>Planned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M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N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O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67" sId="1" xfDxf="1" dxf="1" numFmtId="19">
    <nc r="P223">
      <v>44115</v>
    </nc>
    <ndxf>
      <font>
        <sz val="12"/>
        <color rgb="FFFF0000"/>
      </font>
      <numFmt numFmtId="19" formatCode="yyyy/mm/dd"/>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68" sId="1" xfDxf="1" dxf="1">
    <nc r="Q223"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R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S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T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U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V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W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X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Y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Z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A223"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B223" start="0" length="0">
    <dxf>
      <font>
        <sz val="12"/>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C223" start="0" length="0"/>
  <rfmt sheetId="1" xfDxf="1" sqref="AD223" start="0" length="0"/>
  <rfmt sheetId="1" xfDxf="1" sqref="AE223" start="0" length="0"/>
  <rfmt sheetId="1" xfDxf="1" sqref="AF223" start="0" length="0"/>
  <rfmt sheetId="1" xfDxf="1" sqref="AG223" start="0" length="0"/>
  <rfmt sheetId="1" xfDxf="1" sqref="AH223" start="0" length="0"/>
  <rfmt sheetId="1" xfDxf="1" sqref="AI223" start="0" length="0"/>
  <rfmt sheetId="1" xfDxf="1" sqref="AJ223" start="0" length="0"/>
  <rfmt sheetId="1" xfDxf="1" sqref="AK223" start="0" length="0"/>
  <rfmt sheetId="1" xfDxf="1" sqref="AL223" start="0" length="0"/>
  <rfmt sheetId="1" xfDxf="1" sqref="AM223" start="0" length="0"/>
  <rfmt sheetId="1" xfDxf="1" sqref="AN223" start="0" length="0"/>
  <rfmt sheetId="1" xfDxf="1" sqref="AO223" start="0" length="0"/>
  <rfmt sheetId="1" xfDxf="1" sqref="AP223" start="0" length="0"/>
  <rfmt sheetId="1" xfDxf="1" sqref="AQ223" start="0" length="0"/>
  <rfmt sheetId="1" xfDxf="1" sqref="AR223" start="0" length="0"/>
  <rfmt sheetId="1" xfDxf="1" sqref="AS223" start="0" length="0"/>
  <rcc rId="69" sId="1" xfDxf="1" dxf="1">
    <nc r="A224" t="inlineStr">
      <is>
        <t>Microsoft Azure ML Services</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70" sId="1" xfDxf="1" dxf="1">
    <nc r="B224" t="inlineStr">
      <is>
        <t>Identify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C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D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E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71" sId="1" xfDxf="1" dxf="1">
    <nc r="F224" t="inlineStr">
      <is>
        <t>Tech R&amp;D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G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72" sId="1" xfDxf="1" dxf="1">
    <nc r="H224" t="inlineStr">
      <is>
        <t>Cloud PB environment/Security Assessment</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73" sId="1" xfDxf="1" dxf="1">
    <nc r="I224" t="inlineStr">
      <is>
        <t>DBID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74" sId="1" xfDxf="1" dxf="1">
    <nc r="J224" t="inlineStr">
      <is>
        <t>David 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75" sId="1" xfDxf="1" dxf="1">
    <nc r="K224"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76" sId="1" xfDxf="1" dxf="1">
    <nc r="L224" t="inlineStr">
      <is>
        <t>Planned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M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N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O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77" sId="1" xfDxf="1" dxf="1" numFmtId="19">
    <nc r="P224">
      <v>44115</v>
    </nc>
    <ndxf>
      <font>
        <sz val="12"/>
        <color rgb="FFFF0000"/>
      </font>
      <numFmt numFmtId="19" formatCode="yyyy/mm/dd"/>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78" sId="1" xfDxf="1" dxf="1">
    <nc r="Q224"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R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S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T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U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V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W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X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Y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Z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A224"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B224" start="0" length="0">
    <dxf>
      <font>
        <sz val="12"/>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C224" start="0" length="0"/>
  <rfmt sheetId="1" xfDxf="1" sqref="AD224" start="0" length="0"/>
  <rfmt sheetId="1" xfDxf="1" sqref="AE224" start="0" length="0"/>
  <rfmt sheetId="1" xfDxf="1" sqref="AF224" start="0" length="0"/>
  <rfmt sheetId="1" xfDxf="1" sqref="AG224" start="0" length="0"/>
  <rfmt sheetId="1" xfDxf="1" sqref="AH224" start="0" length="0"/>
  <rfmt sheetId="1" xfDxf="1" sqref="AI224" start="0" length="0"/>
  <rfmt sheetId="1" xfDxf="1" sqref="AJ224" start="0" length="0"/>
  <rfmt sheetId="1" xfDxf="1" sqref="AK224" start="0" length="0"/>
  <rfmt sheetId="1" xfDxf="1" sqref="AL224" start="0" length="0"/>
  <rfmt sheetId="1" xfDxf="1" sqref="AM224" start="0" length="0"/>
  <rfmt sheetId="1" xfDxf="1" sqref="AN224" start="0" length="0"/>
  <rfmt sheetId="1" xfDxf="1" sqref="AO224" start="0" length="0"/>
  <rfmt sheetId="1" xfDxf="1" sqref="AP224" start="0" length="0"/>
  <rfmt sheetId="1" xfDxf="1" sqref="AQ224" start="0" length="0"/>
  <rfmt sheetId="1" xfDxf="1" sqref="AR224" start="0" length="0"/>
  <rfmt sheetId="1" xfDxf="1" sqref="AS224" start="0" length="0"/>
  <rcc rId="79" sId="1" xfDxf="1" dxf="1">
    <nc r="A225" t="inlineStr">
      <is>
        <t>Microsoft Azure Databricks</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80" sId="1" xfDxf="1" dxf="1">
    <nc r="B225" t="inlineStr">
      <is>
        <t>Identify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C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D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E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81" sId="1" xfDxf="1" dxf="1">
    <nc r="F225" t="inlineStr">
      <is>
        <t>Tech R&amp;D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G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82" sId="1" xfDxf="1" dxf="1">
    <nc r="H225" t="inlineStr">
      <is>
        <t>Cloud PB environment/Security Assessment</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83" sId="1" xfDxf="1" dxf="1">
    <nc r="I225" t="inlineStr">
      <is>
        <t>DBID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84" sId="1" xfDxf="1" dxf="1">
    <nc r="J225" t="inlineStr">
      <is>
        <t>David 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85" sId="1" xfDxf="1" dxf="1">
    <nc r="K225"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86" sId="1" xfDxf="1" dxf="1">
    <nc r="L225" t="inlineStr">
      <is>
        <t>Planned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M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N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O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87" sId="1" xfDxf="1" dxf="1" numFmtId="19">
    <nc r="P225">
      <v>44115</v>
    </nc>
    <ndxf>
      <font>
        <sz val="12"/>
        <color rgb="FFFF0000"/>
      </font>
      <numFmt numFmtId="19" formatCode="yyyy/mm/dd"/>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88" sId="1" xfDxf="1" dxf="1">
    <nc r="Q225"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R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S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T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U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V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W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X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Y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Z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A225"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B225" start="0" length="0">
    <dxf>
      <font>
        <sz val="12"/>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C225" start="0" length="0"/>
  <rfmt sheetId="1" xfDxf="1" sqref="AD225" start="0" length="0"/>
  <rfmt sheetId="1" xfDxf="1" sqref="AE225" start="0" length="0"/>
  <rfmt sheetId="1" xfDxf="1" sqref="AF225" start="0" length="0"/>
  <rfmt sheetId="1" xfDxf="1" sqref="AG225" start="0" length="0"/>
  <rfmt sheetId="1" xfDxf="1" sqref="AH225" start="0" length="0"/>
  <rfmt sheetId="1" xfDxf="1" sqref="AI225" start="0" length="0"/>
  <rfmt sheetId="1" xfDxf="1" sqref="AJ225" start="0" length="0"/>
  <rfmt sheetId="1" xfDxf="1" sqref="AK225" start="0" length="0"/>
  <rfmt sheetId="1" xfDxf="1" sqref="AL225" start="0" length="0"/>
  <rfmt sheetId="1" xfDxf="1" sqref="AM225" start="0" length="0"/>
  <rfmt sheetId="1" xfDxf="1" sqref="AN225" start="0" length="0"/>
  <rfmt sheetId="1" xfDxf="1" sqref="AO225" start="0" length="0"/>
  <rfmt sheetId="1" xfDxf="1" sqref="AP225" start="0" length="0"/>
  <rfmt sheetId="1" xfDxf="1" sqref="AQ225" start="0" length="0"/>
  <rfmt sheetId="1" xfDxf="1" sqref="AR225" start="0" length="0"/>
  <rfmt sheetId="1" xfDxf="1" sqref="AS225" start="0" length="0"/>
  <rcc rId="89" sId="1" xfDxf="1" dxf="1">
    <nc r="A226" t="inlineStr">
      <is>
        <t>Azure Data Factory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90" sId="1" xfDxf="1" dxf="1">
    <nc r="B226" t="inlineStr">
      <is>
        <t>Identify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C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D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E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91" sId="1" xfDxf="1" dxf="1">
    <nc r="F226" t="inlineStr">
      <is>
        <t>Tech R&amp;D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G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92" sId="1" xfDxf="1" dxf="1">
    <nc r="H226" t="inlineStr">
      <is>
        <t>Cloud PB environment/Security Assessment</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93" sId="1" xfDxf="1" dxf="1">
    <nc r="I226" t="inlineStr">
      <is>
        <t>DBID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94" sId="1" xfDxf="1" dxf="1">
    <nc r="J226" t="inlineStr">
      <is>
        <t>David 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95" sId="1" xfDxf="1" dxf="1">
    <nc r="K226"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96" sId="1" xfDxf="1" dxf="1">
    <nc r="L226" t="inlineStr">
      <is>
        <t>Planned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M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N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O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97" sId="1" xfDxf="1" dxf="1" numFmtId="19">
    <nc r="P226">
      <v>44115</v>
    </nc>
    <ndxf>
      <font>
        <sz val="12"/>
        <color rgb="FFFF0000"/>
      </font>
      <numFmt numFmtId="19" formatCode="yyyy/mm/dd"/>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98" sId="1" xfDxf="1" dxf="1">
    <nc r="Q226"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R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S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T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U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V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W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X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Y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Z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A226"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B226" start="0" length="0">
    <dxf>
      <font>
        <sz val="12"/>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C226" start="0" length="0"/>
  <rfmt sheetId="1" xfDxf="1" sqref="AD226" start="0" length="0"/>
  <rfmt sheetId="1" xfDxf="1" sqref="AE226" start="0" length="0"/>
  <rfmt sheetId="1" xfDxf="1" sqref="AF226" start="0" length="0"/>
  <rfmt sheetId="1" xfDxf="1" sqref="AG226" start="0" length="0"/>
  <rfmt sheetId="1" xfDxf="1" sqref="AH226" start="0" length="0"/>
  <rfmt sheetId="1" xfDxf="1" sqref="AI226" start="0" length="0"/>
  <rfmt sheetId="1" xfDxf="1" sqref="AJ226" start="0" length="0"/>
  <rfmt sheetId="1" xfDxf="1" sqref="AK226" start="0" length="0"/>
  <rfmt sheetId="1" xfDxf="1" sqref="AL226" start="0" length="0"/>
  <rfmt sheetId="1" xfDxf="1" sqref="AM226" start="0" length="0"/>
  <rfmt sheetId="1" xfDxf="1" sqref="AN226" start="0" length="0"/>
  <rfmt sheetId="1" xfDxf="1" sqref="AO226" start="0" length="0"/>
  <rfmt sheetId="1" xfDxf="1" sqref="AP226" start="0" length="0"/>
  <rfmt sheetId="1" xfDxf="1" sqref="AQ226" start="0" length="0"/>
  <rfmt sheetId="1" xfDxf="1" sqref="AR226" start="0" length="0"/>
  <rfmt sheetId="1" xfDxf="1" sqref="AS226" start="0" length="0"/>
  <rcc rId="99" sId="1" xfDxf="1" dxf="1">
    <nc r="A227" t="inlineStr">
      <is>
        <t>Amazon SageMaker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00" sId="1" xfDxf="1" dxf="1">
    <nc r="B227" t="inlineStr">
      <is>
        <t>Identify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C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D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E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101" sId="1" xfDxf="1" dxf="1">
    <nc r="F227" t="inlineStr">
      <is>
        <t>Tech R&amp;D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G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102" sId="1" xfDxf="1" dxf="1">
    <nc r="H227" t="inlineStr">
      <is>
        <t>Cloud PB environment/Security Assessment</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03" sId="1" xfDxf="1" dxf="1">
    <nc r="I227" t="inlineStr">
      <is>
        <t>DBID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04" sId="1" xfDxf="1" dxf="1">
    <nc r="J227" t="inlineStr">
      <is>
        <t>David 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05" sId="1" xfDxf="1" dxf="1">
    <nc r="K227"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06" sId="1" xfDxf="1" dxf="1">
    <nc r="L227" t="inlineStr">
      <is>
        <t>Planned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M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N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O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107" sId="1" xfDxf="1" dxf="1" numFmtId="19">
    <nc r="P227">
      <v>44115</v>
    </nc>
    <ndxf>
      <font>
        <sz val="12"/>
        <color rgb="FFFF0000"/>
      </font>
      <numFmt numFmtId="19" formatCode="yyyy/mm/dd"/>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08" sId="1" xfDxf="1" dxf="1">
    <nc r="Q227"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R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S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T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U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V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W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X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Y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Z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A227"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B227" start="0" length="0">
    <dxf>
      <font>
        <sz val="12"/>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C227" start="0" length="0"/>
  <rfmt sheetId="1" xfDxf="1" sqref="AD227" start="0" length="0"/>
  <rfmt sheetId="1" xfDxf="1" sqref="AE227" start="0" length="0"/>
  <rfmt sheetId="1" xfDxf="1" sqref="AF227" start="0" length="0"/>
  <rfmt sheetId="1" xfDxf="1" sqref="AG227" start="0" length="0"/>
  <rfmt sheetId="1" xfDxf="1" sqref="AH227" start="0" length="0"/>
  <rfmt sheetId="1" xfDxf="1" sqref="AI227" start="0" length="0"/>
  <rfmt sheetId="1" xfDxf="1" sqref="AJ227" start="0" length="0"/>
  <rfmt sheetId="1" xfDxf="1" sqref="AK227" start="0" length="0"/>
  <rfmt sheetId="1" xfDxf="1" sqref="AL227" start="0" length="0"/>
  <rfmt sheetId="1" xfDxf="1" sqref="AM227" start="0" length="0"/>
  <rfmt sheetId="1" xfDxf="1" sqref="AN227" start="0" length="0"/>
  <rfmt sheetId="1" xfDxf="1" sqref="AO227" start="0" length="0"/>
  <rfmt sheetId="1" xfDxf="1" sqref="AP227" start="0" length="0"/>
  <rfmt sheetId="1" xfDxf="1" sqref="AQ227" start="0" length="0"/>
  <rfmt sheetId="1" xfDxf="1" sqref="AR227" start="0" length="0"/>
  <rfmt sheetId="1" xfDxf="1" sqref="AS227" start="0" length="0"/>
  <rcc rId="109" sId="1" xfDxf="1" dxf="1">
    <nc r="A228" t="inlineStr">
      <is>
        <t>AWS Glue</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10" sId="1" xfDxf="1" dxf="1">
    <nc r="B228" t="inlineStr">
      <is>
        <t>Identify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C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D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E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111" sId="1" xfDxf="1" dxf="1">
    <nc r="F228" t="inlineStr">
      <is>
        <t>Tech R&amp;D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G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112" sId="1" xfDxf="1" dxf="1">
    <oc r="H228" t="inlineStr">
      <is>
        <t>`</t>
      </is>
    </oc>
    <nc r="H228" t="inlineStr">
      <is>
        <t>Cloud PB environment/Security Assessment</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13" sId="1" xfDxf="1" dxf="1">
    <nc r="I228" t="inlineStr">
      <is>
        <t>DBID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14" sId="1" xfDxf="1" dxf="1">
    <nc r="J228" t="inlineStr">
      <is>
        <t>David 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15" sId="1" xfDxf="1" dxf="1">
    <nc r="K228"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16" sId="1" xfDxf="1" dxf="1">
    <nc r="L228" t="inlineStr">
      <is>
        <t>Planned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M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N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O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117" sId="1" xfDxf="1" dxf="1" numFmtId="19">
    <nc r="P228">
      <v>44115</v>
    </nc>
    <ndxf>
      <font>
        <sz val="12"/>
        <color rgb="FFFF0000"/>
      </font>
      <numFmt numFmtId="19" formatCode="yyyy/mm/dd"/>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18" sId="1" xfDxf="1" dxf="1">
    <nc r="Q228"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R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S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T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U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V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W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X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Y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Z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A228"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B228" start="0" length="0">
    <dxf>
      <font>
        <sz val="12"/>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C228" start="0" length="0"/>
  <rfmt sheetId="1" xfDxf="1" sqref="AD228" start="0" length="0"/>
  <rfmt sheetId="1" xfDxf="1" sqref="AE228" start="0" length="0"/>
  <rfmt sheetId="1" xfDxf="1" sqref="AF228" start="0" length="0"/>
  <rfmt sheetId="1" xfDxf="1" sqref="AG228" start="0" length="0"/>
  <rfmt sheetId="1" xfDxf="1" sqref="AH228" start="0" length="0"/>
  <rfmt sheetId="1" xfDxf="1" sqref="AI228" start="0" length="0"/>
  <rfmt sheetId="1" xfDxf="1" sqref="AJ228" start="0" length="0"/>
  <rfmt sheetId="1" xfDxf="1" sqref="AK228" start="0" length="0"/>
  <rfmt sheetId="1" xfDxf="1" sqref="AL228" start="0" length="0"/>
  <rfmt sheetId="1" xfDxf="1" sqref="AM228" start="0" length="0"/>
  <rfmt sheetId="1" xfDxf="1" sqref="AN228" start="0" length="0"/>
  <rfmt sheetId="1" xfDxf="1" sqref="AO228" start="0" length="0"/>
  <rfmt sheetId="1" xfDxf="1" sqref="AP228" start="0" length="0"/>
  <rfmt sheetId="1" xfDxf="1" sqref="AQ228" start="0" length="0"/>
  <rfmt sheetId="1" xfDxf="1" sqref="AR228" start="0" length="0"/>
  <rfmt sheetId="1" xfDxf="1" sqref="AS228" start="0" length="0"/>
  <rcc rId="119" sId="1" xfDxf="1" dxf="1">
    <nc r="A229" t="inlineStr">
      <is>
        <t>AWS Data Pipeline</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20" sId="1" xfDxf="1" dxf="1">
    <nc r="B229" t="inlineStr">
      <is>
        <t>Identify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C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D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E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121" sId="1" xfDxf="1" dxf="1">
    <nc r="F229" t="inlineStr">
      <is>
        <t>Tech R&amp;D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G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122" sId="1" xfDxf="1" dxf="1">
    <nc r="H229" t="inlineStr">
      <is>
        <t>Cloud PB environment/Security Assessment</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23" sId="1" xfDxf="1" dxf="1">
    <nc r="I229" t="inlineStr">
      <is>
        <t>DBID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24" sId="1" xfDxf="1" dxf="1">
    <nc r="J229" t="inlineStr">
      <is>
        <t>David Y</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25" sId="1" xfDxf="1" dxf="1">
    <nc r="K229"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26" sId="1" xfDxf="1" dxf="1">
    <nc r="L229" t="inlineStr">
      <is>
        <t>Planned</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M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N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O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cc rId="127" sId="1" xfDxf="1" dxf="1" numFmtId="19">
    <nc r="P229">
      <v>44115</v>
    </nc>
    <ndxf>
      <font>
        <sz val="12"/>
        <color rgb="FFFF0000"/>
      </font>
      <numFmt numFmtId="19" formatCode="yyyy/mm/dd"/>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cc rId="128" sId="1" xfDxf="1" dxf="1">
    <nc r="Q229" t="inlineStr">
      <is>
        <t>Muhammad Zulfiqar</t>
      </is>
    </nc>
    <n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ndxf>
  </rcc>
  <rfmt sheetId="1" xfDxf="1" sqref="R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S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T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U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V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W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X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Y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Z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A229" start="0" length="0">
    <dxf>
      <font>
        <sz val="12"/>
        <color rgb="FFFF0000"/>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B229" start="0" length="0">
    <dxf>
      <font>
        <sz val="12"/>
      </font>
      <fill>
        <patternFill patternType="solid">
          <bgColor rgb="FFFFFF00"/>
        </patternFill>
      </fill>
      <alignment vertical="top" readingOrder="0"/>
      <border outline="0">
        <left style="thin">
          <color indexed="64"/>
        </left>
        <right style="thin">
          <color indexed="64"/>
        </right>
        <top style="thin">
          <color indexed="64"/>
        </top>
        <bottom style="thin">
          <color indexed="64"/>
        </bottom>
      </border>
    </dxf>
  </rfmt>
  <rfmt sheetId="1" xfDxf="1" sqref="AC229" start="0" length="0"/>
  <rfmt sheetId="1" xfDxf="1" sqref="AD229" start="0" length="0"/>
  <rfmt sheetId="1" xfDxf="1" sqref="AE229" start="0" length="0"/>
  <rfmt sheetId="1" xfDxf="1" sqref="AF229" start="0" length="0"/>
  <rfmt sheetId="1" xfDxf="1" sqref="AG229" start="0" length="0"/>
  <rfmt sheetId="1" xfDxf="1" sqref="AH229" start="0" length="0"/>
  <rfmt sheetId="1" xfDxf="1" sqref="AI229" start="0" length="0"/>
  <rfmt sheetId="1" xfDxf="1" sqref="AJ229" start="0" length="0"/>
  <rfmt sheetId="1" xfDxf="1" sqref="AK229" start="0" length="0"/>
  <rfmt sheetId="1" xfDxf="1" sqref="AL229" start="0" length="0"/>
  <rfmt sheetId="1" xfDxf="1" sqref="AM229" start="0" length="0"/>
  <rfmt sheetId="1" xfDxf="1" sqref="AN229" start="0" length="0"/>
  <rfmt sheetId="1" xfDxf="1" sqref="AO229" start="0" length="0"/>
  <rfmt sheetId="1" xfDxf="1" sqref="AP229" start="0" length="0"/>
  <rfmt sheetId="1" xfDxf="1" sqref="AQ229" start="0" length="0"/>
  <rfmt sheetId="1" xfDxf="1" sqref="AR229" start="0" length="0"/>
  <rfmt sheetId="1" xfDxf="1" sqref="AS229" start="0" length="0"/>
  <rfmt sheetId="1" sqref="K138" start="0" length="0">
    <dxf>
      <font>
        <sz val="12"/>
        <color rgb="FFFF0000"/>
      </font>
      <fill>
        <patternFill patternType="solid">
          <bgColor rgb="FFFFFF00"/>
        </patternFill>
      </fill>
      <alignment horizontal="general" wrapText="0" readingOrder="0"/>
    </dxf>
  </rfmt>
  <rcc rId="129" sId="1">
    <oc r="L138" t="inlineStr">
      <is>
        <t>In Progress</t>
      </is>
    </oc>
    <nc r="L138" t="inlineStr">
      <is>
        <t>Complete</t>
      </is>
    </nc>
  </rcc>
  <rfmt sheetId="1" sqref="L138">
    <dxf>
      <fill>
        <patternFill>
          <bgColor rgb="FFFFFF00"/>
        </patternFill>
      </fill>
    </dxf>
  </rfmt>
  <rcc rId="130" sId="1" quotePrefix="1">
    <oc r="O138" t="inlineStr">
      <is>
        <t>Internal/selective participants Pilot completed. Survey/feedback received. PAB would like to develop for public consumption. Transfer of IT OPIship in progress (to be moved under Andre Elvas)</t>
      </is>
    </oc>
    <nc r="O138" t="inlineStr">
      <is>
        <r>
          <t xml:space="preserve">Internal/selective participants Pilot completed. Survey/feedback received. PAB would like to develop for public consumption. </t>
        </r>
        <r>
          <rPr>
            <sz val="12"/>
            <color rgb="FFFF0000"/>
            <rFont val="Calibri"/>
            <family val="2"/>
          </rPr>
          <t>The project has moved to CESD under Xuan-An Dinh.</t>
        </r>
      </is>
    </nc>
  </rcc>
  <rcc rId="131" sId="1" odxf="1" dxf="1" numFmtId="19">
    <oc r="P138">
      <v>44103</v>
    </oc>
    <nc r="P138">
      <v>44115</v>
    </nc>
    <odxf>
      <font>
        <sz val="12"/>
        <color auto="1"/>
      </font>
      <alignment horizontal="left" readingOrder="0"/>
    </odxf>
    <ndxf>
      <font>
        <sz val="12"/>
        <color rgb="FFFF0000"/>
      </font>
      <alignment horizontal="general" readingOrder="0"/>
    </ndxf>
  </rcc>
  <rcc rId="132" sId="1">
    <oc r="K138" t="inlineStr">
      <is>
        <t>Maretcho Wilson</t>
      </is>
    </oc>
    <nc r="K138" t="inlineStr">
      <is>
        <t>Xuan-An Dinh</t>
      </is>
    </nc>
  </rcc>
  <rfmt sheetId="1" sqref="Q138" start="0" length="2147483647">
    <dxf>
      <font>
        <color rgb="FFFF0000"/>
      </font>
    </dxf>
  </rfmt>
  <rfmt sheetId="1" sqref="A42:XFD42" start="0" length="2147483647">
    <dxf>
      <font>
        <strike/>
      </font>
    </dxf>
  </rfmt>
  <rfmt sheetId="1" sqref="T42" start="0" length="0">
    <dxf>
      <alignment wrapText="1" readingOrder="0"/>
    </dxf>
  </rfmt>
  <rfmt sheetId="1" sqref="T42">
    <dxf>
      <alignment horizontal="left" readingOrder="0"/>
    </dxf>
  </rfmt>
  <rfmt sheetId="1" sqref="T42" start="0" length="2147483647">
    <dxf>
      <font>
        <color rgb="FFFF0000"/>
      </font>
    </dxf>
  </rfmt>
  <rfmt sheetId="1" sqref="T42" start="0" length="0">
    <dxf>
      <font>
        <strike val="0"/>
        <sz val="11"/>
        <color theme="1"/>
        <name val="Calibri"/>
        <scheme val="minor"/>
      </font>
      <fill>
        <patternFill patternType="none">
          <bgColor indexed="65"/>
        </patternFill>
      </fill>
      <alignment horizontal="general" vertical="bottom" wrapText="0" readingOrder="0"/>
      <border outline="0">
        <left/>
        <right/>
        <top/>
        <bottom/>
      </border>
    </dxf>
  </rfmt>
  <rcc rId="133" sId="1" xfDxf="1" dxf="1">
    <nc r="T42" t="inlineStr">
      <is>
        <t xml:space="preserve">After discussions with new director, it has been suggested that this PoC does not fit into the ETR definitions and should be removed. 
</t>
      </is>
    </nc>
    <ndxf>
      <font>
        <sz val="12"/>
        <color rgb="FFFF0000"/>
      </font>
      <fill>
        <patternFill patternType="solid">
          <bgColor theme="0"/>
        </patternFill>
      </fill>
      <alignment vertical="top" wrapText="1" readingOrder="0"/>
      <border outline="0">
        <left style="thin">
          <color indexed="64"/>
        </left>
        <right style="thin">
          <color indexed="64"/>
        </right>
        <top style="thin">
          <color indexed="64"/>
        </top>
        <bottom style="thin">
          <color indexed="64"/>
        </bottom>
      </border>
    </ndxf>
  </rcc>
  <rcc rId="134" sId="1" odxf="1" dxf="1" numFmtId="19">
    <oc r="P42">
      <v>44103</v>
    </oc>
    <nc r="P42">
      <v>44115</v>
    </nc>
    <odxf>
      <font>
        <strike/>
        <sz val="12"/>
      </font>
      <alignment horizontal="left" readingOrder="0"/>
    </odxf>
    <ndxf>
      <font>
        <strike val="0"/>
        <sz val="12"/>
        <color rgb="FFFF0000"/>
      </font>
      <alignment horizontal="general" readingOrder="0"/>
    </ndxf>
  </rcc>
  <rcc rId="135" sId="1" odxf="1" dxf="1">
    <oc r="Q42" t="inlineStr">
      <is>
        <t>Maretcho Wilson</t>
      </is>
    </oc>
    <nc r="Q42" t="inlineStr">
      <is>
        <t>Muhammad Zulfiqar</t>
      </is>
    </nc>
    <odxf>
      <font>
        <strike/>
        <sz val="12"/>
      </font>
      <border outline="0">
        <left/>
        <right style="medium">
          <color indexed="64"/>
        </right>
      </border>
    </odxf>
    <ndxf>
      <font>
        <strike val="0"/>
        <sz val="12"/>
        <color rgb="FFFF0000"/>
      </font>
      <border outline="0">
        <left style="thin">
          <color indexed="64"/>
        </left>
        <right style="thin">
          <color indexed="64"/>
        </right>
      </border>
    </ndxf>
  </rcc>
  <rcc rId="136" sId="1" odxf="1" dxf="1">
    <oc r="Q25" t="inlineStr">
      <is>
        <t>Maretcho Wilson</t>
      </is>
    </oc>
    <nc r="Q25" t="inlineStr">
      <is>
        <t>Muhammad Zulfiqar</t>
      </is>
    </nc>
    <odxf>
      <font>
        <sz val="12"/>
        <color auto="1"/>
      </font>
      <fill>
        <patternFill patternType="none">
          <bgColor indexed="65"/>
        </patternFill>
      </fill>
      <border outline="0">
        <right style="medium">
          <color indexed="64"/>
        </right>
      </border>
    </odxf>
    <ndxf>
      <font>
        <sz val="12"/>
        <color rgb="FFFF0000"/>
      </font>
      <fill>
        <patternFill patternType="solid">
          <bgColor rgb="FFFFFF00"/>
        </patternFill>
      </fill>
      <border outline="0">
        <right style="thin">
          <color indexed="64"/>
        </right>
      </border>
    </ndxf>
  </rcc>
  <rcc rId="137" sId="1" odxf="1" dxf="1">
    <oc r="Q17" t="inlineStr">
      <is>
        <t>Maretcho Wilson</t>
      </is>
    </oc>
    <nc r="Q17" t="inlineStr">
      <is>
        <t>Muhammad Zulfiqar</t>
      </is>
    </nc>
    <odxf>
      <font>
        <sz val="12"/>
        <color auto="1"/>
      </font>
      <fill>
        <patternFill patternType="none">
          <bgColor indexed="65"/>
        </patternFill>
      </fill>
      <alignment horizontal="left" wrapText="1" readingOrder="0"/>
      <border outline="0">
        <left/>
        <right style="medium">
          <color indexed="64"/>
        </right>
      </border>
    </odxf>
    <ndxf>
      <font>
        <sz val="12"/>
        <color rgb="FFFF0000"/>
      </font>
      <fill>
        <patternFill patternType="solid">
          <bgColor rgb="FFFFFF00"/>
        </patternFill>
      </fill>
      <alignment horizontal="general" wrapText="0" readingOrder="0"/>
      <border outline="0">
        <left style="thin">
          <color indexed="64"/>
        </left>
        <right style="thin">
          <color indexed="64"/>
        </right>
      </border>
    </ndxf>
  </rcc>
  <rcc rId="138" sId="1" odxf="1" dxf="1">
    <oc r="Q15" t="inlineStr">
      <is>
        <t>Maretcho Wilson</t>
      </is>
    </oc>
    <nc r="Q15" t="inlineStr">
      <is>
        <t>Muhammad Zulfiqar</t>
      </is>
    </nc>
    <odxf>
      <font>
        <sz val="12"/>
        <color auto="1"/>
      </font>
      <fill>
        <patternFill patternType="none">
          <bgColor indexed="65"/>
        </patternFill>
      </fill>
      <alignment horizontal="left" vertical="center" wrapText="1" readingOrder="0"/>
      <border outline="0">
        <left/>
        <right style="medium">
          <color indexed="64"/>
        </right>
      </border>
    </odxf>
    <ndxf>
      <font>
        <sz val="12"/>
        <color rgb="FFFF0000"/>
      </font>
      <fill>
        <patternFill patternType="solid">
          <bgColor rgb="FFFFFF00"/>
        </patternFill>
      </fill>
      <alignment horizontal="general" vertical="top" wrapText="0" readingOrder="0"/>
      <border outline="0">
        <left style="thin">
          <color indexed="64"/>
        </left>
        <right style="thin">
          <color indexed="64"/>
        </right>
      </border>
    </ndxf>
  </rcc>
  <rcc rId="139" sId="1" odxf="1" dxf="1">
    <oc r="Q109" t="inlineStr">
      <is>
        <t>Maretcho Wilson</t>
      </is>
    </oc>
    <nc r="Q109" t="inlineStr">
      <is>
        <t>Muhammad Zulfiqar</t>
      </is>
    </nc>
    <odxf>
      <font>
        <sz val="12"/>
        <color auto="1"/>
      </font>
      <fill>
        <patternFill>
          <bgColor theme="0"/>
        </patternFill>
      </fill>
      <alignment horizontal="left" wrapText="1" readingOrder="0"/>
      <border outline="0">
        <left/>
        <right style="medium">
          <color indexed="64"/>
        </right>
      </border>
    </odxf>
    <ndxf>
      <font>
        <sz val="12"/>
        <color rgb="FFFF0000"/>
      </font>
      <fill>
        <patternFill>
          <bgColor rgb="FFFFFF00"/>
        </patternFill>
      </fill>
      <alignment horizontal="general" wrapText="0" readingOrder="0"/>
      <border outline="0">
        <left style="thin">
          <color indexed="64"/>
        </left>
        <right style="thin">
          <color indexed="64"/>
        </right>
      </border>
    </ndxf>
  </rcc>
  <rcc rId="140" sId="1" odxf="1" dxf="1">
    <oc r="Q158" t="inlineStr">
      <is>
        <t>Maretcho Wilson</t>
      </is>
    </oc>
    <nc r="Q158" t="inlineStr">
      <is>
        <t>Muhammad Zulfiqar</t>
      </is>
    </nc>
    <odxf>
      <font>
        <sz val="12"/>
        <color auto="1"/>
      </font>
      <fill>
        <patternFill patternType="none">
          <bgColor indexed="65"/>
        </patternFill>
      </fill>
      <border outline="0">
        <right style="medium">
          <color indexed="64"/>
        </right>
      </border>
    </odxf>
    <ndxf>
      <font>
        <sz val="12"/>
        <color rgb="FFFF0000"/>
      </font>
      <fill>
        <patternFill patternType="solid">
          <bgColor rgb="FFFFFF00"/>
        </patternFill>
      </fill>
      <border outline="0">
        <right style="thin">
          <color indexed="64"/>
        </right>
      </border>
    </ndxf>
  </rcc>
  <rcc rId="141" sId="1" odxf="1" dxf="1">
    <oc r="Q164" t="inlineStr">
      <is>
        <t>Maretcho Wilson</t>
      </is>
    </oc>
    <nc r="Q164" t="inlineStr">
      <is>
        <t>Muhammad Zulfiqar</t>
      </is>
    </nc>
    <odxf>
      <font>
        <sz val="12"/>
        <color auto="1"/>
      </font>
      <fill>
        <patternFill patternType="none">
          <bgColor indexed="65"/>
        </patternFill>
      </fill>
      <border outline="0">
        <left/>
        <right style="medium">
          <color indexed="64"/>
        </right>
      </border>
    </odxf>
    <ndxf>
      <font>
        <sz val="12"/>
        <color rgb="FFFF0000"/>
      </font>
      <fill>
        <patternFill patternType="solid">
          <bgColor rgb="FFFFFF00"/>
        </patternFill>
      </fill>
      <border outline="0">
        <left style="thin">
          <color indexed="64"/>
        </left>
        <right style="thin">
          <color indexed="64"/>
        </right>
      </border>
    </ndxf>
  </rcc>
  <rcc rId="142" sId="1" odxf="1" dxf="1">
    <oc r="Q165" t="inlineStr">
      <is>
        <t>Maretcho Wilson</t>
      </is>
    </oc>
    <nc r="Q165" t="inlineStr">
      <is>
        <t>Muhammad Zulfiqar</t>
      </is>
    </nc>
    <odxf>
      <font>
        <sz val="12"/>
        <color auto="1"/>
      </font>
      <fill>
        <patternFill patternType="none">
          <bgColor indexed="65"/>
        </patternFill>
      </fill>
      <border outline="0">
        <left/>
        <right style="medium">
          <color indexed="64"/>
        </right>
      </border>
    </odxf>
    <ndxf>
      <font>
        <sz val="12"/>
        <color rgb="FFFF0000"/>
      </font>
      <fill>
        <patternFill patternType="solid">
          <bgColor rgb="FFFFFF00"/>
        </patternFill>
      </fill>
      <border outline="0">
        <left style="thin">
          <color indexed="64"/>
        </left>
        <right style="thin">
          <color indexed="64"/>
        </right>
      </border>
    </ndxf>
  </rcc>
  <rcc rId="143" sId="1" odxf="1" dxf="1">
    <oc r="Q167" t="inlineStr">
      <is>
        <t>Maretcho Wilson</t>
      </is>
    </oc>
    <nc r="Q167" t="inlineStr">
      <is>
        <t>Muhammad Zulfiqar</t>
      </is>
    </nc>
    <odxf>
      <font>
        <sz val="12"/>
        <color auto="1"/>
      </font>
      <fill>
        <patternFill patternType="none">
          <bgColor indexed="65"/>
        </patternFill>
      </fill>
      <border outline="0">
        <left/>
        <right style="medium">
          <color indexed="64"/>
        </right>
      </border>
    </odxf>
    <ndxf>
      <font>
        <sz val="12"/>
        <color rgb="FFFF0000"/>
      </font>
      <fill>
        <patternFill patternType="solid">
          <bgColor rgb="FFFFFF00"/>
        </patternFill>
      </fill>
      <border outline="0">
        <left style="thin">
          <color indexed="64"/>
        </left>
        <right style="thin">
          <color indexed="64"/>
        </right>
      </border>
    </ndxf>
  </rcc>
  <rcc rId="144" sId="1" odxf="1" dxf="1">
    <oc r="Q180" t="inlineStr">
      <is>
        <t>Maretcho Wilson</t>
      </is>
    </oc>
    <nc r="Q180" t="inlineStr">
      <is>
        <t>Muhammad Zulfiqar</t>
      </is>
    </nc>
    <odxf>
      <font>
        <sz val="12"/>
      </font>
      <border outline="0">
        <left/>
        <right style="medium">
          <color indexed="64"/>
        </right>
      </border>
    </odxf>
    <ndxf>
      <font>
        <sz val="12"/>
        <color rgb="FFFF0000"/>
      </font>
      <border outline="0">
        <left style="thin">
          <color indexed="64"/>
        </left>
        <right style="thin">
          <color indexed="64"/>
        </right>
      </border>
    </ndxf>
  </rcc>
  <rcv guid="{C121D010-5AEF-4E8C-A2E9-0BC5EB158EB3}" action="delete"/>
  <rdn rId="0" localSheetId="1" customView="1" name="Z_C121D010_5AEF_4E8C_A2E9_0BC5EB158EB3_.wvu.FilterData" hidden="1" oldHidden="1">
    <formula>Registry!$A$1:$X$221</formula>
    <oldFormula>Registry!$A$1:$X$219</oldFormula>
  </rdn>
  <rcv guid="{C121D010-5AEF-4E8C-A2E9-0BC5EB158EB3}"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 sId="1">
    <oc r="M180" t="inlineStr">
      <is>
        <t xml:space="preserve">Doing NoSQL presentation and analysis </t>
      </is>
    </oc>
    <nc r="M180"/>
  </rcc>
  <rcc rId="147" sId="1" numFmtId="19">
    <oc r="N180">
      <v>44029</v>
    </oc>
    <nc r="N180"/>
  </rcc>
  <rcc rId="148" sId="1">
    <oc r="O180" t="inlineStr">
      <is>
        <t>NoSQL presentation and analysis given to the DBID Governance DMGC meeting. Email sent to Jacky to discuss functional/technical engagements when researching emerging trends (SETI is also looking into NoSQL).</t>
      </is>
    </oc>
    <nc r="O180" t="inlineStr">
      <is>
        <t xml:space="preserve">Looking for potential NoSQL Database projects for a potential proof of concept in the cloud 2020-11-25 Maretcho Wilson           
</t>
      </is>
    </nc>
  </rcc>
  <rcc rId="149" sId="1" numFmtId="19">
    <oc r="P180">
      <v>44103</v>
    </oc>
    <nc r="P180">
      <v>44162</v>
    </nc>
  </rcc>
  <rfmt sheetId="1" sqref="P180" start="0" length="2147483647">
    <dxf>
      <font>
        <color rgb="FFFF0000"/>
      </font>
    </dxf>
  </rfmt>
  <rfmt sheetId="1" sqref="P180">
    <dxf>
      <alignment horizontal="right" readingOrder="0"/>
    </dxf>
  </rfmt>
  <rcc rId="150" sId="1">
    <oc r="Q180" t="inlineStr">
      <is>
        <t>Muhammad Zulfiqar</t>
      </is>
    </oc>
    <nc r="Q180" t="inlineStr">
      <is>
        <t>Tanya Berube</t>
      </is>
    </nc>
  </rcc>
  <rcv guid="{C121D010-5AEF-4E8C-A2E9-0BC5EB158EB3}" action="delete"/>
  <rdn rId="0" localSheetId="1" customView="1" name="Z_C121D010_5AEF_4E8C_A2E9_0BC5EB158EB3_.wvu.FilterData" hidden="1" oldHidden="1">
    <formula>Registry!$A$1:$X$221</formula>
    <oldFormula>Registry!$A$1:$X$221</oldFormula>
  </rdn>
  <rcv guid="{C121D010-5AEF-4E8C-A2E9-0BC5EB158EB3}"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8 F178:L178 O178:Q178">
    <dxf>
      <fill>
        <patternFill patternType="none">
          <bgColor auto="1"/>
        </patternFill>
      </fill>
    </dxf>
  </rfmt>
  <rfmt sheetId="1" sqref="A178 F178:L178 O178:Q178" start="0" length="2147483647">
    <dxf>
      <font>
        <color auto="1"/>
      </font>
    </dxf>
  </rfmt>
  <rcc rId="152" sId="1">
    <oc r="L178" t="inlineStr">
      <is>
        <t>In Progress</t>
      </is>
    </oc>
    <nc r="L178" t="inlineStr">
      <is>
        <t>Complete</t>
      </is>
    </nc>
  </rcc>
  <rcc rId="153" sId="1" odxf="1" dxf="1" numFmtId="19">
    <nc r="R178">
      <v>44167</v>
    </nc>
    <odxf>
      <numFmt numFmtId="0" formatCode="General"/>
    </odxf>
    <ndxf>
      <numFmt numFmtId="19" formatCode="yyyy/mm/dd"/>
    </ndxf>
  </rcc>
  <rcc rId="154" sId="1">
    <nc r="S178" t="inlineStr">
      <is>
        <t>Shamir Alavi</t>
      </is>
    </nc>
  </rcc>
  <rcc rId="155" sId="1">
    <nc r="T178" t="inlineStr">
      <is>
        <t>Status changed from In Progress to Complete based on discussion with Alain</t>
      </is>
    </nc>
  </rcc>
  <rfmt sheetId="1" sqref="R178">
    <dxf>
      <alignment horizontal="left" readingOrder="0"/>
    </dxf>
  </rfmt>
  <rcc rId="156" sId="1" odxf="1" dxf="1">
    <oc r="A178" t="inlineStr">
      <is>
        <t>NoSQL Database for Cloud Dev</t>
      </is>
    </oc>
    <nc r="A178" t="inlineStr">
      <is>
        <t>NoSQL Databases</t>
      </is>
    </nc>
    <odxf>
      <alignment horizontal="general" wrapText="0" readingOrder="0"/>
    </odxf>
    <ndxf>
      <alignment horizontal="left" wrapText="1" readingOrder="0"/>
    </ndxf>
  </rcc>
  <rcv guid="{8248C29E-762F-468E-8127-21B9CC1401BE}" action="delete"/>
  <rdn rId="0" localSheetId="1" customView="1" name="Z_8248C29E_762F_468E_8127_21B9CC1401BE_.wvu.Cols" hidden="1" oldHidden="1">
    <formula>Registry!$B:$E,Registry!$M:$N,Registry!$U:$AB</formula>
    <oldFormula>Registry!$B:$E,Registry!$M:$N,Registry!$U:$AB</oldFormula>
  </rdn>
  <rdn rId="0" localSheetId="1" customView="1" name="Z_8248C29E_762F_468E_8127_21B9CC1401BE_.wvu.FilterData" hidden="1" oldHidden="1">
    <formula>Registry!$A$1:$AB$229</formula>
    <oldFormula>Registry!$A$1:$AB$221</oldFormula>
  </rdn>
  <rcv guid="{8248C29E-762F-468E-8127-21B9CC1401BE}"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1" odxf="1" dxf="1" numFmtId="19">
    <nc r="U76">
      <v>44209</v>
    </nc>
    <odxf>
      <numFmt numFmtId="0" formatCode="General"/>
    </odxf>
    <ndxf>
      <numFmt numFmtId="19" formatCode="yyyy/mm/dd"/>
    </ndxf>
  </rcc>
  <rcc rId="160" sId="1">
    <nc r="V76" t="inlineStr">
      <is>
        <t>Pursue for further stakeholder feedback/input to make a final park/pursure recommendation</t>
      </is>
    </nc>
  </rcc>
  <rcc rId="161" sId="1" odxf="1" dxf="1" numFmtId="19">
    <nc r="U221">
      <v>44209</v>
    </nc>
    <odxf>
      <numFmt numFmtId="0" formatCode="General"/>
      <border outline="0">
        <right/>
        <top/>
        <bottom/>
      </border>
    </odxf>
    <ndxf>
      <numFmt numFmtId="19" formatCode="yyyy/mm/dd"/>
      <border outline="0">
        <right style="thin">
          <color indexed="64"/>
        </right>
        <top style="thin">
          <color indexed="64"/>
        </top>
        <bottom style="thin">
          <color indexed="64"/>
        </bottom>
      </border>
    </ndxf>
  </rcc>
  <rcc rId="162" sId="1" odxf="1" dxf="1">
    <nc r="V221" t="inlineStr">
      <is>
        <t>Pursue for further stakeholder feedback/input to make a final park/pursure recommendation</t>
      </is>
    </nc>
    <odxf>
      <border outline="0">
        <left/>
        <right/>
        <top/>
        <bottom/>
      </border>
    </odxf>
    <ndxf>
      <border outline="0">
        <left style="thin">
          <color indexed="64"/>
        </left>
        <right style="thin">
          <color indexed="64"/>
        </right>
        <top style="thin">
          <color indexed="64"/>
        </top>
        <bottom style="thin">
          <color indexed="64"/>
        </bottom>
      </border>
    </ndxf>
  </rcc>
  <rfmt sheetId="1" sqref="O76" start="0" length="0">
    <dxf>
      <alignment wrapText="1" readingOrder="0"/>
    </dxf>
  </rfmt>
  <rcc rId="163" sId="1">
    <oc r="O76" t="inlineStr">
      <is>
        <t>Maria has taken this on</t>
      </is>
    </oc>
    <nc r="O76" t="inlineStr">
      <is>
        <t>Presentated at ETAIC on 2021-01-13
Feedback/input from other stakeholders will be solicited before making a park/pursue decision</t>
      </is>
    </nc>
  </rcc>
  <rcc rId="164" sId="1">
    <oc r="O221" t="inlineStr">
      <is>
        <t>June 23 - Updated the name from worldly mapping to Wardley Mapping</t>
      </is>
    </oc>
    <nc r="O221" t="inlineStr">
      <is>
        <t>Presentated at ETAIC on 2021-01-13
Feedback/input from other stakeholders will be solicited before making a park/pursue decision</t>
      </is>
    </nc>
  </rcc>
  <rcc rId="165" sId="1" numFmtId="19">
    <oc r="P76">
      <v>44063</v>
    </oc>
    <nc r="P76">
      <v>44210</v>
    </nc>
  </rcc>
  <rcc rId="166" sId="1" odxf="1" dxf="1">
    <oc r="Q76" t="inlineStr">
      <is>
        <t>Megha Malhotra</t>
      </is>
    </oc>
    <nc r="Q76" t="inlineStr">
      <is>
        <t>Shamir Alavi</t>
      </is>
    </nc>
    <odxf>
      <border outline="0">
        <left/>
        <right style="medium">
          <color indexed="64"/>
        </right>
        <bottom style="thin">
          <color indexed="64"/>
        </bottom>
      </border>
    </odxf>
    <ndxf>
      <border outline="0">
        <left style="thin">
          <color indexed="64"/>
        </left>
        <right style="thin">
          <color indexed="64"/>
        </right>
        <bottom/>
      </border>
    </ndxf>
  </rcc>
  <rcc rId="167" sId="1" odxf="1" dxf="1" numFmtId="19">
    <oc r="P221">
      <v>44009</v>
    </oc>
    <nc r="P221">
      <v>44210</v>
    </nc>
    <odxf>
      <border outline="0">
        <bottom/>
      </border>
    </odxf>
    <ndxf>
      <border outline="0">
        <bottom style="thin">
          <color indexed="64"/>
        </bottom>
      </border>
    </ndxf>
  </rcc>
  <rcv guid="{8248C29E-762F-468E-8127-21B9CC1401BE}" action="delete"/>
  <rdn rId="0" localSheetId="1" customView="1" name="Z_8248C29E_762F_468E_8127_21B9CC1401BE_.wvu.Cols" hidden="1" oldHidden="1">
    <formula>Registry!$B:$E,Registry!$M:$N</formula>
    <oldFormula>Registry!$B:$E,Registry!$M:$N,Registry!$U:$AB</oldFormula>
  </rdn>
  <rdn rId="0" localSheetId="1" customView="1" name="Z_8248C29E_762F_468E_8127_21B9CC1401BE_.wvu.FilterData" hidden="1" oldHidden="1">
    <formula>Registry!$A$1:$AB$229</formula>
    <oldFormula>Registry!$A$1:$AB$229</oldFormula>
  </rdn>
  <rcv guid="{8248C29E-762F-468E-8127-21B9CC1401BE}"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248C29E-762F-468E-8127-21B9CC1401BE}" action="delete"/>
  <rdn rId="0" localSheetId="1" customView="1" name="Z_8248C29E_762F_468E_8127_21B9CC1401BE_.wvu.Cols" hidden="1" oldHidden="1">
    <formula>Registry!$B:$E,Registry!$M:$N</formula>
    <oldFormula>Registry!$B:$E,Registry!$M:$N</oldFormula>
  </rdn>
  <rdn rId="0" localSheetId="1" customView="1" name="Z_8248C29E_762F_468E_8127_21B9CC1401BE_.wvu.FilterData" hidden="1" oldHidden="1">
    <formula>Registry!$A$1:$AB$229</formula>
    <oldFormula>Registry!$A$1:$AB$229</oldFormula>
  </rdn>
  <rcv guid="{8248C29E-762F-468E-8127-21B9CC1401BE}"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1" numFmtId="19">
    <oc r="P9">
      <v>44067</v>
    </oc>
    <nc r="P9">
      <v>44211</v>
    </nc>
  </rcc>
  <rcc rId="173" sId="1" numFmtId="19">
    <oc r="P169">
      <v>44067</v>
    </oc>
    <nc r="P169">
      <v>44211</v>
    </nc>
  </rcc>
  <rcc rId="174" sId="1">
    <oc r="O169" t="inlineStr">
      <is>
        <r>
          <rPr>
            <strike/>
            <sz val="12"/>
            <color rgb="FFFF0000"/>
            <rFont val="Calibri"/>
            <family val="2"/>
          </rPr>
          <t>Analysis is ongoing. OpenShift is in the SETI LAB currently. R&amp;D continuing on Quarkus.  TSRP for Quarkus was submitted.</t>
        </r>
        <r>
          <rPr>
            <sz val="12"/>
            <color rgb="FFFF0000"/>
            <rFont val="Calibri"/>
            <family val="2"/>
          </rPr>
          <t xml:space="preserve">
OpenShift 3.11 cluster running in lab with a second cluster currently being configured for Progress Tracker and DevOps early development work.
Quarkus 1.4.2 TSR-P completed.  Development work started for initial Progress Tracker cloud-native services.</t>
        </r>
      </is>
    </oc>
    <nc r="O169" t="inlineStr">
      <is>
        <r>
          <rPr>
            <strike/>
            <sz val="12"/>
            <color rgb="FFFF0000"/>
            <rFont val="Calibri"/>
            <family val="2"/>
          </rPr>
          <t>Analysis is ongoing. OpenShift is in the SETI LAB currently. R&amp;D continuing on Quarkus.  TSRP for Quarkus was submitted.</t>
        </r>
        <r>
          <rPr>
            <sz val="12"/>
            <color rgb="FFFF0000"/>
            <rFont val="Calibri"/>
            <family val="2"/>
          </rPr>
          <t xml:space="preserve">
</t>
        </r>
        <r>
          <rPr>
            <strike/>
            <sz val="12"/>
            <color rgb="FFFF0000"/>
            <rFont val="Calibri"/>
            <family val="2"/>
          </rPr>
          <t xml:space="preserve">
OpenShift 3.11 cluster running in lab with a second cluster currently being configured for Progress Tracker and DevOps early development work.</t>
        </r>
        <r>
          <rPr>
            <sz val="12"/>
            <color rgb="FFFF0000"/>
            <rFont val="Calibri"/>
            <family val="2"/>
          </rPr>
          <t xml:space="preserve">
Quarkus 1.4.2 TSR-P completed.  Development work started for initial Progress Tracker cloud-native services.
OpenShift 4.x cluster running in lab with a second cluster currently being configured for Progress Tracker and DevOps early development work.  Collaboration happening with the Cloud CoE to introduce containerized platform for dev in the cloud.  Quarkus 1.4.2 TSR-P completed.  Development work started for initial Progress Tracker cloud-native services.</t>
        </r>
      </is>
    </nc>
  </rcc>
  <rdn rId="0" localSheetId="1" customView="1" name="Z_0C8E07AA_BAB6_4F4C_838B_83E8FF4419B8_.wvu.Cols" hidden="1" oldHidden="1">
    <formula>Registry!$B:$E,Registry!$M:$N</formula>
  </rdn>
  <rdn rId="0" localSheetId="1" customView="1" name="Z_0C8E07AA_BAB6_4F4C_838B_83E8FF4419B8_.wvu.FilterData" hidden="1" oldHidden="1">
    <formula>Registry!$A$1:$AB$229</formula>
  </rdn>
  <rcv guid="{0C8E07AA-BAB6-4F4C-838B-83E8FF4419B8}"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5">
  <userInfo guid="{ED3A8EDD-D3BD-4A6F-BB74-5D7112447209}" name="Alavi, Shamir" id="-500621531" dateTime="2020-11-02T14:07:22"/>
  <userInfo guid="{ED3A8EDD-D3BD-4A6F-BB74-5D7112447209}" name="Stinson, James" id="-1810750613" dateTime="2020-11-02T16:25:33"/>
  <userInfo guid="{D1A8981D-13A5-4A12-AC7E-BA68D8004B07}" name="Alavi, Shamir" id="-500619328" dateTime="2020-12-04T19:06:13"/>
  <userInfo guid="{7A711341-CDF4-4461-8402-4C1921AE103C}" name="Alavi, Shamir" id="-500622965" dateTime="2021-02-08T15:59:33"/>
  <userInfo guid="{7A711341-CDF4-4461-8402-4C1921AE103C}" name="Nkutu, Faisal" id="-164848552" dateTime="2021-02-15T12:51:2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microsoft.com/office/2006/relationships/wsSortMap" Target="wsSortMap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comments" Target="../comments1.xml"/><Relationship Id="rId2" Type="http://schemas.openxmlformats.org/officeDocument/2006/relationships/printerSettings" Target="../printerSettings/printerSettings2.bin"/><Relationship Id="rId16"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3.bin"/><Relationship Id="rId13" Type="http://schemas.openxmlformats.org/officeDocument/2006/relationships/printerSettings" Target="../printerSettings/printerSettings28.bin"/><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12" Type="http://schemas.openxmlformats.org/officeDocument/2006/relationships/printerSettings" Target="../printerSettings/printerSettings27.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11" Type="http://schemas.openxmlformats.org/officeDocument/2006/relationships/printerSettings" Target="../printerSettings/printerSettings26.bin"/><Relationship Id="rId5" Type="http://schemas.openxmlformats.org/officeDocument/2006/relationships/printerSettings" Target="../printerSettings/printerSettings20.bin"/><Relationship Id="rId10" Type="http://schemas.openxmlformats.org/officeDocument/2006/relationships/printerSettings" Target="../printerSettings/printerSettings25.bin"/><Relationship Id="rId4" Type="http://schemas.openxmlformats.org/officeDocument/2006/relationships/printerSettings" Target="../printerSettings/printerSettings19.bin"/><Relationship Id="rId9"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6.bin"/><Relationship Id="rId13" Type="http://schemas.openxmlformats.org/officeDocument/2006/relationships/printerSettings" Target="../printerSettings/printerSettings41.bin"/><Relationship Id="rId3" Type="http://schemas.openxmlformats.org/officeDocument/2006/relationships/printerSettings" Target="../printerSettings/printerSettings31.bin"/><Relationship Id="rId7" Type="http://schemas.openxmlformats.org/officeDocument/2006/relationships/printerSettings" Target="../printerSettings/printerSettings35.bin"/><Relationship Id="rId12" Type="http://schemas.openxmlformats.org/officeDocument/2006/relationships/printerSettings" Target="../printerSettings/printerSettings40.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printerSettings" Target="../printerSettings/printerSettings34.bin"/><Relationship Id="rId11" Type="http://schemas.openxmlformats.org/officeDocument/2006/relationships/printerSettings" Target="../printerSettings/printerSettings39.bin"/><Relationship Id="rId5" Type="http://schemas.openxmlformats.org/officeDocument/2006/relationships/printerSettings" Target="../printerSettings/printerSettings33.bin"/><Relationship Id="rId10" Type="http://schemas.openxmlformats.org/officeDocument/2006/relationships/printerSettings" Target="../printerSettings/printerSettings38.bin"/><Relationship Id="rId4" Type="http://schemas.openxmlformats.org/officeDocument/2006/relationships/printerSettings" Target="../printerSettings/printerSettings32.bin"/><Relationship Id="rId9"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9.bin"/><Relationship Id="rId13" Type="http://schemas.openxmlformats.org/officeDocument/2006/relationships/comments" Target="../comments2.xml"/><Relationship Id="rId3" Type="http://schemas.openxmlformats.org/officeDocument/2006/relationships/printerSettings" Target="../printerSettings/printerSettings44.bin"/><Relationship Id="rId7" Type="http://schemas.openxmlformats.org/officeDocument/2006/relationships/printerSettings" Target="../printerSettings/printerSettings48.bin"/><Relationship Id="rId12" Type="http://schemas.openxmlformats.org/officeDocument/2006/relationships/vmlDrawing" Target="../drawings/vmlDrawing2.vml"/><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6" Type="http://schemas.openxmlformats.org/officeDocument/2006/relationships/printerSettings" Target="../printerSettings/printerSettings47.bin"/><Relationship Id="rId11" Type="http://schemas.openxmlformats.org/officeDocument/2006/relationships/printerSettings" Target="../printerSettings/printerSettings52.bin"/><Relationship Id="rId5" Type="http://schemas.openxmlformats.org/officeDocument/2006/relationships/printerSettings" Target="../printerSettings/printerSettings46.bin"/><Relationship Id="rId10" Type="http://schemas.openxmlformats.org/officeDocument/2006/relationships/printerSettings" Target="../printerSettings/printerSettings51.bin"/><Relationship Id="rId4" Type="http://schemas.openxmlformats.org/officeDocument/2006/relationships/printerSettings" Target="../printerSettings/printerSettings45.bin"/><Relationship Id="rId9" Type="http://schemas.openxmlformats.org/officeDocument/2006/relationships/printerSettings" Target="../printerSettings/printerSettings5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01"/>
  <sheetViews>
    <sheetView tabSelected="1" zoomScale="110" zoomScaleNormal="110" workbookViewId="0">
      <pane ySplit="1" topLeftCell="A2" activePane="bottomLeft" state="frozen"/>
      <selection pane="bottomLeft" activeCell="A2" sqref="A2"/>
    </sheetView>
  </sheetViews>
  <sheetFormatPr defaultColWidth="9.33203125" defaultRowHeight="15.6" x14ac:dyDescent="0.3"/>
  <cols>
    <col min="1" max="1" width="47.109375" style="56" bestFit="1" customWidth="1"/>
    <col min="2" max="2" width="17.21875" style="101" hidden="1" customWidth="1"/>
    <col min="3" max="3" width="26.33203125" style="56" hidden="1" customWidth="1"/>
    <col min="4" max="4" width="13.33203125" style="93" hidden="1" customWidth="1"/>
    <col min="5" max="5" width="33" style="56" hidden="1" customWidth="1"/>
    <col min="6" max="6" width="16.5546875" style="106" hidden="1" customWidth="1"/>
    <col min="7" max="7" width="22.5546875" style="56" bestFit="1" customWidth="1"/>
    <col min="8" max="8" width="110.5546875" style="56" customWidth="1"/>
    <col min="9" max="9" width="20" style="56" bestFit="1" customWidth="1"/>
    <col min="10" max="10" width="12.5546875" style="56" bestFit="1" customWidth="1"/>
    <col min="11" max="11" width="20.5546875" style="56" bestFit="1" customWidth="1"/>
    <col min="12" max="12" width="11.33203125" style="56" bestFit="1" customWidth="1"/>
    <col min="13" max="13" width="37" style="56" hidden="1" customWidth="1"/>
    <col min="14" max="14" width="18.109375" style="56" hidden="1" customWidth="1"/>
    <col min="15" max="15" width="156.44140625" style="97" bestFit="1" customWidth="1"/>
    <col min="16" max="16" width="16.33203125" style="172" bestFit="1" customWidth="1"/>
    <col min="17" max="17" width="34.33203125" style="98" bestFit="1" customWidth="1"/>
    <col min="18" max="18" width="18.44140625" style="106" bestFit="1" customWidth="1"/>
    <col min="19" max="19" width="16.6640625" style="106" bestFit="1" customWidth="1"/>
    <col min="20" max="20" width="125" style="106" bestFit="1" customWidth="1"/>
    <col min="21" max="21" width="22.88671875" style="101" hidden="1" customWidth="1"/>
    <col min="22" max="22" width="255.77734375" style="106" hidden="1" customWidth="1"/>
    <col min="23" max="23" width="26.6640625" style="56" hidden="1" customWidth="1"/>
    <col min="24" max="24" width="247.21875" style="56" hidden="1" customWidth="1"/>
    <col min="25" max="25" width="36.44140625" style="141" hidden="1" customWidth="1"/>
    <col min="26" max="26" width="18.5546875" style="141" hidden="1" customWidth="1"/>
    <col min="27" max="27" width="11" style="141" hidden="1" customWidth="1"/>
    <col min="28" max="28" width="19.21875" style="56" hidden="1" customWidth="1"/>
    <col min="29" max="16384" width="9.33203125" style="56"/>
  </cols>
  <sheetData>
    <row r="1" spans="1:28" ht="47.4" thickBot="1" x14ac:dyDescent="0.35">
      <c r="A1" s="123" t="s">
        <v>2</v>
      </c>
      <c r="B1" s="124" t="s">
        <v>3</v>
      </c>
      <c r="C1" s="125" t="s">
        <v>4</v>
      </c>
      <c r="D1" s="126" t="s">
        <v>5</v>
      </c>
      <c r="E1" s="127" t="s">
        <v>6</v>
      </c>
      <c r="F1" s="129" t="s">
        <v>7</v>
      </c>
      <c r="G1" s="121" t="s">
        <v>8</v>
      </c>
      <c r="H1" s="123" t="s">
        <v>9</v>
      </c>
      <c r="I1" s="128" t="s">
        <v>10</v>
      </c>
      <c r="J1" s="123" t="s">
        <v>11</v>
      </c>
      <c r="K1" s="128" t="s">
        <v>12</v>
      </c>
      <c r="L1" s="123" t="s">
        <v>13</v>
      </c>
      <c r="M1" s="128"/>
      <c r="N1" s="129" t="s">
        <v>14</v>
      </c>
      <c r="O1" s="123" t="s">
        <v>15</v>
      </c>
      <c r="P1" s="170" t="s">
        <v>16</v>
      </c>
      <c r="Q1" s="130" t="s">
        <v>17</v>
      </c>
      <c r="R1" s="131" t="s">
        <v>628</v>
      </c>
      <c r="S1" s="131" t="s">
        <v>627</v>
      </c>
      <c r="T1" s="131" t="s">
        <v>635</v>
      </c>
      <c r="U1" s="246" t="s">
        <v>18</v>
      </c>
      <c r="V1" s="54" t="s">
        <v>19</v>
      </c>
      <c r="W1" s="54" t="s">
        <v>20</v>
      </c>
      <c r="X1" s="55" t="s">
        <v>21</v>
      </c>
      <c r="Y1" s="55" t="s">
        <v>699</v>
      </c>
      <c r="Z1" s="140" t="s">
        <v>592</v>
      </c>
      <c r="AA1" s="140" t="s">
        <v>594</v>
      </c>
      <c r="AB1" s="53" t="s">
        <v>593</v>
      </c>
    </row>
    <row r="2" spans="1:28" ht="16.2" thickBot="1" x14ac:dyDescent="0.35">
      <c r="A2" s="115" t="s">
        <v>30</v>
      </c>
      <c r="B2" s="116" t="str">
        <f t="shared" ref="B2:B47" si="0">IF(AA2=1,"Identify",IF(AA2=2,"Study",IF(AA2=3,"Relate",IF(AA2=4.5,"Relate/Plan",IF(AA2=5,"Plan",IF(AA2=8,"Adopt",IF(AA2=10.5,"Adopt/Readiness",IF(AA2=13,"Readiness","TBD"))))))))</f>
        <v>Study</v>
      </c>
      <c r="C2" s="116" t="s">
        <v>32</v>
      </c>
      <c r="D2" s="116" t="s">
        <v>33</v>
      </c>
      <c r="E2" s="116"/>
      <c r="F2" s="178" t="s">
        <v>24</v>
      </c>
      <c r="G2" s="132" t="s">
        <v>44</v>
      </c>
      <c r="H2" s="116" t="s">
        <v>34</v>
      </c>
      <c r="I2" s="147" t="s">
        <v>35</v>
      </c>
      <c r="J2" s="122" t="s">
        <v>602</v>
      </c>
      <c r="K2" s="116" t="s">
        <v>37</v>
      </c>
      <c r="L2" s="116" t="s">
        <v>38</v>
      </c>
      <c r="M2" s="116"/>
      <c r="N2" s="122" t="s">
        <v>39</v>
      </c>
      <c r="O2" s="116" t="s">
        <v>40</v>
      </c>
      <c r="P2" s="63">
        <v>44009</v>
      </c>
      <c r="Q2" s="133" t="s">
        <v>45</v>
      </c>
      <c r="R2" s="61"/>
      <c r="S2" s="122"/>
      <c r="T2" s="122"/>
      <c r="U2" s="21"/>
      <c r="V2" s="192"/>
      <c r="W2" s="47">
        <v>43599</v>
      </c>
      <c r="X2" s="48" t="s">
        <v>41</v>
      </c>
      <c r="Y2" s="205"/>
      <c r="Z2" s="62">
        <f t="shared" ref="Z2:Z47" si="1">IF(A2="Cloud computing (Protected B)",8,IF(A2="Cloud Computing (Unclassified)",10.5,IF(A2="Artificial Intelligence (AI) - Cyber Security",10.5,IF(A2="Gamification",10.5,IF(A2="Machine Learning",13,IF(A2="Artificial Intelligence (AI) - Chatbot",13,IF(OR(AND(G2="Backgrounder",L2="Planned",K2="TBD"),AND(G2="Research Summary",L2="Planned",K2="TBD")),1,IF(OR(G2="Backgrounder",G2="Research Summary"),2,IF(AND(OR(G2="Outlook",G2="PoC (technology)"),L2="Planned"),2,IF(OR(G2="Outlook",G2="PoC (technology)"),3,IF(AND(OR(G2="Adoption Strategy",G2="PoC (business)"),L2="Planned"),3,IF(OR(G2="Adoption Strategy",G2="PoC (business)"),5,IF(AND(OR(G2="Pilot",G2="Reference Architecture",G2="Standards"),L2="Planned"),5,IF(OR(G2="Pilot",G2="Reference Architecture",G2="Standards"),8,IF(AND(G2="Early Adopter",OR(L2="Planned",L2="In Progress")),11.25,IF(AND(G2="Early Adopter",L2="Complete"),13,0))))))))))))))))</f>
        <v>2</v>
      </c>
      <c r="AA2" s="62">
        <f t="shared" ref="AA2:AA8" si="2">MAX(Z2)</f>
        <v>2</v>
      </c>
      <c r="AB2" s="20" t="s">
        <v>31</v>
      </c>
    </row>
    <row r="3" spans="1:28" ht="124.8" x14ac:dyDescent="0.3">
      <c r="A3" s="120" t="s">
        <v>523</v>
      </c>
      <c r="B3" s="139" t="str">
        <f t="shared" si="0"/>
        <v>Study</v>
      </c>
      <c r="C3" s="190"/>
      <c r="D3" s="190" t="s">
        <v>23</v>
      </c>
      <c r="E3" s="191"/>
      <c r="F3" s="178" t="s">
        <v>24</v>
      </c>
      <c r="G3" s="25" t="s">
        <v>540</v>
      </c>
      <c r="H3" s="190" t="s">
        <v>26</v>
      </c>
      <c r="I3" s="192" t="s">
        <v>27</v>
      </c>
      <c r="J3" s="192" t="s">
        <v>36</v>
      </c>
      <c r="K3" s="190" t="s">
        <v>742</v>
      </c>
      <c r="L3" s="190" t="s">
        <v>28</v>
      </c>
      <c r="M3" s="190"/>
      <c r="N3" s="192"/>
      <c r="O3" s="190" t="s">
        <v>741</v>
      </c>
      <c r="P3" s="63">
        <v>44111</v>
      </c>
      <c r="Q3" s="134" t="s">
        <v>740</v>
      </c>
      <c r="R3" s="188">
        <v>44035</v>
      </c>
      <c r="S3" s="190" t="s">
        <v>45</v>
      </c>
      <c r="T3" s="190" t="s">
        <v>639</v>
      </c>
      <c r="U3" s="21"/>
      <c r="V3" s="192"/>
      <c r="W3" s="46"/>
      <c r="X3" s="46"/>
      <c r="Y3" s="205"/>
      <c r="Z3" s="62">
        <f t="shared" si="1"/>
        <v>2</v>
      </c>
      <c r="AA3" s="62">
        <f t="shared" si="2"/>
        <v>2</v>
      </c>
      <c r="AB3" s="20" t="s">
        <v>194</v>
      </c>
    </row>
    <row r="4" spans="1:28" ht="46.8" x14ac:dyDescent="0.3">
      <c r="A4" s="186" t="s">
        <v>552</v>
      </c>
      <c r="B4" s="139" t="str">
        <f t="shared" si="0"/>
        <v>Relate</v>
      </c>
      <c r="C4" s="190"/>
      <c r="D4" s="190"/>
      <c r="E4" s="191"/>
      <c r="F4" s="178" t="s">
        <v>24</v>
      </c>
      <c r="G4" s="25" t="s">
        <v>540</v>
      </c>
      <c r="H4" s="190" t="s">
        <v>553</v>
      </c>
      <c r="I4" s="192" t="s">
        <v>135</v>
      </c>
      <c r="J4" s="192" t="s">
        <v>136</v>
      </c>
      <c r="K4" s="190" t="s">
        <v>549</v>
      </c>
      <c r="L4" s="190" t="s">
        <v>46</v>
      </c>
      <c r="M4" s="190"/>
      <c r="N4" s="192"/>
      <c r="O4" s="190" t="s">
        <v>629</v>
      </c>
      <c r="P4" s="63">
        <v>44012</v>
      </c>
      <c r="Q4" s="134" t="s">
        <v>630</v>
      </c>
      <c r="R4" s="188">
        <v>44035</v>
      </c>
      <c r="S4" s="190" t="s">
        <v>45</v>
      </c>
      <c r="T4" s="190" t="s">
        <v>639</v>
      </c>
      <c r="U4" s="21"/>
      <c r="V4" s="192"/>
      <c r="W4" s="46"/>
      <c r="X4" s="46"/>
      <c r="Y4" s="205"/>
      <c r="Z4" s="62">
        <f t="shared" si="1"/>
        <v>3</v>
      </c>
      <c r="AA4" s="62">
        <f t="shared" si="2"/>
        <v>3</v>
      </c>
      <c r="AB4" s="20"/>
    </row>
    <row r="5" spans="1:28" x14ac:dyDescent="0.3">
      <c r="A5" s="186" t="s">
        <v>42</v>
      </c>
      <c r="B5" s="139" t="str">
        <f t="shared" si="0"/>
        <v>Study</v>
      </c>
      <c r="C5" s="190"/>
      <c r="D5" s="190" t="s">
        <v>33</v>
      </c>
      <c r="E5" s="191"/>
      <c r="F5" s="178" t="s">
        <v>24</v>
      </c>
      <c r="G5" s="190" t="s">
        <v>44</v>
      </c>
      <c r="H5" s="190" t="s">
        <v>44</v>
      </c>
      <c r="I5" s="192" t="s">
        <v>35</v>
      </c>
      <c r="J5" s="192" t="s">
        <v>602</v>
      </c>
      <c r="K5" s="192" t="s">
        <v>45</v>
      </c>
      <c r="L5" s="192" t="s">
        <v>38</v>
      </c>
      <c r="M5" s="192"/>
      <c r="N5" s="192"/>
      <c r="O5" s="192" t="s">
        <v>47</v>
      </c>
      <c r="P5" s="63">
        <v>44104</v>
      </c>
      <c r="Q5" s="134" t="s">
        <v>198</v>
      </c>
      <c r="R5" s="145"/>
      <c r="S5" s="108"/>
      <c r="T5" s="108"/>
      <c r="U5" s="145">
        <v>43999</v>
      </c>
      <c r="V5" s="192" t="s">
        <v>535</v>
      </c>
      <c r="W5" s="47">
        <v>44103</v>
      </c>
      <c r="X5" s="46" t="s">
        <v>712</v>
      </c>
      <c r="Y5" s="205" t="s">
        <v>698</v>
      </c>
      <c r="Z5" s="62">
        <f t="shared" si="1"/>
        <v>2</v>
      </c>
      <c r="AA5" s="62">
        <f t="shared" si="2"/>
        <v>2</v>
      </c>
      <c r="AB5" s="20" t="s">
        <v>31</v>
      </c>
    </row>
    <row r="6" spans="1:28" ht="46.8" x14ac:dyDescent="0.3">
      <c r="A6" s="186" t="s">
        <v>525</v>
      </c>
      <c r="B6" s="139" t="str">
        <f t="shared" si="0"/>
        <v>Study</v>
      </c>
      <c r="C6" s="190" t="s">
        <v>49</v>
      </c>
      <c r="D6" s="190" t="s">
        <v>23</v>
      </c>
      <c r="E6" s="191"/>
      <c r="F6" s="178" t="s">
        <v>24</v>
      </c>
      <c r="G6" s="190" t="s">
        <v>44</v>
      </c>
      <c r="H6" s="190" t="s">
        <v>50</v>
      </c>
      <c r="I6" s="192" t="s">
        <v>35</v>
      </c>
      <c r="J6" s="192" t="s">
        <v>602</v>
      </c>
      <c r="K6" s="190" t="s">
        <v>45</v>
      </c>
      <c r="L6" s="190" t="s">
        <v>38</v>
      </c>
      <c r="M6" s="190"/>
      <c r="N6" s="192" t="s">
        <v>39</v>
      </c>
      <c r="O6" s="190" t="s">
        <v>51</v>
      </c>
      <c r="P6" s="63">
        <v>44022</v>
      </c>
      <c r="Q6" s="134" t="s">
        <v>198</v>
      </c>
      <c r="R6" s="21"/>
      <c r="S6" s="192"/>
      <c r="T6" s="192"/>
      <c r="U6" s="21"/>
      <c r="V6" s="192"/>
      <c r="W6" s="108">
        <v>43375</v>
      </c>
      <c r="X6" s="192" t="s">
        <v>574</v>
      </c>
      <c r="Y6" s="205"/>
      <c r="Z6" s="62">
        <f t="shared" si="1"/>
        <v>2</v>
      </c>
      <c r="AA6" s="62">
        <f t="shared" si="2"/>
        <v>2</v>
      </c>
      <c r="AB6" s="20" t="s">
        <v>31</v>
      </c>
    </row>
    <row r="7" spans="1:28" x14ac:dyDescent="0.3">
      <c r="A7" s="27" t="s">
        <v>52</v>
      </c>
      <c r="B7" s="139" t="str">
        <f t="shared" si="0"/>
        <v>TBD</v>
      </c>
      <c r="C7" s="180"/>
      <c r="D7" s="180" t="s">
        <v>43</v>
      </c>
      <c r="E7" s="30" t="s">
        <v>53</v>
      </c>
      <c r="F7" s="178" t="s">
        <v>54</v>
      </c>
      <c r="G7" s="180" t="s">
        <v>538</v>
      </c>
      <c r="H7" s="180" t="s">
        <v>56</v>
      </c>
      <c r="I7" s="180" t="s">
        <v>57</v>
      </c>
      <c r="J7" s="180" t="s">
        <v>58</v>
      </c>
      <c r="K7" s="180" t="s">
        <v>59</v>
      </c>
      <c r="L7" s="180" t="s">
        <v>46</v>
      </c>
      <c r="M7" s="180"/>
      <c r="N7" s="180"/>
      <c r="O7" s="180" t="s">
        <v>60</v>
      </c>
      <c r="P7" s="206"/>
      <c r="Q7" s="207"/>
      <c r="R7" s="188">
        <v>44009</v>
      </c>
      <c r="S7" s="63" t="s">
        <v>45</v>
      </c>
      <c r="T7" s="190" t="s">
        <v>631</v>
      </c>
      <c r="U7" s="21"/>
      <c r="V7" s="192"/>
      <c r="W7" s="46"/>
      <c r="X7" s="46"/>
      <c r="Y7" s="205"/>
      <c r="Z7" s="62">
        <f t="shared" si="1"/>
        <v>11.25</v>
      </c>
      <c r="AA7" s="62">
        <f t="shared" si="2"/>
        <v>11.25</v>
      </c>
      <c r="AB7" s="28" t="s">
        <v>31</v>
      </c>
    </row>
    <row r="8" spans="1:28" ht="46.8" x14ac:dyDescent="0.3">
      <c r="A8" s="186" t="s">
        <v>61</v>
      </c>
      <c r="B8" s="139" t="str">
        <f t="shared" si="0"/>
        <v>Relate</v>
      </c>
      <c r="C8" s="190"/>
      <c r="D8" s="190" t="s">
        <v>43</v>
      </c>
      <c r="E8" s="191" t="s">
        <v>53</v>
      </c>
      <c r="F8" s="178" t="s">
        <v>63</v>
      </c>
      <c r="G8" s="190" t="s">
        <v>540</v>
      </c>
      <c r="H8" s="190"/>
      <c r="I8" s="192" t="s">
        <v>64</v>
      </c>
      <c r="J8" s="192" t="s">
        <v>65</v>
      </c>
      <c r="K8" s="180" t="s">
        <v>715</v>
      </c>
      <c r="L8" s="190" t="s">
        <v>38</v>
      </c>
      <c r="M8" s="190"/>
      <c r="N8" s="192"/>
      <c r="O8" s="22" t="s">
        <v>632</v>
      </c>
      <c r="P8" s="63">
        <v>44109</v>
      </c>
      <c r="Q8" s="134" t="s">
        <v>79</v>
      </c>
      <c r="R8" s="188">
        <v>44009</v>
      </c>
      <c r="S8" s="63" t="s">
        <v>45</v>
      </c>
      <c r="T8" s="190" t="s">
        <v>639</v>
      </c>
      <c r="U8" s="21"/>
      <c r="V8" s="192"/>
      <c r="W8" s="46"/>
      <c r="X8" s="46"/>
      <c r="Y8" s="213"/>
      <c r="Z8" s="62">
        <f t="shared" si="1"/>
        <v>3</v>
      </c>
      <c r="AA8" s="62">
        <f t="shared" si="2"/>
        <v>3</v>
      </c>
      <c r="AB8" s="150" t="s">
        <v>62</v>
      </c>
    </row>
    <row r="9" spans="1:28" x14ac:dyDescent="0.3">
      <c r="A9" s="186" t="s">
        <v>67</v>
      </c>
      <c r="B9" s="139" t="str">
        <f t="shared" si="0"/>
        <v>Adopt</v>
      </c>
      <c r="C9" s="190" t="s">
        <v>49</v>
      </c>
      <c r="D9" s="190" t="s">
        <v>43</v>
      </c>
      <c r="E9" s="191"/>
      <c r="F9" s="178" t="s">
        <v>54</v>
      </c>
      <c r="G9" s="190" t="s">
        <v>69</v>
      </c>
      <c r="H9" s="190" t="s">
        <v>70</v>
      </c>
      <c r="I9" s="192" t="s">
        <v>35</v>
      </c>
      <c r="J9" s="192" t="s">
        <v>602</v>
      </c>
      <c r="K9" s="190" t="s">
        <v>71</v>
      </c>
      <c r="L9" s="190" t="s">
        <v>46</v>
      </c>
      <c r="M9" s="190"/>
      <c r="N9" s="192"/>
      <c r="O9" s="22" t="s">
        <v>72</v>
      </c>
      <c r="P9" s="63">
        <v>44211</v>
      </c>
      <c r="Q9" s="134" t="s">
        <v>71</v>
      </c>
      <c r="R9" s="145"/>
      <c r="S9" s="108"/>
      <c r="T9" s="108"/>
      <c r="U9" s="145">
        <v>43803</v>
      </c>
      <c r="V9" s="192" t="s">
        <v>73</v>
      </c>
      <c r="W9" s="46"/>
      <c r="X9" s="46"/>
      <c r="Y9" s="205"/>
      <c r="Z9" s="62">
        <f t="shared" si="1"/>
        <v>8</v>
      </c>
      <c r="AA9" s="62">
        <f>MAX($Z$9:$Z$10)</f>
        <v>8</v>
      </c>
      <c r="AB9" s="20" t="s">
        <v>68</v>
      </c>
    </row>
    <row r="10" spans="1:28" ht="46.8" x14ac:dyDescent="0.3">
      <c r="A10" s="186" t="s">
        <v>67</v>
      </c>
      <c r="B10" s="139" t="str">
        <f t="shared" si="0"/>
        <v>Adopt</v>
      </c>
      <c r="C10" s="190"/>
      <c r="D10" s="190" t="s">
        <v>43</v>
      </c>
      <c r="E10" s="191" t="s">
        <v>53</v>
      </c>
      <c r="F10" s="178" t="s">
        <v>54</v>
      </c>
      <c r="G10" s="190" t="s">
        <v>69</v>
      </c>
      <c r="H10" s="190" t="s">
        <v>74</v>
      </c>
      <c r="I10" s="192" t="s">
        <v>57</v>
      </c>
      <c r="J10" s="192" t="s">
        <v>58</v>
      </c>
      <c r="K10" s="190" t="s">
        <v>75</v>
      </c>
      <c r="L10" s="190" t="s">
        <v>46</v>
      </c>
      <c r="M10" s="190"/>
      <c r="N10" s="192"/>
      <c r="O10" s="190" t="s">
        <v>763</v>
      </c>
      <c r="P10" s="63">
        <v>44109</v>
      </c>
      <c r="Q10" s="134" t="s">
        <v>734</v>
      </c>
      <c r="R10" s="145">
        <v>44109</v>
      </c>
      <c r="S10" s="192" t="s">
        <v>731</v>
      </c>
      <c r="T10" s="192"/>
      <c r="U10" s="145">
        <v>44111</v>
      </c>
      <c r="V10" s="192" t="s">
        <v>767</v>
      </c>
      <c r="W10" s="46"/>
      <c r="X10" s="142"/>
      <c r="Y10" s="205"/>
      <c r="Z10" s="62">
        <f t="shared" si="1"/>
        <v>8</v>
      </c>
      <c r="AA10" s="62">
        <f>MAX($Z$9:$Z$10)</f>
        <v>8</v>
      </c>
      <c r="AB10" s="20" t="s">
        <v>68</v>
      </c>
    </row>
    <row r="11" spans="1:28" ht="78" x14ac:dyDescent="0.3">
      <c r="A11" s="186" t="s">
        <v>76</v>
      </c>
      <c r="B11" s="139" t="str">
        <f t="shared" si="0"/>
        <v>Adopt</v>
      </c>
      <c r="C11" s="190"/>
      <c r="D11" s="190" t="s">
        <v>43</v>
      </c>
      <c r="E11" s="191" t="s">
        <v>53</v>
      </c>
      <c r="F11" s="178" t="s">
        <v>54</v>
      </c>
      <c r="G11" s="190" t="s">
        <v>69</v>
      </c>
      <c r="H11" s="190" t="s">
        <v>77</v>
      </c>
      <c r="I11" s="192" t="s">
        <v>64</v>
      </c>
      <c r="J11" s="192" t="s">
        <v>65</v>
      </c>
      <c r="K11" s="190" t="s">
        <v>78</v>
      </c>
      <c r="L11" s="190" t="s">
        <v>38</v>
      </c>
      <c r="M11" s="190"/>
      <c r="N11" s="192"/>
      <c r="O11" s="22" t="s">
        <v>714</v>
      </c>
      <c r="P11" s="63">
        <v>44109</v>
      </c>
      <c r="Q11" s="134" t="s">
        <v>79</v>
      </c>
      <c r="R11" s="21"/>
      <c r="S11" s="192"/>
      <c r="T11" s="192"/>
      <c r="U11" s="21"/>
      <c r="V11" s="192"/>
      <c r="W11" s="46"/>
      <c r="X11" s="142"/>
      <c r="Y11" s="205"/>
      <c r="Z11" s="62">
        <f t="shared" si="1"/>
        <v>8</v>
      </c>
      <c r="AA11" s="62">
        <f>MAX($Z$9:$Z$10)</f>
        <v>8</v>
      </c>
      <c r="AB11" s="20" t="s">
        <v>68</v>
      </c>
    </row>
    <row r="12" spans="1:28" ht="62.4" x14ac:dyDescent="0.3">
      <c r="A12" s="186" t="s">
        <v>80</v>
      </c>
      <c r="B12" s="139" t="str">
        <f t="shared" si="0"/>
        <v>Adopt</v>
      </c>
      <c r="C12" s="190" t="s">
        <v>49</v>
      </c>
      <c r="D12" s="190" t="s">
        <v>43</v>
      </c>
      <c r="E12" s="191"/>
      <c r="F12" s="178" t="s">
        <v>54</v>
      </c>
      <c r="G12" s="190" t="s">
        <v>69</v>
      </c>
      <c r="H12" s="190" t="s">
        <v>81</v>
      </c>
      <c r="I12" s="192" t="s">
        <v>35</v>
      </c>
      <c r="J12" s="192" t="s">
        <v>602</v>
      </c>
      <c r="K12" s="190" t="s">
        <v>710</v>
      </c>
      <c r="L12" s="190" t="s">
        <v>46</v>
      </c>
      <c r="M12" s="190"/>
      <c r="N12" s="192"/>
      <c r="O12" s="22" t="s">
        <v>758</v>
      </c>
      <c r="P12" s="63">
        <v>44218</v>
      </c>
      <c r="Q12" s="134" t="s">
        <v>710</v>
      </c>
      <c r="R12" s="145"/>
      <c r="S12" s="108"/>
      <c r="T12" s="108"/>
      <c r="U12" s="145">
        <v>43803</v>
      </c>
      <c r="V12" s="192" t="s">
        <v>82</v>
      </c>
      <c r="W12" s="46"/>
      <c r="X12" s="142"/>
      <c r="Y12" s="205"/>
      <c r="Z12" s="62">
        <f t="shared" si="1"/>
        <v>8</v>
      </c>
      <c r="AA12" s="62">
        <f>MAX(Z12)</f>
        <v>8</v>
      </c>
      <c r="AB12" s="20" t="s">
        <v>68</v>
      </c>
    </row>
    <row r="13" spans="1:28" x14ac:dyDescent="0.3">
      <c r="A13" s="186" t="s">
        <v>137</v>
      </c>
      <c r="B13" s="139" t="str">
        <f t="shared" si="0"/>
        <v>Readiness</v>
      </c>
      <c r="C13" s="190" t="s">
        <v>49</v>
      </c>
      <c r="D13" s="190" t="s">
        <v>43</v>
      </c>
      <c r="E13" s="191"/>
      <c r="F13" s="178" t="s">
        <v>24</v>
      </c>
      <c r="G13" s="190" t="s">
        <v>44</v>
      </c>
      <c r="H13" s="190" t="s">
        <v>367</v>
      </c>
      <c r="I13" s="192" t="s">
        <v>35</v>
      </c>
      <c r="J13" s="192" t="s">
        <v>602</v>
      </c>
      <c r="K13" s="190" t="s">
        <v>191</v>
      </c>
      <c r="L13" s="190" t="s">
        <v>38</v>
      </c>
      <c r="M13" s="190"/>
      <c r="N13" s="192" t="s">
        <v>39</v>
      </c>
      <c r="O13" s="190"/>
      <c r="P13" s="188">
        <v>44009</v>
      </c>
      <c r="Q13" s="157" t="s">
        <v>45</v>
      </c>
      <c r="R13" s="21"/>
      <c r="S13" s="192"/>
      <c r="T13" s="192"/>
      <c r="U13" s="21"/>
      <c r="V13" s="192"/>
      <c r="W13" s="46"/>
      <c r="X13" s="142"/>
      <c r="Y13" s="205"/>
      <c r="Z13" s="62">
        <f t="shared" si="1"/>
        <v>13</v>
      </c>
      <c r="AA13" s="62">
        <f t="shared" ref="AA13:AA19" si="3">MAX($Z$12:$Z$18)</f>
        <v>13</v>
      </c>
      <c r="AB13" s="20" t="s">
        <v>316</v>
      </c>
    </row>
    <row r="14" spans="1:28" ht="62.4" x14ac:dyDescent="0.3">
      <c r="A14" s="186" t="s">
        <v>137</v>
      </c>
      <c r="B14" s="139" t="str">
        <f t="shared" si="0"/>
        <v>Readiness</v>
      </c>
      <c r="C14" s="187"/>
      <c r="D14" s="190"/>
      <c r="E14" s="24"/>
      <c r="F14" s="178" t="s">
        <v>24</v>
      </c>
      <c r="G14" s="25" t="s">
        <v>69</v>
      </c>
      <c r="H14" s="26" t="s">
        <v>138</v>
      </c>
      <c r="I14" s="192" t="s">
        <v>139</v>
      </c>
      <c r="J14" s="192" t="s">
        <v>140</v>
      </c>
      <c r="K14" s="25" t="s">
        <v>141</v>
      </c>
      <c r="L14" s="25" t="s">
        <v>46</v>
      </c>
      <c r="M14" s="25"/>
      <c r="N14" s="118"/>
      <c r="O14" s="26" t="s">
        <v>707</v>
      </c>
      <c r="P14" s="108">
        <v>44082</v>
      </c>
      <c r="Q14" s="25" t="s">
        <v>708</v>
      </c>
      <c r="R14" s="216"/>
      <c r="S14" s="217"/>
      <c r="T14" s="217"/>
      <c r="U14" s="21"/>
      <c r="V14" s="25"/>
      <c r="W14" s="217"/>
      <c r="X14" s="218"/>
      <c r="Y14" s="205"/>
      <c r="Z14" s="62">
        <f t="shared" si="1"/>
        <v>13</v>
      </c>
      <c r="AA14" s="62">
        <f t="shared" si="3"/>
        <v>13</v>
      </c>
      <c r="AB14" s="20" t="s">
        <v>316</v>
      </c>
    </row>
    <row r="15" spans="1:28" x14ac:dyDescent="0.3">
      <c r="A15" s="186" t="s">
        <v>137</v>
      </c>
      <c r="B15" s="139" t="str">
        <f t="shared" si="0"/>
        <v>Readiness</v>
      </c>
      <c r="C15" s="190" t="s">
        <v>49</v>
      </c>
      <c r="D15" s="190" t="s">
        <v>43</v>
      </c>
      <c r="E15" s="191"/>
      <c r="F15" s="178" t="s">
        <v>63</v>
      </c>
      <c r="G15" s="190" t="s">
        <v>69</v>
      </c>
      <c r="H15" s="190" t="s">
        <v>370</v>
      </c>
      <c r="I15" s="192" t="s">
        <v>139</v>
      </c>
      <c r="J15" s="192" t="s">
        <v>140</v>
      </c>
      <c r="K15" s="190" t="s">
        <v>141</v>
      </c>
      <c r="L15" s="190" t="s">
        <v>38</v>
      </c>
      <c r="M15" s="190"/>
      <c r="N15" s="192"/>
      <c r="O15" s="190" t="s">
        <v>371</v>
      </c>
      <c r="P15" s="111">
        <v>43960</v>
      </c>
      <c r="Q15" s="136" t="s">
        <v>708</v>
      </c>
      <c r="R15" s="145">
        <v>43993</v>
      </c>
      <c r="S15" s="25" t="s">
        <v>45</v>
      </c>
      <c r="T15" s="192" t="s">
        <v>649</v>
      </c>
      <c r="U15" s="21"/>
      <c r="V15" s="192"/>
      <c r="W15" s="46"/>
      <c r="X15" s="142"/>
      <c r="Y15" s="205"/>
      <c r="Z15" s="62">
        <f t="shared" si="1"/>
        <v>13</v>
      </c>
      <c r="AA15" s="62">
        <f t="shared" si="3"/>
        <v>13</v>
      </c>
      <c r="AB15" s="20" t="s">
        <v>316</v>
      </c>
    </row>
    <row r="16" spans="1:28" x14ac:dyDescent="0.3">
      <c r="A16" s="27" t="s">
        <v>137</v>
      </c>
      <c r="B16" s="139" t="str">
        <f t="shared" si="0"/>
        <v>Readiness</v>
      </c>
      <c r="C16" s="180" t="s">
        <v>49</v>
      </c>
      <c r="D16" s="180" t="s">
        <v>43</v>
      </c>
      <c r="E16" s="30"/>
      <c r="F16" s="178" t="s">
        <v>63</v>
      </c>
      <c r="G16" s="180" t="s">
        <v>69</v>
      </c>
      <c r="H16" s="180" t="s">
        <v>372</v>
      </c>
      <c r="I16" s="31" t="s">
        <v>139</v>
      </c>
      <c r="J16" s="31" t="s">
        <v>140</v>
      </c>
      <c r="K16" s="180" t="s">
        <v>141</v>
      </c>
      <c r="L16" s="180" t="s">
        <v>28</v>
      </c>
      <c r="M16" s="190"/>
      <c r="N16" s="31"/>
      <c r="O16" s="180" t="s">
        <v>373</v>
      </c>
      <c r="P16" s="119">
        <v>43917</v>
      </c>
      <c r="Q16" s="180" t="s">
        <v>141</v>
      </c>
      <c r="R16" s="21"/>
      <c r="S16" s="192"/>
      <c r="T16" s="192"/>
      <c r="U16" s="21"/>
      <c r="V16" s="192"/>
      <c r="W16" s="46"/>
      <c r="X16" s="142"/>
      <c r="Y16" s="205"/>
      <c r="Z16" s="62">
        <f t="shared" si="1"/>
        <v>13</v>
      </c>
      <c r="AA16" s="62">
        <f t="shared" si="3"/>
        <v>13</v>
      </c>
      <c r="AB16" s="20" t="s">
        <v>316</v>
      </c>
    </row>
    <row r="17" spans="1:28" x14ac:dyDescent="0.3">
      <c r="A17" s="186" t="s">
        <v>137</v>
      </c>
      <c r="B17" s="139" t="str">
        <f t="shared" si="0"/>
        <v>Readiness</v>
      </c>
      <c r="C17" s="190" t="s">
        <v>49</v>
      </c>
      <c r="D17" s="190" t="s">
        <v>43</v>
      </c>
      <c r="E17" s="191"/>
      <c r="F17" s="178" t="s">
        <v>63</v>
      </c>
      <c r="G17" s="190" t="s">
        <v>69</v>
      </c>
      <c r="H17" s="190" t="s">
        <v>374</v>
      </c>
      <c r="I17" s="192" t="s">
        <v>139</v>
      </c>
      <c r="J17" s="192" t="s">
        <v>140</v>
      </c>
      <c r="K17" s="190" t="s">
        <v>141</v>
      </c>
      <c r="L17" s="190" t="s">
        <v>38</v>
      </c>
      <c r="M17" s="190"/>
      <c r="N17" s="192"/>
      <c r="O17" s="190" t="s">
        <v>375</v>
      </c>
      <c r="P17" s="63">
        <v>43917</v>
      </c>
      <c r="Q17" s="136" t="s">
        <v>708</v>
      </c>
      <c r="R17" s="145">
        <v>43993</v>
      </c>
      <c r="S17" s="25" t="s">
        <v>45</v>
      </c>
      <c r="T17" s="192" t="s">
        <v>649</v>
      </c>
      <c r="U17" s="21"/>
      <c r="V17" s="192"/>
      <c r="W17" s="46"/>
      <c r="X17" s="142"/>
      <c r="Y17" s="205"/>
      <c r="Z17" s="62">
        <f t="shared" si="1"/>
        <v>13</v>
      </c>
      <c r="AA17" s="62">
        <f t="shared" si="3"/>
        <v>13</v>
      </c>
      <c r="AB17" s="20" t="s">
        <v>316</v>
      </c>
    </row>
    <row r="18" spans="1:28" x14ac:dyDescent="0.3">
      <c r="A18" s="186" t="s">
        <v>137</v>
      </c>
      <c r="B18" s="139" t="str">
        <f t="shared" si="0"/>
        <v>Readiness</v>
      </c>
      <c r="C18" s="190" t="s">
        <v>49</v>
      </c>
      <c r="D18" s="190" t="s">
        <v>43</v>
      </c>
      <c r="E18" s="191"/>
      <c r="F18" s="178" t="s">
        <v>24</v>
      </c>
      <c r="G18" s="190" t="s">
        <v>114</v>
      </c>
      <c r="H18" s="190" t="s">
        <v>376</v>
      </c>
      <c r="I18" s="192" t="s">
        <v>35</v>
      </c>
      <c r="J18" s="192" t="s">
        <v>602</v>
      </c>
      <c r="K18" s="190" t="s">
        <v>191</v>
      </c>
      <c r="L18" s="190" t="s">
        <v>38</v>
      </c>
      <c r="M18" s="190"/>
      <c r="N18" s="192"/>
      <c r="O18" s="190" t="s">
        <v>377</v>
      </c>
      <c r="P18" s="108">
        <v>43993</v>
      </c>
      <c r="Q18" s="136" t="s">
        <v>45</v>
      </c>
      <c r="R18" s="21"/>
      <c r="S18" s="192"/>
      <c r="T18" s="192"/>
      <c r="U18" s="21"/>
      <c r="V18" s="192"/>
      <c r="W18" s="46"/>
      <c r="X18" s="142"/>
      <c r="Y18" s="205"/>
      <c r="Z18" s="62">
        <f t="shared" si="1"/>
        <v>13</v>
      </c>
      <c r="AA18" s="62">
        <f t="shared" si="3"/>
        <v>13</v>
      </c>
      <c r="AB18" s="20" t="s">
        <v>316</v>
      </c>
    </row>
    <row r="19" spans="1:28" x14ac:dyDescent="0.3">
      <c r="A19" s="186" t="s">
        <v>137</v>
      </c>
      <c r="B19" s="139" t="str">
        <f t="shared" si="0"/>
        <v>Readiness</v>
      </c>
      <c r="C19" s="190" t="s">
        <v>49</v>
      </c>
      <c r="D19" s="190" t="s">
        <v>43</v>
      </c>
      <c r="E19" s="191"/>
      <c r="F19" s="178" t="s">
        <v>24</v>
      </c>
      <c r="G19" s="190" t="s">
        <v>545</v>
      </c>
      <c r="H19" s="190" t="s">
        <v>382</v>
      </c>
      <c r="I19" s="192" t="s">
        <v>35</v>
      </c>
      <c r="J19" s="192" t="s">
        <v>602</v>
      </c>
      <c r="K19" s="190" t="s">
        <v>103</v>
      </c>
      <c r="L19" s="190" t="s">
        <v>38</v>
      </c>
      <c r="M19" s="190"/>
      <c r="N19" s="192" t="s">
        <v>39</v>
      </c>
      <c r="O19" s="190"/>
      <c r="P19" s="63">
        <v>44021</v>
      </c>
      <c r="Q19" s="134" t="s">
        <v>198</v>
      </c>
      <c r="R19" s="21"/>
      <c r="S19" s="192"/>
      <c r="T19" s="192"/>
      <c r="U19" s="21"/>
      <c r="V19" s="192"/>
      <c r="W19" s="108">
        <v>43627</v>
      </c>
      <c r="X19" s="36" t="s">
        <v>567</v>
      </c>
      <c r="Y19" s="205"/>
      <c r="Z19" s="62">
        <f t="shared" si="1"/>
        <v>13</v>
      </c>
      <c r="AA19" s="62">
        <f t="shared" si="3"/>
        <v>13</v>
      </c>
      <c r="AB19" s="20" t="s">
        <v>316</v>
      </c>
    </row>
    <row r="20" spans="1:28" x14ac:dyDescent="0.3">
      <c r="A20" s="186" t="s">
        <v>521</v>
      </c>
      <c r="B20" s="139" t="str">
        <f t="shared" si="0"/>
        <v>Readiness</v>
      </c>
      <c r="C20" s="190" t="s">
        <v>49</v>
      </c>
      <c r="D20" s="190" t="s">
        <v>43</v>
      </c>
      <c r="E20" s="191"/>
      <c r="F20" s="178" t="s">
        <v>24</v>
      </c>
      <c r="G20" s="190" t="s">
        <v>44</v>
      </c>
      <c r="H20" s="190" t="s">
        <v>44</v>
      </c>
      <c r="I20" s="192" t="s">
        <v>35</v>
      </c>
      <c r="J20" s="192" t="s">
        <v>602</v>
      </c>
      <c r="K20" s="190" t="s">
        <v>84</v>
      </c>
      <c r="L20" s="190" t="s">
        <v>38</v>
      </c>
      <c r="M20" s="190"/>
      <c r="N20" s="192" t="s">
        <v>39</v>
      </c>
      <c r="O20" s="22"/>
      <c r="P20" s="63">
        <v>44009</v>
      </c>
      <c r="Q20" s="134" t="s">
        <v>45</v>
      </c>
      <c r="R20" s="21"/>
      <c r="S20" s="192"/>
      <c r="T20" s="192"/>
      <c r="U20" s="21"/>
      <c r="V20" s="192"/>
      <c r="W20" s="47">
        <v>43585</v>
      </c>
      <c r="X20" s="148" t="s">
        <v>85</v>
      </c>
      <c r="Y20" s="205"/>
      <c r="Z20" s="62">
        <f t="shared" si="1"/>
        <v>10.5</v>
      </c>
      <c r="AA20" s="62">
        <f>MAX($Z$19:$Z$20)</f>
        <v>13</v>
      </c>
      <c r="AB20" s="20" t="s">
        <v>83</v>
      </c>
    </row>
    <row r="21" spans="1:28" ht="62.4" x14ac:dyDescent="0.3">
      <c r="A21" s="186" t="s">
        <v>521</v>
      </c>
      <c r="B21" s="193" t="str">
        <f t="shared" si="0"/>
        <v>Readiness</v>
      </c>
      <c r="C21" s="139" t="s">
        <v>49</v>
      </c>
      <c r="D21" s="190" t="s">
        <v>43</v>
      </c>
      <c r="E21" s="191"/>
      <c r="F21" s="178" t="s">
        <v>24</v>
      </c>
      <c r="G21" s="190" t="s">
        <v>540</v>
      </c>
      <c r="H21" s="190" t="s">
        <v>88</v>
      </c>
      <c r="I21" s="192" t="s">
        <v>27</v>
      </c>
      <c r="J21" s="192" t="s">
        <v>36</v>
      </c>
      <c r="K21" s="190" t="s">
        <v>89</v>
      </c>
      <c r="L21" s="190" t="s">
        <v>46</v>
      </c>
      <c r="M21" s="190"/>
      <c r="N21" s="192"/>
      <c r="O21" s="190" t="s">
        <v>541</v>
      </c>
      <c r="P21" s="206"/>
      <c r="Q21" s="134" t="s">
        <v>89</v>
      </c>
      <c r="R21" s="188">
        <v>44009</v>
      </c>
      <c r="S21" s="190" t="s">
        <v>45</v>
      </c>
      <c r="T21" s="190" t="s">
        <v>639</v>
      </c>
      <c r="U21" s="21" t="s">
        <v>90</v>
      </c>
      <c r="V21" s="192"/>
      <c r="W21" s="46"/>
      <c r="X21" s="142"/>
      <c r="Y21" s="205"/>
      <c r="Z21" s="62">
        <f t="shared" si="1"/>
        <v>10.5</v>
      </c>
      <c r="AA21" s="62">
        <f>MAX($Z$19:$Z$20)</f>
        <v>13</v>
      </c>
      <c r="AB21" s="20" t="s">
        <v>83</v>
      </c>
    </row>
    <row r="22" spans="1:28" ht="46.8" x14ac:dyDescent="0.3">
      <c r="A22" s="27" t="s">
        <v>521</v>
      </c>
      <c r="B22" s="144" t="str">
        <f t="shared" si="0"/>
        <v>Adopt/Readiness</v>
      </c>
      <c r="C22" s="28" t="s">
        <v>49</v>
      </c>
      <c r="D22" s="190" t="s">
        <v>43</v>
      </c>
      <c r="E22" s="30"/>
      <c r="F22" s="178" t="s">
        <v>24</v>
      </c>
      <c r="G22" s="180" t="s">
        <v>540</v>
      </c>
      <c r="H22" s="180" t="s">
        <v>91</v>
      </c>
      <c r="I22" s="31" t="s">
        <v>27</v>
      </c>
      <c r="J22" s="180" t="s">
        <v>36</v>
      </c>
      <c r="K22" s="180" t="s">
        <v>92</v>
      </c>
      <c r="L22" s="180" t="s">
        <v>46</v>
      </c>
      <c r="M22" s="180"/>
      <c r="N22" s="192"/>
      <c r="O22" s="180" t="s">
        <v>93</v>
      </c>
      <c r="P22" s="119"/>
      <c r="Q22" s="135" t="s">
        <v>94</v>
      </c>
      <c r="R22" s="21"/>
      <c r="S22" s="192"/>
      <c r="T22" s="192"/>
      <c r="U22" s="21"/>
      <c r="V22" s="192"/>
      <c r="W22" s="46"/>
      <c r="X22" s="142"/>
      <c r="Y22" s="153"/>
      <c r="Z22" s="143">
        <f t="shared" si="1"/>
        <v>10.5</v>
      </c>
      <c r="AA22" s="143">
        <f>MAX(Z22)</f>
        <v>10.5</v>
      </c>
      <c r="AB22" s="32" t="s">
        <v>83</v>
      </c>
    </row>
    <row r="23" spans="1:28" ht="31.2" x14ac:dyDescent="0.3">
      <c r="A23" s="27" t="s">
        <v>595</v>
      </c>
      <c r="B23" s="28" t="str">
        <f t="shared" si="0"/>
        <v>Study</v>
      </c>
      <c r="C23" s="180" t="s">
        <v>87</v>
      </c>
      <c r="D23" s="190" t="s">
        <v>43</v>
      </c>
      <c r="E23" s="191"/>
      <c r="F23" s="178" t="s">
        <v>24</v>
      </c>
      <c r="G23" s="180" t="s">
        <v>540</v>
      </c>
      <c r="H23" s="180" t="s">
        <v>368</v>
      </c>
      <c r="I23" s="31" t="s">
        <v>139</v>
      </c>
      <c r="J23" s="31" t="s">
        <v>140</v>
      </c>
      <c r="K23" s="180" t="s">
        <v>141</v>
      </c>
      <c r="L23" s="180" t="s">
        <v>28</v>
      </c>
      <c r="M23" s="190"/>
      <c r="N23" s="192"/>
      <c r="O23" s="180" t="s">
        <v>369</v>
      </c>
      <c r="P23" s="119">
        <v>43875</v>
      </c>
      <c r="Q23" s="135" t="s">
        <v>141</v>
      </c>
      <c r="R23" s="21"/>
      <c r="S23" s="192"/>
      <c r="T23" s="192"/>
      <c r="U23" s="21"/>
      <c r="V23" s="192"/>
      <c r="W23" s="46"/>
      <c r="X23" s="142"/>
      <c r="Y23" s="153"/>
      <c r="Z23" s="143">
        <f t="shared" si="1"/>
        <v>2</v>
      </c>
      <c r="AA23" s="143">
        <f>MAX(Z23)</f>
        <v>2</v>
      </c>
      <c r="AB23" s="181" t="s">
        <v>24</v>
      </c>
    </row>
    <row r="24" spans="1:28" x14ac:dyDescent="0.3">
      <c r="A24" s="186" t="s">
        <v>595</v>
      </c>
      <c r="B24" s="139" t="str">
        <f t="shared" si="0"/>
        <v>Adopt</v>
      </c>
      <c r="C24" s="190" t="s">
        <v>49</v>
      </c>
      <c r="D24" s="190" t="s">
        <v>43</v>
      </c>
      <c r="E24" s="191"/>
      <c r="F24" s="178" t="s">
        <v>24</v>
      </c>
      <c r="G24" s="190" t="s">
        <v>114</v>
      </c>
      <c r="H24" s="190" t="s">
        <v>378</v>
      </c>
      <c r="I24" s="192" t="s">
        <v>35</v>
      </c>
      <c r="J24" s="192" t="s">
        <v>602</v>
      </c>
      <c r="K24" s="190" t="s">
        <v>191</v>
      </c>
      <c r="L24" s="190" t="s">
        <v>38</v>
      </c>
      <c r="M24" s="190"/>
      <c r="N24" s="192"/>
      <c r="O24" s="190" t="s">
        <v>619</v>
      </c>
      <c r="P24" s="145">
        <v>44040</v>
      </c>
      <c r="Q24" s="25" t="s">
        <v>117</v>
      </c>
      <c r="R24" s="21"/>
      <c r="S24" s="192"/>
      <c r="T24" s="192"/>
      <c r="U24" s="21"/>
      <c r="V24" s="192"/>
      <c r="W24" s="46"/>
      <c r="X24" s="142"/>
      <c r="Y24" s="205"/>
      <c r="Z24" s="62">
        <f t="shared" si="1"/>
        <v>8</v>
      </c>
      <c r="AA24" s="62">
        <f>MAX($Z$23:$Z$26)</f>
        <v>8</v>
      </c>
      <c r="AB24" s="20" t="s">
        <v>68</v>
      </c>
    </row>
    <row r="25" spans="1:28" ht="31.2" x14ac:dyDescent="0.3">
      <c r="A25" s="186" t="s">
        <v>595</v>
      </c>
      <c r="B25" s="139" t="str">
        <f t="shared" si="0"/>
        <v>Adopt</v>
      </c>
      <c r="C25" s="190" t="s">
        <v>49</v>
      </c>
      <c r="D25" s="190" t="s">
        <v>43</v>
      </c>
      <c r="E25" s="191"/>
      <c r="F25" s="178" t="s">
        <v>24</v>
      </c>
      <c r="G25" s="190" t="s">
        <v>69</v>
      </c>
      <c r="H25" s="190" t="s">
        <v>379</v>
      </c>
      <c r="I25" s="192" t="s">
        <v>139</v>
      </c>
      <c r="J25" s="192" t="s">
        <v>140</v>
      </c>
      <c r="K25" s="190" t="s">
        <v>141</v>
      </c>
      <c r="L25" s="190" t="s">
        <v>46</v>
      </c>
      <c r="M25" s="190"/>
      <c r="N25" s="192"/>
      <c r="O25" s="190" t="s">
        <v>559</v>
      </c>
      <c r="P25" s="108">
        <v>44082</v>
      </c>
      <c r="Q25" s="136" t="s">
        <v>708</v>
      </c>
      <c r="R25" s="145">
        <v>44035</v>
      </c>
      <c r="S25" s="25" t="s">
        <v>45</v>
      </c>
      <c r="T25" s="190" t="s">
        <v>636</v>
      </c>
      <c r="U25" s="21"/>
      <c r="V25" s="192"/>
      <c r="W25" s="46"/>
      <c r="X25" s="142"/>
      <c r="Y25" s="205"/>
      <c r="Z25" s="62">
        <f t="shared" si="1"/>
        <v>8</v>
      </c>
      <c r="AA25" s="62">
        <f>MAX($Z$23:$Z$26)</f>
        <v>8</v>
      </c>
      <c r="AB25" s="20" t="s">
        <v>68</v>
      </c>
    </row>
    <row r="26" spans="1:28" ht="31.2" x14ac:dyDescent="0.3">
      <c r="A26" s="186" t="s">
        <v>595</v>
      </c>
      <c r="B26" s="139" t="str">
        <f t="shared" si="0"/>
        <v>Adopt</v>
      </c>
      <c r="C26" s="190" t="s">
        <v>49</v>
      </c>
      <c r="D26" s="190" t="s">
        <v>43</v>
      </c>
      <c r="E26" s="191"/>
      <c r="F26" s="178" t="s">
        <v>24</v>
      </c>
      <c r="G26" s="190" t="s">
        <v>44</v>
      </c>
      <c r="H26" s="190" t="s">
        <v>380</v>
      </c>
      <c r="I26" s="192" t="s">
        <v>35</v>
      </c>
      <c r="J26" s="192" t="s">
        <v>602</v>
      </c>
      <c r="K26" s="190" t="s">
        <v>381</v>
      </c>
      <c r="L26" s="190" t="s">
        <v>38</v>
      </c>
      <c r="M26" s="190"/>
      <c r="N26" s="192" t="s">
        <v>39</v>
      </c>
      <c r="O26" s="190"/>
      <c r="P26" s="206"/>
      <c r="Q26" s="207"/>
      <c r="R26" s="188" t="s">
        <v>596</v>
      </c>
      <c r="S26" s="190" t="s">
        <v>591</v>
      </c>
      <c r="T26" s="192"/>
      <c r="U26" s="21"/>
      <c r="V26" s="192"/>
      <c r="W26" s="47">
        <v>43333</v>
      </c>
      <c r="X26" s="142" t="s">
        <v>43</v>
      </c>
      <c r="Y26" s="205"/>
      <c r="Z26" s="62">
        <f t="shared" si="1"/>
        <v>2</v>
      </c>
      <c r="AA26" s="62">
        <f>MAX($Z$23:$Z$26)</f>
        <v>8</v>
      </c>
      <c r="AB26" s="20" t="s">
        <v>68</v>
      </c>
    </row>
    <row r="27" spans="1:28" ht="31.2" x14ac:dyDescent="0.3">
      <c r="A27" s="186" t="s">
        <v>595</v>
      </c>
      <c r="B27" s="139" t="str">
        <f t="shared" si="0"/>
        <v>Adopt</v>
      </c>
      <c r="C27" s="190" t="s">
        <v>49</v>
      </c>
      <c r="D27" s="190" t="s">
        <v>43</v>
      </c>
      <c r="E27" s="191"/>
      <c r="F27" s="178" t="s">
        <v>24</v>
      </c>
      <c r="G27" s="190" t="s">
        <v>545</v>
      </c>
      <c r="H27" s="190" t="s">
        <v>382</v>
      </c>
      <c r="I27" s="192" t="s">
        <v>35</v>
      </c>
      <c r="J27" s="192" t="s">
        <v>602</v>
      </c>
      <c r="K27" s="190" t="s">
        <v>103</v>
      </c>
      <c r="L27" s="190" t="s">
        <v>38</v>
      </c>
      <c r="M27" s="190"/>
      <c r="N27" s="192" t="s">
        <v>39</v>
      </c>
      <c r="O27" s="190"/>
      <c r="P27" s="63" t="s">
        <v>590</v>
      </c>
      <c r="Q27" s="134" t="s">
        <v>591</v>
      </c>
      <c r="R27" s="21"/>
      <c r="S27" s="192"/>
      <c r="T27" s="192"/>
      <c r="U27" s="21"/>
      <c r="V27" s="192"/>
      <c r="W27" s="108">
        <v>43627</v>
      </c>
      <c r="X27" s="36" t="s">
        <v>567</v>
      </c>
      <c r="Y27" s="205"/>
      <c r="Z27" s="62">
        <f t="shared" si="1"/>
        <v>3</v>
      </c>
      <c r="AA27" s="62">
        <f>MAX($Z$23:$Z$26)</f>
        <v>8</v>
      </c>
      <c r="AB27" s="20" t="s">
        <v>68</v>
      </c>
    </row>
    <row r="28" spans="1:28" x14ac:dyDescent="0.3">
      <c r="A28" s="186" t="s">
        <v>95</v>
      </c>
      <c r="B28" s="139" t="str">
        <f t="shared" si="0"/>
        <v>Study</v>
      </c>
      <c r="C28" s="190" t="s">
        <v>49</v>
      </c>
      <c r="D28" s="190" t="s">
        <v>33</v>
      </c>
      <c r="E28" s="191" t="s">
        <v>96</v>
      </c>
      <c r="F28" s="178" t="s">
        <v>24</v>
      </c>
      <c r="G28" s="190" t="s">
        <v>44</v>
      </c>
      <c r="H28" s="190" t="s">
        <v>97</v>
      </c>
      <c r="I28" s="192" t="s">
        <v>35</v>
      </c>
      <c r="J28" s="192" t="s">
        <v>602</v>
      </c>
      <c r="K28" s="190" t="s">
        <v>37</v>
      </c>
      <c r="L28" s="190" t="s">
        <v>38</v>
      </c>
      <c r="M28" s="190"/>
      <c r="N28" s="192" t="s">
        <v>39</v>
      </c>
      <c r="O28" s="190"/>
      <c r="P28" s="63">
        <v>44009</v>
      </c>
      <c r="Q28" s="134" t="s">
        <v>45</v>
      </c>
      <c r="R28" s="21"/>
      <c r="S28" s="192"/>
      <c r="T28" s="192"/>
      <c r="U28" s="21"/>
      <c r="V28" s="192"/>
      <c r="W28" s="47">
        <v>43571</v>
      </c>
      <c r="X28" s="148" t="s">
        <v>98</v>
      </c>
      <c r="Y28" s="205"/>
      <c r="Z28" s="62">
        <f t="shared" si="1"/>
        <v>2</v>
      </c>
      <c r="AA28" s="62">
        <f>MAX(Z28)</f>
        <v>2</v>
      </c>
      <c r="AB28" s="20" t="s">
        <v>31</v>
      </c>
    </row>
    <row r="29" spans="1:28" x14ac:dyDescent="0.3">
      <c r="A29" s="186" t="s">
        <v>99</v>
      </c>
      <c r="B29" s="139" t="str">
        <f t="shared" si="0"/>
        <v>Study</v>
      </c>
      <c r="C29" s="190" t="s">
        <v>100</v>
      </c>
      <c r="D29" s="190" t="s">
        <v>33</v>
      </c>
      <c r="E29" s="191" t="s">
        <v>53</v>
      </c>
      <c r="F29" s="178" t="s">
        <v>101</v>
      </c>
      <c r="G29" s="190" t="s">
        <v>44</v>
      </c>
      <c r="H29" s="190" t="s">
        <v>102</v>
      </c>
      <c r="I29" s="192" t="s">
        <v>35</v>
      </c>
      <c r="J29" s="192" t="s">
        <v>602</v>
      </c>
      <c r="K29" s="190" t="s">
        <v>103</v>
      </c>
      <c r="L29" s="192" t="s">
        <v>38</v>
      </c>
      <c r="M29" s="190"/>
      <c r="N29" s="192"/>
      <c r="O29" s="190" t="s">
        <v>104</v>
      </c>
      <c r="P29" s="63">
        <v>44009</v>
      </c>
      <c r="Q29" s="134" t="s">
        <v>45</v>
      </c>
      <c r="R29" s="145"/>
      <c r="S29" s="108"/>
      <c r="T29" s="108"/>
      <c r="U29" s="195">
        <v>43859</v>
      </c>
      <c r="V29" s="105" t="s">
        <v>106</v>
      </c>
      <c r="W29" s="197">
        <v>43879</v>
      </c>
      <c r="X29" s="198" t="s">
        <v>107</v>
      </c>
      <c r="Y29" s="205"/>
      <c r="Z29" s="62">
        <f t="shared" si="1"/>
        <v>2</v>
      </c>
      <c r="AA29" s="62">
        <f>MAX(Z29)</f>
        <v>2</v>
      </c>
      <c r="AB29" s="20" t="s">
        <v>31</v>
      </c>
    </row>
    <row r="30" spans="1:28" x14ac:dyDescent="0.3">
      <c r="A30" s="186" t="s">
        <v>438</v>
      </c>
      <c r="B30" s="139" t="str">
        <f t="shared" si="0"/>
        <v>Identify</v>
      </c>
      <c r="C30" s="187"/>
      <c r="D30" s="190" t="s">
        <v>23</v>
      </c>
      <c r="E30" s="24"/>
      <c r="F30" s="178" t="s">
        <v>24</v>
      </c>
      <c r="G30" s="190" t="s">
        <v>44</v>
      </c>
      <c r="H30" s="25" t="s">
        <v>44</v>
      </c>
      <c r="I30" s="25" t="s">
        <v>35</v>
      </c>
      <c r="J30" s="192" t="s">
        <v>602</v>
      </c>
      <c r="K30" s="25" t="s">
        <v>116</v>
      </c>
      <c r="L30" s="25" t="s">
        <v>28</v>
      </c>
      <c r="M30" s="25"/>
      <c r="N30" s="118"/>
      <c r="O30" s="25"/>
      <c r="P30" s="63">
        <v>44009</v>
      </c>
      <c r="Q30" s="134" t="s">
        <v>45</v>
      </c>
      <c r="R30" s="216"/>
      <c r="S30" s="217"/>
      <c r="T30" s="217"/>
      <c r="U30" s="21"/>
      <c r="V30" s="25"/>
      <c r="W30" s="217"/>
      <c r="X30" s="218"/>
      <c r="Y30" s="205"/>
      <c r="Z30" s="62">
        <f t="shared" si="1"/>
        <v>1</v>
      </c>
      <c r="AA30" s="62">
        <f>MAX(Z30)</f>
        <v>1</v>
      </c>
      <c r="AB30" s="33" t="s">
        <v>62</v>
      </c>
    </row>
    <row r="31" spans="1:28" x14ac:dyDescent="0.3">
      <c r="A31" s="190" t="s">
        <v>108</v>
      </c>
      <c r="B31" s="190" t="str">
        <f t="shared" si="0"/>
        <v>Study</v>
      </c>
      <c r="C31" s="190" t="s">
        <v>49</v>
      </c>
      <c r="D31" s="190" t="s">
        <v>33</v>
      </c>
      <c r="E31" s="191" t="s">
        <v>109</v>
      </c>
      <c r="F31" s="178" t="s">
        <v>24</v>
      </c>
      <c r="G31" s="190" t="s">
        <v>44</v>
      </c>
      <c r="H31" s="190" t="s">
        <v>110</v>
      </c>
      <c r="I31" s="192" t="s">
        <v>35</v>
      </c>
      <c r="J31" s="192" t="s">
        <v>602</v>
      </c>
      <c r="K31" s="190" t="s">
        <v>111</v>
      </c>
      <c r="L31" s="190" t="s">
        <v>38</v>
      </c>
      <c r="M31" s="190"/>
      <c r="N31" s="192"/>
      <c r="O31" s="190"/>
      <c r="P31" s="63">
        <v>44009</v>
      </c>
      <c r="Q31" s="134" t="s">
        <v>45</v>
      </c>
      <c r="R31" s="145"/>
      <c r="S31" s="108"/>
      <c r="T31" s="108"/>
      <c r="U31" s="145">
        <v>43775</v>
      </c>
      <c r="V31" s="192"/>
      <c r="W31" s="47">
        <v>43795</v>
      </c>
      <c r="X31" s="142" t="s">
        <v>112</v>
      </c>
      <c r="Y31" s="205"/>
      <c r="Z31" s="62">
        <f t="shared" si="1"/>
        <v>2</v>
      </c>
      <c r="AA31" s="62">
        <f>MAX(Z31)</f>
        <v>2</v>
      </c>
      <c r="AB31" s="20" t="s">
        <v>31</v>
      </c>
    </row>
    <row r="32" spans="1:28" x14ac:dyDescent="0.3">
      <c r="A32" s="27" t="s">
        <v>113</v>
      </c>
      <c r="B32" s="28" t="str">
        <f t="shared" si="0"/>
        <v>Plan</v>
      </c>
      <c r="C32" s="180" t="s">
        <v>49</v>
      </c>
      <c r="D32" s="180" t="s">
        <v>43</v>
      </c>
      <c r="E32" s="30"/>
      <c r="F32" s="178" t="s">
        <v>24</v>
      </c>
      <c r="G32" s="180" t="s">
        <v>114</v>
      </c>
      <c r="H32" s="180" t="s">
        <v>115</v>
      </c>
      <c r="I32" s="31" t="s">
        <v>35</v>
      </c>
      <c r="J32" s="192" t="s">
        <v>602</v>
      </c>
      <c r="K32" s="180" t="s">
        <v>116</v>
      </c>
      <c r="L32" s="180" t="s">
        <v>28</v>
      </c>
      <c r="M32" s="190"/>
      <c r="N32" s="192"/>
      <c r="O32" s="180"/>
      <c r="P32" s="63">
        <v>43992</v>
      </c>
      <c r="Q32" s="134" t="s">
        <v>117</v>
      </c>
      <c r="R32" s="21"/>
      <c r="S32" s="192"/>
      <c r="T32" s="192"/>
      <c r="U32" s="21"/>
      <c r="V32" s="192"/>
      <c r="W32" s="46"/>
      <c r="X32" s="142"/>
      <c r="Y32" s="153"/>
      <c r="Z32" s="143">
        <f t="shared" si="1"/>
        <v>5</v>
      </c>
      <c r="AA32" s="143">
        <f>MAX($Z$31:$Z$32)</f>
        <v>5</v>
      </c>
      <c r="AB32" s="181" t="s">
        <v>68</v>
      </c>
    </row>
    <row r="33" spans="1:28" x14ac:dyDescent="0.3">
      <c r="A33" s="186" t="s">
        <v>113</v>
      </c>
      <c r="B33" s="139" t="str">
        <f t="shared" si="0"/>
        <v>Plan</v>
      </c>
      <c r="C33" s="190" t="s">
        <v>49</v>
      </c>
      <c r="D33" s="190" t="s">
        <v>43</v>
      </c>
      <c r="E33" s="191" t="s">
        <v>118</v>
      </c>
      <c r="F33" s="178" t="s">
        <v>24</v>
      </c>
      <c r="G33" s="190" t="s">
        <v>352</v>
      </c>
      <c r="H33" s="190" t="s">
        <v>119</v>
      </c>
      <c r="I33" s="192" t="s">
        <v>35</v>
      </c>
      <c r="J33" s="192" t="s">
        <v>602</v>
      </c>
      <c r="K33" s="190" t="s">
        <v>103</v>
      </c>
      <c r="L33" s="190" t="s">
        <v>38</v>
      </c>
      <c r="M33" s="190"/>
      <c r="N33" s="192" t="s">
        <v>39</v>
      </c>
      <c r="O33" s="190"/>
      <c r="P33" s="63">
        <v>44022</v>
      </c>
      <c r="Q33" s="134" t="s">
        <v>198</v>
      </c>
      <c r="R33" s="21"/>
      <c r="S33" s="192"/>
      <c r="T33" s="192"/>
      <c r="U33" s="21"/>
      <c r="V33" s="192"/>
      <c r="W33" s="47">
        <v>43221</v>
      </c>
      <c r="X33" s="142" t="s">
        <v>43</v>
      </c>
      <c r="Y33" s="205"/>
      <c r="Z33" s="62">
        <f t="shared" si="1"/>
        <v>5</v>
      </c>
      <c r="AA33" s="62">
        <f>MAX($Z$32:$Z$32)</f>
        <v>5</v>
      </c>
      <c r="AB33" s="20" t="s">
        <v>68</v>
      </c>
    </row>
    <row r="34" spans="1:28" x14ac:dyDescent="0.3">
      <c r="A34" s="186" t="s">
        <v>113</v>
      </c>
      <c r="B34" s="139" t="str">
        <f t="shared" si="0"/>
        <v>Plan</v>
      </c>
      <c r="C34" s="190" t="s">
        <v>49</v>
      </c>
      <c r="D34" s="190" t="s">
        <v>43</v>
      </c>
      <c r="E34" s="191" t="s">
        <v>118</v>
      </c>
      <c r="F34" s="178" t="s">
        <v>24</v>
      </c>
      <c r="G34" s="190" t="s">
        <v>545</v>
      </c>
      <c r="H34" s="190" t="s">
        <v>120</v>
      </c>
      <c r="I34" s="192" t="s">
        <v>35</v>
      </c>
      <c r="J34" s="192" t="s">
        <v>602</v>
      </c>
      <c r="K34" s="190" t="s">
        <v>103</v>
      </c>
      <c r="L34" s="190" t="s">
        <v>38</v>
      </c>
      <c r="M34" s="190"/>
      <c r="N34" s="192" t="s">
        <v>39</v>
      </c>
      <c r="O34" s="190"/>
      <c r="P34" s="63">
        <v>44009</v>
      </c>
      <c r="Q34" s="134" t="s">
        <v>45</v>
      </c>
      <c r="R34" s="21"/>
      <c r="S34" s="192"/>
      <c r="T34" s="192"/>
      <c r="U34" s="21"/>
      <c r="V34" s="192"/>
      <c r="W34" s="46"/>
      <c r="X34" s="142"/>
      <c r="Y34" s="205"/>
      <c r="Z34" s="62">
        <f t="shared" si="1"/>
        <v>3</v>
      </c>
      <c r="AA34" s="62">
        <f>MAX($Z$32:$Z$32)</f>
        <v>5</v>
      </c>
      <c r="AB34" s="20" t="s">
        <v>68</v>
      </c>
    </row>
    <row r="35" spans="1:28" ht="31.2" x14ac:dyDescent="0.3">
      <c r="A35" s="186" t="s">
        <v>113</v>
      </c>
      <c r="B35" s="139" t="str">
        <f t="shared" si="0"/>
        <v>Plan</v>
      </c>
      <c r="C35" s="190" t="s">
        <v>49</v>
      </c>
      <c r="D35" s="190" t="s">
        <v>43</v>
      </c>
      <c r="E35" s="191"/>
      <c r="F35" s="178" t="s">
        <v>24</v>
      </c>
      <c r="G35" s="190" t="s">
        <v>69</v>
      </c>
      <c r="H35" s="190" t="s">
        <v>88</v>
      </c>
      <c r="I35" s="192" t="s">
        <v>27</v>
      </c>
      <c r="J35" s="192" t="s">
        <v>36</v>
      </c>
      <c r="K35" s="190" t="s">
        <v>89</v>
      </c>
      <c r="L35" s="190" t="s">
        <v>46</v>
      </c>
      <c r="M35" s="190"/>
      <c r="N35" s="192"/>
      <c r="O35" s="190" t="s">
        <v>121</v>
      </c>
      <c r="P35" s="63"/>
      <c r="Q35" s="134" t="s">
        <v>89</v>
      </c>
      <c r="R35" s="104"/>
      <c r="S35" s="109"/>
      <c r="T35" s="109"/>
      <c r="U35" s="104">
        <v>43999</v>
      </c>
      <c r="V35" s="192" t="s">
        <v>73</v>
      </c>
      <c r="W35" s="46"/>
      <c r="X35" s="142"/>
      <c r="Y35" s="205"/>
      <c r="Z35" s="62">
        <f t="shared" si="1"/>
        <v>8</v>
      </c>
      <c r="AA35" s="62">
        <f>MAX($Z$32:$Z$32)</f>
        <v>5</v>
      </c>
      <c r="AB35" s="20" t="s">
        <v>68</v>
      </c>
    </row>
    <row r="36" spans="1:28" x14ac:dyDescent="0.3">
      <c r="A36" s="186" t="s">
        <v>113</v>
      </c>
      <c r="B36" s="139" t="str">
        <f t="shared" si="0"/>
        <v>Plan</v>
      </c>
      <c r="C36" s="190" t="s">
        <v>49</v>
      </c>
      <c r="D36" s="190" t="s">
        <v>43</v>
      </c>
      <c r="E36" s="191"/>
      <c r="F36" s="178" t="s">
        <v>24</v>
      </c>
      <c r="G36" s="190" t="s">
        <v>69</v>
      </c>
      <c r="H36" s="190" t="s">
        <v>122</v>
      </c>
      <c r="I36" s="192" t="s">
        <v>27</v>
      </c>
      <c r="J36" s="192" t="s">
        <v>36</v>
      </c>
      <c r="K36" s="190"/>
      <c r="L36" s="190" t="s">
        <v>38</v>
      </c>
      <c r="M36" s="190"/>
      <c r="N36" s="192"/>
      <c r="O36" s="190" t="s">
        <v>123</v>
      </c>
      <c r="P36" s="63">
        <v>43901</v>
      </c>
      <c r="Q36" s="134" t="s">
        <v>117</v>
      </c>
      <c r="R36" s="21"/>
      <c r="S36" s="192"/>
      <c r="T36" s="192"/>
      <c r="U36" s="21" t="s">
        <v>90</v>
      </c>
      <c r="V36" s="192"/>
      <c r="W36" s="45"/>
      <c r="X36" s="142"/>
      <c r="Y36" s="205"/>
      <c r="Z36" s="62">
        <f t="shared" si="1"/>
        <v>8</v>
      </c>
      <c r="AA36" s="62">
        <f>MAX($Z$32:$Z$32)</f>
        <v>5</v>
      </c>
      <c r="AB36" s="20" t="s">
        <v>68</v>
      </c>
    </row>
    <row r="37" spans="1:28" x14ac:dyDescent="0.3">
      <c r="A37" s="186" t="s">
        <v>124</v>
      </c>
      <c r="B37" s="190" t="str">
        <f t="shared" si="0"/>
        <v>Adopt</v>
      </c>
      <c r="C37" s="190" t="s">
        <v>100</v>
      </c>
      <c r="D37" s="190" t="s">
        <v>43</v>
      </c>
      <c r="E37" s="191"/>
      <c r="F37" s="178" t="s">
        <v>24</v>
      </c>
      <c r="G37" s="190" t="s">
        <v>352</v>
      </c>
      <c r="H37" s="190" t="s">
        <v>125</v>
      </c>
      <c r="I37" s="192" t="s">
        <v>35</v>
      </c>
      <c r="J37" s="192" t="s">
        <v>602</v>
      </c>
      <c r="K37" s="190" t="s">
        <v>191</v>
      </c>
      <c r="L37" s="190" t="s">
        <v>46</v>
      </c>
      <c r="M37" s="190"/>
      <c r="N37" s="192"/>
      <c r="O37" s="190" t="s">
        <v>704</v>
      </c>
      <c r="P37" s="188">
        <v>44088</v>
      </c>
      <c r="Q37" s="157" t="s">
        <v>45</v>
      </c>
      <c r="R37" s="21"/>
      <c r="S37" s="192"/>
      <c r="T37" s="192"/>
      <c r="U37" s="21"/>
      <c r="V37" s="192"/>
      <c r="W37" s="46"/>
      <c r="X37" s="142"/>
      <c r="Y37" s="205"/>
      <c r="Z37" s="62">
        <f t="shared" si="1"/>
        <v>5</v>
      </c>
      <c r="AA37" s="62">
        <f>MAX($Z$33:$Z$35)</f>
        <v>8</v>
      </c>
      <c r="AB37" s="20" t="s">
        <v>68</v>
      </c>
    </row>
    <row r="38" spans="1:28" s="138" customFormat="1" x14ac:dyDescent="0.3">
      <c r="A38" s="186" t="s">
        <v>124</v>
      </c>
      <c r="B38" s="190" t="str">
        <f t="shared" si="0"/>
        <v>Adopt</v>
      </c>
      <c r="C38" s="190" t="s">
        <v>100</v>
      </c>
      <c r="D38" s="190" t="s">
        <v>43</v>
      </c>
      <c r="E38" s="191"/>
      <c r="F38" s="178" t="s">
        <v>24</v>
      </c>
      <c r="G38" s="190" t="s">
        <v>545</v>
      </c>
      <c r="H38" s="190" t="s">
        <v>127</v>
      </c>
      <c r="I38" s="192" t="s">
        <v>35</v>
      </c>
      <c r="J38" s="192" t="s">
        <v>602</v>
      </c>
      <c r="K38" s="190" t="s">
        <v>128</v>
      </c>
      <c r="L38" s="190" t="s">
        <v>38</v>
      </c>
      <c r="M38" s="190"/>
      <c r="N38" s="192" t="s">
        <v>39</v>
      </c>
      <c r="O38" s="190"/>
      <c r="P38" s="63">
        <v>44009</v>
      </c>
      <c r="Q38" s="190" t="s">
        <v>45</v>
      </c>
      <c r="R38" s="21"/>
      <c r="S38" s="192"/>
      <c r="T38" s="192"/>
      <c r="U38" s="21"/>
      <c r="V38" s="192"/>
      <c r="W38" s="47">
        <v>43501</v>
      </c>
      <c r="X38" s="148" t="s">
        <v>129</v>
      </c>
      <c r="Y38" s="205"/>
      <c r="Z38" s="62">
        <f t="shared" si="1"/>
        <v>3</v>
      </c>
      <c r="AA38" s="62">
        <f>MAX($Z$33:$Z$35)</f>
        <v>8</v>
      </c>
      <c r="AB38" s="20" t="s">
        <v>68</v>
      </c>
    </row>
    <row r="39" spans="1:28" ht="46.8" x14ac:dyDescent="0.3">
      <c r="A39" s="186" t="s">
        <v>124</v>
      </c>
      <c r="B39" s="190" t="str">
        <f t="shared" si="0"/>
        <v>Adopt</v>
      </c>
      <c r="C39" s="190" t="s">
        <v>49</v>
      </c>
      <c r="D39" s="190" t="s">
        <v>43</v>
      </c>
      <c r="E39" s="191"/>
      <c r="F39" s="178" t="s">
        <v>24</v>
      </c>
      <c r="G39" s="190" t="s">
        <v>563</v>
      </c>
      <c r="H39" s="190" t="s">
        <v>130</v>
      </c>
      <c r="I39" s="190" t="s">
        <v>27</v>
      </c>
      <c r="J39" s="192" t="s">
        <v>36</v>
      </c>
      <c r="K39" s="190" t="s">
        <v>131</v>
      </c>
      <c r="L39" s="190" t="s">
        <v>38</v>
      </c>
      <c r="M39" s="190"/>
      <c r="N39" s="192"/>
      <c r="O39" s="190" t="s">
        <v>132</v>
      </c>
      <c r="P39" s="63"/>
      <c r="Q39" s="134" t="s">
        <v>94</v>
      </c>
      <c r="R39" s="21"/>
      <c r="S39" s="192"/>
      <c r="T39" s="192"/>
      <c r="U39" s="21"/>
      <c r="V39" s="192"/>
      <c r="W39" s="46"/>
      <c r="X39" s="142"/>
      <c r="Y39" s="205"/>
      <c r="Z39" s="62">
        <f t="shared" si="1"/>
        <v>8</v>
      </c>
      <c r="AA39" s="62">
        <f>MAX($Z$33:$Z$35)</f>
        <v>8</v>
      </c>
      <c r="AB39" s="20" t="s">
        <v>68</v>
      </c>
    </row>
    <row r="40" spans="1:28" ht="78" x14ac:dyDescent="0.3">
      <c r="A40" s="27" t="s">
        <v>133</v>
      </c>
      <c r="B40" s="180" t="str">
        <f t="shared" si="0"/>
        <v>Adopt</v>
      </c>
      <c r="C40" s="180"/>
      <c r="D40" s="180" t="s">
        <v>43</v>
      </c>
      <c r="E40" s="30" t="s">
        <v>53</v>
      </c>
      <c r="F40" s="178" t="s">
        <v>24</v>
      </c>
      <c r="G40" s="180" t="s">
        <v>69</v>
      </c>
      <c r="H40" s="180" t="s">
        <v>134</v>
      </c>
      <c r="I40" s="31" t="s">
        <v>135</v>
      </c>
      <c r="J40" s="31" t="s">
        <v>136</v>
      </c>
      <c r="K40" s="180"/>
      <c r="L40" s="31" t="s">
        <v>46</v>
      </c>
      <c r="M40" s="180"/>
      <c r="N40" s="31"/>
      <c r="O40" s="180"/>
      <c r="P40" s="119"/>
      <c r="Q40" s="135"/>
      <c r="R40" s="21"/>
      <c r="S40" s="192"/>
      <c r="T40" s="192"/>
      <c r="U40" s="21"/>
      <c r="V40" s="192"/>
      <c r="W40" s="46"/>
      <c r="X40" s="142"/>
      <c r="Y40" s="153"/>
      <c r="Z40" s="143">
        <f t="shared" si="1"/>
        <v>8</v>
      </c>
      <c r="AA40" s="143">
        <f>MAX(Z40)</f>
        <v>8</v>
      </c>
      <c r="AB40" s="181" t="s">
        <v>22</v>
      </c>
    </row>
    <row r="41" spans="1:28" ht="140.4" x14ac:dyDescent="0.3">
      <c r="A41" s="212" t="s">
        <v>665</v>
      </c>
      <c r="B41" s="190" t="str">
        <f t="shared" si="0"/>
        <v>Study</v>
      </c>
      <c r="C41" s="187"/>
      <c r="D41" s="190"/>
      <c r="E41" s="24"/>
      <c r="F41" s="178" t="s">
        <v>24</v>
      </c>
      <c r="G41" s="25" t="s">
        <v>44</v>
      </c>
      <c r="H41" s="26" t="s">
        <v>666</v>
      </c>
      <c r="I41" s="25" t="s">
        <v>35</v>
      </c>
      <c r="J41" s="25" t="s">
        <v>602</v>
      </c>
      <c r="K41" s="25" t="s">
        <v>188</v>
      </c>
      <c r="L41" s="25" t="s">
        <v>28</v>
      </c>
      <c r="M41" s="25"/>
      <c r="N41" s="118"/>
      <c r="O41" s="25"/>
      <c r="P41" s="108">
        <v>44049</v>
      </c>
      <c r="Q41" s="136" t="s">
        <v>117</v>
      </c>
      <c r="R41" s="216"/>
      <c r="S41" s="217"/>
      <c r="T41" s="217"/>
      <c r="U41" s="21"/>
      <c r="V41" s="25"/>
      <c r="W41" s="217"/>
      <c r="X41" s="218"/>
      <c r="Y41" s="205"/>
      <c r="Z41" s="62">
        <f t="shared" si="1"/>
        <v>2</v>
      </c>
      <c r="AA41" s="62">
        <f>MAX(Z41)</f>
        <v>2</v>
      </c>
      <c r="AB41" s="33"/>
    </row>
    <row r="42" spans="1:28" ht="46.8" x14ac:dyDescent="0.3">
      <c r="A42" s="202" t="s">
        <v>565</v>
      </c>
      <c r="B42" s="180" t="str">
        <f t="shared" si="0"/>
        <v>Adopt</v>
      </c>
      <c r="C42" s="143"/>
      <c r="D42" s="180"/>
      <c r="E42" s="203"/>
      <c r="F42" s="166" t="s">
        <v>63</v>
      </c>
      <c r="G42" s="167" t="s">
        <v>540</v>
      </c>
      <c r="H42" s="200" t="s">
        <v>558</v>
      </c>
      <c r="I42" s="167" t="s">
        <v>139</v>
      </c>
      <c r="J42" s="167" t="s">
        <v>140</v>
      </c>
      <c r="K42" s="167" t="s">
        <v>557</v>
      </c>
      <c r="L42" s="167" t="s">
        <v>28</v>
      </c>
      <c r="M42" s="167"/>
      <c r="N42" s="183"/>
      <c r="O42" s="200" t="s">
        <v>709</v>
      </c>
      <c r="P42" s="108">
        <v>44115</v>
      </c>
      <c r="Q42" s="136" t="s">
        <v>708</v>
      </c>
      <c r="R42" s="219"/>
      <c r="S42" s="220"/>
      <c r="T42" s="26" t="s">
        <v>752</v>
      </c>
      <c r="U42" s="39"/>
      <c r="V42" s="167"/>
      <c r="W42" s="220"/>
      <c r="X42" s="221"/>
      <c r="Y42" s="204"/>
      <c r="Z42" s="152">
        <f t="shared" si="1"/>
        <v>8</v>
      </c>
      <c r="AA42" s="185">
        <f t="shared" ref="AA42:AA47" si="4">MAX($Z$37:$Z$42,$Z$44:$Z$49)</f>
        <v>8</v>
      </c>
      <c r="AB42" s="177"/>
    </row>
    <row r="43" spans="1:28" s="113" customFormat="1" ht="46.8" x14ac:dyDescent="0.3">
      <c r="A43" s="186" t="s">
        <v>143</v>
      </c>
      <c r="B43" s="139" t="str">
        <f t="shared" si="0"/>
        <v>Adopt</v>
      </c>
      <c r="C43" s="190" t="s">
        <v>49</v>
      </c>
      <c r="D43" s="190" t="s">
        <v>43</v>
      </c>
      <c r="E43" s="191"/>
      <c r="F43" s="178" t="s">
        <v>54</v>
      </c>
      <c r="G43" s="190" t="s">
        <v>69</v>
      </c>
      <c r="H43" s="190" t="s">
        <v>144</v>
      </c>
      <c r="I43" s="31" t="s">
        <v>35</v>
      </c>
      <c r="J43" s="31" t="s">
        <v>602</v>
      </c>
      <c r="K43" s="190"/>
      <c r="L43" s="190" t="s">
        <v>46</v>
      </c>
      <c r="M43" s="190" t="s">
        <v>145</v>
      </c>
      <c r="N43" s="108">
        <v>43997</v>
      </c>
      <c r="O43" s="26" t="s">
        <v>606</v>
      </c>
      <c r="P43" s="63">
        <v>44036</v>
      </c>
      <c r="Q43" s="134" t="s">
        <v>605</v>
      </c>
      <c r="R43" s="214"/>
      <c r="S43" s="25"/>
      <c r="T43" s="25"/>
      <c r="U43" s="21"/>
      <c r="V43" s="25"/>
      <c r="W43" s="222"/>
      <c r="X43" s="218"/>
      <c r="Y43" s="205"/>
      <c r="Z43" s="62">
        <f t="shared" si="1"/>
        <v>8</v>
      </c>
      <c r="AA43" s="67">
        <f t="shared" si="4"/>
        <v>8</v>
      </c>
      <c r="AB43" s="20" t="s">
        <v>68</v>
      </c>
    </row>
    <row r="44" spans="1:28" ht="46.8" x14ac:dyDescent="0.3">
      <c r="A44" s="186" t="s">
        <v>143</v>
      </c>
      <c r="B44" s="190" t="str">
        <f t="shared" si="0"/>
        <v>Adopt</v>
      </c>
      <c r="C44" s="190" t="s">
        <v>87</v>
      </c>
      <c r="D44" s="190" t="s">
        <v>43</v>
      </c>
      <c r="E44" s="36" t="s">
        <v>35</v>
      </c>
      <c r="F44" s="178" t="s">
        <v>54</v>
      </c>
      <c r="G44" s="25" t="s">
        <v>538</v>
      </c>
      <c r="H44" s="190" t="s">
        <v>150</v>
      </c>
      <c r="I44" s="31" t="s">
        <v>35</v>
      </c>
      <c r="J44" s="31" t="s">
        <v>602</v>
      </c>
      <c r="K44" s="168" t="s">
        <v>151</v>
      </c>
      <c r="L44" s="190" t="s">
        <v>46</v>
      </c>
      <c r="M44" s="26" t="s">
        <v>603</v>
      </c>
      <c r="N44" s="63">
        <v>43979</v>
      </c>
      <c r="O44" s="26" t="s">
        <v>604</v>
      </c>
      <c r="P44" s="63">
        <v>44036</v>
      </c>
      <c r="Q44" s="134" t="s">
        <v>605</v>
      </c>
      <c r="R44" s="214"/>
      <c r="S44" s="25"/>
      <c r="T44" s="25"/>
      <c r="U44" s="21"/>
      <c r="V44" s="25"/>
      <c r="W44" s="222"/>
      <c r="X44" s="218"/>
      <c r="Y44" s="205"/>
      <c r="Z44" s="62">
        <f t="shared" si="1"/>
        <v>8</v>
      </c>
      <c r="AA44" s="67">
        <f t="shared" si="4"/>
        <v>8</v>
      </c>
      <c r="AB44" s="20" t="s">
        <v>68</v>
      </c>
    </row>
    <row r="45" spans="1:28" ht="46.8" x14ac:dyDescent="0.3">
      <c r="A45" s="186" t="s">
        <v>143</v>
      </c>
      <c r="B45" s="190" t="str">
        <f t="shared" si="0"/>
        <v>Adopt</v>
      </c>
      <c r="C45" s="190" t="s">
        <v>49</v>
      </c>
      <c r="D45" s="190" t="s">
        <v>43</v>
      </c>
      <c r="E45" s="191"/>
      <c r="F45" s="178" t="s">
        <v>54</v>
      </c>
      <c r="G45" s="25" t="s">
        <v>69</v>
      </c>
      <c r="H45" s="190" t="s">
        <v>153</v>
      </c>
      <c r="I45" s="31" t="s">
        <v>35</v>
      </c>
      <c r="J45" s="31" t="s">
        <v>602</v>
      </c>
      <c r="K45" s="190"/>
      <c r="L45" s="190" t="s">
        <v>46</v>
      </c>
      <c r="M45" s="190" t="s">
        <v>148</v>
      </c>
      <c r="N45" s="63">
        <v>43979</v>
      </c>
      <c r="O45" s="190" t="s">
        <v>607</v>
      </c>
      <c r="P45" s="63">
        <v>44036</v>
      </c>
      <c r="Q45" s="134" t="s">
        <v>605</v>
      </c>
      <c r="R45" s="214"/>
      <c r="S45" s="25"/>
      <c r="T45" s="25"/>
      <c r="U45" s="21"/>
      <c r="V45" s="25"/>
      <c r="W45" s="222"/>
      <c r="X45" s="218"/>
      <c r="Y45" s="205"/>
      <c r="Z45" s="62">
        <f t="shared" si="1"/>
        <v>8</v>
      </c>
      <c r="AA45" s="67">
        <f t="shared" si="4"/>
        <v>8</v>
      </c>
      <c r="AB45" s="20" t="s">
        <v>68</v>
      </c>
    </row>
    <row r="46" spans="1:28" ht="93.6" x14ac:dyDescent="0.3">
      <c r="A46" s="186" t="s">
        <v>143</v>
      </c>
      <c r="B46" s="190" t="str">
        <f t="shared" si="0"/>
        <v>Adopt</v>
      </c>
      <c r="C46" s="190"/>
      <c r="D46" s="190" t="s">
        <v>43</v>
      </c>
      <c r="E46" s="191"/>
      <c r="F46" s="178" t="s">
        <v>54</v>
      </c>
      <c r="G46" s="190" t="s">
        <v>538</v>
      </c>
      <c r="H46" s="190" t="s">
        <v>163</v>
      </c>
      <c r="I46" s="192" t="s">
        <v>64</v>
      </c>
      <c r="J46" s="192" t="s">
        <v>65</v>
      </c>
      <c r="K46" s="190" t="s">
        <v>164</v>
      </c>
      <c r="L46" s="190" t="s">
        <v>46</v>
      </c>
      <c r="M46" s="190"/>
      <c r="N46" s="192"/>
      <c r="O46" s="22" t="s">
        <v>716</v>
      </c>
      <c r="P46" s="63">
        <v>44109</v>
      </c>
      <c r="Q46" s="134" t="s">
        <v>79</v>
      </c>
      <c r="R46" s="21"/>
      <c r="S46" s="192"/>
      <c r="T46" s="192"/>
      <c r="U46" s="21"/>
      <c r="V46" s="192"/>
      <c r="W46" s="46"/>
      <c r="X46" s="142"/>
      <c r="Y46" s="205"/>
      <c r="Z46" s="62">
        <f t="shared" si="1"/>
        <v>8</v>
      </c>
      <c r="AA46" s="67">
        <f t="shared" si="4"/>
        <v>8</v>
      </c>
      <c r="AB46" s="20" t="s">
        <v>68</v>
      </c>
    </row>
    <row r="47" spans="1:28" ht="93.6" x14ac:dyDescent="0.3">
      <c r="A47" s="186" t="s">
        <v>143</v>
      </c>
      <c r="B47" s="190" t="str">
        <f t="shared" si="0"/>
        <v>Adopt</v>
      </c>
      <c r="C47" s="190" t="s">
        <v>49</v>
      </c>
      <c r="D47" s="190" t="s">
        <v>43</v>
      </c>
      <c r="E47" s="191"/>
      <c r="F47" s="178" t="s">
        <v>54</v>
      </c>
      <c r="G47" s="190" t="s">
        <v>69</v>
      </c>
      <c r="H47" s="190" t="s">
        <v>174</v>
      </c>
      <c r="I47" s="192" t="s">
        <v>27</v>
      </c>
      <c r="J47" s="192" t="s">
        <v>36</v>
      </c>
      <c r="K47" s="190" t="s">
        <v>29</v>
      </c>
      <c r="L47" s="190" t="s">
        <v>46</v>
      </c>
      <c r="M47" s="190"/>
      <c r="N47" s="192"/>
      <c r="O47" s="190" t="s">
        <v>539</v>
      </c>
      <c r="P47" s="63">
        <v>43867</v>
      </c>
      <c r="Q47" s="134" t="s">
        <v>29</v>
      </c>
      <c r="R47" s="188">
        <v>44009</v>
      </c>
      <c r="S47" s="190" t="s">
        <v>45</v>
      </c>
      <c r="T47" s="190" t="s">
        <v>639</v>
      </c>
      <c r="U47" s="21"/>
      <c r="V47" s="192"/>
      <c r="W47" s="46"/>
      <c r="X47" s="142"/>
      <c r="Y47" s="205"/>
      <c r="Z47" s="62">
        <f t="shared" si="1"/>
        <v>8</v>
      </c>
      <c r="AA47" s="67">
        <f t="shared" si="4"/>
        <v>8</v>
      </c>
      <c r="AB47" s="20" t="s">
        <v>68</v>
      </c>
    </row>
    <row r="48" spans="1:28" ht="156" x14ac:dyDescent="0.3">
      <c r="A48" s="27" t="s">
        <v>143</v>
      </c>
      <c r="B48" s="180" t="s">
        <v>68</v>
      </c>
      <c r="C48" s="180" t="s">
        <v>49</v>
      </c>
      <c r="D48" s="180" t="s">
        <v>43</v>
      </c>
      <c r="E48" s="30"/>
      <c r="F48" s="178" t="s">
        <v>54</v>
      </c>
      <c r="G48" s="183" t="s">
        <v>352</v>
      </c>
      <c r="H48" s="180" t="s">
        <v>175</v>
      </c>
      <c r="I48" s="31" t="s">
        <v>35</v>
      </c>
      <c r="J48" s="31" t="s">
        <v>602</v>
      </c>
      <c r="K48" s="180" t="s">
        <v>149</v>
      </c>
      <c r="L48" s="180" t="s">
        <v>46</v>
      </c>
      <c r="M48" s="180"/>
      <c r="N48" s="31"/>
      <c r="O48" s="180" t="s">
        <v>673</v>
      </c>
      <c r="P48" s="63">
        <v>44036</v>
      </c>
      <c r="Q48" s="189" t="s">
        <v>605</v>
      </c>
      <c r="R48" s="39"/>
      <c r="S48" s="31"/>
      <c r="T48" s="31"/>
      <c r="U48" s="39"/>
      <c r="V48" s="31"/>
      <c r="W48" s="50"/>
      <c r="X48" s="149"/>
      <c r="Y48" s="153"/>
      <c r="Z48" s="183">
        <v>8</v>
      </c>
      <c r="AA48" s="182">
        <v>8</v>
      </c>
      <c r="AB48" s="181" t="s">
        <v>68</v>
      </c>
    </row>
    <row r="49" spans="1:28" ht="78" x14ac:dyDescent="0.3">
      <c r="A49" s="186" t="s">
        <v>143</v>
      </c>
      <c r="B49" s="190" t="str">
        <f>IF(AA49=1,"Identify",IF(AA49=2,"Study",IF(AA49=3,"Relate",IF(AA49=4.5,"Relate/Plan",IF(AA49=5,"Plan",IF(AA49=8,"Adopt",IF(AA49=10.5,"Adopt/Readiness",IF(AA49=13,"Readiness","TBD"))))))))</f>
        <v>Adopt</v>
      </c>
      <c r="C49" s="190" t="s">
        <v>55</v>
      </c>
      <c r="D49" s="190" t="s">
        <v>43</v>
      </c>
      <c r="E49" s="191"/>
      <c r="F49" s="178" t="s">
        <v>63</v>
      </c>
      <c r="G49" s="190" t="s">
        <v>540</v>
      </c>
      <c r="H49" s="190" t="s">
        <v>179</v>
      </c>
      <c r="I49" s="192" t="s">
        <v>64</v>
      </c>
      <c r="J49" s="192" t="s">
        <v>65</v>
      </c>
      <c r="K49" s="190"/>
      <c r="L49" s="190" t="s">
        <v>46</v>
      </c>
      <c r="M49" s="190"/>
      <c r="N49" s="192"/>
      <c r="O49" s="22" t="s">
        <v>717</v>
      </c>
      <c r="P49" s="63">
        <v>44109</v>
      </c>
      <c r="Q49" s="134" t="s">
        <v>79</v>
      </c>
      <c r="R49" s="21"/>
      <c r="S49" s="192"/>
      <c r="T49" s="192"/>
      <c r="U49" s="21"/>
      <c r="V49" s="36"/>
      <c r="W49" s="46"/>
      <c r="X49" s="142"/>
      <c r="Y49" s="205"/>
      <c r="Z49" s="62">
        <f t="shared" ref="Z49:Z80" si="5">IF(A49="Cloud computing (Protected B)",8,IF(A49="Cloud Computing (Unclassified)",10.5,IF(A49="Artificial Intelligence (AI) - Cyber Security",10.5,IF(A49="Gamification",10.5,IF(A49="Machine Learning",13,IF(A49="Artificial Intelligence (AI) - Chatbot",13,IF(OR(AND(G49="Backgrounder",L49="Planned",K49="TBD"),AND(G49="Research Summary",L49="Planned",K49="TBD")),1,IF(OR(G49="Backgrounder",G49="Research Summary"),2,IF(AND(OR(G49="Outlook",G49="PoC (technology)"),L49="Planned"),2,IF(OR(G49="Outlook",G49="PoC (technology)"),3,IF(AND(OR(G49="Adoption Strategy",G49="PoC (business)"),L49="Planned"),3,IF(OR(G49="Adoption Strategy",G49="PoC (business)"),5,IF(AND(OR(G49="Pilot",G49="Reference Architecture",G49="Standards"),L49="Planned"),5,IF(OR(G49="Pilot",G49="Reference Architecture",G49="Standards"),8,IF(AND(G49="Early Adopter",OR(L49="Planned",L49="In Progress")),11.25,IF(AND(G49="Early Adopter",L49="Complete"),13,0))))))))))))))))</f>
        <v>8</v>
      </c>
      <c r="AA49" s="67">
        <f t="shared" ref="AA49:AA55" si="6">MAX($Z$37:$Z$42,$Z$44:$Z$49)</f>
        <v>8</v>
      </c>
      <c r="AB49" s="20" t="s">
        <v>68</v>
      </c>
    </row>
    <row r="50" spans="1:28" s="138" customFormat="1" ht="140.4" x14ac:dyDescent="0.3">
      <c r="A50" s="186" t="s">
        <v>143</v>
      </c>
      <c r="B50" s="190" t="s">
        <v>68</v>
      </c>
      <c r="C50" s="190" t="s">
        <v>49</v>
      </c>
      <c r="D50" s="190" t="s">
        <v>43</v>
      </c>
      <c r="E50" s="191"/>
      <c r="F50" s="178" t="s">
        <v>54</v>
      </c>
      <c r="G50" s="190" t="s">
        <v>540</v>
      </c>
      <c r="H50" s="190" t="s">
        <v>608</v>
      </c>
      <c r="I50" s="192" t="s">
        <v>35</v>
      </c>
      <c r="J50" s="192" t="s">
        <v>602</v>
      </c>
      <c r="K50" s="190" t="s">
        <v>149</v>
      </c>
      <c r="L50" s="190" t="s">
        <v>46</v>
      </c>
      <c r="M50" s="190"/>
      <c r="N50" s="192"/>
      <c r="O50" s="190" t="s">
        <v>764</v>
      </c>
      <c r="P50" s="63">
        <v>44222</v>
      </c>
      <c r="Q50" s="189" t="s">
        <v>149</v>
      </c>
      <c r="R50" s="21"/>
      <c r="S50" s="192"/>
      <c r="T50" s="192"/>
      <c r="U50" s="21"/>
      <c r="V50" s="36"/>
      <c r="W50" s="46"/>
      <c r="X50" s="142"/>
      <c r="Y50" s="205"/>
      <c r="Z50" s="62">
        <f t="shared" si="5"/>
        <v>8</v>
      </c>
      <c r="AA50" s="67">
        <f t="shared" si="6"/>
        <v>8</v>
      </c>
      <c r="AB50" s="20" t="s">
        <v>68</v>
      </c>
    </row>
    <row r="51" spans="1:28" ht="46.8" x14ac:dyDescent="0.3">
      <c r="A51" s="186" t="s">
        <v>143</v>
      </c>
      <c r="B51" s="190" t="str">
        <f t="shared" ref="B51:B65" si="7">IF(AA51=1,"Identify",IF(AA51=2,"Study",IF(AA51=3,"Relate",IF(AA51=4.5,"Relate/Plan",IF(AA51=5,"Plan",IF(AA51=8,"Adopt",IF(AA51=10.5,"Adopt/Readiness",IF(AA51=13,"Readiness","TBD"))))))))</f>
        <v>Adopt</v>
      </c>
      <c r="C51" s="190" t="s">
        <v>49</v>
      </c>
      <c r="D51" s="190" t="s">
        <v>43</v>
      </c>
      <c r="E51" s="191"/>
      <c r="F51" s="178" t="s">
        <v>24</v>
      </c>
      <c r="G51" s="190" t="s">
        <v>69</v>
      </c>
      <c r="H51" s="190" t="s">
        <v>183</v>
      </c>
      <c r="I51" s="31" t="s">
        <v>35</v>
      </c>
      <c r="J51" s="31" t="s">
        <v>602</v>
      </c>
      <c r="K51" s="190"/>
      <c r="L51" s="190" t="s">
        <v>46</v>
      </c>
      <c r="M51" s="190" t="s">
        <v>184</v>
      </c>
      <c r="N51" s="63">
        <v>43979</v>
      </c>
      <c r="O51" s="26" t="s">
        <v>609</v>
      </c>
      <c r="P51" s="63">
        <v>44036</v>
      </c>
      <c r="Q51" s="136" t="s">
        <v>605</v>
      </c>
      <c r="R51" s="214"/>
      <c r="S51" s="25"/>
      <c r="T51" s="25"/>
      <c r="U51" s="21"/>
      <c r="V51" s="215"/>
      <c r="W51" s="222"/>
      <c r="X51" s="218"/>
      <c r="Y51" s="205"/>
      <c r="Z51" s="62">
        <f t="shared" si="5"/>
        <v>8</v>
      </c>
      <c r="AA51" s="67">
        <f t="shared" si="6"/>
        <v>8</v>
      </c>
      <c r="AB51" s="20" t="s">
        <v>68</v>
      </c>
    </row>
    <row r="52" spans="1:28" x14ac:dyDescent="0.3">
      <c r="A52" s="186" t="s">
        <v>143</v>
      </c>
      <c r="B52" s="190" t="str">
        <f t="shared" si="7"/>
        <v>Adopt</v>
      </c>
      <c r="C52" s="190" t="s">
        <v>49</v>
      </c>
      <c r="D52" s="190" t="s">
        <v>43</v>
      </c>
      <c r="E52" s="191"/>
      <c r="F52" s="178" t="s">
        <v>54</v>
      </c>
      <c r="G52" s="190" t="s">
        <v>352</v>
      </c>
      <c r="H52" s="190" t="s">
        <v>156</v>
      </c>
      <c r="I52" s="192" t="s">
        <v>35</v>
      </c>
      <c r="J52" s="192" t="s">
        <v>602</v>
      </c>
      <c r="K52" s="190" t="s">
        <v>157</v>
      </c>
      <c r="L52" s="190" t="s">
        <v>38</v>
      </c>
      <c r="M52" s="190"/>
      <c r="N52" s="192"/>
      <c r="O52" s="190"/>
      <c r="P52" s="63">
        <v>44009</v>
      </c>
      <c r="Q52" s="134" t="s">
        <v>45</v>
      </c>
      <c r="R52" s="21"/>
      <c r="S52" s="192"/>
      <c r="T52" s="192"/>
      <c r="U52" s="105"/>
      <c r="V52" s="105"/>
      <c r="W52" s="46"/>
      <c r="X52" s="142"/>
      <c r="Y52" s="205"/>
      <c r="Z52" s="62">
        <f t="shared" si="5"/>
        <v>8</v>
      </c>
      <c r="AA52" s="67">
        <f t="shared" si="6"/>
        <v>8</v>
      </c>
      <c r="AB52" s="20" t="s">
        <v>68</v>
      </c>
    </row>
    <row r="53" spans="1:28" x14ac:dyDescent="0.3">
      <c r="A53" s="186" t="s">
        <v>143</v>
      </c>
      <c r="B53" s="190" t="str">
        <f t="shared" si="7"/>
        <v>Adopt</v>
      </c>
      <c r="C53" s="190" t="s">
        <v>49</v>
      </c>
      <c r="D53" s="190" t="s">
        <v>43</v>
      </c>
      <c r="E53" s="191"/>
      <c r="F53" s="178" t="s">
        <v>54</v>
      </c>
      <c r="G53" s="190" t="s">
        <v>545</v>
      </c>
      <c r="H53" s="190" t="s">
        <v>158</v>
      </c>
      <c r="I53" s="192" t="s">
        <v>35</v>
      </c>
      <c r="J53" s="192" t="s">
        <v>602</v>
      </c>
      <c r="K53" s="190" t="s">
        <v>157</v>
      </c>
      <c r="L53" s="190" t="s">
        <v>38</v>
      </c>
      <c r="M53" s="190"/>
      <c r="N53" s="190"/>
      <c r="O53" s="190"/>
      <c r="P53" s="63">
        <v>44009</v>
      </c>
      <c r="Q53" s="134" t="s">
        <v>45</v>
      </c>
      <c r="R53" s="214"/>
      <c r="S53" s="25"/>
      <c r="T53" s="25"/>
      <c r="U53" s="21"/>
      <c r="V53" s="215"/>
      <c r="W53" s="222"/>
      <c r="X53" s="218"/>
      <c r="Y53" s="205"/>
      <c r="Z53" s="62">
        <f t="shared" si="5"/>
        <v>8</v>
      </c>
      <c r="AA53" s="67">
        <f t="shared" si="6"/>
        <v>8</v>
      </c>
      <c r="AB53" s="20" t="s">
        <v>83</v>
      </c>
    </row>
    <row r="54" spans="1:28" x14ac:dyDescent="0.3">
      <c r="A54" s="186" t="s">
        <v>143</v>
      </c>
      <c r="B54" s="190" t="str">
        <f t="shared" si="7"/>
        <v>Adopt</v>
      </c>
      <c r="C54" s="190" t="s">
        <v>49</v>
      </c>
      <c r="D54" s="190" t="s">
        <v>43</v>
      </c>
      <c r="E54" s="191"/>
      <c r="F54" s="178" t="s">
        <v>54</v>
      </c>
      <c r="G54" s="25" t="s">
        <v>114</v>
      </c>
      <c r="H54" s="190" t="s">
        <v>159</v>
      </c>
      <c r="I54" s="192" t="s">
        <v>35</v>
      </c>
      <c r="J54" s="192" t="s">
        <v>602</v>
      </c>
      <c r="K54" s="190" t="s">
        <v>160</v>
      </c>
      <c r="L54" s="190" t="s">
        <v>38</v>
      </c>
      <c r="M54" s="190"/>
      <c r="N54" s="192"/>
      <c r="O54" s="190" t="s">
        <v>161</v>
      </c>
      <c r="P54" s="63">
        <v>43866</v>
      </c>
      <c r="Q54" s="134"/>
      <c r="R54" s="21"/>
      <c r="S54" s="192"/>
      <c r="T54" s="192"/>
      <c r="U54" s="21"/>
      <c r="V54" s="36"/>
      <c r="W54" s="46"/>
      <c r="X54" s="142"/>
      <c r="Y54" s="205"/>
      <c r="Z54" s="62">
        <f t="shared" si="5"/>
        <v>8</v>
      </c>
      <c r="AA54" s="67">
        <f t="shared" si="6"/>
        <v>8</v>
      </c>
      <c r="AB54" s="20" t="s">
        <v>83</v>
      </c>
    </row>
    <row r="55" spans="1:28" s="164" customFormat="1" x14ac:dyDescent="0.3">
      <c r="A55" s="27" t="s">
        <v>147</v>
      </c>
      <c r="B55" s="27" t="str">
        <f t="shared" si="7"/>
        <v>Adopt</v>
      </c>
      <c r="C55" s="190" t="s">
        <v>49</v>
      </c>
      <c r="D55" s="190" t="s">
        <v>43</v>
      </c>
      <c r="E55" s="191"/>
      <c r="F55" s="166" t="s">
        <v>63</v>
      </c>
      <c r="G55" s="180" t="s">
        <v>69</v>
      </c>
      <c r="H55" s="180" t="s">
        <v>154</v>
      </c>
      <c r="I55" s="31" t="s">
        <v>139</v>
      </c>
      <c r="J55" s="31" t="s">
        <v>140</v>
      </c>
      <c r="K55" s="180" t="s">
        <v>141</v>
      </c>
      <c r="L55" s="180" t="s">
        <v>38</v>
      </c>
      <c r="M55" s="190"/>
      <c r="N55" s="192"/>
      <c r="O55" s="180" t="s">
        <v>155</v>
      </c>
      <c r="P55" s="119">
        <v>43875</v>
      </c>
      <c r="Q55" s="135" t="s">
        <v>141</v>
      </c>
      <c r="R55" s="39"/>
      <c r="S55" s="31"/>
      <c r="T55" s="31" t="s">
        <v>690</v>
      </c>
      <c r="U55" s="21"/>
      <c r="V55" s="192"/>
      <c r="W55" s="46"/>
      <c r="X55" s="142"/>
      <c r="Y55" s="204"/>
      <c r="Z55" s="152">
        <f t="shared" si="5"/>
        <v>10.5</v>
      </c>
      <c r="AA55" s="152">
        <f t="shared" si="6"/>
        <v>8</v>
      </c>
      <c r="AB55" s="181" t="s">
        <v>83</v>
      </c>
    </row>
    <row r="56" spans="1:28" x14ac:dyDescent="0.3">
      <c r="A56" s="186" t="s">
        <v>147</v>
      </c>
      <c r="B56" s="190" t="str">
        <f t="shared" si="7"/>
        <v>Adopt/Readiness</v>
      </c>
      <c r="C56" s="190" t="s">
        <v>49</v>
      </c>
      <c r="D56" s="190" t="s">
        <v>43</v>
      </c>
      <c r="E56" s="191"/>
      <c r="F56" s="178" t="s">
        <v>54</v>
      </c>
      <c r="G56" s="190" t="s">
        <v>352</v>
      </c>
      <c r="H56" s="190" t="s">
        <v>156</v>
      </c>
      <c r="I56" s="192" t="s">
        <v>35</v>
      </c>
      <c r="J56" s="192" t="s">
        <v>602</v>
      </c>
      <c r="K56" s="190" t="s">
        <v>157</v>
      </c>
      <c r="L56" s="190" t="s">
        <v>38</v>
      </c>
      <c r="M56" s="190"/>
      <c r="N56" s="192"/>
      <c r="O56" s="190"/>
      <c r="P56" s="63">
        <v>44009</v>
      </c>
      <c r="Q56" s="134" t="s">
        <v>45</v>
      </c>
      <c r="R56" s="21"/>
      <c r="S56" s="192"/>
      <c r="T56" s="192"/>
      <c r="U56" s="21"/>
      <c r="V56" s="192"/>
      <c r="W56" s="46"/>
      <c r="X56" s="142"/>
      <c r="Y56" s="205"/>
      <c r="Z56" s="62">
        <f t="shared" si="5"/>
        <v>10.5</v>
      </c>
      <c r="AA56" s="67">
        <f>MAX($Z$52:$Z$55,$Z$57:$Z$64,$Z$66:$Z$69)</f>
        <v>10.5</v>
      </c>
      <c r="AB56" s="20" t="s">
        <v>68</v>
      </c>
    </row>
    <row r="57" spans="1:28" x14ac:dyDescent="0.3">
      <c r="A57" s="186" t="s">
        <v>147</v>
      </c>
      <c r="B57" s="190" t="str">
        <f t="shared" si="7"/>
        <v>Adopt/Readiness</v>
      </c>
      <c r="C57" s="190" t="s">
        <v>49</v>
      </c>
      <c r="D57" s="190" t="s">
        <v>43</v>
      </c>
      <c r="E57" s="191"/>
      <c r="F57" s="178" t="s">
        <v>54</v>
      </c>
      <c r="G57" s="190" t="s">
        <v>545</v>
      </c>
      <c r="H57" s="190" t="s">
        <v>158</v>
      </c>
      <c r="I57" s="192" t="s">
        <v>35</v>
      </c>
      <c r="J57" s="192" t="s">
        <v>602</v>
      </c>
      <c r="K57" s="190" t="s">
        <v>157</v>
      </c>
      <c r="L57" s="190" t="s">
        <v>38</v>
      </c>
      <c r="M57" s="190"/>
      <c r="N57" s="192"/>
      <c r="O57" s="190"/>
      <c r="P57" s="63">
        <v>44009</v>
      </c>
      <c r="Q57" s="134" t="s">
        <v>45</v>
      </c>
      <c r="R57" s="21"/>
      <c r="S57" s="192"/>
      <c r="T57" s="192"/>
      <c r="U57" s="21"/>
      <c r="V57" s="192"/>
      <c r="W57" s="46"/>
      <c r="X57" s="142"/>
      <c r="Y57" s="205"/>
      <c r="Z57" s="62">
        <f t="shared" si="5"/>
        <v>10.5</v>
      </c>
      <c r="AA57" s="67">
        <f t="shared" ref="AA57:AA73" si="8">MAX($Z$51:$Z$54,$Z$56:$Z$59,$Z$61:$Z$67)</f>
        <v>10.5</v>
      </c>
      <c r="AB57" s="20" t="s">
        <v>83</v>
      </c>
    </row>
    <row r="58" spans="1:28" ht="46.8" x14ac:dyDescent="0.3">
      <c r="A58" s="186" t="s">
        <v>147</v>
      </c>
      <c r="B58" s="190" t="str">
        <f t="shared" si="7"/>
        <v>Adopt/Readiness</v>
      </c>
      <c r="C58" s="190"/>
      <c r="D58" s="190"/>
      <c r="E58" s="191"/>
      <c r="F58" s="178" t="s">
        <v>54</v>
      </c>
      <c r="G58" s="190" t="s">
        <v>538</v>
      </c>
      <c r="H58" s="190" t="s">
        <v>52</v>
      </c>
      <c r="I58" s="192" t="s">
        <v>57</v>
      </c>
      <c r="J58" s="192" t="s">
        <v>58</v>
      </c>
      <c r="K58" s="190" t="s">
        <v>59</v>
      </c>
      <c r="L58" s="190" t="s">
        <v>46</v>
      </c>
      <c r="M58" s="190"/>
      <c r="N58" s="192"/>
      <c r="O58" s="190" t="s">
        <v>544</v>
      </c>
      <c r="P58" s="206"/>
      <c r="Q58" s="207"/>
      <c r="R58" s="188"/>
      <c r="S58" s="190"/>
      <c r="T58" s="192"/>
      <c r="U58" s="21"/>
      <c r="V58" s="192"/>
      <c r="W58" s="46"/>
      <c r="X58" s="142"/>
      <c r="Y58" s="205"/>
      <c r="Z58" s="62">
        <f t="shared" si="5"/>
        <v>10.5</v>
      </c>
      <c r="AA58" s="67">
        <f t="shared" si="8"/>
        <v>10.5</v>
      </c>
      <c r="AB58" s="20"/>
    </row>
    <row r="59" spans="1:28" x14ac:dyDescent="0.3">
      <c r="A59" s="186" t="s">
        <v>147</v>
      </c>
      <c r="B59" s="190" t="str">
        <f t="shared" si="7"/>
        <v>Adopt/Readiness</v>
      </c>
      <c r="C59" s="190" t="s">
        <v>49</v>
      </c>
      <c r="D59" s="190" t="s">
        <v>43</v>
      </c>
      <c r="E59" s="191"/>
      <c r="F59" s="178" t="s">
        <v>54</v>
      </c>
      <c r="G59" s="190" t="s">
        <v>69</v>
      </c>
      <c r="H59" s="190" t="s">
        <v>144</v>
      </c>
      <c r="I59" s="31" t="s">
        <v>35</v>
      </c>
      <c r="J59" s="31" t="s">
        <v>602</v>
      </c>
      <c r="K59" s="190"/>
      <c r="L59" s="190" t="s">
        <v>46</v>
      </c>
      <c r="M59" s="190" t="s">
        <v>148</v>
      </c>
      <c r="N59" s="63">
        <v>43979</v>
      </c>
      <c r="O59" s="26" t="s">
        <v>610</v>
      </c>
      <c r="P59" s="63">
        <v>44036</v>
      </c>
      <c r="Q59" s="136" t="s">
        <v>605</v>
      </c>
      <c r="R59" s="214"/>
      <c r="S59" s="25"/>
      <c r="T59" s="25"/>
      <c r="U59" s="21"/>
      <c r="V59" s="25"/>
      <c r="W59" s="222"/>
      <c r="X59" s="218"/>
      <c r="Y59" s="205"/>
      <c r="Z59" s="62">
        <f t="shared" si="5"/>
        <v>10.5</v>
      </c>
      <c r="AA59" s="67">
        <f t="shared" si="8"/>
        <v>10.5</v>
      </c>
      <c r="AB59" s="20" t="s">
        <v>83</v>
      </c>
    </row>
    <row r="60" spans="1:28" ht="124.8" x14ac:dyDescent="0.3">
      <c r="A60" s="27" t="s">
        <v>147</v>
      </c>
      <c r="B60" s="180" t="str">
        <f t="shared" si="7"/>
        <v>Adopt/Readiness</v>
      </c>
      <c r="C60" s="180" t="s">
        <v>87</v>
      </c>
      <c r="D60" s="180" t="s">
        <v>43</v>
      </c>
      <c r="E60" s="165" t="s">
        <v>35</v>
      </c>
      <c r="F60" s="166" t="s">
        <v>24</v>
      </c>
      <c r="G60" s="167" t="s">
        <v>540</v>
      </c>
      <c r="H60" s="180" t="s">
        <v>685</v>
      </c>
      <c r="I60" s="31" t="s">
        <v>35</v>
      </c>
      <c r="J60" s="31" t="s">
        <v>602</v>
      </c>
      <c r="K60" s="168" t="s">
        <v>71</v>
      </c>
      <c r="L60" s="180" t="s">
        <v>46</v>
      </c>
      <c r="M60" s="180"/>
      <c r="N60" s="31"/>
      <c r="O60" s="168" t="s">
        <v>739</v>
      </c>
      <c r="P60" s="119">
        <v>44036</v>
      </c>
      <c r="Q60" s="169" t="s">
        <v>71</v>
      </c>
      <c r="R60" s="39"/>
      <c r="S60" s="31"/>
      <c r="T60" s="31"/>
      <c r="U60" s="39"/>
      <c r="V60" s="31"/>
      <c r="W60" s="50"/>
      <c r="X60" s="149"/>
      <c r="Y60" s="153"/>
      <c r="Z60" s="183">
        <f t="shared" si="5"/>
        <v>10.5</v>
      </c>
      <c r="AA60" s="183">
        <f t="shared" si="8"/>
        <v>10.5</v>
      </c>
      <c r="AB60" s="181" t="s">
        <v>83</v>
      </c>
    </row>
    <row r="61" spans="1:28" ht="46.8" x14ac:dyDescent="0.3">
      <c r="A61" s="186" t="s">
        <v>147</v>
      </c>
      <c r="B61" s="190" t="str">
        <f t="shared" si="7"/>
        <v>Adopt/Readiness</v>
      </c>
      <c r="C61" s="190" t="s">
        <v>49</v>
      </c>
      <c r="D61" s="190" t="s">
        <v>43</v>
      </c>
      <c r="E61" s="191"/>
      <c r="F61" s="25" t="s">
        <v>54</v>
      </c>
      <c r="G61" s="25" t="s">
        <v>69</v>
      </c>
      <c r="H61" s="190" t="s">
        <v>153</v>
      </c>
      <c r="I61" s="192" t="s">
        <v>35</v>
      </c>
      <c r="J61" s="192" t="s">
        <v>602</v>
      </c>
      <c r="K61" s="190"/>
      <c r="L61" s="190" t="s">
        <v>46</v>
      </c>
      <c r="M61" s="190"/>
      <c r="N61" s="192"/>
      <c r="O61" s="190" t="s">
        <v>611</v>
      </c>
      <c r="P61" s="63">
        <v>44036</v>
      </c>
      <c r="Q61" s="136" t="s">
        <v>605</v>
      </c>
      <c r="R61" s="21"/>
      <c r="S61" s="192"/>
      <c r="T61" s="192"/>
      <c r="U61" s="21"/>
      <c r="V61" s="192"/>
      <c r="W61" s="46"/>
      <c r="X61" s="142"/>
      <c r="Y61" s="205"/>
      <c r="Z61" s="62">
        <f t="shared" si="5"/>
        <v>10.5</v>
      </c>
      <c r="AA61" s="67">
        <f t="shared" si="8"/>
        <v>10.5</v>
      </c>
      <c r="AB61" s="20" t="s">
        <v>83</v>
      </c>
    </row>
    <row r="62" spans="1:28" ht="62.4" x14ac:dyDescent="0.3">
      <c r="A62" s="186" t="s">
        <v>147</v>
      </c>
      <c r="B62" s="190" t="str">
        <f t="shared" si="7"/>
        <v>Adopt/Readiness</v>
      </c>
      <c r="C62" s="190" t="s">
        <v>49</v>
      </c>
      <c r="D62" s="190" t="s">
        <v>43</v>
      </c>
      <c r="E62" s="191"/>
      <c r="F62" s="178" t="s">
        <v>54</v>
      </c>
      <c r="G62" s="25" t="s">
        <v>540</v>
      </c>
      <c r="H62" s="190" t="s">
        <v>159</v>
      </c>
      <c r="I62" s="192" t="s">
        <v>35</v>
      </c>
      <c r="J62" s="192" t="s">
        <v>602</v>
      </c>
      <c r="K62" s="190" t="s">
        <v>160</v>
      </c>
      <c r="L62" s="190" t="s">
        <v>38</v>
      </c>
      <c r="M62" s="190"/>
      <c r="N62" s="192"/>
      <c r="O62" s="190" t="s">
        <v>638</v>
      </c>
      <c r="P62" s="63">
        <v>43866</v>
      </c>
      <c r="Q62" s="207"/>
      <c r="R62" s="188">
        <v>44009</v>
      </c>
      <c r="S62" s="190" t="s">
        <v>45</v>
      </c>
      <c r="T62" s="190" t="s">
        <v>639</v>
      </c>
      <c r="U62" s="21"/>
      <c r="V62" s="192"/>
      <c r="W62" s="46"/>
      <c r="X62" s="142"/>
      <c r="Y62" s="205"/>
      <c r="Z62" s="62">
        <f t="shared" si="5"/>
        <v>10.5</v>
      </c>
      <c r="AA62" s="67">
        <f t="shared" si="8"/>
        <v>10.5</v>
      </c>
      <c r="AB62" s="20" t="s">
        <v>83</v>
      </c>
    </row>
    <row r="63" spans="1:28" ht="46.8" x14ac:dyDescent="0.3">
      <c r="A63" s="186" t="s">
        <v>147</v>
      </c>
      <c r="B63" s="190" t="str">
        <f t="shared" si="7"/>
        <v>Adopt/Readiness</v>
      </c>
      <c r="C63" s="190" t="s">
        <v>49</v>
      </c>
      <c r="D63" s="190" t="s">
        <v>43</v>
      </c>
      <c r="E63" s="191"/>
      <c r="F63" s="178" t="s">
        <v>63</v>
      </c>
      <c r="G63" s="25" t="s">
        <v>538</v>
      </c>
      <c r="H63" s="190" t="s">
        <v>166</v>
      </c>
      <c r="I63" s="192" t="s">
        <v>35</v>
      </c>
      <c r="J63" s="192" t="s">
        <v>602</v>
      </c>
      <c r="K63" s="190" t="s">
        <v>151</v>
      </c>
      <c r="L63" s="190" t="s">
        <v>38</v>
      </c>
      <c r="M63" s="190"/>
      <c r="N63" s="192"/>
      <c r="O63" s="190" t="s">
        <v>167</v>
      </c>
      <c r="P63" s="63">
        <v>44036</v>
      </c>
      <c r="Q63" s="134" t="s">
        <v>151</v>
      </c>
      <c r="R63" s="21"/>
      <c r="S63" s="192"/>
      <c r="T63" s="192"/>
      <c r="U63" s="21"/>
      <c r="V63" s="192"/>
      <c r="W63" s="46"/>
      <c r="X63" s="142"/>
      <c r="Y63" s="205"/>
      <c r="Z63" s="62">
        <f t="shared" si="5"/>
        <v>10.5</v>
      </c>
      <c r="AA63" s="67">
        <f t="shared" si="8"/>
        <v>10.5</v>
      </c>
      <c r="AB63" s="20" t="s">
        <v>83</v>
      </c>
    </row>
    <row r="64" spans="1:28" ht="46.8" x14ac:dyDescent="0.3">
      <c r="A64" s="186" t="s">
        <v>147</v>
      </c>
      <c r="B64" s="190" t="str">
        <f t="shared" si="7"/>
        <v>Adopt/Readiness</v>
      </c>
      <c r="C64" s="190" t="s">
        <v>49</v>
      </c>
      <c r="D64" s="190" t="s">
        <v>43</v>
      </c>
      <c r="E64" s="191"/>
      <c r="F64" s="178" t="s">
        <v>24</v>
      </c>
      <c r="G64" s="25" t="s">
        <v>542</v>
      </c>
      <c r="H64" s="190" t="s">
        <v>168</v>
      </c>
      <c r="I64" s="192" t="s">
        <v>169</v>
      </c>
      <c r="J64" s="192" t="s">
        <v>170</v>
      </c>
      <c r="K64" s="190" t="s">
        <v>171</v>
      </c>
      <c r="L64" s="190" t="s">
        <v>38</v>
      </c>
      <c r="M64" s="190"/>
      <c r="N64" s="192"/>
      <c r="O64" s="190" t="s">
        <v>172</v>
      </c>
      <c r="P64" s="63"/>
      <c r="Q64" s="134" t="s">
        <v>173</v>
      </c>
      <c r="R64" s="145">
        <v>44090</v>
      </c>
      <c r="S64" s="192" t="s">
        <v>45</v>
      </c>
      <c r="T64" s="192" t="s">
        <v>706</v>
      </c>
      <c r="U64" s="21"/>
      <c r="V64" s="192"/>
      <c r="W64" s="46"/>
      <c r="X64" s="142"/>
      <c r="Y64" s="205"/>
      <c r="Z64" s="62">
        <f t="shared" si="5"/>
        <v>10.5</v>
      </c>
      <c r="AA64" s="67">
        <f t="shared" si="8"/>
        <v>10.5</v>
      </c>
      <c r="AB64" s="20" t="s">
        <v>83</v>
      </c>
    </row>
    <row r="65" spans="1:28" s="138" customFormat="1" ht="46.8" x14ac:dyDescent="0.3">
      <c r="A65" s="27" t="s">
        <v>147</v>
      </c>
      <c r="B65" s="180" t="str">
        <f t="shared" si="7"/>
        <v>Adopt/Readiness</v>
      </c>
      <c r="C65" s="180" t="s">
        <v>49</v>
      </c>
      <c r="D65" s="180" t="s">
        <v>43</v>
      </c>
      <c r="E65" s="30"/>
      <c r="F65" s="163" t="s">
        <v>54</v>
      </c>
      <c r="G65" s="180" t="s">
        <v>69</v>
      </c>
      <c r="H65" s="180" t="s">
        <v>165</v>
      </c>
      <c r="I65" s="31" t="s">
        <v>35</v>
      </c>
      <c r="J65" s="31" t="s">
        <v>602</v>
      </c>
      <c r="K65" s="180" t="s">
        <v>151</v>
      </c>
      <c r="L65" s="180" t="s">
        <v>46</v>
      </c>
      <c r="M65" s="180"/>
      <c r="N65" s="31"/>
      <c r="O65" s="180" t="s">
        <v>148</v>
      </c>
      <c r="P65" s="119">
        <v>44036</v>
      </c>
      <c r="Q65" s="135" t="s">
        <v>151</v>
      </c>
      <c r="R65" s="21"/>
      <c r="S65" s="192"/>
      <c r="T65" s="192"/>
      <c r="U65" s="21"/>
      <c r="V65" s="192"/>
      <c r="W65" s="46"/>
      <c r="X65" s="142"/>
      <c r="Y65" s="153"/>
      <c r="Z65" s="182">
        <f t="shared" si="5"/>
        <v>10.5</v>
      </c>
      <c r="AA65" s="184">
        <f t="shared" si="8"/>
        <v>10.5</v>
      </c>
      <c r="AB65" s="32" t="s">
        <v>83</v>
      </c>
    </row>
    <row r="66" spans="1:28" ht="46.8" x14ac:dyDescent="0.3">
      <c r="A66" s="186" t="s">
        <v>147</v>
      </c>
      <c r="B66" s="190" t="s">
        <v>83</v>
      </c>
      <c r="C66" s="190" t="s">
        <v>49</v>
      </c>
      <c r="D66" s="190" t="s">
        <v>43</v>
      </c>
      <c r="E66" s="191"/>
      <c r="F66" s="178" t="s">
        <v>54</v>
      </c>
      <c r="G66" s="187" t="s">
        <v>69</v>
      </c>
      <c r="H66" s="190" t="s">
        <v>185</v>
      </c>
      <c r="I66" s="192" t="s">
        <v>35</v>
      </c>
      <c r="J66" s="192" t="s">
        <v>602</v>
      </c>
      <c r="K66" s="190" t="s">
        <v>149</v>
      </c>
      <c r="L66" s="190" t="s">
        <v>38</v>
      </c>
      <c r="M66" s="190"/>
      <c r="N66" s="192"/>
      <c r="O66" s="190" t="s">
        <v>637</v>
      </c>
      <c r="P66" s="63">
        <v>43767</v>
      </c>
      <c r="Q66" s="189" t="s">
        <v>149</v>
      </c>
      <c r="R66" s="188">
        <v>44036</v>
      </c>
      <c r="S66" s="190" t="s">
        <v>45</v>
      </c>
      <c r="T66" s="190" t="s">
        <v>639</v>
      </c>
      <c r="U66" s="21"/>
      <c r="V66" s="192"/>
      <c r="W66" s="46"/>
      <c r="X66" s="142"/>
      <c r="Y66" s="205"/>
      <c r="Z66" s="62">
        <f t="shared" si="5"/>
        <v>10.5</v>
      </c>
      <c r="AA66" s="67">
        <f t="shared" si="8"/>
        <v>10.5</v>
      </c>
      <c r="AB66" s="20" t="s">
        <v>83</v>
      </c>
    </row>
    <row r="67" spans="1:28" ht="187.2" x14ac:dyDescent="0.3">
      <c r="A67" s="27" t="s">
        <v>147</v>
      </c>
      <c r="B67" s="190" t="s">
        <v>83</v>
      </c>
      <c r="C67" s="190" t="s">
        <v>49</v>
      </c>
      <c r="D67" s="190" t="s">
        <v>43</v>
      </c>
      <c r="E67" s="191"/>
      <c r="F67" s="166" t="s">
        <v>54</v>
      </c>
      <c r="G67" s="143" t="s">
        <v>352</v>
      </c>
      <c r="H67" s="180" t="s">
        <v>175</v>
      </c>
      <c r="I67" s="31" t="s">
        <v>35</v>
      </c>
      <c r="J67" s="31" t="s">
        <v>602</v>
      </c>
      <c r="K67" s="180" t="s">
        <v>149</v>
      </c>
      <c r="L67" s="180" t="s">
        <v>46</v>
      </c>
      <c r="M67" s="190"/>
      <c r="N67" s="192"/>
      <c r="O67" s="190" t="s">
        <v>765</v>
      </c>
      <c r="P67" s="63">
        <v>44071</v>
      </c>
      <c r="Q67" s="189" t="s">
        <v>149</v>
      </c>
      <c r="R67" s="21"/>
      <c r="S67" s="192"/>
      <c r="T67" s="192"/>
      <c r="U67" s="21"/>
      <c r="V67" s="192"/>
      <c r="W67" s="46"/>
      <c r="X67" s="142"/>
      <c r="Y67" s="205"/>
      <c r="Z67" s="62">
        <f t="shared" si="5"/>
        <v>10.5</v>
      </c>
      <c r="AA67" s="67">
        <f t="shared" si="8"/>
        <v>10.5</v>
      </c>
      <c r="AB67" s="20" t="s">
        <v>83</v>
      </c>
    </row>
    <row r="68" spans="1:28" x14ac:dyDescent="0.3">
      <c r="A68" s="186" t="s">
        <v>147</v>
      </c>
      <c r="B68" s="139" t="str">
        <f t="shared" ref="B68:B99" si="9">IF(AA68=1,"Identify",IF(AA68=2,"Study",IF(AA68=3,"Relate",IF(AA68=4.5,"Relate/Plan",IF(AA68=5,"Plan",IF(AA68=8,"Adopt",IF(AA68=10.5,"Adopt/Readiness",IF(AA68=13,"Readiness","TBD"))))))))</f>
        <v>Adopt/Readiness</v>
      </c>
      <c r="C68" s="190" t="s">
        <v>49</v>
      </c>
      <c r="D68" s="190" t="s">
        <v>43</v>
      </c>
      <c r="E68" s="191"/>
      <c r="F68" s="178" t="s">
        <v>63</v>
      </c>
      <c r="G68" s="190" t="s">
        <v>69</v>
      </c>
      <c r="H68" s="190" t="s">
        <v>176</v>
      </c>
      <c r="I68" s="192" t="s">
        <v>57</v>
      </c>
      <c r="J68" s="192" t="s">
        <v>58</v>
      </c>
      <c r="K68" s="190"/>
      <c r="L68" s="190" t="s">
        <v>46</v>
      </c>
      <c r="M68" s="190"/>
      <c r="N68" s="192"/>
      <c r="O68" s="190" t="s">
        <v>177</v>
      </c>
      <c r="P68" s="63"/>
      <c r="Q68" s="134" t="s">
        <v>178</v>
      </c>
      <c r="R68" s="21"/>
      <c r="S68" s="192"/>
      <c r="T68" s="192"/>
      <c r="U68" s="21"/>
      <c r="V68" s="192"/>
      <c r="W68" s="46"/>
      <c r="X68" s="142"/>
      <c r="Y68" s="205"/>
      <c r="Z68" s="62">
        <f t="shared" si="5"/>
        <v>10.5</v>
      </c>
      <c r="AA68" s="67">
        <f t="shared" si="8"/>
        <v>10.5</v>
      </c>
      <c r="AB68" s="20" t="s">
        <v>83</v>
      </c>
    </row>
    <row r="69" spans="1:28" ht="62.4" x14ac:dyDescent="0.3">
      <c r="A69" s="27" t="s">
        <v>147</v>
      </c>
      <c r="B69" s="28" t="str">
        <f t="shared" si="9"/>
        <v>Adopt/Readiness</v>
      </c>
      <c r="C69" s="180" t="s">
        <v>55</v>
      </c>
      <c r="D69" s="180" t="s">
        <v>43</v>
      </c>
      <c r="E69" s="191" t="s">
        <v>718</v>
      </c>
      <c r="F69" s="166" t="s">
        <v>63</v>
      </c>
      <c r="G69" s="180" t="s">
        <v>540</v>
      </c>
      <c r="H69" s="31" t="s">
        <v>179</v>
      </c>
      <c r="I69" s="31" t="s">
        <v>64</v>
      </c>
      <c r="J69" s="31" t="s">
        <v>65</v>
      </c>
      <c r="K69" s="180"/>
      <c r="L69" s="180" t="s">
        <v>46</v>
      </c>
      <c r="M69" s="180"/>
      <c r="N69" s="31"/>
      <c r="O69" s="168" t="s">
        <v>585</v>
      </c>
      <c r="P69" s="119">
        <v>44027</v>
      </c>
      <c r="Q69" s="135" t="s">
        <v>79</v>
      </c>
      <c r="R69" s="39"/>
      <c r="S69" s="31"/>
      <c r="T69" s="31"/>
      <c r="U69" s="39"/>
      <c r="V69" s="31"/>
      <c r="W69" s="50"/>
      <c r="X69" s="149"/>
      <c r="Y69" s="204"/>
      <c r="Z69" s="152">
        <f t="shared" si="5"/>
        <v>10.5</v>
      </c>
      <c r="AA69" s="153">
        <f t="shared" si="8"/>
        <v>10.5</v>
      </c>
      <c r="AB69" s="181" t="s">
        <v>68</v>
      </c>
    </row>
    <row r="70" spans="1:28" ht="62.4" x14ac:dyDescent="0.3">
      <c r="A70" s="186" t="s">
        <v>147</v>
      </c>
      <c r="B70" s="139" t="str">
        <f t="shared" si="9"/>
        <v>Adopt/Readiness</v>
      </c>
      <c r="C70" s="190"/>
      <c r="D70" s="190" t="s">
        <v>43</v>
      </c>
      <c r="E70" s="191"/>
      <c r="F70" s="178" t="s">
        <v>63</v>
      </c>
      <c r="G70" s="190" t="s">
        <v>538</v>
      </c>
      <c r="H70" s="190" t="s">
        <v>180</v>
      </c>
      <c r="I70" s="192" t="s">
        <v>64</v>
      </c>
      <c r="J70" s="192" t="s">
        <v>65</v>
      </c>
      <c r="K70" s="190" t="s">
        <v>181</v>
      </c>
      <c r="L70" s="190" t="s">
        <v>46</v>
      </c>
      <c r="M70" s="190"/>
      <c r="N70" s="192"/>
      <c r="O70" s="22" t="s">
        <v>719</v>
      </c>
      <c r="P70" s="63">
        <v>44109</v>
      </c>
      <c r="Q70" s="134" t="s">
        <v>79</v>
      </c>
      <c r="R70" s="188">
        <v>44009</v>
      </c>
      <c r="S70" s="190" t="s">
        <v>45</v>
      </c>
      <c r="T70" s="190" t="s">
        <v>641</v>
      </c>
      <c r="U70" s="21"/>
      <c r="V70" s="192"/>
      <c r="W70" s="46"/>
      <c r="X70" s="142"/>
      <c r="Y70" s="205"/>
      <c r="Z70" s="62">
        <f t="shared" si="5"/>
        <v>10.5</v>
      </c>
      <c r="AA70" s="67">
        <f t="shared" si="8"/>
        <v>10.5</v>
      </c>
      <c r="AB70" s="20" t="s">
        <v>83</v>
      </c>
    </row>
    <row r="71" spans="1:28" ht="31.2" x14ac:dyDescent="0.3">
      <c r="A71" s="186" t="s">
        <v>147</v>
      </c>
      <c r="B71" s="139" t="str">
        <f t="shared" si="9"/>
        <v>Adopt/Readiness</v>
      </c>
      <c r="C71" s="190" t="s">
        <v>49</v>
      </c>
      <c r="D71" s="190" t="s">
        <v>43</v>
      </c>
      <c r="E71" s="191"/>
      <c r="F71" s="178" t="s">
        <v>24</v>
      </c>
      <c r="G71" s="190" t="s">
        <v>69</v>
      </c>
      <c r="H71" s="190" t="s">
        <v>183</v>
      </c>
      <c r="I71" s="31" t="s">
        <v>35</v>
      </c>
      <c r="J71" s="31" t="s">
        <v>602</v>
      </c>
      <c r="K71" s="190"/>
      <c r="L71" s="190" t="s">
        <v>46</v>
      </c>
      <c r="M71" s="190"/>
      <c r="N71" s="192"/>
      <c r="O71" s="26" t="s">
        <v>612</v>
      </c>
      <c r="P71" s="63">
        <v>44036</v>
      </c>
      <c r="Q71" s="134" t="s">
        <v>605</v>
      </c>
      <c r="R71" s="21"/>
      <c r="S71" s="192"/>
      <c r="T71" s="192"/>
      <c r="U71" s="21"/>
      <c r="V71" s="192"/>
      <c r="W71" s="46"/>
      <c r="X71" s="142"/>
      <c r="Y71" s="205"/>
      <c r="Z71" s="62">
        <f t="shared" si="5"/>
        <v>10.5</v>
      </c>
      <c r="AA71" s="67">
        <f t="shared" si="8"/>
        <v>10.5</v>
      </c>
      <c r="AB71" s="20" t="s">
        <v>83</v>
      </c>
    </row>
    <row r="72" spans="1:28" ht="124.8" x14ac:dyDescent="0.3">
      <c r="A72" s="186" t="s">
        <v>147</v>
      </c>
      <c r="B72" s="139" t="str">
        <f t="shared" si="9"/>
        <v>Adopt/Readiness</v>
      </c>
      <c r="C72" s="190"/>
      <c r="D72" s="190" t="s">
        <v>43</v>
      </c>
      <c r="E72" s="191"/>
      <c r="F72" s="178" t="s">
        <v>63</v>
      </c>
      <c r="G72" s="190" t="s">
        <v>538</v>
      </c>
      <c r="H72" s="190" t="s">
        <v>186</v>
      </c>
      <c r="I72" s="192" t="s">
        <v>64</v>
      </c>
      <c r="J72" s="192" t="s">
        <v>65</v>
      </c>
      <c r="K72" s="190" t="s">
        <v>181</v>
      </c>
      <c r="L72" s="190" t="s">
        <v>46</v>
      </c>
      <c r="M72" s="190"/>
      <c r="N72" s="192"/>
      <c r="O72" s="22" t="s">
        <v>720</v>
      </c>
      <c r="P72" s="63">
        <v>44109</v>
      </c>
      <c r="Q72" s="176" t="s">
        <v>79</v>
      </c>
      <c r="R72" s="21"/>
      <c r="S72" s="192"/>
      <c r="T72" s="192"/>
      <c r="U72" s="21"/>
      <c r="V72" s="192"/>
      <c r="W72" s="46"/>
      <c r="X72" s="142"/>
      <c r="Y72" s="205"/>
      <c r="Z72" s="62">
        <f t="shared" si="5"/>
        <v>10.5</v>
      </c>
      <c r="AA72" s="67">
        <f t="shared" si="8"/>
        <v>10.5</v>
      </c>
      <c r="AB72" s="20" t="s">
        <v>83</v>
      </c>
    </row>
    <row r="73" spans="1:28" ht="31.2" x14ac:dyDescent="0.3">
      <c r="A73" s="186" t="s">
        <v>147</v>
      </c>
      <c r="B73" s="139" t="str">
        <f t="shared" si="9"/>
        <v>Adopt/Readiness</v>
      </c>
      <c r="C73" s="190"/>
      <c r="D73" s="190"/>
      <c r="E73" s="191"/>
      <c r="F73" s="178" t="s">
        <v>54</v>
      </c>
      <c r="G73" s="190" t="s">
        <v>538</v>
      </c>
      <c r="H73" s="190" t="s">
        <v>732</v>
      </c>
      <c r="I73" s="192" t="s">
        <v>57</v>
      </c>
      <c r="J73" s="192" t="s">
        <v>58</v>
      </c>
      <c r="K73" s="190" t="s">
        <v>75</v>
      </c>
      <c r="L73" s="190" t="s">
        <v>46</v>
      </c>
      <c r="M73" s="190"/>
      <c r="N73" s="192"/>
      <c r="O73" s="190" t="s">
        <v>733</v>
      </c>
      <c r="P73" s="63">
        <v>44109</v>
      </c>
      <c r="Q73" s="134" t="s">
        <v>734</v>
      </c>
      <c r="R73" s="188"/>
      <c r="S73" s="190"/>
      <c r="T73" s="192"/>
      <c r="U73" s="223">
        <v>44111</v>
      </c>
      <c r="V73" s="192"/>
      <c r="W73" s="46"/>
      <c r="X73" s="142"/>
      <c r="Y73" s="205"/>
      <c r="Z73" s="161">
        <f t="shared" si="5"/>
        <v>10.5</v>
      </c>
      <c r="AA73" s="199">
        <f t="shared" si="8"/>
        <v>10.5</v>
      </c>
      <c r="AB73" s="66" t="s">
        <v>31</v>
      </c>
    </row>
    <row r="74" spans="1:28" ht="31.2" x14ac:dyDescent="0.3">
      <c r="A74" s="186" t="s">
        <v>187</v>
      </c>
      <c r="B74" s="139" t="str">
        <f t="shared" si="9"/>
        <v>Study</v>
      </c>
      <c r="C74" s="190"/>
      <c r="D74" s="190" t="s">
        <v>23</v>
      </c>
      <c r="E74" s="191"/>
      <c r="F74" s="178" t="s">
        <v>24</v>
      </c>
      <c r="G74" s="190" t="s">
        <v>543</v>
      </c>
      <c r="H74" s="190" t="s">
        <v>663</v>
      </c>
      <c r="I74" s="192" t="s">
        <v>35</v>
      </c>
      <c r="J74" s="192" t="s">
        <v>602</v>
      </c>
      <c r="K74" s="192" t="s">
        <v>188</v>
      </c>
      <c r="L74" s="192" t="s">
        <v>46</v>
      </c>
      <c r="M74" s="192"/>
      <c r="N74" s="192"/>
      <c r="O74" s="192" t="s">
        <v>664</v>
      </c>
      <c r="P74" s="63">
        <v>44049</v>
      </c>
      <c r="Q74" s="134" t="s">
        <v>117</v>
      </c>
      <c r="R74" s="21"/>
      <c r="S74" s="192"/>
      <c r="T74" s="192"/>
      <c r="U74" s="21"/>
      <c r="V74" s="192"/>
      <c r="W74" s="46"/>
      <c r="X74" s="142"/>
      <c r="Y74" s="205"/>
      <c r="Z74" s="62">
        <f t="shared" si="5"/>
        <v>2</v>
      </c>
      <c r="AA74" s="62">
        <f>MAX(Z74)</f>
        <v>2</v>
      </c>
      <c r="AB74" s="20" t="s">
        <v>31</v>
      </c>
    </row>
    <row r="75" spans="1:28" x14ac:dyDescent="0.3">
      <c r="A75" s="186" t="s">
        <v>189</v>
      </c>
      <c r="B75" s="139" t="str">
        <f t="shared" si="9"/>
        <v>Study</v>
      </c>
      <c r="C75" s="190" t="s">
        <v>32</v>
      </c>
      <c r="D75" s="190" t="s">
        <v>33</v>
      </c>
      <c r="E75" s="191"/>
      <c r="F75" s="178" t="s">
        <v>24</v>
      </c>
      <c r="G75" s="190" t="s">
        <v>44</v>
      </c>
      <c r="H75" s="190" t="s">
        <v>190</v>
      </c>
      <c r="I75" s="192" t="s">
        <v>35</v>
      </c>
      <c r="J75" s="192" t="s">
        <v>602</v>
      </c>
      <c r="K75" s="190" t="s">
        <v>191</v>
      </c>
      <c r="L75" s="190" t="s">
        <v>38</v>
      </c>
      <c r="M75" s="190"/>
      <c r="N75" s="192" t="s">
        <v>39</v>
      </c>
      <c r="O75" s="190"/>
      <c r="P75" s="63">
        <v>44009</v>
      </c>
      <c r="Q75" s="134" t="s">
        <v>45</v>
      </c>
      <c r="R75" s="21"/>
      <c r="S75" s="192"/>
      <c r="T75" s="192"/>
      <c r="U75" s="21"/>
      <c r="V75" s="192"/>
      <c r="W75" s="47">
        <v>43389</v>
      </c>
      <c r="X75" s="142" t="s">
        <v>192</v>
      </c>
      <c r="Y75" s="205"/>
      <c r="Z75" s="62">
        <f t="shared" si="5"/>
        <v>2</v>
      </c>
      <c r="AA75" s="62">
        <f>MAX(Z75)</f>
        <v>2</v>
      </c>
      <c r="AB75" s="20" t="s">
        <v>31</v>
      </c>
    </row>
    <row r="76" spans="1:28" ht="31.2" x14ac:dyDescent="0.3">
      <c r="A76" s="186" t="s">
        <v>528</v>
      </c>
      <c r="B76" s="139" t="str">
        <f t="shared" si="9"/>
        <v>Study</v>
      </c>
      <c r="C76" s="187"/>
      <c r="D76" s="190" t="s">
        <v>23</v>
      </c>
      <c r="E76" s="24"/>
      <c r="F76" s="178" t="s">
        <v>24</v>
      </c>
      <c r="G76" s="190" t="s">
        <v>44</v>
      </c>
      <c r="H76" s="25" t="s">
        <v>44</v>
      </c>
      <c r="I76" s="25" t="s">
        <v>35</v>
      </c>
      <c r="J76" s="192" t="s">
        <v>602</v>
      </c>
      <c r="K76" s="25" t="s">
        <v>111</v>
      </c>
      <c r="L76" s="25" t="s">
        <v>46</v>
      </c>
      <c r="M76" s="25"/>
      <c r="N76" s="118"/>
      <c r="O76" s="26" t="s">
        <v>757</v>
      </c>
      <c r="P76" s="63">
        <v>44210</v>
      </c>
      <c r="Q76" s="134" t="s">
        <v>45</v>
      </c>
      <c r="R76" s="216"/>
      <c r="S76" s="217"/>
      <c r="T76" s="217"/>
      <c r="U76" s="145">
        <v>44209</v>
      </c>
      <c r="V76" s="25" t="s">
        <v>756</v>
      </c>
      <c r="W76" s="217"/>
      <c r="X76" s="218"/>
      <c r="Y76" s="205"/>
      <c r="Z76" s="62">
        <f t="shared" si="5"/>
        <v>2</v>
      </c>
      <c r="AA76" s="62">
        <f>MAX(Z76)</f>
        <v>2</v>
      </c>
      <c r="AB76" s="20" t="s">
        <v>31</v>
      </c>
    </row>
    <row r="77" spans="1:28" x14ac:dyDescent="0.3">
      <c r="A77" s="186" t="s">
        <v>193</v>
      </c>
      <c r="B77" s="139" t="str">
        <f t="shared" si="9"/>
        <v>Adopt/Readiness</v>
      </c>
      <c r="C77" s="190" t="s">
        <v>32</v>
      </c>
      <c r="D77" s="190" t="s">
        <v>33</v>
      </c>
      <c r="E77" s="191"/>
      <c r="F77" s="178" t="s">
        <v>101</v>
      </c>
      <c r="G77" s="25" t="s">
        <v>542</v>
      </c>
      <c r="H77" s="190" t="s">
        <v>548</v>
      </c>
      <c r="I77" s="192" t="s">
        <v>135</v>
      </c>
      <c r="J77" s="192" t="s">
        <v>136</v>
      </c>
      <c r="K77" s="190" t="s">
        <v>549</v>
      </c>
      <c r="L77" s="190" t="s">
        <v>46</v>
      </c>
      <c r="M77" s="190"/>
      <c r="N77" s="192" t="s">
        <v>39</v>
      </c>
      <c r="O77" s="190" t="s">
        <v>550</v>
      </c>
      <c r="P77" s="63">
        <v>44011</v>
      </c>
      <c r="Q77" s="134" t="s">
        <v>551</v>
      </c>
      <c r="R77" s="224"/>
      <c r="S77" s="225"/>
      <c r="T77" s="225"/>
      <c r="U77" s="247"/>
      <c r="V77" s="225"/>
      <c r="W77" s="225"/>
      <c r="X77" s="226"/>
      <c r="Y77" s="205"/>
      <c r="Z77" s="62">
        <f t="shared" si="5"/>
        <v>5</v>
      </c>
      <c r="AA77" s="62">
        <f>MAX($Z$71:$Z$73)</f>
        <v>10.5</v>
      </c>
      <c r="AB77" s="20" t="s">
        <v>31</v>
      </c>
    </row>
    <row r="78" spans="1:28" x14ac:dyDescent="0.3">
      <c r="A78" s="186" t="s">
        <v>193</v>
      </c>
      <c r="B78" s="139" t="str">
        <f t="shared" si="9"/>
        <v>Adopt/Readiness</v>
      </c>
      <c r="C78" s="190" t="s">
        <v>49</v>
      </c>
      <c r="D78" s="190" t="s">
        <v>23</v>
      </c>
      <c r="E78" s="191" t="s">
        <v>195</v>
      </c>
      <c r="F78" s="178" t="s">
        <v>24</v>
      </c>
      <c r="G78" s="190" t="s">
        <v>44</v>
      </c>
      <c r="H78" s="190" t="s">
        <v>196</v>
      </c>
      <c r="I78" s="192" t="s">
        <v>35</v>
      </c>
      <c r="J78" s="192" t="s">
        <v>602</v>
      </c>
      <c r="K78" s="190"/>
      <c r="L78" s="190" t="s">
        <v>38</v>
      </c>
      <c r="M78" s="190"/>
      <c r="N78" s="192" t="s">
        <v>39</v>
      </c>
      <c r="O78" s="190"/>
      <c r="P78" s="63">
        <v>44022</v>
      </c>
      <c r="Q78" s="134" t="s">
        <v>198</v>
      </c>
      <c r="R78" s="21"/>
      <c r="S78" s="192"/>
      <c r="T78" s="192"/>
      <c r="U78" s="21"/>
      <c r="V78" s="192"/>
      <c r="W78" s="47">
        <v>43333</v>
      </c>
      <c r="X78" s="142" t="s">
        <v>576</v>
      </c>
      <c r="Y78" s="213"/>
      <c r="Z78" s="62">
        <f t="shared" si="5"/>
        <v>2</v>
      </c>
      <c r="AA78" s="62">
        <f>MAX($Z$71:$Z$73)</f>
        <v>10.5</v>
      </c>
      <c r="AB78" s="150" t="s">
        <v>194</v>
      </c>
    </row>
    <row r="79" spans="1:28" x14ac:dyDescent="0.3">
      <c r="A79" s="186" t="s">
        <v>193</v>
      </c>
      <c r="B79" s="139" t="str">
        <f t="shared" si="9"/>
        <v>Adopt/Readiness</v>
      </c>
      <c r="C79" s="190" t="s">
        <v>49</v>
      </c>
      <c r="D79" s="190" t="s">
        <v>23</v>
      </c>
      <c r="E79" s="191"/>
      <c r="F79" s="178" t="s">
        <v>24</v>
      </c>
      <c r="G79" s="190" t="s">
        <v>545</v>
      </c>
      <c r="H79" s="190" t="s">
        <v>197</v>
      </c>
      <c r="I79" s="192" t="s">
        <v>35</v>
      </c>
      <c r="J79" s="192" t="s">
        <v>602</v>
      </c>
      <c r="K79" s="190" t="s">
        <v>37</v>
      </c>
      <c r="L79" s="190" t="s">
        <v>38</v>
      </c>
      <c r="M79" s="190"/>
      <c r="N79" s="192"/>
      <c r="O79" s="190"/>
      <c r="P79" s="63">
        <v>44009</v>
      </c>
      <c r="Q79" s="134" t="s">
        <v>45</v>
      </c>
      <c r="R79" s="145"/>
      <c r="S79" s="108"/>
      <c r="T79" s="108"/>
      <c r="U79" s="145">
        <v>43873</v>
      </c>
      <c r="V79" s="190" t="s">
        <v>199</v>
      </c>
      <c r="W79" s="47">
        <v>43963</v>
      </c>
      <c r="X79" s="148" t="s">
        <v>200</v>
      </c>
      <c r="Y79" s="205"/>
      <c r="Z79" s="62">
        <f t="shared" si="5"/>
        <v>3</v>
      </c>
      <c r="AA79" s="62">
        <f>MAX($Z$71:$Z$73)</f>
        <v>10.5</v>
      </c>
      <c r="AB79" s="20" t="s">
        <v>194</v>
      </c>
    </row>
    <row r="80" spans="1:28" x14ac:dyDescent="0.3">
      <c r="A80" s="186" t="s">
        <v>201</v>
      </c>
      <c r="B80" s="139" t="str">
        <f t="shared" si="9"/>
        <v>Study</v>
      </c>
      <c r="C80" s="190" t="s">
        <v>49</v>
      </c>
      <c r="D80" s="190" t="s">
        <v>33</v>
      </c>
      <c r="E80" s="191" t="s">
        <v>202</v>
      </c>
      <c r="F80" s="178" t="s">
        <v>24</v>
      </c>
      <c r="G80" s="190" t="s">
        <v>44</v>
      </c>
      <c r="H80" s="190" t="s">
        <v>203</v>
      </c>
      <c r="I80" s="192" t="s">
        <v>35</v>
      </c>
      <c r="J80" s="192" t="s">
        <v>602</v>
      </c>
      <c r="K80" s="190" t="s">
        <v>37</v>
      </c>
      <c r="L80" s="190" t="s">
        <v>38</v>
      </c>
      <c r="M80" s="190"/>
      <c r="N80" s="192" t="s">
        <v>39</v>
      </c>
      <c r="O80" s="190" t="s">
        <v>204</v>
      </c>
      <c r="P80" s="63">
        <v>44009</v>
      </c>
      <c r="Q80" s="134" t="s">
        <v>45</v>
      </c>
      <c r="R80" s="21"/>
      <c r="S80" s="192"/>
      <c r="T80" s="192"/>
      <c r="U80" s="21"/>
      <c r="V80" s="192"/>
      <c r="W80" s="47">
        <v>43515</v>
      </c>
      <c r="X80" s="148" t="s">
        <v>205</v>
      </c>
      <c r="Y80" s="205"/>
      <c r="Z80" s="62">
        <f t="shared" si="5"/>
        <v>2</v>
      </c>
      <c r="AA80" s="62">
        <f t="shared" ref="AA80:AA90" si="10">MAX(Z80)</f>
        <v>2</v>
      </c>
      <c r="AB80" s="20" t="s">
        <v>31</v>
      </c>
    </row>
    <row r="81" spans="1:28" ht="46.8" x14ac:dyDescent="0.3">
      <c r="A81" s="186" t="s">
        <v>206</v>
      </c>
      <c r="B81" s="139" t="str">
        <f t="shared" si="9"/>
        <v>Study</v>
      </c>
      <c r="C81" s="190" t="s">
        <v>100</v>
      </c>
      <c r="D81" s="190" t="s">
        <v>43</v>
      </c>
      <c r="E81" s="191" t="s">
        <v>53</v>
      </c>
      <c r="F81" s="178" t="s">
        <v>24</v>
      </c>
      <c r="G81" s="190" t="s">
        <v>543</v>
      </c>
      <c r="H81" s="190"/>
      <c r="I81" s="192" t="s">
        <v>35</v>
      </c>
      <c r="J81" s="192" t="s">
        <v>602</v>
      </c>
      <c r="K81" s="190" t="s">
        <v>207</v>
      </c>
      <c r="L81" s="190" t="s">
        <v>38</v>
      </c>
      <c r="M81" s="190"/>
      <c r="N81" s="192"/>
      <c r="O81" s="190" t="s">
        <v>547</v>
      </c>
      <c r="P81" s="206"/>
      <c r="Q81" s="207"/>
      <c r="R81" s="188">
        <v>44009</v>
      </c>
      <c r="S81" s="190" t="s">
        <v>45</v>
      </c>
      <c r="T81" s="190" t="s">
        <v>639</v>
      </c>
      <c r="U81" s="21"/>
      <c r="V81" s="192"/>
      <c r="W81" s="46"/>
      <c r="X81" s="142"/>
      <c r="Y81" s="205"/>
      <c r="Z81" s="62">
        <f t="shared" ref="Z81:Z112" si="11">IF(A81="Cloud computing (Protected B)",8,IF(A81="Cloud Computing (Unclassified)",10.5,IF(A81="Artificial Intelligence (AI) - Cyber Security",10.5,IF(A81="Gamification",10.5,IF(A81="Machine Learning",13,IF(A81="Artificial Intelligence (AI) - Chatbot",13,IF(OR(AND(G81="Backgrounder",L81="Planned",K81="TBD"),AND(G81="Research Summary",L81="Planned",K81="TBD")),1,IF(OR(G81="Backgrounder",G81="Research Summary"),2,IF(AND(OR(G81="Outlook",G81="PoC (technology)"),L81="Planned"),2,IF(OR(G81="Outlook",G81="PoC (technology)"),3,IF(AND(OR(G81="Adoption Strategy",G81="PoC (business)"),L81="Planned"),3,IF(OR(G81="Adoption Strategy",G81="PoC (business)"),5,IF(AND(OR(G81="Pilot",G81="Reference Architecture",G81="Standards"),L81="Planned"),5,IF(OR(G81="Pilot",G81="Reference Architecture",G81="Standards"),8,IF(AND(G81="Early Adopter",OR(L81="Planned",L81="In Progress")),11.25,IF(AND(G81="Early Adopter",L81="Complete"),13,0))))))))))))))))</f>
        <v>2</v>
      </c>
      <c r="AA81" s="62">
        <f t="shared" si="10"/>
        <v>2</v>
      </c>
      <c r="AB81" s="20" t="s">
        <v>62</v>
      </c>
    </row>
    <row r="82" spans="1:28" x14ac:dyDescent="0.3">
      <c r="A82" s="186" t="s">
        <v>208</v>
      </c>
      <c r="B82" s="139" t="str">
        <f t="shared" si="9"/>
        <v>Study</v>
      </c>
      <c r="C82" s="190" t="s">
        <v>49</v>
      </c>
      <c r="D82" s="190" t="s">
        <v>33</v>
      </c>
      <c r="E82" s="191" t="s">
        <v>53</v>
      </c>
      <c r="F82" s="178" t="s">
        <v>24</v>
      </c>
      <c r="G82" s="190" t="s">
        <v>44</v>
      </c>
      <c r="H82" s="190" t="s">
        <v>209</v>
      </c>
      <c r="I82" s="192" t="s">
        <v>35</v>
      </c>
      <c r="J82" s="192" t="s">
        <v>602</v>
      </c>
      <c r="K82" s="192" t="s">
        <v>198</v>
      </c>
      <c r="L82" s="192" t="s">
        <v>38</v>
      </c>
      <c r="M82" s="192"/>
      <c r="N82" s="192"/>
      <c r="O82" s="190"/>
      <c r="P82" s="63">
        <v>44009</v>
      </c>
      <c r="Q82" s="134" t="s">
        <v>45</v>
      </c>
      <c r="R82" s="145"/>
      <c r="S82" s="108"/>
      <c r="T82" s="108"/>
      <c r="U82" s="145">
        <v>43873</v>
      </c>
      <c r="V82" s="192" t="s">
        <v>210</v>
      </c>
      <c r="W82" s="49"/>
      <c r="X82" s="142"/>
      <c r="Y82" s="205"/>
      <c r="Z82" s="62">
        <f t="shared" si="11"/>
        <v>2</v>
      </c>
      <c r="AA82" s="62">
        <f t="shared" si="10"/>
        <v>2</v>
      </c>
      <c r="AB82" s="20" t="s">
        <v>31</v>
      </c>
    </row>
    <row r="83" spans="1:28" ht="31.2" x14ac:dyDescent="0.3">
      <c r="A83" s="186" t="s">
        <v>211</v>
      </c>
      <c r="B83" s="139" t="str">
        <f t="shared" si="9"/>
        <v>Study</v>
      </c>
      <c r="C83" s="190"/>
      <c r="D83" s="190" t="s">
        <v>33</v>
      </c>
      <c r="E83" s="191"/>
      <c r="F83" s="178" t="s">
        <v>24</v>
      </c>
      <c r="G83" s="190" t="s">
        <v>44</v>
      </c>
      <c r="H83" s="190" t="s">
        <v>44</v>
      </c>
      <c r="I83" s="192" t="s">
        <v>35</v>
      </c>
      <c r="J83" s="192" t="s">
        <v>602</v>
      </c>
      <c r="K83" s="190" t="s">
        <v>624</v>
      </c>
      <c r="L83" s="190" t="s">
        <v>38</v>
      </c>
      <c r="M83" s="190"/>
      <c r="N83" s="192"/>
      <c r="O83" s="107" t="s">
        <v>623</v>
      </c>
      <c r="P83" s="63">
        <v>44104</v>
      </c>
      <c r="Q83" s="134" t="s">
        <v>45</v>
      </c>
      <c r="R83" s="145"/>
      <c r="S83" s="108"/>
      <c r="T83" s="108"/>
      <c r="U83" s="145">
        <v>43943</v>
      </c>
      <c r="V83" s="190" t="s">
        <v>625</v>
      </c>
      <c r="W83" s="47">
        <v>44103</v>
      </c>
      <c r="X83" s="142" t="s">
        <v>712</v>
      </c>
      <c r="Y83" s="205" t="s">
        <v>698</v>
      </c>
      <c r="Z83" s="62">
        <f t="shared" si="11"/>
        <v>2</v>
      </c>
      <c r="AA83" s="62">
        <f t="shared" si="10"/>
        <v>2</v>
      </c>
      <c r="AB83" s="20" t="s">
        <v>31</v>
      </c>
    </row>
    <row r="84" spans="1:28" x14ac:dyDescent="0.3">
      <c r="A84" s="186" t="s">
        <v>212</v>
      </c>
      <c r="B84" s="139" t="str">
        <f t="shared" si="9"/>
        <v>Study</v>
      </c>
      <c r="C84" s="190" t="s">
        <v>32</v>
      </c>
      <c r="D84" s="190" t="s">
        <v>23</v>
      </c>
      <c r="E84" s="191"/>
      <c r="F84" s="178" t="s">
        <v>24</v>
      </c>
      <c r="G84" s="190" t="s">
        <v>44</v>
      </c>
      <c r="H84" s="190" t="s">
        <v>213</v>
      </c>
      <c r="I84" s="192" t="s">
        <v>35</v>
      </c>
      <c r="J84" s="192" t="s">
        <v>602</v>
      </c>
      <c r="K84" s="190" t="s">
        <v>103</v>
      </c>
      <c r="L84" s="190" t="s">
        <v>38</v>
      </c>
      <c r="M84" s="190"/>
      <c r="N84" s="192" t="s">
        <v>39</v>
      </c>
      <c r="O84" s="190"/>
      <c r="P84" s="63">
        <v>44009</v>
      </c>
      <c r="Q84" s="134" t="s">
        <v>45</v>
      </c>
      <c r="R84" s="21"/>
      <c r="S84" s="192"/>
      <c r="T84" s="192"/>
      <c r="U84" s="21"/>
      <c r="V84" s="192"/>
      <c r="W84" s="46"/>
      <c r="X84" s="142"/>
      <c r="Y84" s="205"/>
      <c r="Z84" s="62">
        <f t="shared" si="11"/>
        <v>2</v>
      </c>
      <c r="AA84" s="62">
        <f t="shared" si="10"/>
        <v>2</v>
      </c>
      <c r="AB84" s="20" t="s">
        <v>31</v>
      </c>
    </row>
    <row r="85" spans="1:28" ht="31.2" x14ac:dyDescent="0.3">
      <c r="A85" s="186" t="s">
        <v>568</v>
      </c>
      <c r="B85" s="139" t="str">
        <f t="shared" si="9"/>
        <v>Study</v>
      </c>
      <c r="C85" s="187"/>
      <c r="D85" s="190" t="s">
        <v>33</v>
      </c>
      <c r="E85" s="24"/>
      <c r="F85" s="178" t="s">
        <v>24</v>
      </c>
      <c r="G85" s="190" t="s">
        <v>44</v>
      </c>
      <c r="H85" s="25" t="s">
        <v>44</v>
      </c>
      <c r="I85" s="25" t="s">
        <v>35</v>
      </c>
      <c r="J85" s="192" t="s">
        <v>602</v>
      </c>
      <c r="K85" s="25" t="s">
        <v>111</v>
      </c>
      <c r="L85" s="25" t="s">
        <v>38</v>
      </c>
      <c r="M85" s="25"/>
      <c r="N85" s="118"/>
      <c r="O85" s="26" t="s">
        <v>622</v>
      </c>
      <c r="P85" s="63">
        <v>44104</v>
      </c>
      <c r="Q85" s="134" t="s">
        <v>198</v>
      </c>
      <c r="R85" s="145"/>
      <c r="S85" s="108"/>
      <c r="T85" s="108"/>
      <c r="U85" s="145">
        <v>44027</v>
      </c>
      <c r="V85" s="26" t="s">
        <v>621</v>
      </c>
      <c r="W85" s="47">
        <v>44103</v>
      </c>
      <c r="X85" s="142" t="s">
        <v>712</v>
      </c>
      <c r="Y85" s="205" t="s">
        <v>698</v>
      </c>
      <c r="Z85" s="62">
        <f t="shared" si="11"/>
        <v>2</v>
      </c>
      <c r="AA85" s="62">
        <f t="shared" si="10"/>
        <v>2</v>
      </c>
      <c r="AB85" s="20" t="s">
        <v>31</v>
      </c>
    </row>
    <row r="86" spans="1:28" ht="31.2" x14ac:dyDescent="0.3">
      <c r="A86" s="186" t="s">
        <v>214</v>
      </c>
      <c r="B86" s="139" t="str">
        <f t="shared" si="9"/>
        <v>Study</v>
      </c>
      <c r="C86" s="190"/>
      <c r="D86" s="190" t="s">
        <v>33</v>
      </c>
      <c r="E86" s="191"/>
      <c r="F86" s="178" t="s">
        <v>24</v>
      </c>
      <c r="G86" s="190" t="s">
        <v>44</v>
      </c>
      <c r="H86" s="190" t="s">
        <v>44</v>
      </c>
      <c r="I86" s="192" t="s">
        <v>35</v>
      </c>
      <c r="J86" s="192" t="s">
        <v>602</v>
      </c>
      <c r="K86" s="192" t="s">
        <v>198</v>
      </c>
      <c r="L86" s="192" t="s">
        <v>38</v>
      </c>
      <c r="M86" s="192"/>
      <c r="N86" s="192"/>
      <c r="O86" s="22" t="s">
        <v>711</v>
      </c>
      <c r="P86" s="63">
        <v>44104</v>
      </c>
      <c r="Q86" s="134" t="s">
        <v>198</v>
      </c>
      <c r="R86" s="145"/>
      <c r="S86" s="190"/>
      <c r="T86" s="192"/>
      <c r="U86" s="145">
        <v>44083</v>
      </c>
      <c r="V86" s="26" t="s">
        <v>693</v>
      </c>
      <c r="W86" s="47">
        <v>44103</v>
      </c>
      <c r="X86" s="142" t="s">
        <v>712</v>
      </c>
      <c r="Y86" s="205" t="s">
        <v>698</v>
      </c>
      <c r="Z86" s="62">
        <f t="shared" si="11"/>
        <v>2</v>
      </c>
      <c r="AA86" s="62">
        <f t="shared" si="10"/>
        <v>2</v>
      </c>
      <c r="AB86" s="20" t="s">
        <v>31</v>
      </c>
    </row>
    <row r="87" spans="1:28" ht="31.2" x14ac:dyDescent="0.3">
      <c r="A87" s="186" t="s">
        <v>215</v>
      </c>
      <c r="B87" s="139" t="str">
        <f t="shared" si="9"/>
        <v>Study</v>
      </c>
      <c r="C87" s="190"/>
      <c r="D87" s="190" t="s">
        <v>33</v>
      </c>
      <c r="E87" s="191"/>
      <c r="F87" s="178" t="s">
        <v>24</v>
      </c>
      <c r="G87" s="190" t="s">
        <v>44</v>
      </c>
      <c r="H87" s="190" t="s">
        <v>44</v>
      </c>
      <c r="I87" s="192" t="s">
        <v>35</v>
      </c>
      <c r="J87" s="192" t="s">
        <v>602</v>
      </c>
      <c r="K87" s="190" t="s">
        <v>37</v>
      </c>
      <c r="L87" s="190" t="s">
        <v>38</v>
      </c>
      <c r="M87" s="190"/>
      <c r="N87" s="192"/>
      <c r="O87" s="22" t="s">
        <v>683</v>
      </c>
      <c r="P87" s="63">
        <v>44104</v>
      </c>
      <c r="Q87" s="134" t="s">
        <v>198</v>
      </c>
      <c r="R87" s="145"/>
      <c r="S87" s="192"/>
      <c r="T87" s="192"/>
      <c r="U87" s="145">
        <v>44069</v>
      </c>
      <c r="V87" s="190" t="s">
        <v>684</v>
      </c>
      <c r="W87" s="47">
        <v>44103</v>
      </c>
      <c r="X87" s="142" t="s">
        <v>712</v>
      </c>
      <c r="Y87" s="205" t="s">
        <v>698</v>
      </c>
      <c r="Z87" s="62">
        <f t="shared" si="11"/>
        <v>2</v>
      </c>
      <c r="AA87" s="62">
        <f t="shared" si="10"/>
        <v>2</v>
      </c>
      <c r="AB87" s="20" t="s">
        <v>31</v>
      </c>
    </row>
    <row r="88" spans="1:28" ht="31.2" x14ac:dyDescent="0.3">
      <c r="A88" s="190" t="s">
        <v>216</v>
      </c>
      <c r="B88" s="190" t="str">
        <f t="shared" si="9"/>
        <v>Study</v>
      </c>
      <c r="C88" s="190"/>
      <c r="D88" s="190" t="s">
        <v>33</v>
      </c>
      <c r="E88" s="190"/>
      <c r="F88" s="25" t="s">
        <v>24</v>
      </c>
      <c r="G88" s="190" t="s">
        <v>44</v>
      </c>
      <c r="H88" s="190" t="s">
        <v>44</v>
      </c>
      <c r="I88" s="192" t="s">
        <v>35</v>
      </c>
      <c r="J88" s="192" t="s">
        <v>602</v>
      </c>
      <c r="K88" s="192" t="s">
        <v>37</v>
      </c>
      <c r="L88" s="192" t="s">
        <v>38</v>
      </c>
      <c r="M88" s="192"/>
      <c r="N88" s="192"/>
      <c r="O88" s="22" t="s">
        <v>683</v>
      </c>
      <c r="P88" s="63">
        <v>44104</v>
      </c>
      <c r="Q88" s="134" t="s">
        <v>198</v>
      </c>
      <c r="R88" s="21"/>
      <c r="S88" s="192"/>
      <c r="T88" s="192"/>
      <c r="U88" s="145">
        <v>44069</v>
      </c>
      <c r="V88" s="190" t="s">
        <v>684</v>
      </c>
      <c r="W88" s="47">
        <v>44103</v>
      </c>
      <c r="X88" s="142" t="s">
        <v>712</v>
      </c>
      <c r="Y88" s="205" t="s">
        <v>698</v>
      </c>
      <c r="Z88" s="62">
        <f t="shared" si="11"/>
        <v>2</v>
      </c>
      <c r="AA88" s="62">
        <f t="shared" si="10"/>
        <v>2</v>
      </c>
      <c r="AB88" s="20" t="s">
        <v>31</v>
      </c>
    </row>
    <row r="89" spans="1:28" x14ac:dyDescent="0.3">
      <c r="A89" s="186" t="s">
        <v>527</v>
      </c>
      <c r="B89" s="139" t="str">
        <f t="shared" si="9"/>
        <v>Identify</v>
      </c>
      <c r="C89" s="190"/>
      <c r="D89" s="190" t="s">
        <v>23</v>
      </c>
      <c r="E89" s="191"/>
      <c r="F89" s="178" t="s">
        <v>24</v>
      </c>
      <c r="G89" s="190" t="s">
        <v>44</v>
      </c>
      <c r="H89" s="190" t="s">
        <v>44</v>
      </c>
      <c r="I89" s="192" t="s">
        <v>35</v>
      </c>
      <c r="J89" s="192" t="s">
        <v>602</v>
      </c>
      <c r="K89" s="192" t="s">
        <v>116</v>
      </c>
      <c r="L89" s="192" t="s">
        <v>28</v>
      </c>
      <c r="M89" s="192"/>
      <c r="N89" s="192"/>
      <c r="O89" s="22"/>
      <c r="P89" s="63">
        <v>44009</v>
      </c>
      <c r="Q89" s="134" t="s">
        <v>45</v>
      </c>
      <c r="R89" s="21"/>
      <c r="S89" s="192"/>
      <c r="T89" s="192"/>
      <c r="U89" s="21"/>
      <c r="V89" s="192"/>
      <c r="W89" s="46"/>
      <c r="X89" s="142"/>
      <c r="Y89" s="205"/>
      <c r="Z89" s="62">
        <f t="shared" si="11"/>
        <v>1</v>
      </c>
      <c r="AA89" s="62">
        <f t="shared" si="10"/>
        <v>1</v>
      </c>
      <c r="AB89" s="20" t="s">
        <v>62</v>
      </c>
    </row>
    <row r="90" spans="1:28" ht="171.6" x14ac:dyDescent="0.3">
      <c r="A90" s="212" t="s">
        <v>658</v>
      </c>
      <c r="B90" s="139" t="str">
        <f t="shared" si="9"/>
        <v>Identify</v>
      </c>
      <c r="C90" s="187"/>
      <c r="D90" s="190"/>
      <c r="E90" s="24"/>
      <c r="F90" s="178" t="s">
        <v>24</v>
      </c>
      <c r="G90" s="25" t="s">
        <v>44</v>
      </c>
      <c r="H90" s="26" t="s">
        <v>659</v>
      </c>
      <c r="I90" s="25" t="s">
        <v>35</v>
      </c>
      <c r="J90" s="25" t="s">
        <v>602</v>
      </c>
      <c r="K90" s="25" t="s">
        <v>116</v>
      </c>
      <c r="L90" s="25" t="s">
        <v>28</v>
      </c>
      <c r="M90" s="25"/>
      <c r="N90" s="118"/>
      <c r="O90" s="25"/>
      <c r="P90" s="108">
        <v>44049</v>
      </c>
      <c r="Q90" s="136" t="s">
        <v>117</v>
      </c>
      <c r="R90" s="216"/>
      <c r="S90" s="217"/>
      <c r="T90" s="217"/>
      <c r="U90" s="21"/>
      <c r="V90" s="25"/>
      <c r="W90" s="217"/>
      <c r="X90" s="218"/>
      <c r="Y90" s="205"/>
      <c r="Z90" s="62">
        <f t="shared" si="11"/>
        <v>1</v>
      </c>
      <c r="AA90" s="62">
        <f t="shared" si="10"/>
        <v>1</v>
      </c>
      <c r="AB90" s="33"/>
    </row>
    <row r="91" spans="1:28" x14ac:dyDescent="0.3">
      <c r="A91" s="186" t="s">
        <v>217</v>
      </c>
      <c r="B91" s="139" t="str">
        <f t="shared" si="9"/>
        <v>Study</v>
      </c>
      <c r="C91" s="190" t="s">
        <v>49</v>
      </c>
      <c r="D91" s="190" t="s">
        <v>43</v>
      </c>
      <c r="E91" s="191"/>
      <c r="F91" s="178" t="s">
        <v>24</v>
      </c>
      <c r="G91" s="190" t="s">
        <v>44</v>
      </c>
      <c r="H91" s="190" t="s">
        <v>218</v>
      </c>
      <c r="I91" s="192" t="s">
        <v>35</v>
      </c>
      <c r="J91" s="192" t="s">
        <v>602</v>
      </c>
      <c r="K91" s="190" t="s">
        <v>191</v>
      </c>
      <c r="L91" s="190" t="s">
        <v>38</v>
      </c>
      <c r="M91" s="190"/>
      <c r="N91" s="192" t="s">
        <v>39</v>
      </c>
      <c r="O91" s="190"/>
      <c r="P91" s="63">
        <v>44009</v>
      </c>
      <c r="Q91" s="134" t="s">
        <v>45</v>
      </c>
      <c r="R91" s="21"/>
      <c r="S91" s="192"/>
      <c r="T91" s="192"/>
      <c r="U91" s="21"/>
      <c r="V91" s="192"/>
      <c r="W91" s="46"/>
      <c r="X91" s="142"/>
      <c r="Y91" s="205"/>
      <c r="Z91" s="62">
        <f t="shared" si="11"/>
        <v>2</v>
      </c>
      <c r="AA91" s="62">
        <f>MAX($Z$84:$Z$85,$Z$87:$Z$89)</f>
        <v>2</v>
      </c>
      <c r="AB91" s="20" t="s">
        <v>68</v>
      </c>
    </row>
    <row r="92" spans="1:28" x14ac:dyDescent="0.3">
      <c r="A92" s="186" t="s">
        <v>217</v>
      </c>
      <c r="B92" s="139" t="str">
        <f t="shared" si="9"/>
        <v>Study</v>
      </c>
      <c r="C92" s="190" t="s">
        <v>49</v>
      </c>
      <c r="D92" s="190" t="s">
        <v>43</v>
      </c>
      <c r="E92" s="191"/>
      <c r="F92" s="178" t="s">
        <v>24</v>
      </c>
      <c r="G92" s="190" t="s">
        <v>44</v>
      </c>
      <c r="H92" s="190" t="s">
        <v>219</v>
      </c>
      <c r="I92" s="192" t="s">
        <v>35</v>
      </c>
      <c r="J92" s="192" t="s">
        <v>602</v>
      </c>
      <c r="K92" s="190" t="s">
        <v>220</v>
      </c>
      <c r="L92" s="190" t="s">
        <v>38</v>
      </c>
      <c r="M92" s="190"/>
      <c r="N92" s="192" t="s">
        <v>39</v>
      </c>
      <c r="O92" s="190"/>
      <c r="P92" s="63">
        <v>44021</v>
      </c>
      <c r="Q92" s="134" t="s">
        <v>198</v>
      </c>
      <c r="R92" s="21"/>
      <c r="S92" s="192"/>
      <c r="T92" s="192"/>
      <c r="U92" s="21"/>
      <c r="V92" s="192"/>
      <c r="W92" s="47">
        <v>43403</v>
      </c>
      <c r="X92" s="142" t="s">
        <v>571</v>
      </c>
      <c r="Y92" s="205"/>
      <c r="Z92" s="62">
        <f t="shared" si="11"/>
        <v>2</v>
      </c>
      <c r="AA92" s="62">
        <f>MAX($Z$84:$Z$85,$Z$87:$Z$89)</f>
        <v>2</v>
      </c>
      <c r="AB92" s="20" t="s">
        <v>68</v>
      </c>
    </row>
    <row r="93" spans="1:28" x14ac:dyDescent="0.3">
      <c r="A93" s="27" t="s">
        <v>217</v>
      </c>
      <c r="B93" s="28" t="str">
        <f t="shared" si="9"/>
        <v>Study</v>
      </c>
      <c r="C93" s="180" t="s">
        <v>49</v>
      </c>
      <c r="D93" s="180" t="s">
        <v>43</v>
      </c>
      <c r="E93" s="30"/>
      <c r="F93" s="163" t="s">
        <v>24</v>
      </c>
      <c r="G93" s="180" t="s">
        <v>545</v>
      </c>
      <c r="H93" s="180" t="s">
        <v>221</v>
      </c>
      <c r="I93" s="31" t="s">
        <v>35</v>
      </c>
      <c r="J93" s="31" t="s">
        <v>602</v>
      </c>
      <c r="K93" s="180" t="s">
        <v>116</v>
      </c>
      <c r="L93" s="180" t="s">
        <v>28</v>
      </c>
      <c r="M93" s="190"/>
      <c r="N93" s="192"/>
      <c r="O93" s="190"/>
      <c r="P93" s="63">
        <v>44009</v>
      </c>
      <c r="Q93" s="134" t="s">
        <v>45</v>
      </c>
      <c r="R93" s="21"/>
      <c r="S93" s="192"/>
      <c r="T93" s="192"/>
      <c r="U93" s="21"/>
      <c r="V93" s="192"/>
      <c r="W93" s="46"/>
      <c r="X93" s="142"/>
      <c r="Y93" s="153"/>
      <c r="Z93" s="143">
        <f t="shared" si="11"/>
        <v>2</v>
      </c>
      <c r="AA93" s="62">
        <f>MAX($Z$84:$Z$85,$Z$87:$Z$89)</f>
        <v>2</v>
      </c>
      <c r="AB93" s="181" t="s">
        <v>68</v>
      </c>
    </row>
    <row r="94" spans="1:28" ht="62.4" x14ac:dyDescent="0.3">
      <c r="A94" s="186" t="s">
        <v>217</v>
      </c>
      <c r="B94" s="139" t="str">
        <f t="shared" si="9"/>
        <v>Study</v>
      </c>
      <c r="C94" s="190"/>
      <c r="D94" s="190" t="s">
        <v>43</v>
      </c>
      <c r="E94" s="191"/>
      <c r="F94" s="178" t="s">
        <v>101</v>
      </c>
      <c r="G94" s="190" t="s">
        <v>69</v>
      </c>
      <c r="H94" s="190" t="s">
        <v>222</v>
      </c>
      <c r="I94" s="192" t="s">
        <v>135</v>
      </c>
      <c r="J94" s="192" t="s">
        <v>136</v>
      </c>
      <c r="K94" s="190" t="s">
        <v>116</v>
      </c>
      <c r="L94" s="190" t="s">
        <v>46</v>
      </c>
      <c r="M94" s="190"/>
      <c r="N94" s="192"/>
      <c r="O94" s="190" t="s">
        <v>223</v>
      </c>
      <c r="P94" s="63"/>
      <c r="Q94" s="134"/>
      <c r="R94" s="21"/>
      <c r="S94" s="192"/>
      <c r="T94" s="192"/>
      <c r="U94" s="21"/>
      <c r="V94" s="192"/>
      <c r="W94" s="46"/>
      <c r="X94" s="142"/>
      <c r="Y94" s="205"/>
      <c r="Z94" s="62">
        <f t="shared" si="11"/>
        <v>8</v>
      </c>
      <c r="AA94" s="62">
        <f>MAX($Z$84:$Z$85,$Z$87:$Z$89)</f>
        <v>2</v>
      </c>
      <c r="AB94" s="20" t="s">
        <v>68</v>
      </c>
    </row>
    <row r="95" spans="1:28" ht="46.8" x14ac:dyDescent="0.3">
      <c r="A95" s="186" t="s">
        <v>217</v>
      </c>
      <c r="B95" s="139" t="str">
        <f t="shared" si="9"/>
        <v>Study</v>
      </c>
      <c r="C95" s="190" t="s">
        <v>49</v>
      </c>
      <c r="D95" s="190" t="s">
        <v>43</v>
      </c>
      <c r="E95" s="191"/>
      <c r="F95" s="178" t="s">
        <v>24</v>
      </c>
      <c r="G95" s="190" t="s">
        <v>114</v>
      </c>
      <c r="H95" s="190" t="s">
        <v>705</v>
      </c>
      <c r="I95" s="192" t="s">
        <v>35</v>
      </c>
      <c r="J95" s="192" t="s">
        <v>602</v>
      </c>
      <c r="K95" s="190" t="s">
        <v>103</v>
      </c>
      <c r="L95" s="190" t="s">
        <v>28</v>
      </c>
      <c r="M95" s="190"/>
      <c r="N95" s="192"/>
      <c r="O95" s="190" t="s">
        <v>224</v>
      </c>
      <c r="P95" s="63">
        <v>44088</v>
      </c>
      <c r="Q95" s="134" t="s">
        <v>45</v>
      </c>
      <c r="R95" s="21"/>
      <c r="S95" s="192"/>
      <c r="T95" s="192"/>
      <c r="U95" s="21"/>
      <c r="V95" s="192"/>
      <c r="W95" s="46"/>
      <c r="X95" s="142"/>
      <c r="Y95" s="205"/>
      <c r="Z95" s="62">
        <f t="shared" si="11"/>
        <v>5</v>
      </c>
      <c r="AA95" s="62">
        <f>MAX($Z$84:$Z$85,$Z$87:$Z$89)</f>
        <v>2</v>
      </c>
      <c r="AB95" s="20" t="s">
        <v>68</v>
      </c>
    </row>
    <row r="96" spans="1:28" ht="109.2" x14ac:dyDescent="0.3">
      <c r="A96" s="212" t="s">
        <v>656</v>
      </c>
      <c r="B96" s="139" t="str">
        <f t="shared" si="9"/>
        <v>Identify</v>
      </c>
      <c r="C96" s="187"/>
      <c r="D96" s="190"/>
      <c r="E96" s="24"/>
      <c r="F96" s="178" t="s">
        <v>24</v>
      </c>
      <c r="G96" s="25" t="s">
        <v>44</v>
      </c>
      <c r="H96" s="26" t="s">
        <v>657</v>
      </c>
      <c r="I96" s="25" t="s">
        <v>35</v>
      </c>
      <c r="J96" s="25" t="s">
        <v>602</v>
      </c>
      <c r="K96" s="25" t="s">
        <v>116</v>
      </c>
      <c r="L96" s="25" t="s">
        <v>28</v>
      </c>
      <c r="M96" s="25"/>
      <c r="N96" s="118"/>
      <c r="O96" s="25"/>
      <c r="P96" s="108">
        <v>44049</v>
      </c>
      <c r="Q96" s="136" t="s">
        <v>117</v>
      </c>
      <c r="R96" s="216"/>
      <c r="S96" s="217"/>
      <c r="T96" s="217"/>
      <c r="U96" s="21"/>
      <c r="V96" s="25"/>
      <c r="W96" s="217"/>
      <c r="X96" s="218"/>
      <c r="Y96" s="205"/>
      <c r="Z96" s="62">
        <f t="shared" si="11"/>
        <v>1</v>
      </c>
      <c r="AA96" s="62">
        <f>MAX(Z96)</f>
        <v>1</v>
      </c>
      <c r="AB96" s="33"/>
    </row>
    <row r="97" spans="1:28" ht="78" x14ac:dyDescent="0.3">
      <c r="A97" s="186" t="s">
        <v>225</v>
      </c>
      <c r="B97" s="139" t="str">
        <f t="shared" si="9"/>
        <v>Study</v>
      </c>
      <c r="C97" s="190"/>
      <c r="D97" s="190" t="s">
        <v>43</v>
      </c>
      <c r="E97" s="191" t="s">
        <v>53</v>
      </c>
      <c r="F97" s="178" t="s">
        <v>54</v>
      </c>
      <c r="G97" s="190" t="s">
        <v>69</v>
      </c>
      <c r="H97" s="190" t="s">
        <v>228</v>
      </c>
      <c r="I97" s="192" t="s">
        <v>64</v>
      </c>
      <c r="J97" s="192" t="s">
        <v>65</v>
      </c>
      <c r="K97" s="190" t="s">
        <v>721</v>
      </c>
      <c r="L97" s="190" t="s">
        <v>46</v>
      </c>
      <c r="M97" s="190"/>
      <c r="N97" s="192"/>
      <c r="O97" s="22" t="s">
        <v>723</v>
      </c>
      <c r="P97" s="63">
        <v>44109</v>
      </c>
      <c r="Q97" s="134" t="s">
        <v>586</v>
      </c>
      <c r="R97" s="21"/>
      <c r="S97" s="192"/>
      <c r="T97" s="192"/>
      <c r="U97" s="21"/>
      <c r="V97" s="192"/>
      <c r="W97" s="46"/>
      <c r="X97" s="142"/>
      <c r="Y97" s="205"/>
      <c r="Z97" s="62">
        <f t="shared" si="11"/>
        <v>8</v>
      </c>
      <c r="AA97" s="62">
        <f>MAX($Z$89:$Z$91)</f>
        <v>2</v>
      </c>
      <c r="AB97" s="20" t="s">
        <v>68</v>
      </c>
    </row>
    <row r="98" spans="1:28" ht="93.6" x14ac:dyDescent="0.3">
      <c r="A98" s="186" t="s">
        <v>225</v>
      </c>
      <c r="B98" s="139" t="str">
        <f t="shared" si="9"/>
        <v>Study</v>
      </c>
      <c r="C98" s="190"/>
      <c r="D98" s="190" t="s">
        <v>43</v>
      </c>
      <c r="E98" s="191" t="s">
        <v>53</v>
      </c>
      <c r="F98" s="178" t="s">
        <v>54</v>
      </c>
      <c r="G98" s="190" t="s">
        <v>69</v>
      </c>
      <c r="H98" s="190" t="s">
        <v>589</v>
      </c>
      <c r="I98" s="192" t="s">
        <v>64</v>
      </c>
      <c r="J98" s="192" t="s">
        <v>65</v>
      </c>
      <c r="K98" s="190" t="s">
        <v>588</v>
      </c>
      <c r="L98" s="190" t="s">
        <v>46</v>
      </c>
      <c r="M98" s="190"/>
      <c r="N98" s="192"/>
      <c r="O98" s="22" t="s">
        <v>722</v>
      </c>
      <c r="P98" s="63">
        <v>44109</v>
      </c>
      <c r="Q98" s="134" t="s">
        <v>586</v>
      </c>
      <c r="R98" s="21"/>
      <c r="S98" s="192"/>
      <c r="T98" s="192"/>
      <c r="U98" s="21"/>
      <c r="V98" s="192"/>
      <c r="W98" s="46"/>
      <c r="X98" s="142"/>
      <c r="Y98" s="205"/>
      <c r="Z98" s="62">
        <f t="shared" si="11"/>
        <v>8</v>
      </c>
      <c r="AA98" s="62">
        <f>MAX($Z$89:$Z$91)</f>
        <v>2</v>
      </c>
      <c r="AB98" s="20" t="s">
        <v>68</v>
      </c>
    </row>
    <row r="99" spans="1:28" ht="93.6" x14ac:dyDescent="0.3">
      <c r="A99" s="186" t="s">
        <v>581</v>
      </c>
      <c r="B99" s="190" t="str">
        <f t="shared" si="9"/>
        <v>Study</v>
      </c>
      <c r="C99" s="190" t="s">
        <v>49</v>
      </c>
      <c r="D99" s="190" t="s">
        <v>43</v>
      </c>
      <c r="E99" s="191"/>
      <c r="F99" s="178" t="s">
        <v>54</v>
      </c>
      <c r="G99" s="190" t="s">
        <v>69</v>
      </c>
      <c r="H99" s="190" t="s">
        <v>554</v>
      </c>
      <c r="I99" s="192" t="s">
        <v>35</v>
      </c>
      <c r="J99" s="192" t="s">
        <v>602</v>
      </c>
      <c r="K99" s="190" t="s">
        <v>151</v>
      </c>
      <c r="L99" s="190" t="s">
        <v>46</v>
      </c>
      <c r="M99" s="190"/>
      <c r="N99" s="192"/>
      <c r="O99" s="22" t="s">
        <v>555</v>
      </c>
      <c r="P99" s="63">
        <v>44036</v>
      </c>
      <c r="Q99" s="134" t="s">
        <v>151</v>
      </c>
      <c r="R99" s="145"/>
      <c r="S99" s="108"/>
      <c r="T99" s="108"/>
      <c r="U99" s="145">
        <v>43887</v>
      </c>
      <c r="V99" s="192" t="s">
        <v>227</v>
      </c>
      <c r="W99" s="46"/>
      <c r="X99" s="142"/>
      <c r="Y99" s="205"/>
      <c r="Z99" s="62">
        <f t="shared" si="11"/>
        <v>8</v>
      </c>
      <c r="AA99" s="62">
        <f>MAX($Z$89:$Z$91)</f>
        <v>2</v>
      </c>
      <c r="AB99" s="20" t="s">
        <v>68</v>
      </c>
    </row>
    <row r="100" spans="1:28" x14ac:dyDescent="0.3">
      <c r="A100" s="212" t="s">
        <v>618</v>
      </c>
      <c r="B100" s="139" t="str">
        <f t="shared" ref="B100:B131" si="12">IF(AA100=1,"Identify",IF(AA100=2,"Study",IF(AA100=3,"Relate",IF(AA100=4.5,"Relate/Plan",IF(AA100=5,"Plan",IF(AA100=8,"Adopt",IF(AA100=10.5,"Adopt/Readiness",IF(AA100=13,"Readiness","TBD"))))))))</f>
        <v>Study</v>
      </c>
      <c r="C100" s="187"/>
      <c r="D100" s="190"/>
      <c r="E100" s="24"/>
      <c r="F100" s="178" t="s">
        <v>24</v>
      </c>
      <c r="G100" s="25" t="s">
        <v>44</v>
      </c>
      <c r="H100" s="25" t="s">
        <v>44</v>
      </c>
      <c r="I100" s="25" t="s">
        <v>35</v>
      </c>
      <c r="J100" s="25" t="s">
        <v>602</v>
      </c>
      <c r="K100" s="25" t="s">
        <v>653</v>
      </c>
      <c r="L100" s="25" t="s">
        <v>46</v>
      </c>
      <c r="M100" s="25"/>
      <c r="N100" s="118"/>
      <c r="O100" s="25"/>
      <c r="P100" s="108">
        <v>44039</v>
      </c>
      <c r="Q100" s="136" t="s">
        <v>117</v>
      </c>
      <c r="R100" s="216"/>
      <c r="S100" s="217"/>
      <c r="T100" s="217"/>
      <c r="U100" s="21"/>
      <c r="V100" s="25"/>
      <c r="W100" s="217"/>
      <c r="X100" s="218"/>
      <c r="Y100" s="205"/>
      <c r="Z100" s="62">
        <f t="shared" si="11"/>
        <v>2</v>
      </c>
      <c r="AA100" s="62">
        <f>MAX(Z100)</f>
        <v>2</v>
      </c>
      <c r="AB100" s="33"/>
    </row>
    <row r="101" spans="1:28" x14ac:dyDescent="0.3">
      <c r="A101" s="186" t="s">
        <v>229</v>
      </c>
      <c r="B101" s="139" t="str">
        <f t="shared" si="12"/>
        <v>Study</v>
      </c>
      <c r="C101" s="190" t="s">
        <v>32</v>
      </c>
      <c r="D101" s="190" t="s">
        <v>126</v>
      </c>
      <c r="E101" s="191"/>
      <c r="F101" s="178" t="s">
        <v>24</v>
      </c>
      <c r="G101" s="190" t="s">
        <v>44</v>
      </c>
      <c r="H101" s="190" t="s">
        <v>230</v>
      </c>
      <c r="I101" s="192" t="s">
        <v>35</v>
      </c>
      <c r="J101" s="192" t="s">
        <v>602</v>
      </c>
      <c r="K101" s="190" t="s">
        <v>111</v>
      </c>
      <c r="L101" s="190" t="s">
        <v>38</v>
      </c>
      <c r="M101" s="190"/>
      <c r="N101" s="192" t="s">
        <v>39</v>
      </c>
      <c r="O101" s="190" t="s">
        <v>40</v>
      </c>
      <c r="P101" s="63">
        <v>44009</v>
      </c>
      <c r="Q101" s="134" t="s">
        <v>45</v>
      </c>
      <c r="R101" s="21"/>
      <c r="S101" s="192"/>
      <c r="T101" s="192"/>
      <c r="U101" s="21"/>
      <c r="V101" s="192"/>
      <c r="W101" s="47">
        <v>43571</v>
      </c>
      <c r="X101" s="148" t="s">
        <v>231</v>
      </c>
      <c r="Y101" s="205"/>
      <c r="Z101" s="62">
        <f t="shared" si="11"/>
        <v>2</v>
      </c>
      <c r="AA101" s="62">
        <f>MAX(Z101)</f>
        <v>2</v>
      </c>
      <c r="AB101" s="20" t="s">
        <v>31</v>
      </c>
    </row>
    <row r="102" spans="1:28" x14ac:dyDescent="0.3">
      <c r="A102" s="186" t="s">
        <v>232</v>
      </c>
      <c r="B102" s="139" t="str">
        <f t="shared" si="12"/>
        <v>Study</v>
      </c>
      <c r="C102" s="190" t="s">
        <v>32</v>
      </c>
      <c r="D102" s="190" t="s">
        <v>33</v>
      </c>
      <c r="E102" s="191"/>
      <c r="F102" s="178" t="s">
        <v>24</v>
      </c>
      <c r="G102" s="190" t="s">
        <v>44</v>
      </c>
      <c r="H102" s="190" t="s">
        <v>233</v>
      </c>
      <c r="I102" s="192" t="s">
        <v>35</v>
      </c>
      <c r="J102" s="192" t="s">
        <v>602</v>
      </c>
      <c r="K102" s="190" t="s">
        <v>234</v>
      </c>
      <c r="L102" s="190" t="s">
        <v>38</v>
      </c>
      <c r="M102" s="190"/>
      <c r="N102" s="192" t="s">
        <v>39</v>
      </c>
      <c r="O102" s="190"/>
      <c r="P102" s="63">
        <v>44022</v>
      </c>
      <c r="Q102" s="134" t="s">
        <v>198</v>
      </c>
      <c r="R102" s="21"/>
      <c r="S102" s="192"/>
      <c r="T102" s="192"/>
      <c r="U102" s="21"/>
      <c r="V102" s="192"/>
      <c r="W102" s="47">
        <v>43305</v>
      </c>
      <c r="X102" s="142" t="s">
        <v>43</v>
      </c>
      <c r="Y102" s="205"/>
      <c r="Z102" s="62">
        <f t="shared" si="11"/>
        <v>2</v>
      </c>
      <c r="AA102" s="62">
        <f>MAX(Z102)</f>
        <v>2</v>
      </c>
      <c r="AB102" s="20" t="s">
        <v>31</v>
      </c>
    </row>
    <row r="103" spans="1:28" x14ac:dyDescent="0.3">
      <c r="A103" s="212" t="s">
        <v>439</v>
      </c>
      <c r="B103" s="139" t="str">
        <f t="shared" si="12"/>
        <v>Study</v>
      </c>
      <c r="C103" s="187"/>
      <c r="D103" s="190" t="s">
        <v>23</v>
      </c>
      <c r="E103" s="24"/>
      <c r="F103" s="178" t="s">
        <v>24</v>
      </c>
      <c r="G103" s="190" t="s">
        <v>44</v>
      </c>
      <c r="H103" s="25" t="s">
        <v>44</v>
      </c>
      <c r="I103" s="25" t="s">
        <v>35</v>
      </c>
      <c r="J103" s="192" t="s">
        <v>602</v>
      </c>
      <c r="K103" s="25" t="s">
        <v>198</v>
      </c>
      <c r="L103" s="25" t="s">
        <v>28</v>
      </c>
      <c r="M103" s="25"/>
      <c r="N103" s="118"/>
      <c r="O103" s="25"/>
      <c r="P103" s="63">
        <v>44009</v>
      </c>
      <c r="Q103" s="134" t="s">
        <v>45</v>
      </c>
      <c r="R103" s="216"/>
      <c r="S103" s="217"/>
      <c r="T103" s="217"/>
      <c r="U103" s="21"/>
      <c r="V103" s="25"/>
      <c r="W103" s="217"/>
      <c r="X103" s="218"/>
      <c r="Y103" s="205"/>
      <c r="Z103" s="62">
        <f t="shared" si="11"/>
        <v>2</v>
      </c>
      <c r="AA103" s="62">
        <f>MAX(Z103)</f>
        <v>2</v>
      </c>
      <c r="AB103" s="33" t="s">
        <v>31</v>
      </c>
    </row>
    <row r="104" spans="1:28" x14ac:dyDescent="0.3">
      <c r="A104" s="186" t="s">
        <v>235</v>
      </c>
      <c r="B104" s="139" t="str">
        <f t="shared" si="12"/>
        <v>Adopt</v>
      </c>
      <c r="C104" s="190" t="s">
        <v>49</v>
      </c>
      <c r="D104" s="190" t="s">
        <v>43</v>
      </c>
      <c r="E104" s="191"/>
      <c r="F104" s="178" t="s">
        <v>24</v>
      </c>
      <c r="G104" s="190" t="s">
        <v>44</v>
      </c>
      <c r="H104" s="190" t="s">
        <v>236</v>
      </c>
      <c r="I104" s="192" t="s">
        <v>35</v>
      </c>
      <c r="J104" s="192" t="s">
        <v>602</v>
      </c>
      <c r="K104" s="190" t="s">
        <v>191</v>
      </c>
      <c r="L104" s="190" t="s">
        <v>38</v>
      </c>
      <c r="M104" s="190"/>
      <c r="N104" s="192" t="s">
        <v>39</v>
      </c>
      <c r="O104" s="190"/>
      <c r="P104" s="63">
        <v>44022</v>
      </c>
      <c r="Q104" s="134" t="s">
        <v>198</v>
      </c>
      <c r="R104" s="21"/>
      <c r="S104" s="192"/>
      <c r="T104" s="192"/>
      <c r="U104" s="21"/>
      <c r="V104" s="192"/>
      <c r="W104" s="47">
        <v>43291</v>
      </c>
      <c r="X104" s="142" t="s">
        <v>43</v>
      </c>
      <c r="Y104" s="205"/>
      <c r="Z104" s="62">
        <f t="shared" si="11"/>
        <v>2</v>
      </c>
      <c r="AA104" s="62">
        <f>MAX($Z$96:$Z$98)</f>
        <v>8</v>
      </c>
      <c r="AB104" s="20" t="s">
        <v>68</v>
      </c>
    </row>
    <row r="105" spans="1:28" x14ac:dyDescent="0.3">
      <c r="A105" s="186" t="s">
        <v>235</v>
      </c>
      <c r="B105" s="139" t="str">
        <f t="shared" si="12"/>
        <v>Adopt</v>
      </c>
      <c r="C105" s="190" t="s">
        <v>49</v>
      </c>
      <c r="D105" s="190" t="s">
        <v>43</v>
      </c>
      <c r="E105" s="191"/>
      <c r="F105" s="178" t="s">
        <v>24</v>
      </c>
      <c r="G105" s="190" t="s">
        <v>545</v>
      </c>
      <c r="H105" s="190" t="s">
        <v>237</v>
      </c>
      <c r="I105" s="192" t="s">
        <v>35</v>
      </c>
      <c r="J105" s="192" t="s">
        <v>602</v>
      </c>
      <c r="K105" s="190" t="s">
        <v>191</v>
      </c>
      <c r="L105" s="190" t="s">
        <v>38</v>
      </c>
      <c r="M105" s="190"/>
      <c r="N105" s="192" t="s">
        <v>39</v>
      </c>
      <c r="O105" s="190"/>
      <c r="P105" s="63">
        <v>44009</v>
      </c>
      <c r="Q105" s="190" t="s">
        <v>45</v>
      </c>
      <c r="R105" s="21"/>
      <c r="S105" s="192"/>
      <c r="T105" s="192"/>
      <c r="U105" s="21"/>
      <c r="V105" s="192"/>
      <c r="W105" s="46"/>
      <c r="X105" s="142"/>
      <c r="Y105" s="205"/>
      <c r="Z105" s="62">
        <f t="shared" si="11"/>
        <v>3</v>
      </c>
      <c r="AA105" s="62">
        <f>MAX($Z$96:$Z$98)</f>
        <v>8</v>
      </c>
      <c r="AB105" s="20" t="s">
        <v>68</v>
      </c>
    </row>
    <row r="106" spans="1:28" x14ac:dyDescent="0.3">
      <c r="A106" s="186" t="s">
        <v>235</v>
      </c>
      <c r="B106" s="139" t="str">
        <f t="shared" si="12"/>
        <v>Adopt</v>
      </c>
      <c r="C106" s="190" t="s">
        <v>49</v>
      </c>
      <c r="D106" s="190" t="s">
        <v>43</v>
      </c>
      <c r="E106" s="191"/>
      <c r="F106" s="178" t="s">
        <v>101</v>
      </c>
      <c r="G106" s="190" t="s">
        <v>69</v>
      </c>
      <c r="H106" s="190" t="s">
        <v>238</v>
      </c>
      <c r="I106" s="192" t="s">
        <v>135</v>
      </c>
      <c r="J106" s="192" t="s">
        <v>136</v>
      </c>
      <c r="K106" s="190"/>
      <c r="L106" s="190" t="s">
        <v>46</v>
      </c>
      <c r="M106" s="190"/>
      <c r="N106" s="192"/>
      <c r="O106" s="190" t="s">
        <v>239</v>
      </c>
      <c r="P106" s="63">
        <v>44009</v>
      </c>
      <c r="Q106" s="134" t="s">
        <v>45</v>
      </c>
      <c r="R106" s="21"/>
      <c r="S106" s="192"/>
      <c r="T106" s="192"/>
      <c r="U106" s="21"/>
      <c r="V106" s="192"/>
      <c r="W106" s="46"/>
      <c r="X106" s="142"/>
      <c r="Y106" s="205"/>
      <c r="Z106" s="62">
        <f t="shared" si="11"/>
        <v>8</v>
      </c>
      <c r="AA106" s="62">
        <f>MAX($Z$96:$Z$98)</f>
        <v>8</v>
      </c>
      <c r="AB106" s="20" t="s">
        <v>68</v>
      </c>
    </row>
    <row r="107" spans="1:28" ht="46.8" x14ac:dyDescent="0.3">
      <c r="A107" s="27" t="s">
        <v>235</v>
      </c>
      <c r="B107" s="28" t="str">
        <f t="shared" si="12"/>
        <v>Relate</v>
      </c>
      <c r="C107" s="190"/>
      <c r="D107" s="190" t="s">
        <v>43</v>
      </c>
      <c r="E107" s="191"/>
      <c r="F107" s="178" t="s">
        <v>63</v>
      </c>
      <c r="G107" s="180" t="s">
        <v>540</v>
      </c>
      <c r="H107" s="180" t="s">
        <v>522</v>
      </c>
      <c r="I107" s="31" t="s">
        <v>35</v>
      </c>
      <c r="J107" s="31" t="s">
        <v>602</v>
      </c>
      <c r="K107" s="180" t="s">
        <v>151</v>
      </c>
      <c r="L107" s="180" t="s">
        <v>38</v>
      </c>
      <c r="M107" s="190"/>
      <c r="N107" s="192"/>
      <c r="O107" s="180" t="s">
        <v>167</v>
      </c>
      <c r="P107" s="63">
        <v>44036</v>
      </c>
      <c r="Q107" s="134" t="s">
        <v>564</v>
      </c>
      <c r="R107" s="39"/>
      <c r="S107" s="31"/>
      <c r="T107" s="31"/>
      <c r="U107" s="39"/>
      <c r="V107" s="31"/>
      <c r="W107" s="50"/>
      <c r="X107" s="149"/>
      <c r="Y107" s="205"/>
      <c r="Z107" s="143">
        <f t="shared" si="11"/>
        <v>3</v>
      </c>
      <c r="AA107" s="62">
        <f>MAX(Z107)</f>
        <v>3</v>
      </c>
      <c r="AB107" s="28" t="s">
        <v>68</v>
      </c>
    </row>
    <row r="108" spans="1:28" x14ac:dyDescent="0.3">
      <c r="A108" s="186" t="s">
        <v>546</v>
      </c>
      <c r="B108" s="190" t="str">
        <f t="shared" si="12"/>
        <v>Relate</v>
      </c>
      <c r="C108" s="190" t="s">
        <v>49</v>
      </c>
      <c r="D108" s="190" t="s">
        <v>33</v>
      </c>
      <c r="E108" s="191"/>
      <c r="F108" s="178" t="s">
        <v>24</v>
      </c>
      <c r="G108" s="190" t="s">
        <v>44</v>
      </c>
      <c r="H108" s="190" t="s">
        <v>236</v>
      </c>
      <c r="I108" s="192" t="s">
        <v>35</v>
      </c>
      <c r="J108" s="192" t="s">
        <v>602</v>
      </c>
      <c r="K108" s="190" t="s">
        <v>191</v>
      </c>
      <c r="L108" s="190" t="s">
        <v>38</v>
      </c>
      <c r="M108" s="190"/>
      <c r="N108" s="192" t="s">
        <v>39</v>
      </c>
      <c r="O108" s="190"/>
      <c r="P108" s="63">
        <v>44022</v>
      </c>
      <c r="Q108" s="134" t="s">
        <v>198</v>
      </c>
      <c r="R108" s="21"/>
      <c r="S108" s="192"/>
      <c r="T108" s="192"/>
      <c r="U108" s="21"/>
      <c r="V108" s="192"/>
      <c r="W108" s="47">
        <v>43291</v>
      </c>
      <c r="X108" s="142" t="s">
        <v>43</v>
      </c>
      <c r="Y108" s="205"/>
      <c r="Z108" s="62">
        <f t="shared" si="11"/>
        <v>2</v>
      </c>
      <c r="AA108" s="62">
        <f t="shared" ref="AA108:AA113" si="13">MAX($Z$100,$Z$102:$Z$105)</f>
        <v>3</v>
      </c>
      <c r="AB108" s="20" t="s">
        <v>226</v>
      </c>
    </row>
    <row r="109" spans="1:28" ht="31.2" x14ac:dyDescent="0.3">
      <c r="A109" s="27" t="s">
        <v>546</v>
      </c>
      <c r="B109" s="139" t="str">
        <f t="shared" si="12"/>
        <v>Relate</v>
      </c>
      <c r="C109" s="180" t="s">
        <v>49</v>
      </c>
      <c r="D109" s="180" t="s">
        <v>33</v>
      </c>
      <c r="E109" s="191"/>
      <c r="F109" s="178" t="s">
        <v>24</v>
      </c>
      <c r="G109" s="180" t="s">
        <v>69</v>
      </c>
      <c r="H109" s="180" t="s">
        <v>240</v>
      </c>
      <c r="I109" s="31" t="s">
        <v>139</v>
      </c>
      <c r="J109" s="31" t="s">
        <v>140</v>
      </c>
      <c r="K109" s="180" t="s">
        <v>141</v>
      </c>
      <c r="L109" s="180" t="s">
        <v>28</v>
      </c>
      <c r="M109" s="180"/>
      <c r="N109" s="192"/>
      <c r="O109" s="190"/>
      <c r="P109" s="63">
        <v>43917</v>
      </c>
      <c r="Q109" s="136" t="s">
        <v>708</v>
      </c>
      <c r="R109" s="21"/>
      <c r="S109" s="192"/>
      <c r="T109" s="192"/>
      <c r="U109" s="21"/>
      <c r="V109" s="192"/>
      <c r="W109" s="46"/>
      <c r="X109" s="142"/>
      <c r="Y109" s="153"/>
      <c r="Z109" s="143">
        <f t="shared" si="11"/>
        <v>5</v>
      </c>
      <c r="AA109" s="143">
        <f t="shared" si="13"/>
        <v>3</v>
      </c>
      <c r="AB109" s="28" t="s">
        <v>226</v>
      </c>
    </row>
    <row r="110" spans="1:28" x14ac:dyDescent="0.3">
      <c r="A110" s="186" t="s">
        <v>546</v>
      </c>
      <c r="B110" s="139" t="str">
        <f t="shared" si="12"/>
        <v>Relate</v>
      </c>
      <c r="C110" s="190" t="s">
        <v>49</v>
      </c>
      <c r="D110" s="190" t="s">
        <v>33</v>
      </c>
      <c r="E110" s="191"/>
      <c r="F110" s="178" t="s">
        <v>24</v>
      </c>
      <c r="G110" s="190" t="s">
        <v>540</v>
      </c>
      <c r="H110" s="190" t="s">
        <v>241</v>
      </c>
      <c r="I110" s="192" t="s">
        <v>35</v>
      </c>
      <c r="J110" s="192" t="s">
        <v>602</v>
      </c>
      <c r="K110" s="190" t="s">
        <v>242</v>
      </c>
      <c r="L110" s="190" t="s">
        <v>28</v>
      </c>
      <c r="M110" s="190"/>
      <c r="N110" s="192"/>
      <c r="O110" s="190"/>
      <c r="P110" s="206"/>
      <c r="Q110" s="207"/>
      <c r="R110" s="188">
        <v>44035</v>
      </c>
      <c r="S110" s="190" t="s">
        <v>45</v>
      </c>
      <c r="T110" s="190" t="s">
        <v>640</v>
      </c>
      <c r="U110" s="21"/>
      <c r="V110" s="192"/>
      <c r="W110" s="46"/>
      <c r="X110" s="142"/>
      <c r="Y110" s="205"/>
      <c r="Z110" s="62">
        <f t="shared" si="11"/>
        <v>2</v>
      </c>
      <c r="AA110" s="62">
        <f t="shared" si="13"/>
        <v>3</v>
      </c>
      <c r="AB110" s="20" t="s">
        <v>226</v>
      </c>
    </row>
    <row r="111" spans="1:28" ht="31.2" x14ac:dyDescent="0.3">
      <c r="A111" s="186" t="s">
        <v>546</v>
      </c>
      <c r="B111" s="139" t="str">
        <f t="shared" si="12"/>
        <v>Relate</v>
      </c>
      <c r="C111" s="190" t="s">
        <v>49</v>
      </c>
      <c r="D111" s="190" t="s">
        <v>33</v>
      </c>
      <c r="E111" s="191"/>
      <c r="F111" s="178" t="s">
        <v>63</v>
      </c>
      <c r="G111" s="190" t="s">
        <v>540</v>
      </c>
      <c r="H111" s="190" t="s">
        <v>243</v>
      </c>
      <c r="I111" s="192" t="s">
        <v>35</v>
      </c>
      <c r="J111" s="192" t="s">
        <v>602</v>
      </c>
      <c r="K111" s="190" t="s">
        <v>242</v>
      </c>
      <c r="L111" s="190" t="s">
        <v>38</v>
      </c>
      <c r="M111" s="190"/>
      <c r="N111" s="192"/>
      <c r="O111" s="190"/>
      <c r="P111" s="206"/>
      <c r="Q111" s="207"/>
      <c r="R111" s="188" t="s">
        <v>590</v>
      </c>
      <c r="S111" s="190" t="s">
        <v>591</v>
      </c>
      <c r="T111" s="190" t="s">
        <v>640</v>
      </c>
      <c r="U111" s="21"/>
      <c r="V111" s="192"/>
      <c r="W111" s="108">
        <v>43599</v>
      </c>
      <c r="X111" s="36" t="s">
        <v>43</v>
      </c>
      <c r="Y111" s="205"/>
      <c r="Z111" s="62">
        <f t="shared" si="11"/>
        <v>3</v>
      </c>
      <c r="AA111" s="62">
        <f t="shared" si="13"/>
        <v>3</v>
      </c>
      <c r="AB111" s="20" t="s">
        <v>226</v>
      </c>
    </row>
    <row r="112" spans="1:28" x14ac:dyDescent="0.3">
      <c r="A112" s="186" t="s">
        <v>546</v>
      </c>
      <c r="B112" s="139" t="str">
        <f t="shared" si="12"/>
        <v>Relate</v>
      </c>
      <c r="C112" s="190" t="s">
        <v>49</v>
      </c>
      <c r="D112" s="190" t="s">
        <v>33</v>
      </c>
      <c r="E112" s="191"/>
      <c r="F112" s="178" t="s">
        <v>24</v>
      </c>
      <c r="G112" s="190" t="s">
        <v>545</v>
      </c>
      <c r="H112" s="190" t="s">
        <v>244</v>
      </c>
      <c r="I112" s="192" t="s">
        <v>35</v>
      </c>
      <c r="J112" s="192" t="s">
        <v>602</v>
      </c>
      <c r="K112" s="190" t="s">
        <v>191</v>
      </c>
      <c r="L112" s="190" t="s">
        <v>38</v>
      </c>
      <c r="M112" s="190"/>
      <c r="N112" s="192" t="s">
        <v>39</v>
      </c>
      <c r="O112" s="190"/>
      <c r="P112" s="63">
        <v>44009</v>
      </c>
      <c r="Q112" s="134" t="s">
        <v>45</v>
      </c>
      <c r="R112" s="21"/>
      <c r="S112" s="192"/>
      <c r="T112" s="192"/>
      <c r="U112" s="21"/>
      <c r="V112" s="192"/>
      <c r="W112" s="46"/>
      <c r="X112" s="142"/>
      <c r="Y112" s="205"/>
      <c r="Z112" s="62">
        <f t="shared" si="11"/>
        <v>3</v>
      </c>
      <c r="AA112" s="62">
        <f t="shared" si="13"/>
        <v>3</v>
      </c>
      <c r="AB112" s="20" t="s">
        <v>226</v>
      </c>
    </row>
    <row r="113" spans="1:28" ht="46.8" x14ac:dyDescent="0.3">
      <c r="A113" s="186" t="s">
        <v>546</v>
      </c>
      <c r="B113" s="139" t="str">
        <f t="shared" si="12"/>
        <v>Relate</v>
      </c>
      <c r="C113" s="190" t="s">
        <v>49</v>
      </c>
      <c r="D113" s="190" t="s">
        <v>33</v>
      </c>
      <c r="E113" s="191"/>
      <c r="F113" s="178"/>
      <c r="G113" s="190" t="s">
        <v>542</v>
      </c>
      <c r="H113" s="190" t="s">
        <v>245</v>
      </c>
      <c r="I113" s="192" t="s">
        <v>169</v>
      </c>
      <c r="J113" s="192" t="s">
        <v>170</v>
      </c>
      <c r="K113" s="190" t="s">
        <v>246</v>
      </c>
      <c r="L113" s="190" t="s">
        <v>38</v>
      </c>
      <c r="M113" s="190"/>
      <c r="N113" s="192"/>
      <c r="O113" s="190" t="s">
        <v>247</v>
      </c>
      <c r="P113" s="63">
        <v>43860</v>
      </c>
      <c r="Q113" s="134" t="s">
        <v>248</v>
      </c>
      <c r="R113" s="145">
        <v>44090</v>
      </c>
      <c r="S113" s="192" t="s">
        <v>45</v>
      </c>
      <c r="T113" s="192" t="s">
        <v>706</v>
      </c>
      <c r="U113" s="145">
        <v>43775</v>
      </c>
      <c r="V113" s="192" t="s">
        <v>249</v>
      </c>
      <c r="W113" s="46"/>
      <c r="X113" s="142"/>
      <c r="Y113" s="205"/>
      <c r="Z113" s="62">
        <f t="shared" ref="Z113:Z144" si="14">IF(A113="Cloud computing (Protected B)",8,IF(A113="Cloud Computing (Unclassified)",10.5,IF(A113="Artificial Intelligence (AI) - Cyber Security",10.5,IF(A113="Gamification",10.5,IF(A113="Machine Learning",13,IF(A113="Artificial Intelligence (AI) - Chatbot",13,IF(OR(AND(G113="Backgrounder",L113="Planned",K113="TBD"),AND(G113="Research Summary",L113="Planned",K113="TBD")),1,IF(OR(G113="Backgrounder",G113="Research Summary"),2,IF(AND(OR(G113="Outlook",G113="PoC (technology)"),L113="Planned"),2,IF(OR(G113="Outlook",G113="PoC (technology)"),3,IF(AND(OR(G113="Adoption Strategy",G113="PoC (business)"),L113="Planned"),3,IF(OR(G113="Adoption Strategy",G113="PoC (business)"),5,IF(AND(OR(G113="Pilot",G113="Reference Architecture",G113="Standards"),L113="Planned"),5,IF(OR(G113="Pilot",G113="Reference Architecture",G113="Standards"),8,IF(AND(G113="Early Adopter",OR(L113="Planned",L113="In Progress")),11.25,IF(AND(G113="Early Adopter",L113="Complete"),13,0))))))))))))))))</f>
        <v>5</v>
      </c>
      <c r="AA113" s="62">
        <f t="shared" si="13"/>
        <v>3</v>
      </c>
      <c r="AB113" s="20" t="s">
        <v>226</v>
      </c>
    </row>
    <row r="114" spans="1:28" x14ac:dyDescent="0.3">
      <c r="A114" s="186" t="s">
        <v>250</v>
      </c>
      <c r="B114" s="139" t="str">
        <f t="shared" si="12"/>
        <v>Study</v>
      </c>
      <c r="C114" s="190" t="s">
        <v>32</v>
      </c>
      <c r="D114" s="190" t="s">
        <v>33</v>
      </c>
      <c r="E114" s="191"/>
      <c r="F114" s="178" t="s">
        <v>24</v>
      </c>
      <c r="G114" s="190" t="s">
        <v>44</v>
      </c>
      <c r="H114" s="190" t="s">
        <v>251</v>
      </c>
      <c r="I114" s="192" t="s">
        <v>35</v>
      </c>
      <c r="J114" s="192" t="s">
        <v>602</v>
      </c>
      <c r="K114" s="190" t="s">
        <v>234</v>
      </c>
      <c r="L114" s="190" t="s">
        <v>38</v>
      </c>
      <c r="M114" s="190"/>
      <c r="N114" s="192" t="s">
        <v>39</v>
      </c>
      <c r="O114" s="190"/>
      <c r="P114" s="63">
        <v>44022</v>
      </c>
      <c r="Q114" s="134" t="s">
        <v>198</v>
      </c>
      <c r="R114" s="21"/>
      <c r="S114" s="192"/>
      <c r="T114" s="192"/>
      <c r="U114" s="21"/>
      <c r="V114" s="192"/>
      <c r="W114" s="47">
        <v>43193</v>
      </c>
      <c r="X114" s="142" t="s">
        <v>580</v>
      </c>
      <c r="Y114" s="205"/>
      <c r="Z114" s="62">
        <f t="shared" si="14"/>
        <v>2</v>
      </c>
      <c r="AA114" s="62">
        <f>MAX(Z114)</f>
        <v>2</v>
      </c>
      <c r="AB114" s="20" t="s">
        <v>31</v>
      </c>
    </row>
    <row r="115" spans="1:28" x14ac:dyDescent="0.3">
      <c r="A115" s="186" t="s">
        <v>530</v>
      </c>
      <c r="B115" s="139" t="str">
        <f t="shared" si="12"/>
        <v>Study</v>
      </c>
      <c r="C115" s="190" t="s">
        <v>49</v>
      </c>
      <c r="D115" s="190" t="s">
        <v>23</v>
      </c>
      <c r="E115" s="191"/>
      <c r="F115" s="178" t="s">
        <v>54</v>
      </c>
      <c r="G115" s="190" t="s">
        <v>545</v>
      </c>
      <c r="H115" s="190" t="s">
        <v>531</v>
      </c>
      <c r="I115" s="192" t="s">
        <v>35</v>
      </c>
      <c r="J115" s="192" t="s">
        <v>602</v>
      </c>
      <c r="K115" s="192" t="s">
        <v>252</v>
      </c>
      <c r="L115" s="192" t="s">
        <v>28</v>
      </c>
      <c r="M115" s="192"/>
      <c r="N115" s="192"/>
      <c r="O115" s="190" t="s">
        <v>532</v>
      </c>
      <c r="P115" s="63">
        <v>44001</v>
      </c>
      <c r="Q115" s="134" t="s">
        <v>48</v>
      </c>
      <c r="R115" s="21"/>
      <c r="S115" s="192"/>
      <c r="T115" s="192"/>
      <c r="U115" s="21"/>
      <c r="V115" s="192"/>
      <c r="W115" s="46"/>
      <c r="X115" s="142"/>
      <c r="Y115" s="205"/>
      <c r="Z115" s="62">
        <f t="shared" si="14"/>
        <v>2</v>
      </c>
      <c r="AA115" s="62">
        <f>MAX(Z115)</f>
        <v>2</v>
      </c>
      <c r="AB115" s="20" t="s">
        <v>194</v>
      </c>
    </row>
    <row r="116" spans="1:28" x14ac:dyDescent="0.3">
      <c r="A116" s="27" t="s">
        <v>253</v>
      </c>
      <c r="B116" s="28" t="str">
        <f t="shared" si="12"/>
        <v>Study</v>
      </c>
      <c r="C116" s="190"/>
      <c r="D116" s="190" t="s">
        <v>23</v>
      </c>
      <c r="E116" s="191"/>
      <c r="F116" s="178" t="s">
        <v>24</v>
      </c>
      <c r="G116" s="180" t="s">
        <v>44</v>
      </c>
      <c r="H116" s="180" t="s">
        <v>44</v>
      </c>
      <c r="I116" s="31" t="s">
        <v>35</v>
      </c>
      <c r="J116" s="31" t="s">
        <v>602</v>
      </c>
      <c r="K116" s="31" t="s">
        <v>198</v>
      </c>
      <c r="L116" s="31" t="s">
        <v>28</v>
      </c>
      <c r="M116" s="192"/>
      <c r="N116" s="192"/>
      <c r="O116" s="192" t="s">
        <v>682</v>
      </c>
      <c r="P116" s="63">
        <v>44063</v>
      </c>
      <c r="Q116" s="134" t="s">
        <v>117</v>
      </c>
      <c r="R116" s="21"/>
      <c r="S116" s="192"/>
      <c r="T116" s="192"/>
      <c r="U116" s="21"/>
      <c r="V116" s="192"/>
      <c r="W116" s="46"/>
      <c r="X116" s="142"/>
      <c r="Y116" s="153"/>
      <c r="Z116" s="143">
        <f t="shared" si="14"/>
        <v>2</v>
      </c>
      <c r="AA116" s="143">
        <f>MAX(Z116)</f>
        <v>2</v>
      </c>
      <c r="AB116" s="28" t="s">
        <v>31</v>
      </c>
    </row>
    <row r="117" spans="1:28" x14ac:dyDescent="0.3">
      <c r="A117" s="186" t="s">
        <v>254</v>
      </c>
      <c r="B117" s="139" t="str">
        <f t="shared" si="12"/>
        <v>Plan</v>
      </c>
      <c r="C117" s="190" t="s">
        <v>49</v>
      </c>
      <c r="D117" s="190" t="s">
        <v>23</v>
      </c>
      <c r="E117" s="191"/>
      <c r="F117" s="178" t="s">
        <v>24</v>
      </c>
      <c r="G117" s="190" t="s">
        <v>44</v>
      </c>
      <c r="H117" s="190" t="s">
        <v>255</v>
      </c>
      <c r="I117" s="192" t="s">
        <v>35</v>
      </c>
      <c r="J117" s="192" t="s">
        <v>602</v>
      </c>
      <c r="K117" s="190" t="s">
        <v>37</v>
      </c>
      <c r="L117" s="190" t="s">
        <v>38</v>
      </c>
      <c r="M117" s="190"/>
      <c r="N117" s="192" t="s">
        <v>39</v>
      </c>
      <c r="O117" s="190"/>
      <c r="P117" s="63">
        <v>44009</v>
      </c>
      <c r="Q117" s="134" t="s">
        <v>45</v>
      </c>
      <c r="R117" s="21"/>
      <c r="S117" s="192"/>
      <c r="T117" s="192"/>
      <c r="U117" s="21"/>
      <c r="V117" s="192"/>
      <c r="W117" s="47">
        <v>43683</v>
      </c>
      <c r="X117" s="142" t="s">
        <v>256</v>
      </c>
      <c r="Y117" s="154"/>
      <c r="Z117" s="62">
        <f t="shared" si="14"/>
        <v>2</v>
      </c>
      <c r="AA117" s="187">
        <f>MAX($Z$109:$Z$111)</f>
        <v>5</v>
      </c>
      <c r="AB117" s="20" t="s">
        <v>194</v>
      </c>
    </row>
    <row r="118" spans="1:28" ht="62.4" x14ac:dyDescent="0.3">
      <c r="A118" s="186" t="s">
        <v>254</v>
      </c>
      <c r="B118" s="139" t="str">
        <f t="shared" si="12"/>
        <v>Plan</v>
      </c>
      <c r="C118" s="190"/>
      <c r="D118" s="190"/>
      <c r="E118" s="191"/>
      <c r="F118" s="178" t="s">
        <v>24</v>
      </c>
      <c r="G118" s="190" t="s">
        <v>540</v>
      </c>
      <c r="H118" s="190" t="s">
        <v>536</v>
      </c>
      <c r="I118" s="192" t="s">
        <v>35</v>
      </c>
      <c r="J118" s="192" t="s">
        <v>602</v>
      </c>
      <c r="K118" s="190" t="s">
        <v>45</v>
      </c>
      <c r="L118" s="190" t="s">
        <v>38</v>
      </c>
      <c r="M118" s="190"/>
      <c r="N118" s="192"/>
      <c r="O118" s="190" t="s">
        <v>537</v>
      </c>
      <c r="P118" s="63">
        <v>44006</v>
      </c>
      <c r="Q118" s="134" t="s">
        <v>45</v>
      </c>
      <c r="R118" s="21"/>
      <c r="S118" s="192"/>
      <c r="T118" s="192"/>
      <c r="U118" s="145">
        <v>44224</v>
      </c>
      <c r="V118" s="192" t="s">
        <v>768</v>
      </c>
      <c r="W118" s="47"/>
      <c r="X118" s="142"/>
      <c r="Y118" s="154"/>
      <c r="Z118" s="62">
        <f t="shared" si="14"/>
        <v>3</v>
      </c>
      <c r="AA118" s="187">
        <f>MAX($Z$109:$Z$111)</f>
        <v>5</v>
      </c>
      <c r="AB118" s="20"/>
    </row>
    <row r="119" spans="1:28" x14ac:dyDescent="0.3">
      <c r="A119" s="186" t="s">
        <v>254</v>
      </c>
      <c r="B119" s="139" t="str">
        <f t="shared" si="12"/>
        <v>Plan</v>
      </c>
      <c r="C119" s="190" t="s">
        <v>49</v>
      </c>
      <c r="D119" s="190" t="s">
        <v>23</v>
      </c>
      <c r="E119" s="191"/>
      <c r="F119" s="178" t="s">
        <v>24</v>
      </c>
      <c r="G119" s="190" t="s">
        <v>545</v>
      </c>
      <c r="H119" s="190" t="s">
        <v>257</v>
      </c>
      <c r="I119" s="192" t="s">
        <v>35</v>
      </c>
      <c r="J119" s="192" t="s">
        <v>602</v>
      </c>
      <c r="K119" s="190" t="s">
        <v>45</v>
      </c>
      <c r="L119" s="190" t="s">
        <v>46</v>
      </c>
      <c r="M119" s="190"/>
      <c r="N119" s="192"/>
      <c r="O119" s="190"/>
      <c r="P119" s="63">
        <v>44009</v>
      </c>
      <c r="Q119" s="134" t="s">
        <v>45</v>
      </c>
      <c r="R119" s="21"/>
      <c r="S119" s="192"/>
      <c r="T119" s="192"/>
      <c r="U119" s="21"/>
      <c r="V119" s="192"/>
      <c r="W119" s="46"/>
      <c r="X119" s="142"/>
      <c r="Y119" s="154"/>
      <c r="Z119" s="62">
        <f t="shared" si="14"/>
        <v>3</v>
      </c>
      <c r="AA119" s="187">
        <f>MAX($Z$109:$Z$111)</f>
        <v>5</v>
      </c>
      <c r="AB119" s="20" t="s">
        <v>194</v>
      </c>
    </row>
    <row r="120" spans="1:28" x14ac:dyDescent="0.3">
      <c r="A120" s="186" t="s">
        <v>258</v>
      </c>
      <c r="B120" s="139" t="str">
        <f t="shared" si="12"/>
        <v>Study</v>
      </c>
      <c r="C120" s="190" t="s">
        <v>49</v>
      </c>
      <c r="D120" s="190" t="s">
        <v>33</v>
      </c>
      <c r="E120" s="191" t="s">
        <v>53</v>
      </c>
      <c r="F120" s="178" t="s">
        <v>24</v>
      </c>
      <c r="G120" s="190" t="s">
        <v>44</v>
      </c>
      <c r="H120" s="190" t="s">
        <v>259</v>
      </c>
      <c r="I120" s="192" t="s">
        <v>35</v>
      </c>
      <c r="J120" s="192" t="s">
        <v>602</v>
      </c>
      <c r="K120" s="190" t="s">
        <v>45</v>
      </c>
      <c r="L120" s="190" t="s">
        <v>38</v>
      </c>
      <c r="M120" s="190"/>
      <c r="N120" s="192"/>
      <c r="O120" s="190"/>
      <c r="P120" s="63">
        <v>44009</v>
      </c>
      <c r="Q120" s="134" t="s">
        <v>45</v>
      </c>
      <c r="R120" s="145"/>
      <c r="S120" s="108"/>
      <c r="T120" s="108"/>
      <c r="U120" s="145"/>
      <c r="V120" s="192"/>
      <c r="W120" s="47"/>
      <c r="X120" s="142"/>
      <c r="Y120" s="205"/>
      <c r="Z120" s="62">
        <f t="shared" si="14"/>
        <v>2</v>
      </c>
      <c r="AA120" s="62">
        <f>MAX(Z120)</f>
        <v>2</v>
      </c>
      <c r="AB120" s="20" t="s">
        <v>31</v>
      </c>
    </row>
    <row r="121" spans="1:28" ht="124.8" x14ac:dyDescent="0.3">
      <c r="A121" s="186" t="s">
        <v>260</v>
      </c>
      <c r="B121" s="139" t="str">
        <f t="shared" si="12"/>
        <v>Adopt</v>
      </c>
      <c r="C121" s="190"/>
      <c r="D121" s="190" t="s">
        <v>43</v>
      </c>
      <c r="E121" s="191" t="s">
        <v>53</v>
      </c>
      <c r="F121" s="178" t="s">
        <v>54</v>
      </c>
      <c r="G121" s="190" t="s">
        <v>69</v>
      </c>
      <c r="H121" s="190" t="s">
        <v>587</v>
      </c>
      <c r="I121" s="192" t="s">
        <v>64</v>
      </c>
      <c r="J121" s="192" t="s">
        <v>65</v>
      </c>
      <c r="K121" s="190" t="s">
        <v>78</v>
      </c>
      <c r="L121" s="190" t="s">
        <v>46</v>
      </c>
      <c r="M121" s="190"/>
      <c r="N121" s="192"/>
      <c r="O121" s="22" t="s">
        <v>724</v>
      </c>
      <c r="P121" s="63">
        <v>44109</v>
      </c>
      <c r="Q121" s="134" t="s">
        <v>79</v>
      </c>
      <c r="R121" s="145"/>
      <c r="S121" s="108"/>
      <c r="T121" s="108"/>
      <c r="U121" s="145">
        <v>43943</v>
      </c>
      <c r="V121" s="192" t="s">
        <v>82</v>
      </c>
      <c r="W121" s="46"/>
      <c r="X121" s="142"/>
      <c r="Y121" s="205"/>
      <c r="Z121" s="62">
        <f t="shared" si="14"/>
        <v>8</v>
      </c>
      <c r="AA121" s="62">
        <f>MAX(Z121)</f>
        <v>8</v>
      </c>
      <c r="AB121" s="20" t="s">
        <v>68</v>
      </c>
    </row>
    <row r="122" spans="1:28" ht="46.8" x14ac:dyDescent="0.3">
      <c r="A122" s="212" t="s">
        <v>702</v>
      </c>
      <c r="B122" s="139" t="str">
        <f t="shared" si="12"/>
        <v>Study</v>
      </c>
      <c r="C122" s="187"/>
      <c r="D122" s="190"/>
      <c r="E122" s="24"/>
      <c r="F122" s="178" t="s">
        <v>24</v>
      </c>
      <c r="G122" s="25" t="s">
        <v>44</v>
      </c>
      <c r="H122" s="26" t="s">
        <v>661</v>
      </c>
      <c r="I122" s="25" t="s">
        <v>35</v>
      </c>
      <c r="J122" s="25" t="s">
        <v>602</v>
      </c>
      <c r="K122" s="25" t="s">
        <v>128</v>
      </c>
      <c r="L122" s="25" t="s">
        <v>46</v>
      </c>
      <c r="M122" s="25"/>
      <c r="N122" s="118"/>
      <c r="O122" s="25"/>
      <c r="P122" s="108">
        <v>44056</v>
      </c>
      <c r="Q122" s="136" t="s">
        <v>117</v>
      </c>
      <c r="R122" s="145">
        <v>44085</v>
      </c>
      <c r="S122" s="192" t="s">
        <v>45</v>
      </c>
      <c r="T122" s="192" t="s">
        <v>703</v>
      </c>
      <c r="U122" s="21"/>
      <c r="V122" s="25"/>
      <c r="W122" s="217"/>
      <c r="X122" s="218"/>
      <c r="Y122" s="205"/>
      <c r="Z122" s="62">
        <f t="shared" si="14"/>
        <v>2</v>
      </c>
      <c r="AA122" s="62">
        <f>MAX(Z122)</f>
        <v>2</v>
      </c>
      <c r="AB122" s="33"/>
    </row>
    <row r="123" spans="1:28" ht="31.2" x14ac:dyDescent="0.3">
      <c r="A123" s="186" t="s">
        <v>261</v>
      </c>
      <c r="B123" s="139" t="str">
        <f t="shared" si="12"/>
        <v>Adopt/Readiness</v>
      </c>
      <c r="C123" s="190"/>
      <c r="D123" s="190"/>
      <c r="E123" s="191"/>
      <c r="F123" s="178"/>
      <c r="G123" s="190" t="s">
        <v>540</v>
      </c>
      <c r="H123" s="25" t="s">
        <v>600</v>
      </c>
      <c r="I123" s="25" t="s">
        <v>64</v>
      </c>
      <c r="J123" s="190" t="s">
        <v>36</v>
      </c>
      <c r="K123" s="26" t="s">
        <v>601</v>
      </c>
      <c r="L123" s="25" t="s">
        <v>46</v>
      </c>
      <c r="M123" s="25"/>
      <c r="N123" s="118"/>
      <c r="O123" s="208" t="s">
        <v>725</v>
      </c>
      <c r="P123" s="108">
        <v>44109</v>
      </c>
      <c r="Q123" s="136" t="s">
        <v>79</v>
      </c>
      <c r="R123" s="145">
        <v>44084</v>
      </c>
      <c r="S123" s="108" t="s">
        <v>45</v>
      </c>
      <c r="T123" s="108" t="s">
        <v>697</v>
      </c>
      <c r="U123" s="145"/>
      <c r="V123" s="192"/>
      <c r="W123" s="46"/>
      <c r="X123" s="142"/>
      <c r="Y123" s="205"/>
      <c r="Z123" s="62">
        <f t="shared" si="14"/>
        <v>10.5</v>
      </c>
      <c r="AA123" s="62">
        <f>MAX(Z123)</f>
        <v>10.5</v>
      </c>
      <c r="AB123" s="20"/>
    </row>
    <row r="124" spans="1:28" ht="156" x14ac:dyDescent="0.3">
      <c r="A124" s="186" t="s">
        <v>261</v>
      </c>
      <c r="B124" s="139" t="str">
        <f t="shared" si="12"/>
        <v>Adopt/Readiness</v>
      </c>
      <c r="C124" s="190" t="s">
        <v>49</v>
      </c>
      <c r="D124" s="190" t="s">
        <v>43</v>
      </c>
      <c r="E124" s="191"/>
      <c r="F124" s="178" t="s">
        <v>101</v>
      </c>
      <c r="G124" s="190" t="s">
        <v>69</v>
      </c>
      <c r="H124" s="190" t="s">
        <v>524</v>
      </c>
      <c r="I124" s="192" t="s">
        <v>64</v>
      </c>
      <c r="J124" s="192" t="s">
        <v>65</v>
      </c>
      <c r="K124" s="190" t="s">
        <v>181</v>
      </c>
      <c r="L124" s="190" t="s">
        <v>46</v>
      </c>
      <c r="M124" s="190"/>
      <c r="N124" s="192"/>
      <c r="O124" s="22" t="s">
        <v>726</v>
      </c>
      <c r="P124" s="108">
        <v>44109</v>
      </c>
      <c r="Q124" s="136" t="s">
        <v>79</v>
      </c>
      <c r="R124" s="21"/>
      <c r="S124" s="192"/>
      <c r="T124" s="192"/>
      <c r="U124" s="21"/>
      <c r="V124" s="192"/>
      <c r="W124" s="46"/>
      <c r="X124" s="142"/>
      <c r="Y124" s="205"/>
      <c r="Z124" s="62">
        <f t="shared" si="14"/>
        <v>10.5</v>
      </c>
      <c r="AA124" s="62">
        <f t="shared" ref="AA124:AA138" si="15">MAX($Z$115:$Z$129)</f>
        <v>10.5</v>
      </c>
      <c r="AB124" s="20" t="s">
        <v>83</v>
      </c>
    </row>
    <row r="125" spans="1:28" ht="124.8" x14ac:dyDescent="0.3">
      <c r="A125" s="186" t="s">
        <v>261</v>
      </c>
      <c r="B125" s="139" t="str">
        <f t="shared" si="12"/>
        <v>Adopt/Readiness</v>
      </c>
      <c r="C125" s="190" t="s">
        <v>49</v>
      </c>
      <c r="D125" s="190" t="s">
        <v>43</v>
      </c>
      <c r="E125" s="191"/>
      <c r="F125" s="178" t="s">
        <v>63</v>
      </c>
      <c r="G125" s="190" t="s">
        <v>69</v>
      </c>
      <c r="H125" s="190" t="s">
        <v>263</v>
      </c>
      <c r="I125" s="192" t="s">
        <v>64</v>
      </c>
      <c r="J125" s="192" t="s">
        <v>65</v>
      </c>
      <c r="K125" s="190" t="s">
        <v>79</v>
      </c>
      <c r="L125" s="190" t="s">
        <v>46</v>
      </c>
      <c r="M125" s="190"/>
      <c r="N125" s="192"/>
      <c r="O125" s="22" t="s">
        <v>727</v>
      </c>
      <c r="P125" s="108">
        <v>44109</v>
      </c>
      <c r="Q125" s="136" t="s">
        <v>79</v>
      </c>
      <c r="R125" s="21"/>
      <c r="S125" s="192"/>
      <c r="T125" s="192"/>
      <c r="U125" s="21"/>
      <c r="V125" s="192"/>
      <c r="W125" s="46"/>
      <c r="X125" s="142"/>
      <c r="Y125" s="205"/>
      <c r="Z125" s="62">
        <f t="shared" si="14"/>
        <v>10.5</v>
      </c>
      <c r="AA125" s="62">
        <f t="shared" si="15"/>
        <v>10.5</v>
      </c>
      <c r="AB125" s="20" t="s">
        <v>83</v>
      </c>
    </row>
    <row r="126" spans="1:28" ht="31.2" x14ac:dyDescent="0.3">
      <c r="A126" s="186" t="s">
        <v>261</v>
      </c>
      <c r="B126" s="139" t="str">
        <f t="shared" si="12"/>
        <v>Adopt/Readiness</v>
      </c>
      <c r="C126" s="190"/>
      <c r="D126" s="190" t="s">
        <v>43</v>
      </c>
      <c r="E126" s="191"/>
      <c r="F126" s="178" t="s">
        <v>63</v>
      </c>
      <c r="G126" s="190" t="s">
        <v>352</v>
      </c>
      <c r="H126" s="190" t="s">
        <v>264</v>
      </c>
      <c r="I126" s="192" t="s">
        <v>64</v>
      </c>
      <c r="J126" s="192" t="s">
        <v>65</v>
      </c>
      <c r="K126" s="190" t="s">
        <v>181</v>
      </c>
      <c r="L126" s="190" t="s">
        <v>38</v>
      </c>
      <c r="M126" s="190"/>
      <c r="N126" s="192"/>
      <c r="O126" s="22" t="s">
        <v>728</v>
      </c>
      <c r="P126" s="108">
        <v>44109</v>
      </c>
      <c r="Q126" s="136" t="s">
        <v>79</v>
      </c>
      <c r="R126" s="188">
        <v>44009</v>
      </c>
      <c r="S126" s="190" t="s">
        <v>45</v>
      </c>
      <c r="T126" s="190" t="s">
        <v>642</v>
      </c>
      <c r="U126" s="188">
        <v>43873</v>
      </c>
      <c r="V126" s="192"/>
      <c r="W126" s="47"/>
      <c r="X126" s="142"/>
      <c r="Y126" s="205"/>
      <c r="Z126" s="62">
        <f t="shared" si="14"/>
        <v>10.5</v>
      </c>
      <c r="AA126" s="62">
        <f t="shared" si="15"/>
        <v>10.5</v>
      </c>
      <c r="AB126" s="20" t="s">
        <v>83</v>
      </c>
    </row>
    <row r="127" spans="1:28" ht="31.2" x14ac:dyDescent="0.3">
      <c r="A127" s="186" t="s">
        <v>261</v>
      </c>
      <c r="B127" s="139" t="str">
        <f t="shared" si="12"/>
        <v>Adopt/Readiness</v>
      </c>
      <c r="C127" s="190" t="s">
        <v>49</v>
      </c>
      <c r="D127" s="190" t="s">
        <v>43</v>
      </c>
      <c r="E127" s="191"/>
      <c r="F127" s="178" t="s">
        <v>63</v>
      </c>
      <c r="G127" s="190" t="s">
        <v>352</v>
      </c>
      <c r="H127" s="190" t="s">
        <v>265</v>
      </c>
      <c r="I127" s="192" t="s">
        <v>64</v>
      </c>
      <c r="J127" s="192" t="s">
        <v>65</v>
      </c>
      <c r="K127" s="190" t="s">
        <v>181</v>
      </c>
      <c r="L127" s="190" t="s">
        <v>38</v>
      </c>
      <c r="M127" s="190"/>
      <c r="N127" s="192"/>
      <c r="O127" s="22" t="s">
        <v>728</v>
      </c>
      <c r="P127" s="108">
        <v>44109</v>
      </c>
      <c r="Q127" s="136" t="s">
        <v>79</v>
      </c>
      <c r="R127" s="188">
        <v>44010</v>
      </c>
      <c r="S127" s="190" t="s">
        <v>45</v>
      </c>
      <c r="T127" s="190" t="s">
        <v>642</v>
      </c>
      <c r="U127" s="188" t="s">
        <v>266</v>
      </c>
      <c r="V127" s="192" t="s">
        <v>267</v>
      </c>
      <c r="W127" s="47">
        <v>43795</v>
      </c>
      <c r="X127" s="142" t="s">
        <v>268</v>
      </c>
      <c r="Y127" s="205"/>
      <c r="Z127" s="62">
        <f t="shared" si="14"/>
        <v>10.5</v>
      </c>
      <c r="AA127" s="62">
        <f t="shared" si="15"/>
        <v>10.5</v>
      </c>
      <c r="AB127" s="20" t="s">
        <v>83</v>
      </c>
    </row>
    <row r="128" spans="1:28" x14ac:dyDescent="0.3">
      <c r="A128" s="186" t="s">
        <v>261</v>
      </c>
      <c r="B128" s="139" t="str">
        <f t="shared" si="12"/>
        <v>Adopt/Readiness</v>
      </c>
      <c r="C128" s="190" t="s">
        <v>49</v>
      </c>
      <c r="D128" s="190" t="s">
        <v>43</v>
      </c>
      <c r="E128" s="191"/>
      <c r="F128" s="178" t="s">
        <v>24</v>
      </c>
      <c r="G128" s="190" t="s">
        <v>44</v>
      </c>
      <c r="H128" s="190" t="s">
        <v>269</v>
      </c>
      <c r="I128" s="192" t="s">
        <v>35</v>
      </c>
      <c r="J128" s="192" t="s">
        <v>602</v>
      </c>
      <c r="K128" s="190" t="s">
        <v>270</v>
      </c>
      <c r="L128" s="190" t="s">
        <v>38</v>
      </c>
      <c r="M128" s="190"/>
      <c r="N128" s="192" t="s">
        <v>39</v>
      </c>
      <c r="O128" s="190"/>
      <c r="P128" s="63">
        <v>44022</v>
      </c>
      <c r="Q128" s="134" t="s">
        <v>198</v>
      </c>
      <c r="R128" s="21"/>
      <c r="S128" s="192"/>
      <c r="T128" s="192"/>
      <c r="U128" s="21"/>
      <c r="V128" s="192"/>
      <c r="W128" s="108">
        <v>43207</v>
      </c>
      <c r="X128" s="191" t="s">
        <v>579</v>
      </c>
      <c r="Y128" s="205"/>
      <c r="Z128" s="62">
        <f t="shared" si="14"/>
        <v>10.5</v>
      </c>
      <c r="AA128" s="62">
        <f t="shared" si="15"/>
        <v>10.5</v>
      </c>
      <c r="AB128" s="20" t="s">
        <v>83</v>
      </c>
    </row>
    <row r="129" spans="1:28" x14ac:dyDescent="0.3">
      <c r="A129" s="186" t="s">
        <v>261</v>
      </c>
      <c r="B129" s="139" t="str">
        <f t="shared" si="12"/>
        <v>Adopt/Readiness</v>
      </c>
      <c r="C129" s="190" t="s">
        <v>49</v>
      </c>
      <c r="D129" s="190" t="s">
        <v>43</v>
      </c>
      <c r="E129" s="191"/>
      <c r="F129" s="178" t="s">
        <v>24</v>
      </c>
      <c r="G129" s="190" t="s">
        <v>545</v>
      </c>
      <c r="H129" s="190" t="s">
        <v>271</v>
      </c>
      <c r="I129" s="192" t="s">
        <v>35</v>
      </c>
      <c r="J129" s="192" t="s">
        <v>602</v>
      </c>
      <c r="K129" s="190" t="s">
        <v>270</v>
      </c>
      <c r="L129" s="190" t="s">
        <v>38</v>
      </c>
      <c r="M129" s="190"/>
      <c r="N129" s="192" t="s">
        <v>39</v>
      </c>
      <c r="O129" s="190"/>
      <c r="P129" s="188">
        <v>44021</v>
      </c>
      <c r="Q129" s="157" t="s">
        <v>198</v>
      </c>
      <c r="R129" s="21"/>
      <c r="S129" s="192"/>
      <c r="T129" s="192"/>
      <c r="U129" s="21"/>
      <c r="V129" s="192"/>
      <c r="W129" s="108">
        <v>43473</v>
      </c>
      <c r="X129" s="191" t="s">
        <v>570</v>
      </c>
      <c r="Y129" s="205"/>
      <c r="Z129" s="62">
        <f t="shared" si="14"/>
        <v>10.5</v>
      </c>
      <c r="AA129" s="62">
        <f t="shared" si="15"/>
        <v>10.5</v>
      </c>
      <c r="AB129" s="20" t="s">
        <v>83</v>
      </c>
    </row>
    <row r="130" spans="1:28" ht="156" x14ac:dyDescent="0.3">
      <c r="A130" s="186" t="s">
        <v>261</v>
      </c>
      <c r="B130" s="139" t="str">
        <f t="shared" si="12"/>
        <v>Adopt/Readiness</v>
      </c>
      <c r="C130" s="190" t="s">
        <v>49</v>
      </c>
      <c r="D130" s="190" t="s">
        <v>43</v>
      </c>
      <c r="E130" s="191"/>
      <c r="F130" s="178" t="s">
        <v>101</v>
      </c>
      <c r="G130" s="190" t="s">
        <v>69</v>
      </c>
      <c r="H130" s="190" t="s">
        <v>272</v>
      </c>
      <c r="I130" s="192" t="s">
        <v>64</v>
      </c>
      <c r="J130" s="192" t="s">
        <v>65</v>
      </c>
      <c r="K130" s="190" t="s">
        <v>181</v>
      </c>
      <c r="L130" s="190" t="s">
        <v>46</v>
      </c>
      <c r="M130" s="190"/>
      <c r="N130" s="192"/>
      <c r="O130" s="190" t="s">
        <v>273</v>
      </c>
      <c r="P130" s="188">
        <v>43978</v>
      </c>
      <c r="Q130" s="157" t="s">
        <v>262</v>
      </c>
      <c r="R130" s="145"/>
      <c r="S130" s="108"/>
      <c r="T130" s="108"/>
      <c r="U130" s="145">
        <v>43775</v>
      </c>
      <c r="V130" s="192"/>
      <c r="W130" s="46"/>
      <c r="X130" s="142"/>
      <c r="Y130" s="205"/>
      <c r="Z130" s="62">
        <f t="shared" si="14"/>
        <v>10.5</v>
      </c>
      <c r="AA130" s="62">
        <f t="shared" si="15"/>
        <v>10.5</v>
      </c>
      <c r="AB130" s="20" t="s">
        <v>83</v>
      </c>
    </row>
    <row r="131" spans="1:28" ht="31.2" x14ac:dyDescent="0.3">
      <c r="A131" s="186" t="s">
        <v>261</v>
      </c>
      <c r="B131" s="186" t="str">
        <f t="shared" si="12"/>
        <v>Adopt/Readiness</v>
      </c>
      <c r="C131" s="190" t="s">
        <v>49</v>
      </c>
      <c r="D131" s="190" t="s">
        <v>43</v>
      </c>
      <c r="E131" s="191"/>
      <c r="F131" s="178" t="s">
        <v>24</v>
      </c>
      <c r="G131" s="190" t="s">
        <v>69</v>
      </c>
      <c r="H131" s="190" t="s">
        <v>274</v>
      </c>
      <c r="I131" s="192" t="s">
        <v>64</v>
      </c>
      <c r="J131" s="192" t="s">
        <v>65</v>
      </c>
      <c r="K131" s="190" t="s">
        <v>181</v>
      </c>
      <c r="L131" s="190" t="s">
        <v>46</v>
      </c>
      <c r="M131" s="190"/>
      <c r="N131" s="192"/>
      <c r="O131" s="22" t="s">
        <v>728</v>
      </c>
      <c r="P131" s="145">
        <v>44109</v>
      </c>
      <c r="Q131" s="209" t="s">
        <v>79</v>
      </c>
      <c r="R131" s="21"/>
      <c r="S131" s="192"/>
      <c r="T131" s="192"/>
      <c r="U131" s="21"/>
      <c r="V131" s="192"/>
      <c r="W131" s="46"/>
      <c r="X131" s="142"/>
      <c r="Y131" s="205"/>
      <c r="Z131" s="62">
        <f t="shared" si="14"/>
        <v>10.5</v>
      </c>
      <c r="AA131" s="62">
        <f t="shared" si="15"/>
        <v>10.5</v>
      </c>
      <c r="AB131" s="20" t="s">
        <v>83</v>
      </c>
    </row>
    <row r="132" spans="1:28" ht="31.2" x14ac:dyDescent="0.3">
      <c r="A132" s="186" t="s">
        <v>261</v>
      </c>
      <c r="B132" s="139" t="str">
        <f t="shared" ref="B132:B163" si="16">IF(AA132=1,"Identify",IF(AA132=2,"Study",IF(AA132=3,"Relate",IF(AA132=4.5,"Relate/Plan",IF(AA132=5,"Plan",IF(AA132=8,"Adopt",IF(AA132=10.5,"Adopt/Readiness",IF(AA132=13,"Readiness","TBD"))))))))</f>
        <v>Adopt/Readiness</v>
      </c>
      <c r="C132" s="190" t="s">
        <v>49</v>
      </c>
      <c r="D132" s="190" t="s">
        <v>43</v>
      </c>
      <c r="E132" s="191"/>
      <c r="F132" s="178" t="s">
        <v>24</v>
      </c>
      <c r="G132" s="190" t="s">
        <v>69</v>
      </c>
      <c r="H132" s="190" t="s">
        <v>275</v>
      </c>
      <c r="I132" s="192" t="s">
        <v>64</v>
      </c>
      <c r="J132" s="192" t="s">
        <v>65</v>
      </c>
      <c r="K132" s="190" t="s">
        <v>181</v>
      </c>
      <c r="L132" s="190" t="s">
        <v>46</v>
      </c>
      <c r="M132" s="190"/>
      <c r="N132" s="192"/>
      <c r="O132" s="22" t="s">
        <v>728</v>
      </c>
      <c r="P132" s="145">
        <v>44109</v>
      </c>
      <c r="Q132" s="209" t="s">
        <v>79</v>
      </c>
      <c r="R132" s="21"/>
      <c r="S132" s="192"/>
      <c r="T132" s="192"/>
      <c r="U132" s="21"/>
      <c r="V132" s="192"/>
      <c r="W132" s="46"/>
      <c r="X132" s="142"/>
      <c r="Y132" s="205"/>
      <c r="Z132" s="62">
        <f t="shared" si="14"/>
        <v>10.5</v>
      </c>
      <c r="AA132" s="62">
        <f t="shared" si="15"/>
        <v>10.5</v>
      </c>
      <c r="AB132" s="20" t="s">
        <v>83</v>
      </c>
    </row>
    <row r="133" spans="1:28" ht="46.8" x14ac:dyDescent="0.3">
      <c r="A133" s="186" t="s">
        <v>261</v>
      </c>
      <c r="B133" s="139" t="str">
        <f t="shared" si="16"/>
        <v>Adopt/Readiness</v>
      </c>
      <c r="C133" s="190" t="s">
        <v>49</v>
      </c>
      <c r="D133" s="190" t="s">
        <v>43</v>
      </c>
      <c r="E133" s="191"/>
      <c r="F133" s="178" t="s">
        <v>24</v>
      </c>
      <c r="G133" s="190" t="s">
        <v>69</v>
      </c>
      <c r="H133" s="190" t="s">
        <v>276</v>
      </c>
      <c r="I133" s="192" t="s">
        <v>64</v>
      </c>
      <c r="J133" s="192" t="s">
        <v>65</v>
      </c>
      <c r="K133" s="190" t="s">
        <v>181</v>
      </c>
      <c r="L133" s="190" t="s">
        <v>46</v>
      </c>
      <c r="M133" s="190"/>
      <c r="N133" s="192"/>
      <c r="O133" s="22" t="s">
        <v>729</v>
      </c>
      <c r="P133" s="108">
        <v>44109</v>
      </c>
      <c r="Q133" s="136" t="s">
        <v>79</v>
      </c>
      <c r="R133" s="145"/>
      <c r="S133" s="108"/>
      <c r="T133" s="108"/>
      <c r="U133" s="145">
        <v>43791</v>
      </c>
      <c r="V133" s="192"/>
      <c r="W133" s="46"/>
      <c r="X133" s="142"/>
      <c r="Y133" s="205"/>
      <c r="Z133" s="62">
        <f t="shared" si="14"/>
        <v>10.5</v>
      </c>
      <c r="AA133" s="62">
        <f t="shared" si="15"/>
        <v>10.5</v>
      </c>
      <c r="AB133" s="20" t="s">
        <v>83</v>
      </c>
    </row>
    <row r="134" spans="1:28" ht="124.8" x14ac:dyDescent="0.3">
      <c r="A134" s="186" t="s">
        <v>261</v>
      </c>
      <c r="B134" s="139" t="str">
        <f t="shared" si="16"/>
        <v>Adopt/Readiness</v>
      </c>
      <c r="C134" s="190" t="s">
        <v>49</v>
      </c>
      <c r="D134" s="190" t="s">
        <v>43</v>
      </c>
      <c r="E134" s="191"/>
      <c r="F134" s="178" t="s">
        <v>24</v>
      </c>
      <c r="G134" s="190" t="s">
        <v>69</v>
      </c>
      <c r="H134" s="190" t="s">
        <v>277</v>
      </c>
      <c r="I134" s="192" t="s">
        <v>64</v>
      </c>
      <c r="J134" s="192" t="s">
        <v>65</v>
      </c>
      <c r="K134" s="190" t="s">
        <v>181</v>
      </c>
      <c r="L134" s="190" t="s">
        <v>38</v>
      </c>
      <c r="M134" s="190"/>
      <c r="N134" s="192"/>
      <c r="O134" s="190" t="s">
        <v>278</v>
      </c>
      <c r="P134" s="63">
        <v>43978</v>
      </c>
      <c r="Q134" s="134" t="s">
        <v>262</v>
      </c>
      <c r="R134" s="145"/>
      <c r="S134" s="108"/>
      <c r="T134" s="108"/>
      <c r="U134" s="145">
        <v>43817</v>
      </c>
      <c r="V134" s="192" t="s">
        <v>82</v>
      </c>
      <c r="W134" s="46"/>
      <c r="X134" s="142"/>
      <c r="Y134" s="205"/>
      <c r="Z134" s="62">
        <f t="shared" si="14"/>
        <v>10.5</v>
      </c>
      <c r="AA134" s="62">
        <f t="shared" si="15"/>
        <v>10.5</v>
      </c>
      <c r="AB134" s="20" t="s">
        <v>83</v>
      </c>
    </row>
    <row r="135" spans="1:28" ht="62.4" x14ac:dyDescent="0.3">
      <c r="A135" s="186" t="s">
        <v>261</v>
      </c>
      <c r="B135" s="139" t="str">
        <f t="shared" si="16"/>
        <v>Adopt/Readiness</v>
      </c>
      <c r="C135" s="190" t="s">
        <v>49</v>
      </c>
      <c r="D135" s="190" t="s">
        <v>43</v>
      </c>
      <c r="E135" s="191"/>
      <c r="F135" s="178"/>
      <c r="G135" s="190" t="s">
        <v>69</v>
      </c>
      <c r="H135" s="190" t="s">
        <v>279</v>
      </c>
      <c r="I135" s="192" t="s">
        <v>64</v>
      </c>
      <c r="J135" s="192" t="s">
        <v>65</v>
      </c>
      <c r="K135" s="190" t="s">
        <v>181</v>
      </c>
      <c r="L135" s="190" t="s">
        <v>28</v>
      </c>
      <c r="M135" s="190"/>
      <c r="N135" s="192"/>
      <c r="O135" s="190" t="s">
        <v>280</v>
      </c>
      <c r="P135" s="63">
        <v>43978</v>
      </c>
      <c r="Q135" s="134" t="s">
        <v>262</v>
      </c>
      <c r="R135" s="21"/>
      <c r="S135" s="192"/>
      <c r="T135" s="192"/>
      <c r="U135" s="21"/>
      <c r="V135" s="192"/>
      <c r="W135" s="46"/>
      <c r="X135" s="142"/>
      <c r="Y135" s="205"/>
      <c r="Z135" s="62">
        <f t="shared" si="14"/>
        <v>10.5</v>
      </c>
      <c r="AA135" s="62">
        <f t="shared" si="15"/>
        <v>10.5</v>
      </c>
      <c r="AB135" s="20" t="s">
        <v>83</v>
      </c>
    </row>
    <row r="136" spans="1:28" x14ac:dyDescent="0.3">
      <c r="A136" s="186" t="s">
        <v>261</v>
      </c>
      <c r="B136" s="139" t="str">
        <f t="shared" si="16"/>
        <v>Adopt/Readiness</v>
      </c>
      <c r="C136" s="190"/>
      <c r="D136" s="190" t="s">
        <v>43</v>
      </c>
      <c r="E136" s="191"/>
      <c r="F136" s="178" t="s">
        <v>63</v>
      </c>
      <c r="G136" s="190" t="s">
        <v>542</v>
      </c>
      <c r="H136" s="190" t="s">
        <v>281</v>
      </c>
      <c r="I136" s="192" t="s">
        <v>64</v>
      </c>
      <c r="J136" s="192" t="s">
        <v>65</v>
      </c>
      <c r="K136" s="190" t="s">
        <v>181</v>
      </c>
      <c r="L136" s="190" t="s">
        <v>46</v>
      </c>
      <c r="M136" s="190"/>
      <c r="N136" s="192"/>
      <c r="O136" s="190"/>
      <c r="P136" s="63">
        <v>43978</v>
      </c>
      <c r="Q136" s="134" t="s">
        <v>262</v>
      </c>
      <c r="R136" s="188">
        <v>44009</v>
      </c>
      <c r="S136" s="190" t="s">
        <v>45</v>
      </c>
      <c r="T136" s="190" t="s">
        <v>643</v>
      </c>
      <c r="U136" s="188"/>
      <c r="V136" s="192"/>
      <c r="W136" s="47"/>
      <c r="X136" s="142"/>
      <c r="Y136" s="205"/>
      <c r="Z136" s="62">
        <f t="shared" si="14"/>
        <v>10.5</v>
      </c>
      <c r="AA136" s="62">
        <f t="shared" si="15"/>
        <v>10.5</v>
      </c>
      <c r="AB136" s="20" t="s">
        <v>83</v>
      </c>
    </row>
    <row r="137" spans="1:28" x14ac:dyDescent="0.3">
      <c r="A137" s="186" t="s">
        <v>261</v>
      </c>
      <c r="B137" s="139" t="str">
        <f t="shared" si="16"/>
        <v>Adopt/Readiness</v>
      </c>
      <c r="C137" s="190"/>
      <c r="D137" s="190" t="s">
        <v>43</v>
      </c>
      <c r="E137" s="191"/>
      <c r="F137" s="178" t="s">
        <v>63</v>
      </c>
      <c r="G137" s="190" t="s">
        <v>542</v>
      </c>
      <c r="H137" s="190" t="s">
        <v>282</v>
      </c>
      <c r="I137" s="192" t="s">
        <v>64</v>
      </c>
      <c r="J137" s="192" t="s">
        <v>65</v>
      </c>
      <c r="K137" s="190" t="s">
        <v>181</v>
      </c>
      <c r="L137" s="190" t="s">
        <v>46</v>
      </c>
      <c r="M137" s="190"/>
      <c r="N137" s="192"/>
      <c r="O137" s="190"/>
      <c r="P137" s="63">
        <v>43978</v>
      </c>
      <c r="Q137" s="134" t="s">
        <v>262</v>
      </c>
      <c r="R137" s="188"/>
      <c r="S137" s="63"/>
      <c r="T137" s="63"/>
      <c r="U137" s="188"/>
      <c r="V137" s="192"/>
      <c r="W137" s="47"/>
      <c r="X137" s="142"/>
      <c r="Y137" s="205"/>
      <c r="Z137" s="62">
        <f t="shared" si="14"/>
        <v>10.5</v>
      </c>
      <c r="AA137" s="62">
        <f t="shared" si="15"/>
        <v>10.5</v>
      </c>
      <c r="AB137" s="20" t="s">
        <v>83</v>
      </c>
    </row>
    <row r="138" spans="1:28" ht="46.8" x14ac:dyDescent="0.3">
      <c r="A138" s="186" t="s">
        <v>283</v>
      </c>
      <c r="B138" s="139" t="str">
        <f t="shared" si="16"/>
        <v>Adopt/Readiness</v>
      </c>
      <c r="C138" s="190"/>
      <c r="D138" s="190" t="s">
        <v>43</v>
      </c>
      <c r="E138" s="191"/>
      <c r="F138" s="178" t="s">
        <v>63</v>
      </c>
      <c r="G138" s="190" t="s">
        <v>540</v>
      </c>
      <c r="H138" s="190" t="s">
        <v>284</v>
      </c>
      <c r="I138" s="192" t="s">
        <v>139</v>
      </c>
      <c r="J138" s="192" t="s">
        <v>140</v>
      </c>
      <c r="K138" s="25" t="s">
        <v>753</v>
      </c>
      <c r="L138" s="190" t="s">
        <v>38</v>
      </c>
      <c r="M138" s="190"/>
      <c r="N138" s="192"/>
      <c r="O138" s="22" t="s">
        <v>766</v>
      </c>
      <c r="P138" s="108">
        <v>44115</v>
      </c>
      <c r="Q138" s="136" t="s">
        <v>708</v>
      </c>
      <c r="R138" s="21"/>
      <c r="S138" s="192"/>
      <c r="T138" s="192"/>
      <c r="U138" s="21"/>
      <c r="V138" s="192"/>
      <c r="W138" s="46"/>
      <c r="X138" s="142"/>
      <c r="Y138" s="205"/>
      <c r="Z138" s="62">
        <f t="shared" si="14"/>
        <v>3</v>
      </c>
      <c r="AA138" s="62">
        <f t="shared" si="15"/>
        <v>10.5</v>
      </c>
      <c r="AB138" s="20" t="s">
        <v>22</v>
      </c>
    </row>
    <row r="139" spans="1:28" x14ac:dyDescent="0.3">
      <c r="A139" s="186" t="s">
        <v>285</v>
      </c>
      <c r="B139" s="139" t="str">
        <f t="shared" si="16"/>
        <v>Relate</v>
      </c>
      <c r="C139" s="190" t="s">
        <v>32</v>
      </c>
      <c r="D139" s="190" t="s">
        <v>126</v>
      </c>
      <c r="E139" s="191"/>
      <c r="F139" s="178" t="s">
        <v>24</v>
      </c>
      <c r="G139" s="190" t="s">
        <v>545</v>
      </c>
      <c r="H139" s="190" t="s">
        <v>286</v>
      </c>
      <c r="I139" s="192" t="s">
        <v>35</v>
      </c>
      <c r="J139" s="192" t="s">
        <v>602</v>
      </c>
      <c r="K139" s="190" t="s">
        <v>270</v>
      </c>
      <c r="L139" s="190" t="s">
        <v>38</v>
      </c>
      <c r="M139" s="190"/>
      <c r="N139" s="192" t="s">
        <v>39</v>
      </c>
      <c r="O139" s="190" t="s">
        <v>691</v>
      </c>
      <c r="P139" s="108">
        <v>44082</v>
      </c>
      <c r="Q139" s="136" t="s">
        <v>141</v>
      </c>
      <c r="R139" s="21"/>
      <c r="S139" s="192"/>
      <c r="T139" s="192"/>
      <c r="U139" s="21"/>
      <c r="V139" s="192"/>
      <c r="W139" s="47">
        <v>43361</v>
      </c>
      <c r="X139" s="142" t="s">
        <v>575</v>
      </c>
      <c r="Y139" s="205"/>
      <c r="Z139" s="62">
        <f t="shared" si="14"/>
        <v>3</v>
      </c>
      <c r="AA139" s="62">
        <f>MAX(Z139)</f>
        <v>3</v>
      </c>
      <c r="AB139" s="20" t="s">
        <v>194</v>
      </c>
    </row>
    <row r="140" spans="1:28" ht="31.2" x14ac:dyDescent="0.3">
      <c r="A140" s="27" t="s">
        <v>287</v>
      </c>
      <c r="B140" s="28" t="str">
        <f t="shared" si="16"/>
        <v>Relate</v>
      </c>
      <c r="C140" s="190"/>
      <c r="D140" s="190" t="s">
        <v>23</v>
      </c>
      <c r="E140" s="191"/>
      <c r="F140" s="166" t="s">
        <v>63</v>
      </c>
      <c r="G140" s="180" t="s">
        <v>545</v>
      </c>
      <c r="H140" s="180" t="s">
        <v>288</v>
      </c>
      <c r="I140" s="31" t="s">
        <v>35</v>
      </c>
      <c r="J140" s="31" t="s">
        <v>602</v>
      </c>
      <c r="K140" s="180" t="s">
        <v>103</v>
      </c>
      <c r="L140" s="180" t="s">
        <v>46</v>
      </c>
      <c r="M140" s="190"/>
      <c r="N140" s="192"/>
      <c r="O140" s="190" t="s">
        <v>692</v>
      </c>
      <c r="P140" s="108">
        <v>44082</v>
      </c>
      <c r="Q140" s="136" t="s">
        <v>141</v>
      </c>
      <c r="R140" s="21"/>
      <c r="S140" s="192"/>
      <c r="T140" s="192"/>
      <c r="U140" s="21"/>
      <c r="V140" s="192"/>
      <c r="W140" s="46"/>
      <c r="X140" s="142"/>
      <c r="Y140" s="28"/>
      <c r="Z140" s="180">
        <f t="shared" si="14"/>
        <v>3</v>
      </c>
      <c r="AA140" s="180">
        <f>MAX(Z140)</f>
        <v>3</v>
      </c>
      <c r="AB140" s="20" t="s">
        <v>194</v>
      </c>
    </row>
    <row r="141" spans="1:28" x14ac:dyDescent="0.3">
      <c r="A141" s="186" t="s">
        <v>287</v>
      </c>
      <c r="B141" s="139" t="str">
        <f t="shared" si="16"/>
        <v>Relate</v>
      </c>
      <c r="C141" s="190" t="s">
        <v>49</v>
      </c>
      <c r="D141" s="190" t="s">
        <v>23</v>
      </c>
      <c r="E141" s="191"/>
      <c r="F141" s="178" t="s">
        <v>24</v>
      </c>
      <c r="G141" s="190" t="s">
        <v>545</v>
      </c>
      <c r="H141" s="190" t="s">
        <v>289</v>
      </c>
      <c r="I141" s="192" t="s">
        <v>35</v>
      </c>
      <c r="J141" s="192" t="s">
        <v>602</v>
      </c>
      <c r="K141" s="190" t="s">
        <v>103</v>
      </c>
      <c r="L141" s="190" t="s">
        <v>46</v>
      </c>
      <c r="M141" s="190"/>
      <c r="N141" s="192"/>
      <c r="O141" s="190" t="s">
        <v>692</v>
      </c>
      <c r="P141" s="108">
        <v>44082</v>
      </c>
      <c r="Q141" s="136" t="s">
        <v>141</v>
      </c>
      <c r="R141" s="145"/>
      <c r="S141" s="108"/>
      <c r="T141" s="108"/>
      <c r="U141" s="145">
        <v>43761</v>
      </c>
      <c r="V141" s="192" t="s">
        <v>290</v>
      </c>
      <c r="W141" s="47">
        <v>43767</v>
      </c>
      <c r="X141" s="148" t="s">
        <v>291</v>
      </c>
      <c r="Y141" s="205"/>
      <c r="Z141" s="62">
        <f t="shared" si="14"/>
        <v>3</v>
      </c>
      <c r="AA141" s="62">
        <f>MAX(Z141)</f>
        <v>3</v>
      </c>
      <c r="AB141" s="20" t="s">
        <v>194</v>
      </c>
    </row>
    <row r="142" spans="1:28" x14ac:dyDescent="0.3">
      <c r="A142" s="186" t="s">
        <v>292</v>
      </c>
      <c r="B142" s="139" t="str">
        <f t="shared" si="16"/>
        <v>Study</v>
      </c>
      <c r="C142" s="190"/>
      <c r="D142" s="190" t="s">
        <v>23</v>
      </c>
      <c r="E142" s="191"/>
      <c r="F142" s="178" t="s">
        <v>24</v>
      </c>
      <c r="G142" s="190" t="s">
        <v>44</v>
      </c>
      <c r="H142" s="190" t="s">
        <v>44</v>
      </c>
      <c r="I142" s="192" t="s">
        <v>35</v>
      </c>
      <c r="J142" s="192" t="s">
        <v>602</v>
      </c>
      <c r="K142" s="192" t="s">
        <v>293</v>
      </c>
      <c r="L142" s="192" t="s">
        <v>38</v>
      </c>
      <c r="M142" s="192"/>
      <c r="N142" s="192"/>
      <c r="O142" s="192" t="s">
        <v>700</v>
      </c>
      <c r="P142" s="63">
        <v>44063</v>
      </c>
      <c r="Q142" s="134" t="s">
        <v>198</v>
      </c>
      <c r="R142" s="145"/>
      <c r="S142" s="108"/>
      <c r="T142" s="108"/>
      <c r="U142" s="145">
        <v>44027</v>
      </c>
      <c r="V142" s="190" t="s">
        <v>620</v>
      </c>
      <c r="W142" s="47">
        <v>44047</v>
      </c>
      <c r="X142" s="142" t="s">
        <v>681</v>
      </c>
      <c r="Y142" s="205"/>
      <c r="Z142" s="62">
        <f t="shared" si="14"/>
        <v>2</v>
      </c>
      <c r="AA142" s="62">
        <f>MAX(Z142)</f>
        <v>2</v>
      </c>
      <c r="AB142" s="20" t="s">
        <v>31</v>
      </c>
    </row>
    <row r="143" spans="1:28" x14ac:dyDescent="0.3">
      <c r="A143" s="44" t="s">
        <v>294</v>
      </c>
      <c r="B143" s="139" t="str">
        <f t="shared" si="16"/>
        <v>Adopt/Readiness</v>
      </c>
      <c r="C143" s="190" t="s">
        <v>49</v>
      </c>
      <c r="D143" s="190" t="s">
        <v>43</v>
      </c>
      <c r="E143" s="191"/>
      <c r="F143" s="178" t="s">
        <v>24</v>
      </c>
      <c r="G143" s="190" t="s">
        <v>545</v>
      </c>
      <c r="H143" s="190" t="s">
        <v>295</v>
      </c>
      <c r="I143" s="192" t="s">
        <v>35</v>
      </c>
      <c r="J143" s="192" t="s">
        <v>602</v>
      </c>
      <c r="K143" s="190" t="s">
        <v>234</v>
      </c>
      <c r="L143" s="190" t="s">
        <v>38</v>
      </c>
      <c r="M143" s="190"/>
      <c r="N143" s="192" t="s">
        <v>39</v>
      </c>
      <c r="O143" s="190"/>
      <c r="P143" s="63">
        <v>44009</v>
      </c>
      <c r="Q143" s="134" t="s">
        <v>45</v>
      </c>
      <c r="R143" s="21"/>
      <c r="S143" s="192"/>
      <c r="T143" s="192"/>
      <c r="U143" s="21"/>
      <c r="V143" s="192"/>
      <c r="W143" s="46"/>
      <c r="X143" s="142"/>
      <c r="Y143" s="205"/>
      <c r="Z143" s="62">
        <f t="shared" si="14"/>
        <v>3</v>
      </c>
      <c r="AA143" s="62">
        <f>MAX($Z$134:$Z$136)</f>
        <v>10.5</v>
      </c>
      <c r="AB143" s="20" t="s">
        <v>68</v>
      </c>
    </row>
    <row r="144" spans="1:28" x14ac:dyDescent="0.3">
      <c r="A144" s="44" t="s">
        <v>294</v>
      </c>
      <c r="B144" s="139" t="str">
        <f t="shared" si="16"/>
        <v>Adopt/Readiness</v>
      </c>
      <c r="C144" s="190" t="s">
        <v>49</v>
      </c>
      <c r="D144" s="190" t="s">
        <v>43</v>
      </c>
      <c r="E144" s="191"/>
      <c r="F144" s="178"/>
      <c r="G144" s="190" t="s">
        <v>540</v>
      </c>
      <c r="H144" s="190" t="s">
        <v>529</v>
      </c>
      <c r="I144" s="192" t="s">
        <v>27</v>
      </c>
      <c r="J144" s="192" t="s">
        <v>36</v>
      </c>
      <c r="K144" s="190" t="s">
        <v>296</v>
      </c>
      <c r="L144" s="190" t="s">
        <v>38</v>
      </c>
      <c r="M144" s="190"/>
      <c r="N144" s="192"/>
      <c r="O144" s="190" t="s">
        <v>297</v>
      </c>
      <c r="P144" s="63">
        <v>43999</v>
      </c>
      <c r="Q144" s="134" t="s">
        <v>298</v>
      </c>
      <c r="R144" s="145"/>
      <c r="S144" s="108"/>
      <c r="T144" s="108"/>
      <c r="U144" s="145">
        <v>43761</v>
      </c>
      <c r="V144" s="192"/>
      <c r="W144" s="46"/>
      <c r="X144" s="142"/>
      <c r="Y144" s="205"/>
      <c r="Z144" s="62">
        <f t="shared" si="14"/>
        <v>3</v>
      </c>
      <c r="AA144" s="62">
        <f>MAX($Z$134:$Z$136)</f>
        <v>10.5</v>
      </c>
      <c r="AB144" s="20" t="s">
        <v>68</v>
      </c>
    </row>
    <row r="145" spans="1:28" x14ac:dyDescent="0.3">
      <c r="A145" s="44" t="s">
        <v>294</v>
      </c>
      <c r="B145" s="139" t="str">
        <f t="shared" si="16"/>
        <v>Adopt/Readiness</v>
      </c>
      <c r="C145" s="190" t="s">
        <v>49</v>
      </c>
      <c r="D145" s="190" t="s">
        <v>43</v>
      </c>
      <c r="E145" s="191"/>
      <c r="F145" s="178" t="s">
        <v>24</v>
      </c>
      <c r="G145" s="190" t="s">
        <v>69</v>
      </c>
      <c r="H145" s="190" t="s">
        <v>299</v>
      </c>
      <c r="I145" s="192" t="s">
        <v>169</v>
      </c>
      <c r="J145" s="192" t="s">
        <v>170</v>
      </c>
      <c r="K145" s="190" t="s">
        <v>246</v>
      </c>
      <c r="L145" s="190" t="s">
        <v>38</v>
      </c>
      <c r="M145" s="190"/>
      <c r="N145" s="192"/>
      <c r="O145" s="190" t="s">
        <v>300</v>
      </c>
      <c r="P145" s="63"/>
      <c r="Q145" s="134" t="s">
        <v>301</v>
      </c>
      <c r="R145" s="21"/>
      <c r="S145" s="192"/>
      <c r="T145" s="192"/>
      <c r="U145" s="21"/>
      <c r="V145" s="192"/>
      <c r="W145" s="46"/>
      <c r="X145" s="142"/>
      <c r="Y145" s="205"/>
      <c r="Z145" s="62">
        <f t="shared" ref="Z145:Z156" si="17">IF(A145="Cloud computing (Protected B)",8,IF(A145="Cloud Computing (Unclassified)",10.5,IF(A145="Artificial Intelligence (AI) - Cyber Security",10.5,IF(A145="Gamification",10.5,IF(A145="Machine Learning",13,IF(A145="Artificial Intelligence (AI) - Chatbot",13,IF(OR(AND(G145="Backgrounder",L145="Planned",K145="TBD"),AND(G145="Research Summary",L145="Planned",K145="TBD")),1,IF(OR(G145="Backgrounder",G145="Research Summary"),2,IF(AND(OR(G145="Outlook",G145="PoC (technology)"),L145="Planned"),2,IF(OR(G145="Outlook",G145="PoC (technology)"),3,IF(AND(OR(G145="Adoption Strategy",G145="PoC (business)"),L145="Planned"),3,IF(OR(G145="Adoption Strategy",G145="PoC (business)"),5,IF(AND(OR(G145="Pilot",G145="Reference Architecture",G145="Standards"),L145="Planned"),5,IF(OR(G145="Pilot",G145="Reference Architecture",G145="Standards"),8,IF(AND(G145="Early Adopter",OR(L145="Planned",L145="In Progress")),11.25,IF(AND(G145="Early Adopter",L145="Complete"),13,0))))))))))))))))</f>
        <v>8</v>
      </c>
      <c r="AA145" s="62">
        <f>MAX($Z$134:$Z$136)</f>
        <v>10.5</v>
      </c>
      <c r="AB145" s="20" t="s">
        <v>68</v>
      </c>
    </row>
    <row r="146" spans="1:28" ht="62.4" x14ac:dyDescent="0.3">
      <c r="A146" s="212" t="s">
        <v>667</v>
      </c>
      <c r="B146" s="139" t="str">
        <f t="shared" si="16"/>
        <v>Identify</v>
      </c>
      <c r="C146" s="187"/>
      <c r="D146" s="190"/>
      <c r="E146" s="24"/>
      <c r="F146" s="178" t="s">
        <v>24</v>
      </c>
      <c r="G146" s="25" t="s">
        <v>44</v>
      </c>
      <c r="H146" s="26" t="s">
        <v>672</v>
      </c>
      <c r="I146" s="25" t="s">
        <v>35</v>
      </c>
      <c r="J146" s="25" t="s">
        <v>602</v>
      </c>
      <c r="K146" s="25" t="s">
        <v>116</v>
      </c>
      <c r="L146" s="25" t="s">
        <v>28</v>
      </c>
      <c r="M146" s="25"/>
      <c r="N146" s="118"/>
      <c r="O146" s="25"/>
      <c r="P146" s="108">
        <v>44049</v>
      </c>
      <c r="Q146" s="136" t="s">
        <v>117</v>
      </c>
      <c r="R146" s="216"/>
      <c r="S146" s="217"/>
      <c r="T146" s="217"/>
      <c r="U146" s="21"/>
      <c r="V146" s="25"/>
      <c r="W146" s="217"/>
      <c r="X146" s="218"/>
      <c r="Y146" s="205"/>
      <c r="Z146" s="62">
        <f t="shared" si="17"/>
        <v>1</v>
      </c>
      <c r="AA146" s="62">
        <f>MAX(Z146)</f>
        <v>1</v>
      </c>
      <c r="AB146" s="33"/>
    </row>
    <row r="147" spans="1:28" ht="31.2" x14ac:dyDescent="0.3">
      <c r="A147" s="186" t="s">
        <v>302</v>
      </c>
      <c r="B147" s="139" t="str">
        <f t="shared" si="16"/>
        <v>Relate</v>
      </c>
      <c r="C147" s="190"/>
      <c r="D147" s="190" t="s">
        <v>23</v>
      </c>
      <c r="E147" s="191"/>
      <c r="F147" s="178" t="s">
        <v>24</v>
      </c>
      <c r="G147" s="190" t="s">
        <v>540</v>
      </c>
      <c r="H147" s="190" t="s">
        <v>303</v>
      </c>
      <c r="I147" s="192" t="s">
        <v>35</v>
      </c>
      <c r="J147" s="192" t="s">
        <v>602</v>
      </c>
      <c r="K147" s="190" t="s">
        <v>71</v>
      </c>
      <c r="L147" s="190" t="s">
        <v>38</v>
      </c>
      <c r="M147" s="192"/>
      <c r="N147" s="192"/>
      <c r="O147" s="190" t="s">
        <v>613</v>
      </c>
      <c r="P147" s="188">
        <v>44036</v>
      </c>
      <c r="Q147" s="157" t="s">
        <v>71</v>
      </c>
      <c r="R147" s="139"/>
      <c r="S147" s="190"/>
      <c r="T147" s="190"/>
      <c r="U147" s="139"/>
      <c r="V147" s="192"/>
      <c r="W147" s="46"/>
      <c r="X147" s="142"/>
      <c r="Y147" s="205"/>
      <c r="Z147" s="62">
        <f t="shared" si="17"/>
        <v>3</v>
      </c>
      <c r="AA147" s="62">
        <f>MAX(Z147)</f>
        <v>3</v>
      </c>
      <c r="AB147" s="20" t="s">
        <v>194</v>
      </c>
    </row>
    <row r="148" spans="1:28" ht="124.8" x14ac:dyDescent="0.3">
      <c r="A148" s="210" t="s">
        <v>582</v>
      </c>
      <c r="B148" s="139" t="str">
        <f t="shared" si="16"/>
        <v>Relate</v>
      </c>
      <c r="C148" s="190" t="s">
        <v>49</v>
      </c>
      <c r="D148" s="190" t="s">
        <v>43</v>
      </c>
      <c r="E148" s="191"/>
      <c r="F148" s="178" t="s">
        <v>63</v>
      </c>
      <c r="G148" s="190" t="s">
        <v>540</v>
      </c>
      <c r="H148" s="48" t="s">
        <v>583</v>
      </c>
      <c r="I148" s="192" t="s">
        <v>35</v>
      </c>
      <c r="J148" s="192" t="s">
        <v>602</v>
      </c>
      <c r="K148" s="190" t="s">
        <v>151</v>
      </c>
      <c r="L148" s="190" t="s">
        <v>46</v>
      </c>
      <c r="M148" s="190"/>
      <c r="N148" s="192"/>
      <c r="O148" s="22" t="s">
        <v>584</v>
      </c>
      <c r="P148" s="63">
        <v>44036</v>
      </c>
      <c r="Q148" s="134" t="s">
        <v>644</v>
      </c>
      <c r="R148" s="145"/>
      <c r="S148" s="108" t="s">
        <v>45</v>
      </c>
      <c r="T148" s="190" t="s">
        <v>640</v>
      </c>
      <c r="U148" s="145">
        <v>43817</v>
      </c>
      <c r="V148" s="192" t="s">
        <v>82</v>
      </c>
      <c r="W148" s="46"/>
      <c r="X148" s="142"/>
      <c r="Y148" s="205"/>
      <c r="Z148" s="62">
        <f t="shared" si="17"/>
        <v>3</v>
      </c>
      <c r="AA148" s="62">
        <f>MAX($Z$142,$Z$146:$Z$150,$Z$152:$Z$157)</f>
        <v>3</v>
      </c>
      <c r="AB148" s="20" t="s">
        <v>316</v>
      </c>
    </row>
    <row r="149" spans="1:28" s="175" customFormat="1" x14ac:dyDescent="0.3">
      <c r="A149" s="186" t="s">
        <v>597</v>
      </c>
      <c r="B149" s="139" t="str">
        <f t="shared" si="16"/>
        <v>Study</v>
      </c>
      <c r="C149" s="190" t="s">
        <v>32</v>
      </c>
      <c r="D149" s="190" t="s">
        <v>33</v>
      </c>
      <c r="E149" s="191"/>
      <c r="F149" s="178" t="s">
        <v>24</v>
      </c>
      <c r="G149" s="190" t="s">
        <v>44</v>
      </c>
      <c r="H149" s="190" t="s">
        <v>304</v>
      </c>
      <c r="I149" s="192" t="s">
        <v>35</v>
      </c>
      <c r="J149" s="192" t="s">
        <v>602</v>
      </c>
      <c r="K149" s="190" t="s">
        <v>191</v>
      </c>
      <c r="L149" s="190" t="s">
        <v>38</v>
      </c>
      <c r="M149" s="190"/>
      <c r="N149" s="192" t="s">
        <v>39</v>
      </c>
      <c r="O149" s="190"/>
      <c r="P149" s="63">
        <v>44022</v>
      </c>
      <c r="Q149" s="134" t="s">
        <v>198</v>
      </c>
      <c r="R149" s="21"/>
      <c r="S149" s="192"/>
      <c r="T149" s="192"/>
      <c r="U149" s="21"/>
      <c r="V149" s="192"/>
      <c r="W149" s="47">
        <v>43193</v>
      </c>
      <c r="X149" s="142" t="s">
        <v>580</v>
      </c>
      <c r="Y149" s="205"/>
      <c r="Z149" s="62">
        <f t="shared" si="17"/>
        <v>2</v>
      </c>
      <c r="AA149" s="62">
        <f>MAX(Z149)</f>
        <v>2</v>
      </c>
      <c r="AB149" s="20" t="s">
        <v>31</v>
      </c>
    </row>
    <row r="150" spans="1:28" x14ac:dyDescent="0.3">
      <c r="A150" s="186" t="s">
        <v>526</v>
      </c>
      <c r="B150" s="139" t="str">
        <f t="shared" si="16"/>
        <v>Study</v>
      </c>
      <c r="C150" s="190"/>
      <c r="D150" s="190" t="s">
        <v>33</v>
      </c>
      <c r="E150" s="191"/>
      <c r="F150" s="178" t="s">
        <v>24</v>
      </c>
      <c r="G150" s="190" t="s">
        <v>44</v>
      </c>
      <c r="H150" s="190" t="s">
        <v>44</v>
      </c>
      <c r="I150" s="192" t="s">
        <v>35</v>
      </c>
      <c r="J150" s="192" t="s">
        <v>602</v>
      </c>
      <c r="K150" s="192" t="s">
        <v>111</v>
      </c>
      <c r="L150" s="192" t="s">
        <v>38</v>
      </c>
      <c r="M150" s="192"/>
      <c r="N150" s="192"/>
      <c r="O150" s="22" t="s">
        <v>651</v>
      </c>
      <c r="P150" s="63">
        <v>44104</v>
      </c>
      <c r="Q150" s="134" t="s">
        <v>198</v>
      </c>
      <c r="R150" s="21"/>
      <c r="S150" s="192"/>
      <c r="T150" s="192"/>
      <c r="U150" s="145">
        <v>44041</v>
      </c>
      <c r="V150" s="190" t="s">
        <v>652</v>
      </c>
      <c r="W150" s="47">
        <v>44103</v>
      </c>
      <c r="X150" s="142" t="s">
        <v>712</v>
      </c>
      <c r="Y150" s="205" t="s">
        <v>698</v>
      </c>
      <c r="Z150" s="62">
        <f t="shared" si="17"/>
        <v>2</v>
      </c>
      <c r="AA150" s="62">
        <f>MAX(Z150)</f>
        <v>2</v>
      </c>
      <c r="AB150" s="20" t="s">
        <v>31</v>
      </c>
    </row>
    <row r="151" spans="1:28" x14ac:dyDescent="0.3">
      <c r="A151" s="186" t="s">
        <v>305</v>
      </c>
      <c r="B151" s="186" t="str">
        <f t="shared" si="16"/>
        <v>Identify</v>
      </c>
      <c r="C151" s="190"/>
      <c r="D151" s="190" t="s">
        <v>23</v>
      </c>
      <c r="E151" s="191"/>
      <c r="F151" s="178" t="s">
        <v>24</v>
      </c>
      <c r="G151" s="190" t="s">
        <v>44</v>
      </c>
      <c r="H151" s="190" t="s">
        <v>44</v>
      </c>
      <c r="I151" s="192" t="s">
        <v>35</v>
      </c>
      <c r="J151" s="192" t="s">
        <v>602</v>
      </c>
      <c r="K151" s="192" t="s">
        <v>116</v>
      </c>
      <c r="L151" s="192" t="s">
        <v>28</v>
      </c>
      <c r="M151" s="192"/>
      <c r="N151" s="192"/>
      <c r="O151" s="192"/>
      <c r="P151" s="63">
        <v>44009</v>
      </c>
      <c r="Q151" s="134" t="s">
        <v>45</v>
      </c>
      <c r="R151" s="21"/>
      <c r="S151" s="192"/>
      <c r="T151" s="192"/>
      <c r="U151" s="21"/>
      <c r="V151" s="192"/>
      <c r="W151" s="46"/>
      <c r="X151" s="142"/>
      <c r="Y151" s="205"/>
      <c r="Z151" s="62">
        <f t="shared" si="17"/>
        <v>1</v>
      </c>
      <c r="AA151" s="62">
        <f>MAX(Z151)</f>
        <v>1</v>
      </c>
      <c r="AB151" s="20" t="s">
        <v>62</v>
      </c>
    </row>
    <row r="152" spans="1:28" x14ac:dyDescent="0.3">
      <c r="A152" s="186" t="s">
        <v>306</v>
      </c>
      <c r="B152" s="139" t="str">
        <f t="shared" si="16"/>
        <v>Relate</v>
      </c>
      <c r="C152" s="190" t="s">
        <v>49</v>
      </c>
      <c r="D152" s="190" t="s">
        <v>33</v>
      </c>
      <c r="E152" s="191" t="s">
        <v>307</v>
      </c>
      <c r="F152" s="178" t="s">
        <v>24</v>
      </c>
      <c r="G152" s="190" t="s">
        <v>44</v>
      </c>
      <c r="H152" s="190" t="s">
        <v>308</v>
      </c>
      <c r="I152" s="192" t="s">
        <v>35</v>
      </c>
      <c r="J152" s="192" t="s">
        <v>602</v>
      </c>
      <c r="K152" s="190" t="s">
        <v>45</v>
      </c>
      <c r="L152" s="190" t="s">
        <v>38</v>
      </c>
      <c r="M152" s="190"/>
      <c r="N152" s="192"/>
      <c r="O152" s="190"/>
      <c r="P152" s="63">
        <v>44009</v>
      </c>
      <c r="Q152" s="134" t="s">
        <v>45</v>
      </c>
      <c r="R152" s="145"/>
      <c r="S152" s="108"/>
      <c r="T152" s="108"/>
      <c r="U152" s="145">
        <v>43747</v>
      </c>
      <c r="V152" s="192" t="s">
        <v>309</v>
      </c>
      <c r="W152" s="47">
        <v>43767</v>
      </c>
      <c r="X152" s="148" t="s">
        <v>310</v>
      </c>
      <c r="Y152" s="205"/>
      <c r="Z152" s="62">
        <f t="shared" si="17"/>
        <v>2</v>
      </c>
      <c r="AA152" s="62">
        <f>MAX($Z$142:$Z$143)</f>
        <v>3</v>
      </c>
      <c r="AB152" s="20" t="s">
        <v>31</v>
      </c>
    </row>
    <row r="153" spans="1:28" ht="46.8" x14ac:dyDescent="0.3">
      <c r="A153" s="44" t="s">
        <v>306</v>
      </c>
      <c r="B153" s="139" t="str">
        <f t="shared" si="16"/>
        <v>Relate</v>
      </c>
      <c r="C153" s="190"/>
      <c r="D153" s="190" t="s">
        <v>23</v>
      </c>
      <c r="E153" s="191"/>
      <c r="F153" s="211" t="s">
        <v>24</v>
      </c>
      <c r="G153" s="192" t="s">
        <v>540</v>
      </c>
      <c r="H153" s="192" t="s">
        <v>572</v>
      </c>
      <c r="I153" s="192" t="s">
        <v>169</v>
      </c>
      <c r="J153" s="192" t="s">
        <v>170</v>
      </c>
      <c r="K153" s="192" t="s">
        <v>573</v>
      </c>
      <c r="L153" s="192" t="s">
        <v>38</v>
      </c>
      <c r="M153" s="192"/>
      <c r="N153" s="192"/>
      <c r="O153" s="190" t="s">
        <v>745</v>
      </c>
      <c r="P153" s="188">
        <v>44139</v>
      </c>
      <c r="Q153" s="157" t="s">
        <v>696</v>
      </c>
      <c r="R153" s="21"/>
      <c r="S153" s="192"/>
      <c r="T153" s="192"/>
      <c r="U153" s="145">
        <v>44125</v>
      </c>
      <c r="V153" s="192" t="s">
        <v>747</v>
      </c>
      <c r="W153" s="108">
        <v>44131</v>
      </c>
      <c r="X153" s="191" t="s">
        <v>748</v>
      </c>
      <c r="Y153" s="21"/>
      <c r="Z153" s="174">
        <f t="shared" si="17"/>
        <v>3</v>
      </c>
      <c r="AA153" s="174">
        <f>MAX($Z$142:$Z$143)</f>
        <v>3</v>
      </c>
      <c r="AB153" s="173"/>
    </row>
    <row r="154" spans="1:28" x14ac:dyDescent="0.3">
      <c r="A154" s="186" t="s">
        <v>311</v>
      </c>
      <c r="B154" s="139" t="str">
        <f t="shared" si="16"/>
        <v>Study</v>
      </c>
      <c r="C154" s="190" t="s">
        <v>49</v>
      </c>
      <c r="D154" s="190" t="s">
        <v>126</v>
      </c>
      <c r="E154" s="191" t="s">
        <v>53</v>
      </c>
      <c r="F154" s="178" t="s">
        <v>101</v>
      </c>
      <c r="G154" s="190" t="s">
        <v>543</v>
      </c>
      <c r="H154" s="190" t="s">
        <v>312</v>
      </c>
      <c r="I154" s="192" t="s">
        <v>35</v>
      </c>
      <c r="J154" s="192" t="s">
        <v>602</v>
      </c>
      <c r="K154" s="190" t="s">
        <v>111</v>
      </c>
      <c r="L154" s="190" t="s">
        <v>38</v>
      </c>
      <c r="M154" s="190"/>
      <c r="N154" s="192" t="s">
        <v>39</v>
      </c>
      <c r="O154" s="190"/>
      <c r="P154" s="188">
        <v>44009</v>
      </c>
      <c r="Q154" s="190" t="s">
        <v>45</v>
      </c>
      <c r="R154" s="21"/>
      <c r="S154" s="192"/>
      <c r="T154" s="192"/>
      <c r="U154" s="21"/>
      <c r="V154" s="192"/>
      <c r="W154" s="46"/>
      <c r="X154" s="142"/>
      <c r="Y154" s="205"/>
      <c r="Z154" s="62">
        <f t="shared" si="17"/>
        <v>2</v>
      </c>
      <c r="AA154" s="62">
        <f>MAX(Z154)</f>
        <v>2</v>
      </c>
      <c r="AB154" s="20" t="s">
        <v>31</v>
      </c>
    </row>
    <row r="155" spans="1:28" ht="62.4" x14ac:dyDescent="0.3">
      <c r="A155" s="202" t="s">
        <v>654</v>
      </c>
      <c r="B155" s="227" t="str">
        <f t="shared" si="16"/>
        <v>Study</v>
      </c>
      <c r="C155" s="167"/>
      <c r="D155" s="167"/>
      <c r="E155" s="228"/>
      <c r="F155" s="166" t="s">
        <v>24</v>
      </c>
      <c r="G155" s="167" t="s">
        <v>44</v>
      </c>
      <c r="H155" s="200" t="s">
        <v>655</v>
      </c>
      <c r="I155" s="167" t="s">
        <v>35</v>
      </c>
      <c r="J155" s="167" t="s">
        <v>602</v>
      </c>
      <c r="K155" s="167"/>
      <c r="L155" s="167" t="s">
        <v>28</v>
      </c>
      <c r="M155" s="25"/>
      <c r="N155" s="118"/>
      <c r="O155" s="229">
        <v>44060</v>
      </c>
      <c r="P155" s="108">
        <v>44060</v>
      </c>
      <c r="Q155" s="136" t="s">
        <v>117</v>
      </c>
      <c r="R155" s="216"/>
      <c r="S155" s="217"/>
      <c r="T155" s="217"/>
      <c r="U155" s="21"/>
      <c r="V155" s="25"/>
      <c r="W155" s="217"/>
      <c r="X155" s="218"/>
      <c r="Y155" s="205"/>
      <c r="Z155" s="62">
        <f t="shared" si="17"/>
        <v>2</v>
      </c>
      <c r="AA155" s="62">
        <f>MAX(Z155)</f>
        <v>2</v>
      </c>
      <c r="AB155" s="33"/>
    </row>
    <row r="156" spans="1:28" x14ac:dyDescent="0.3">
      <c r="A156" s="186" t="s">
        <v>313</v>
      </c>
      <c r="B156" s="139" t="str">
        <f t="shared" si="16"/>
        <v>Study</v>
      </c>
      <c r="C156" s="190" t="s">
        <v>32</v>
      </c>
      <c r="D156" s="190" t="s">
        <v>33</v>
      </c>
      <c r="E156" s="191"/>
      <c r="F156" s="178" t="s">
        <v>54</v>
      </c>
      <c r="G156" s="190" t="s">
        <v>44</v>
      </c>
      <c r="H156" s="190" t="s">
        <v>520</v>
      </c>
      <c r="I156" s="192" t="s">
        <v>35</v>
      </c>
      <c r="J156" s="192" t="s">
        <v>602</v>
      </c>
      <c r="K156" s="190" t="s">
        <v>314</v>
      </c>
      <c r="L156" s="190" t="s">
        <v>38</v>
      </c>
      <c r="M156" s="190"/>
      <c r="N156" s="192"/>
      <c r="O156" s="190"/>
      <c r="P156" s="230"/>
      <c r="Q156" s="231"/>
      <c r="R156" s="188">
        <v>44009</v>
      </c>
      <c r="S156" s="190" t="s">
        <v>45</v>
      </c>
      <c r="T156" s="190" t="s">
        <v>645</v>
      </c>
      <c r="U156" s="21"/>
      <c r="V156" s="192"/>
      <c r="W156" s="46"/>
      <c r="X156" s="142"/>
      <c r="Y156" s="205"/>
      <c r="Z156" s="62">
        <f t="shared" si="17"/>
        <v>2</v>
      </c>
      <c r="AA156" s="62">
        <f>MAX(Z156)</f>
        <v>2</v>
      </c>
      <c r="AB156" s="20" t="s">
        <v>31</v>
      </c>
    </row>
    <row r="157" spans="1:28" x14ac:dyDescent="0.3">
      <c r="A157" s="186" t="s">
        <v>315</v>
      </c>
      <c r="B157" s="139" t="str">
        <f t="shared" si="16"/>
        <v>Relate</v>
      </c>
      <c r="C157" s="190" t="s">
        <v>49</v>
      </c>
      <c r="D157" s="190" t="s">
        <v>43</v>
      </c>
      <c r="E157" s="191"/>
      <c r="F157" s="178" t="s">
        <v>24</v>
      </c>
      <c r="G157" s="190" t="s">
        <v>44</v>
      </c>
      <c r="H157" s="190" t="s">
        <v>218</v>
      </c>
      <c r="I157" s="192" t="s">
        <v>35</v>
      </c>
      <c r="J157" s="192" t="s">
        <v>602</v>
      </c>
      <c r="K157" s="190" t="s">
        <v>191</v>
      </c>
      <c r="L157" s="190" t="s">
        <v>38</v>
      </c>
      <c r="M157" s="190"/>
      <c r="N157" s="192" t="s">
        <v>39</v>
      </c>
      <c r="O157" s="190"/>
      <c r="P157" s="63">
        <v>44009</v>
      </c>
      <c r="Q157" s="134" t="s">
        <v>45</v>
      </c>
      <c r="R157" s="21"/>
      <c r="S157" s="192"/>
      <c r="T157" s="192"/>
      <c r="U157" s="21"/>
      <c r="V157" s="192"/>
      <c r="W157" s="46"/>
      <c r="X157" s="142"/>
      <c r="Y157" s="205"/>
      <c r="Z157" s="62">
        <f t="shared" ref="Z157:Z168" si="18">IF(A157="Cloud computing (Protected B)",8,IF(A157="Cloud Computing (Unclassified)",10.5,IF(A157="Artificial Intelligence (AI) - Cyber Security",10.5,IF(A157="Gamification",10.5,IF(A157="Artificial Intelligence (AI) - Chatbot",13,IF(OR(AND(G157="Backgrounder",L157="Planned",K157="TBD"),AND(G157="Research Summary",L157="Planned",K157="TBD")),1,IF(OR(G157="Backgrounder",G157="Research Summary"),2,IF(AND(OR(G157="Outlook",G157="PoC (technology)"),L157="Planned"),2,IF(OR(G157="Outlook",G157="PoC (technology)"),3,IF(AND(OR(G157="Adoption Strategy",G157="PoC (business)"),L157="Planned"),3,IF(OR(G157="Adoption Strategy",G157="PoC (business)"),5,IF(AND(OR(G157="Pilot",G157="Reference Architecture",G157="Standards"),L157="Planned"),5,IF(OR(G157="Pilot",G157="Reference Architecture",G157="Standards"),8,IF(AND(G157="Early Adopter",OR(L157="Planned",L157="In Progress")),11.25,IF(AND(G157="Early Adopter",L157="Complete"),13,0)))))))))))))))</f>
        <v>2</v>
      </c>
      <c r="AA157" s="62">
        <f t="shared" ref="AA157:AA168" si="19">MAX($Z$142,$Z$146:$Z$150,$Z$152:$Z$157)</f>
        <v>3</v>
      </c>
      <c r="AB157" s="20" t="s">
        <v>316</v>
      </c>
    </row>
    <row r="158" spans="1:28" ht="31.2" x14ac:dyDescent="0.3">
      <c r="A158" s="186" t="s">
        <v>315</v>
      </c>
      <c r="B158" s="139" t="str">
        <f t="shared" si="16"/>
        <v>Relate</v>
      </c>
      <c r="C158" s="190" t="s">
        <v>49</v>
      </c>
      <c r="D158" s="190" t="s">
        <v>43</v>
      </c>
      <c r="E158" s="191"/>
      <c r="F158" s="178" t="s">
        <v>63</v>
      </c>
      <c r="G158" s="190" t="s">
        <v>69</v>
      </c>
      <c r="H158" s="190" t="s">
        <v>317</v>
      </c>
      <c r="I158" s="192" t="s">
        <v>139</v>
      </c>
      <c r="J158" s="192" t="s">
        <v>140</v>
      </c>
      <c r="K158" s="190" t="s">
        <v>141</v>
      </c>
      <c r="L158" s="190" t="s">
        <v>46</v>
      </c>
      <c r="M158" s="190"/>
      <c r="N158" s="192"/>
      <c r="O158" s="190" t="s">
        <v>691</v>
      </c>
      <c r="P158" s="108">
        <v>44082</v>
      </c>
      <c r="Q158" s="136" t="s">
        <v>708</v>
      </c>
      <c r="R158" s="145"/>
      <c r="S158" s="108"/>
      <c r="T158" s="108"/>
      <c r="U158" s="145">
        <v>43859</v>
      </c>
      <c r="V158" s="192" t="s">
        <v>318</v>
      </c>
      <c r="W158" s="46" t="s">
        <v>116</v>
      </c>
      <c r="X158" s="142"/>
      <c r="Y158" s="205"/>
      <c r="Z158" s="62">
        <f t="shared" si="18"/>
        <v>8</v>
      </c>
      <c r="AA158" s="62">
        <f t="shared" si="19"/>
        <v>3</v>
      </c>
      <c r="AB158" s="20" t="s">
        <v>316</v>
      </c>
    </row>
    <row r="159" spans="1:28" ht="31.2" x14ac:dyDescent="0.3">
      <c r="A159" s="186" t="s">
        <v>315</v>
      </c>
      <c r="B159" s="139" t="str">
        <f t="shared" si="16"/>
        <v>Relate</v>
      </c>
      <c r="C159" s="190"/>
      <c r="D159" s="190" t="s">
        <v>43</v>
      </c>
      <c r="E159" s="191"/>
      <c r="F159" s="178" t="s">
        <v>24</v>
      </c>
      <c r="G159" s="190" t="s">
        <v>542</v>
      </c>
      <c r="H159" s="190" t="s">
        <v>319</v>
      </c>
      <c r="I159" s="192" t="s">
        <v>35</v>
      </c>
      <c r="J159" s="192" t="s">
        <v>602</v>
      </c>
      <c r="K159" s="190" t="s">
        <v>151</v>
      </c>
      <c r="L159" s="190" t="s">
        <v>38</v>
      </c>
      <c r="M159" s="190"/>
      <c r="N159" s="192"/>
      <c r="O159" s="22" t="s">
        <v>320</v>
      </c>
      <c r="P159" s="63">
        <v>44036</v>
      </c>
      <c r="Q159" s="134" t="s">
        <v>605</v>
      </c>
      <c r="R159" s="21"/>
      <c r="S159" s="192" t="s">
        <v>45</v>
      </c>
      <c r="T159" s="190" t="s">
        <v>646</v>
      </c>
      <c r="U159" s="21"/>
      <c r="V159" s="192"/>
      <c r="W159" s="46"/>
      <c r="X159" s="142"/>
      <c r="Y159" s="205"/>
      <c r="Z159" s="62">
        <f t="shared" si="18"/>
        <v>5</v>
      </c>
      <c r="AA159" s="62">
        <f t="shared" si="19"/>
        <v>3</v>
      </c>
      <c r="AB159" s="20" t="s">
        <v>316</v>
      </c>
    </row>
    <row r="160" spans="1:28" x14ac:dyDescent="0.3">
      <c r="A160" s="186" t="s">
        <v>315</v>
      </c>
      <c r="B160" s="186" t="str">
        <f t="shared" si="16"/>
        <v>Relate</v>
      </c>
      <c r="C160" s="190"/>
      <c r="D160" s="190" t="s">
        <v>43</v>
      </c>
      <c r="E160" s="191"/>
      <c r="F160" s="178" t="s">
        <v>24</v>
      </c>
      <c r="G160" s="190" t="s">
        <v>540</v>
      </c>
      <c r="H160" s="190" t="s">
        <v>321</v>
      </c>
      <c r="I160" s="192" t="s">
        <v>35</v>
      </c>
      <c r="J160" s="192" t="s">
        <v>602</v>
      </c>
      <c r="K160" s="190" t="s">
        <v>151</v>
      </c>
      <c r="L160" s="190" t="s">
        <v>38</v>
      </c>
      <c r="M160" s="190"/>
      <c r="N160" s="192"/>
      <c r="O160" s="22" t="s">
        <v>38</v>
      </c>
      <c r="P160" s="63">
        <v>44036</v>
      </c>
      <c r="Q160" s="190" t="s">
        <v>151</v>
      </c>
      <c r="R160" s="21"/>
      <c r="S160" s="192" t="s">
        <v>45</v>
      </c>
      <c r="T160" s="190" t="s">
        <v>640</v>
      </c>
      <c r="U160" s="21"/>
      <c r="V160" s="105"/>
      <c r="W160" s="46"/>
      <c r="X160" s="142"/>
      <c r="Y160" s="205"/>
      <c r="Z160" s="62">
        <f t="shared" si="18"/>
        <v>3</v>
      </c>
      <c r="AA160" s="62">
        <f t="shared" si="19"/>
        <v>3</v>
      </c>
      <c r="AB160" s="20" t="s">
        <v>316</v>
      </c>
    </row>
    <row r="161" spans="1:28" ht="31.2" x14ac:dyDescent="0.3">
      <c r="A161" s="186" t="s">
        <v>315</v>
      </c>
      <c r="B161" s="139" t="str">
        <f t="shared" si="16"/>
        <v>Relate</v>
      </c>
      <c r="C161" s="190" t="s">
        <v>49</v>
      </c>
      <c r="D161" s="190" t="s">
        <v>43</v>
      </c>
      <c r="E161" s="191"/>
      <c r="F161" s="178" t="s">
        <v>24</v>
      </c>
      <c r="G161" s="190" t="s">
        <v>540</v>
      </c>
      <c r="H161" s="190" t="s">
        <v>322</v>
      </c>
      <c r="I161" s="31" t="s">
        <v>35</v>
      </c>
      <c r="J161" s="31" t="s">
        <v>602</v>
      </c>
      <c r="K161" s="190"/>
      <c r="L161" s="190" t="s">
        <v>28</v>
      </c>
      <c r="M161" s="190"/>
      <c r="N161" s="192"/>
      <c r="O161" s="190" t="s">
        <v>614</v>
      </c>
      <c r="P161" s="63">
        <v>44036</v>
      </c>
      <c r="Q161" s="190" t="s">
        <v>605</v>
      </c>
      <c r="R161" s="21"/>
      <c r="S161" s="192"/>
      <c r="T161" s="192"/>
      <c r="U161" s="21"/>
      <c r="V161" s="192"/>
      <c r="W161" s="46"/>
      <c r="X161" s="142"/>
      <c r="Y161" s="205"/>
      <c r="Z161" s="62">
        <f t="shared" si="18"/>
        <v>2</v>
      </c>
      <c r="AA161" s="62">
        <f t="shared" si="19"/>
        <v>3</v>
      </c>
      <c r="AB161" s="20" t="s">
        <v>316</v>
      </c>
    </row>
    <row r="162" spans="1:28" x14ac:dyDescent="0.3">
      <c r="A162" s="27" t="s">
        <v>315</v>
      </c>
      <c r="B162" s="28" t="str">
        <f t="shared" si="16"/>
        <v>Relate</v>
      </c>
      <c r="C162" s="180" t="s">
        <v>49</v>
      </c>
      <c r="D162" s="180" t="s">
        <v>43</v>
      </c>
      <c r="E162" s="30"/>
      <c r="F162" s="178" t="s">
        <v>54</v>
      </c>
      <c r="G162" s="180" t="s">
        <v>540</v>
      </c>
      <c r="H162" s="180" t="s">
        <v>323</v>
      </c>
      <c r="I162" s="31" t="s">
        <v>35</v>
      </c>
      <c r="J162" s="31" t="s">
        <v>602</v>
      </c>
      <c r="K162" s="180" t="s">
        <v>151</v>
      </c>
      <c r="L162" s="180" t="s">
        <v>46</v>
      </c>
      <c r="M162" s="180"/>
      <c r="N162" s="31"/>
      <c r="O162" s="168" t="s">
        <v>324</v>
      </c>
      <c r="P162" s="63">
        <v>44036</v>
      </c>
      <c r="Q162" s="135" t="s">
        <v>152</v>
      </c>
      <c r="R162" s="21"/>
      <c r="S162" s="192"/>
      <c r="T162" s="192"/>
      <c r="U162" s="21"/>
      <c r="V162" s="192"/>
      <c r="W162" s="46"/>
      <c r="X162" s="142"/>
      <c r="Y162" s="153"/>
      <c r="Z162" s="62">
        <f t="shared" si="18"/>
        <v>3</v>
      </c>
      <c r="AA162" s="62">
        <f t="shared" si="19"/>
        <v>3</v>
      </c>
      <c r="AB162" s="57" t="s">
        <v>316</v>
      </c>
    </row>
    <row r="163" spans="1:28" ht="31.2" x14ac:dyDescent="0.3">
      <c r="A163" s="186" t="s">
        <v>315</v>
      </c>
      <c r="B163" s="139" t="str">
        <f t="shared" si="16"/>
        <v>Relate</v>
      </c>
      <c r="C163" s="190" t="s">
        <v>49</v>
      </c>
      <c r="D163" s="190" t="s">
        <v>43</v>
      </c>
      <c r="E163" s="191"/>
      <c r="F163" s="178" t="s">
        <v>63</v>
      </c>
      <c r="G163" s="190" t="s">
        <v>542</v>
      </c>
      <c r="H163" s="190" t="s">
        <v>325</v>
      </c>
      <c r="I163" s="192" t="s">
        <v>135</v>
      </c>
      <c r="J163" s="192" t="s">
        <v>136</v>
      </c>
      <c r="K163" s="190"/>
      <c r="L163" s="190" t="s">
        <v>38</v>
      </c>
      <c r="M163" s="190"/>
      <c r="N163" s="192"/>
      <c r="O163" s="190" t="s">
        <v>326</v>
      </c>
      <c r="P163" s="206"/>
      <c r="Q163" s="222"/>
      <c r="R163" s="188">
        <v>43995</v>
      </c>
      <c r="S163" s="190" t="s">
        <v>45</v>
      </c>
      <c r="T163" s="190" t="s">
        <v>646</v>
      </c>
      <c r="U163" s="21"/>
      <c r="V163" s="192"/>
      <c r="W163" s="46"/>
      <c r="X163" s="142"/>
      <c r="Y163" s="205"/>
      <c r="Z163" s="62">
        <f t="shared" si="18"/>
        <v>5</v>
      </c>
      <c r="AA163" s="62">
        <f t="shared" si="19"/>
        <v>3</v>
      </c>
      <c r="AB163" s="20" t="s">
        <v>316</v>
      </c>
    </row>
    <row r="164" spans="1:28" ht="31.2" x14ac:dyDescent="0.3">
      <c r="A164" s="186" t="s">
        <v>315</v>
      </c>
      <c r="B164" s="139" t="str">
        <f t="shared" ref="B164:B180" si="20">IF(AA164=1,"Identify",IF(AA164=2,"Study",IF(AA164=3,"Relate",IF(AA164=4.5,"Relate/Plan",IF(AA164=5,"Plan",IF(AA164=8,"Adopt",IF(AA164=10.5,"Adopt/Readiness",IF(AA164=13,"Readiness","TBD"))))))))</f>
        <v>Relate</v>
      </c>
      <c r="C164" s="190" t="s">
        <v>49</v>
      </c>
      <c r="D164" s="190" t="s">
        <v>43</v>
      </c>
      <c r="E164" s="191"/>
      <c r="F164" s="178" t="s">
        <v>101</v>
      </c>
      <c r="G164" s="190" t="s">
        <v>542</v>
      </c>
      <c r="H164" s="190" t="s">
        <v>327</v>
      </c>
      <c r="I164" s="192" t="s">
        <v>139</v>
      </c>
      <c r="J164" s="192" t="s">
        <v>140</v>
      </c>
      <c r="K164" s="190" t="s">
        <v>141</v>
      </c>
      <c r="L164" s="190" t="s">
        <v>46</v>
      </c>
      <c r="M164" s="190"/>
      <c r="N164" s="192"/>
      <c r="O164" s="190" t="s">
        <v>692</v>
      </c>
      <c r="P164" s="108">
        <v>44082</v>
      </c>
      <c r="Q164" s="136" t="s">
        <v>708</v>
      </c>
      <c r="R164" s="188">
        <v>43995</v>
      </c>
      <c r="S164" s="190" t="s">
        <v>45</v>
      </c>
      <c r="T164" s="190" t="s">
        <v>646</v>
      </c>
      <c r="U164" s="21" t="s">
        <v>328</v>
      </c>
      <c r="V164" s="192"/>
      <c r="W164" s="46"/>
      <c r="X164" s="142"/>
      <c r="Y164" s="205"/>
      <c r="Z164" s="62">
        <f t="shared" si="18"/>
        <v>5</v>
      </c>
      <c r="AA164" s="62">
        <f t="shared" si="19"/>
        <v>3</v>
      </c>
      <c r="AB164" s="20" t="s">
        <v>316</v>
      </c>
    </row>
    <row r="165" spans="1:28" ht="31.2" x14ac:dyDescent="0.3">
      <c r="A165" s="186" t="s">
        <v>315</v>
      </c>
      <c r="B165" s="139" t="str">
        <f t="shared" si="20"/>
        <v>Relate</v>
      </c>
      <c r="C165" s="190" t="s">
        <v>49</v>
      </c>
      <c r="D165" s="190" t="s">
        <v>43</v>
      </c>
      <c r="E165" s="191"/>
      <c r="F165" s="178" t="s">
        <v>63</v>
      </c>
      <c r="G165" s="190" t="s">
        <v>542</v>
      </c>
      <c r="H165" s="190" t="s">
        <v>329</v>
      </c>
      <c r="I165" s="192" t="s">
        <v>139</v>
      </c>
      <c r="J165" s="192" t="s">
        <v>140</v>
      </c>
      <c r="K165" s="190" t="s">
        <v>141</v>
      </c>
      <c r="L165" s="190" t="s">
        <v>46</v>
      </c>
      <c r="M165" s="190"/>
      <c r="N165" s="192"/>
      <c r="O165" s="190" t="s">
        <v>692</v>
      </c>
      <c r="P165" s="108">
        <v>44082</v>
      </c>
      <c r="Q165" s="136" t="s">
        <v>708</v>
      </c>
      <c r="R165" s="188">
        <v>43995</v>
      </c>
      <c r="S165" s="190" t="s">
        <v>45</v>
      </c>
      <c r="T165" s="190" t="s">
        <v>646</v>
      </c>
      <c r="U165" s="21" t="s">
        <v>328</v>
      </c>
      <c r="V165" s="192"/>
      <c r="W165" s="46"/>
      <c r="X165" s="142"/>
      <c r="Y165" s="205"/>
      <c r="Z165" s="62">
        <f t="shared" si="18"/>
        <v>5</v>
      </c>
      <c r="AA165" s="62">
        <f t="shared" si="19"/>
        <v>3</v>
      </c>
      <c r="AB165" s="20" t="s">
        <v>316</v>
      </c>
    </row>
    <row r="166" spans="1:28" ht="46.8" x14ac:dyDescent="0.3">
      <c r="A166" s="186" t="s">
        <v>315</v>
      </c>
      <c r="B166" s="139" t="str">
        <f t="shared" si="20"/>
        <v>Relate</v>
      </c>
      <c r="C166" s="190" t="s">
        <v>49</v>
      </c>
      <c r="D166" s="190" t="s">
        <v>43</v>
      </c>
      <c r="E166" s="191"/>
      <c r="F166" s="178" t="s">
        <v>63</v>
      </c>
      <c r="G166" s="190" t="s">
        <v>542</v>
      </c>
      <c r="H166" s="190" t="s">
        <v>330</v>
      </c>
      <c r="I166" s="192" t="s">
        <v>57</v>
      </c>
      <c r="J166" s="192" t="s">
        <v>58</v>
      </c>
      <c r="K166" s="190"/>
      <c r="L166" s="190" t="s">
        <v>38</v>
      </c>
      <c r="M166" s="190"/>
      <c r="N166" s="192"/>
      <c r="O166" s="190" t="s">
        <v>326</v>
      </c>
      <c r="P166" s="206"/>
      <c r="Q166" s="207"/>
      <c r="R166" s="188">
        <v>43995</v>
      </c>
      <c r="S166" s="190" t="s">
        <v>45</v>
      </c>
      <c r="T166" s="190" t="s">
        <v>646</v>
      </c>
      <c r="U166" s="21"/>
      <c r="V166" s="192"/>
      <c r="W166" s="46"/>
      <c r="X166" s="142"/>
      <c r="Y166" s="205"/>
      <c r="Z166" s="62">
        <f t="shared" si="18"/>
        <v>5</v>
      </c>
      <c r="AA166" s="62">
        <f t="shared" si="19"/>
        <v>3</v>
      </c>
      <c r="AB166" s="20" t="s">
        <v>316</v>
      </c>
    </row>
    <row r="167" spans="1:28" ht="31.2" x14ac:dyDescent="0.3">
      <c r="A167" s="186" t="s">
        <v>315</v>
      </c>
      <c r="B167" s="139" t="str">
        <f t="shared" si="20"/>
        <v>Relate</v>
      </c>
      <c r="C167" s="190" t="s">
        <v>49</v>
      </c>
      <c r="D167" s="190" t="s">
        <v>43</v>
      </c>
      <c r="E167" s="191"/>
      <c r="F167" s="178" t="s">
        <v>63</v>
      </c>
      <c r="G167" s="190" t="s">
        <v>542</v>
      </c>
      <c r="H167" s="190" t="s">
        <v>331</v>
      </c>
      <c r="I167" s="192" t="s">
        <v>139</v>
      </c>
      <c r="J167" s="192" t="s">
        <v>140</v>
      </c>
      <c r="K167" s="190" t="s">
        <v>141</v>
      </c>
      <c r="L167" s="190" t="s">
        <v>38</v>
      </c>
      <c r="M167" s="190"/>
      <c r="N167" s="192"/>
      <c r="O167" s="190" t="s">
        <v>692</v>
      </c>
      <c r="P167" s="108">
        <v>44082</v>
      </c>
      <c r="Q167" s="136" t="s">
        <v>708</v>
      </c>
      <c r="R167" s="188">
        <v>43995</v>
      </c>
      <c r="S167" s="190" t="s">
        <v>45</v>
      </c>
      <c r="T167" s="190" t="s">
        <v>646</v>
      </c>
      <c r="U167" s="21" t="s">
        <v>332</v>
      </c>
      <c r="V167" s="192"/>
      <c r="W167" s="46"/>
      <c r="X167" s="142"/>
      <c r="Y167" s="205"/>
      <c r="Z167" s="62">
        <f t="shared" si="18"/>
        <v>5</v>
      </c>
      <c r="AA167" s="62">
        <f t="shared" si="19"/>
        <v>3</v>
      </c>
      <c r="AB167" s="20" t="s">
        <v>316</v>
      </c>
    </row>
    <row r="168" spans="1:28" x14ac:dyDescent="0.3">
      <c r="A168" s="186" t="s">
        <v>315</v>
      </c>
      <c r="B168" s="139" t="str">
        <f t="shared" si="20"/>
        <v>Relate</v>
      </c>
      <c r="C168" s="190" t="s">
        <v>49</v>
      </c>
      <c r="D168" s="190" t="s">
        <v>43</v>
      </c>
      <c r="E168" s="191"/>
      <c r="F168" s="178" t="s">
        <v>24</v>
      </c>
      <c r="G168" s="190" t="s">
        <v>114</v>
      </c>
      <c r="H168" s="190" t="s">
        <v>114</v>
      </c>
      <c r="I168" s="192" t="s">
        <v>35</v>
      </c>
      <c r="J168" s="192" t="s">
        <v>602</v>
      </c>
      <c r="K168" s="190" t="s">
        <v>103</v>
      </c>
      <c r="L168" s="190" t="s">
        <v>28</v>
      </c>
      <c r="M168" s="190"/>
      <c r="N168" s="192"/>
      <c r="O168" s="190" t="s">
        <v>224</v>
      </c>
      <c r="P168" s="188">
        <v>44077</v>
      </c>
      <c r="Q168" s="157" t="s">
        <v>117</v>
      </c>
      <c r="R168" s="21"/>
      <c r="S168" s="192"/>
      <c r="T168" s="192"/>
      <c r="U168" s="21"/>
      <c r="V168" s="192"/>
      <c r="W168" s="46"/>
      <c r="X168" s="142"/>
      <c r="Y168" s="205"/>
      <c r="Z168" s="62">
        <f t="shared" si="18"/>
        <v>5</v>
      </c>
      <c r="AA168" s="62">
        <f t="shared" si="19"/>
        <v>3</v>
      </c>
      <c r="AB168" s="20" t="s">
        <v>316</v>
      </c>
    </row>
    <row r="169" spans="1:28" s="106" customFormat="1" ht="141" thickBot="1" x14ac:dyDescent="0.35">
      <c r="A169" s="156" t="s">
        <v>556</v>
      </c>
      <c r="B169" s="139" t="str">
        <f t="shared" si="20"/>
        <v>Relate</v>
      </c>
      <c r="C169" s="190" t="s">
        <v>49</v>
      </c>
      <c r="D169" s="190" t="s">
        <v>23</v>
      </c>
      <c r="E169" s="191"/>
      <c r="F169" s="178" t="s">
        <v>24</v>
      </c>
      <c r="G169" s="190" t="s">
        <v>540</v>
      </c>
      <c r="H169" s="190" t="s">
        <v>333</v>
      </c>
      <c r="I169" s="192" t="s">
        <v>35</v>
      </c>
      <c r="J169" s="192" t="s">
        <v>602</v>
      </c>
      <c r="K169" s="190" t="s">
        <v>71</v>
      </c>
      <c r="L169" s="190" t="s">
        <v>46</v>
      </c>
      <c r="M169" s="192"/>
      <c r="N169" s="192"/>
      <c r="O169" s="190" t="s">
        <v>759</v>
      </c>
      <c r="P169" s="63">
        <v>44211</v>
      </c>
      <c r="Q169" s="190" t="s">
        <v>71</v>
      </c>
      <c r="R169" s="188"/>
      <c r="S169" s="63"/>
      <c r="T169" s="63"/>
      <c r="U169" s="194">
        <v>43901</v>
      </c>
      <c r="V169" s="232" t="s">
        <v>334</v>
      </c>
      <c r="W169" s="158"/>
      <c r="X169" s="158"/>
      <c r="Y169" s="233"/>
      <c r="Z169" s="62">
        <f t="shared" ref="Z169:Z200" si="21">IF(A169="Cloud computing (Protected B)",8,IF(A169="Cloud Computing (Unclassified)",10.5,IF(A169="Artificial Intelligence (AI) - Cyber Security",10.5,IF(A169="Gamification",10.5,IF(A169="Machine Learning",13,IF(A169="Artificial Intelligence (AI) - Chatbot",13,IF(OR(AND(G169="Backgrounder",L169="Planned",K169="TBD"),AND(G169="Research Summary",L169="Planned",K169="TBD")),1,IF(OR(G169="Backgrounder",G169="Research Summary"),2,IF(AND(OR(G169="Outlook",G169="PoC (technology)"),L169="Planned"),2,IF(OR(G169="Outlook",G169="PoC (technology)"),3,IF(AND(OR(G169="Adoption Strategy",G169="PoC (business)"),L169="Planned"),3,IF(OR(G169="Adoption Strategy",G169="PoC (business)"),5,IF(AND(OR(G169="Pilot",G169="Reference Architecture",G169="Standards"),L169="Planned"),5,IF(OR(G169="Pilot",G169="Reference Architecture",G169="Standards"),8,IF(AND(G169="Early Adopter",OR(L169="Planned",L169="In Progress")),11.25,IF(AND(G169="Early Adopter",L169="Complete"),13,0))))))))))))))))</f>
        <v>3</v>
      </c>
      <c r="AA169" s="62">
        <f>MAX(Z169)</f>
        <v>3</v>
      </c>
      <c r="AB169" s="160" t="s">
        <v>226</v>
      </c>
    </row>
    <row r="170" spans="1:28" x14ac:dyDescent="0.3">
      <c r="A170" s="186" t="s">
        <v>335</v>
      </c>
      <c r="B170" s="139" t="str">
        <f t="shared" si="20"/>
        <v>Study</v>
      </c>
      <c r="C170" s="190" t="s">
        <v>32</v>
      </c>
      <c r="D170" s="190" t="s">
        <v>33</v>
      </c>
      <c r="E170" s="191"/>
      <c r="F170" s="178" t="s">
        <v>54</v>
      </c>
      <c r="G170" s="190" t="s">
        <v>44</v>
      </c>
      <c r="H170" s="190" t="s">
        <v>336</v>
      </c>
      <c r="I170" s="192" t="s">
        <v>35</v>
      </c>
      <c r="J170" s="192" t="s">
        <v>602</v>
      </c>
      <c r="K170" s="190" t="s">
        <v>337</v>
      </c>
      <c r="L170" s="190" t="s">
        <v>38</v>
      </c>
      <c r="M170" s="190"/>
      <c r="N170" s="192" t="s">
        <v>39</v>
      </c>
      <c r="O170" s="190"/>
      <c r="P170" s="206"/>
      <c r="Q170" s="207"/>
      <c r="R170" s="188">
        <v>44009</v>
      </c>
      <c r="S170" s="190" t="s">
        <v>45</v>
      </c>
      <c r="T170" s="190" t="s">
        <v>645</v>
      </c>
      <c r="U170" s="21"/>
      <c r="V170" s="192"/>
      <c r="W170" s="46"/>
      <c r="X170" s="142"/>
      <c r="Y170" s="205"/>
      <c r="Z170" s="62">
        <f t="shared" si="21"/>
        <v>2</v>
      </c>
      <c r="AA170" s="62">
        <f>MAX(Z170)</f>
        <v>2</v>
      </c>
      <c r="AB170" s="20" t="s">
        <v>31</v>
      </c>
    </row>
    <row r="171" spans="1:28" ht="31.2" x14ac:dyDescent="0.3">
      <c r="A171" s="27" t="s">
        <v>338</v>
      </c>
      <c r="B171" s="28" t="str">
        <f t="shared" si="20"/>
        <v>Relate</v>
      </c>
      <c r="C171" s="180" t="s">
        <v>87</v>
      </c>
      <c r="D171" s="180" t="s">
        <v>43</v>
      </c>
      <c r="E171" s="165" t="s">
        <v>35</v>
      </c>
      <c r="F171" s="178" t="s">
        <v>24</v>
      </c>
      <c r="G171" s="180" t="s">
        <v>540</v>
      </c>
      <c r="H171" s="180" t="s">
        <v>339</v>
      </c>
      <c r="I171" s="31" t="s">
        <v>35</v>
      </c>
      <c r="J171" s="31" t="s">
        <v>602</v>
      </c>
      <c r="K171" s="180" t="s">
        <v>151</v>
      </c>
      <c r="L171" s="180" t="s">
        <v>46</v>
      </c>
      <c r="M171" s="31"/>
      <c r="N171" s="31" t="s">
        <v>340</v>
      </c>
      <c r="O171" s="168" t="s">
        <v>341</v>
      </c>
      <c r="P171" s="63">
        <v>44036</v>
      </c>
      <c r="Q171" s="135" t="s">
        <v>152</v>
      </c>
      <c r="R171" s="21"/>
      <c r="S171" s="192"/>
      <c r="T171" s="192"/>
      <c r="U171" s="21"/>
      <c r="V171" s="192"/>
      <c r="W171" s="46"/>
      <c r="X171" s="142"/>
      <c r="Y171" s="153"/>
      <c r="Z171" s="182">
        <f t="shared" si="21"/>
        <v>3</v>
      </c>
      <c r="AA171" s="182">
        <f>MAX(Z171)</f>
        <v>3</v>
      </c>
      <c r="AB171" s="57" t="s">
        <v>68</v>
      </c>
    </row>
    <row r="172" spans="1:28" ht="171.6" x14ac:dyDescent="0.3">
      <c r="A172" s="186" t="s">
        <v>338</v>
      </c>
      <c r="B172" s="139" t="str">
        <f t="shared" si="20"/>
        <v>Adopt</v>
      </c>
      <c r="C172" s="190"/>
      <c r="D172" s="190" t="s">
        <v>43</v>
      </c>
      <c r="E172" s="191" t="s">
        <v>53</v>
      </c>
      <c r="F172" s="178" t="s">
        <v>54</v>
      </c>
      <c r="G172" s="190" t="s">
        <v>69</v>
      </c>
      <c r="H172" s="190" t="s">
        <v>342</v>
      </c>
      <c r="I172" s="192" t="s">
        <v>64</v>
      </c>
      <c r="J172" s="192" t="s">
        <v>65</v>
      </c>
      <c r="K172" s="190" t="s">
        <v>66</v>
      </c>
      <c r="L172" s="190" t="s">
        <v>46</v>
      </c>
      <c r="M172" s="190"/>
      <c r="N172" s="192"/>
      <c r="O172" s="22" t="s">
        <v>730</v>
      </c>
      <c r="P172" s="63">
        <v>44109</v>
      </c>
      <c r="Q172" s="134" t="s">
        <v>79</v>
      </c>
      <c r="R172" s="21"/>
      <c r="S172" s="192"/>
      <c r="T172" s="192"/>
      <c r="U172" s="21"/>
      <c r="V172" s="192"/>
      <c r="W172" s="46"/>
      <c r="X172" s="142"/>
      <c r="Y172" s="205"/>
      <c r="Z172" s="62">
        <f t="shared" si="21"/>
        <v>8</v>
      </c>
      <c r="AA172" s="62">
        <f>MAX(Z172)</f>
        <v>8</v>
      </c>
      <c r="AB172" s="20" t="s">
        <v>68</v>
      </c>
    </row>
    <row r="173" spans="1:28" ht="109.2" x14ac:dyDescent="0.3">
      <c r="A173" s="186" t="s">
        <v>343</v>
      </c>
      <c r="B173" s="139" t="str">
        <f t="shared" si="20"/>
        <v>Study</v>
      </c>
      <c r="C173" s="190" t="s">
        <v>100</v>
      </c>
      <c r="D173" s="190" t="s">
        <v>23</v>
      </c>
      <c r="E173" s="191"/>
      <c r="F173" s="178" t="s">
        <v>24</v>
      </c>
      <c r="G173" s="190" t="s">
        <v>44</v>
      </c>
      <c r="H173" s="190" t="s">
        <v>344</v>
      </c>
      <c r="I173" s="192" t="s">
        <v>27</v>
      </c>
      <c r="J173" s="192" t="s">
        <v>36</v>
      </c>
      <c r="K173" s="190" t="s">
        <v>131</v>
      </c>
      <c r="L173" s="190" t="s">
        <v>46</v>
      </c>
      <c r="M173" s="190"/>
      <c r="N173" s="192"/>
      <c r="O173" s="190" t="s">
        <v>345</v>
      </c>
      <c r="P173" s="206"/>
      <c r="Q173" s="190" t="s">
        <v>131</v>
      </c>
      <c r="R173" s="188">
        <v>44009</v>
      </c>
      <c r="S173" s="190" t="s">
        <v>45</v>
      </c>
      <c r="T173" s="190" t="s">
        <v>645</v>
      </c>
      <c r="U173" s="21"/>
      <c r="V173" s="192"/>
      <c r="W173" s="46"/>
      <c r="X173" s="142"/>
      <c r="Y173" s="205"/>
      <c r="Z173" s="62">
        <f t="shared" si="21"/>
        <v>2</v>
      </c>
      <c r="AA173" s="62">
        <f>MAX(Z173)</f>
        <v>2</v>
      </c>
      <c r="AB173" s="20" t="s">
        <v>31</v>
      </c>
    </row>
    <row r="174" spans="1:28" x14ac:dyDescent="0.3">
      <c r="A174" s="186" t="s">
        <v>346</v>
      </c>
      <c r="B174" s="139" t="str">
        <f t="shared" si="20"/>
        <v>Plan</v>
      </c>
      <c r="C174" s="190" t="s">
        <v>32</v>
      </c>
      <c r="D174" s="190" t="s">
        <v>126</v>
      </c>
      <c r="E174" s="191"/>
      <c r="F174" s="178"/>
      <c r="G174" s="190" t="s">
        <v>44</v>
      </c>
      <c r="H174" s="190" t="s">
        <v>347</v>
      </c>
      <c r="I174" s="192" t="s">
        <v>35</v>
      </c>
      <c r="J174" s="192" t="s">
        <v>602</v>
      </c>
      <c r="K174" s="190" t="s">
        <v>270</v>
      </c>
      <c r="L174" s="190" t="s">
        <v>38</v>
      </c>
      <c r="M174" s="190"/>
      <c r="N174" s="192" t="s">
        <v>39</v>
      </c>
      <c r="O174" s="190"/>
      <c r="P174" s="63">
        <v>44009</v>
      </c>
      <c r="Q174" s="134" t="s">
        <v>45</v>
      </c>
      <c r="R174" s="21"/>
      <c r="S174" s="192"/>
      <c r="T174" s="192"/>
      <c r="U174" s="21"/>
      <c r="V174" s="192"/>
      <c r="W174" s="47">
        <v>43249</v>
      </c>
      <c r="X174" s="142" t="s">
        <v>348</v>
      </c>
      <c r="Y174" s="205"/>
      <c r="Z174" s="62">
        <f t="shared" si="21"/>
        <v>2</v>
      </c>
      <c r="AA174" s="62">
        <f>MAX($Z$163:$Z$164)</f>
        <v>5</v>
      </c>
      <c r="AB174" s="20" t="s">
        <v>194</v>
      </c>
    </row>
    <row r="175" spans="1:28" x14ac:dyDescent="0.3">
      <c r="A175" s="186" t="s">
        <v>346</v>
      </c>
      <c r="B175" s="139" t="str">
        <f t="shared" si="20"/>
        <v>Plan</v>
      </c>
      <c r="C175" s="190" t="s">
        <v>32</v>
      </c>
      <c r="D175" s="190" t="s">
        <v>126</v>
      </c>
      <c r="E175" s="191"/>
      <c r="F175" s="178"/>
      <c r="G175" s="190" t="s">
        <v>540</v>
      </c>
      <c r="H175" s="190" t="s">
        <v>349</v>
      </c>
      <c r="I175" s="192" t="s">
        <v>57</v>
      </c>
      <c r="J175" s="192" t="s">
        <v>58</v>
      </c>
      <c r="K175" s="190"/>
      <c r="L175" s="190" t="s">
        <v>38</v>
      </c>
      <c r="M175" s="190"/>
      <c r="N175" s="192"/>
      <c r="O175" s="190" t="s">
        <v>350</v>
      </c>
      <c r="P175" s="63"/>
      <c r="Q175" s="134"/>
      <c r="R175" s="21"/>
      <c r="S175" s="192"/>
      <c r="T175" s="192"/>
      <c r="U175" s="21"/>
      <c r="V175" s="192"/>
      <c r="W175" s="46"/>
      <c r="X175" s="142"/>
      <c r="Y175" s="205"/>
      <c r="Z175" s="62">
        <f t="shared" si="21"/>
        <v>3</v>
      </c>
      <c r="AA175" s="62">
        <f>MAX($Z$163:$Z$164)</f>
        <v>5</v>
      </c>
      <c r="AB175" s="20" t="s">
        <v>194</v>
      </c>
    </row>
    <row r="176" spans="1:28" x14ac:dyDescent="0.3">
      <c r="A176" s="186" t="s">
        <v>351</v>
      </c>
      <c r="B176" s="139" t="str">
        <f t="shared" si="20"/>
        <v>Plan</v>
      </c>
      <c r="C176" s="190"/>
      <c r="D176" s="190" t="s">
        <v>23</v>
      </c>
      <c r="E176" s="191"/>
      <c r="F176" s="178" t="s">
        <v>24</v>
      </c>
      <c r="G176" s="190" t="s">
        <v>352</v>
      </c>
      <c r="H176" s="190" t="s">
        <v>352</v>
      </c>
      <c r="I176" s="192" t="s">
        <v>35</v>
      </c>
      <c r="J176" s="192" t="s">
        <v>602</v>
      </c>
      <c r="K176" s="190" t="s">
        <v>103</v>
      </c>
      <c r="L176" s="190" t="s">
        <v>46</v>
      </c>
      <c r="M176" s="190"/>
      <c r="N176" s="192"/>
      <c r="O176" s="190" t="s">
        <v>560</v>
      </c>
      <c r="P176" s="63">
        <v>44009</v>
      </c>
      <c r="Q176" s="134" t="s">
        <v>45</v>
      </c>
      <c r="R176" s="145"/>
      <c r="S176" s="108"/>
      <c r="T176" s="108"/>
      <c r="U176" s="145">
        <v>43845</v>
      </c>
      <c r="V176" s="192" t="s">
        <v>353</v>
      </c>
      <c r="W176" s="46"/>
      <c r="X176" s="142"/>
      <c r="Y176" s="205"/>
      <c r="Z176" s="62">
        <f t="shared" si="21"/>
        <v>5</v>
      </c>
      <c r="AA176" s="62">
        <f>MAX(Z176)</f>
        <v>5</v>
      </c>
      <c r="AB176" s="20" t="s">
        <v>226</v>
      </c>
    </row>
    <row r="177" spans="1:28" x14ac:dyDescent="0.3">
      <c r="A177" s="186" t="s">
        <v>354</v>
      </c>
      <c r="B177" s="139" t="str">
        <f t="shared" si="20"/>
        <v>Study</v>
      </c>
      <c r="C177" s="190"/>
      <c r="D177" s="190" t="s">
        <v>23</v>
      </c>
      <c r="E177" s="191"/>
      <c r="F177" s="178" t="s">
        <v>24</v>
      </c>
      <c r="G177" s="190" t="s">
        <v>44</v>
      </c>
      <c r="H177" s="190" t="s">
        <v>44</v>
      </c>
      <c r="I177" s="192" t="s">
        <v>35</v>
      </c>
      <c r="J177" s="192" t="s">
        <v>602</v>
      </c>
      <c r="K177" s="192" t="s">
        <v>37</v>
      </c>
      <c r="L177" s="192" t="s">
        <v>46</v>
      </c>
      <c r="M177" s="192"/>
      <c r="N177" s="192"/>
      <c r="O177" s="192" t="s">
        <v>355</v>
      </c>
      <c r="P177" s="63">
        <v>44009</v>
      </c>
      <c r="Q177" s="134" t="s">
        <v>45</v>
      </c>
      <c r="R177" s="21"/>
      <c r="S177" s="192"/>
      <c r="T177" s="192"/>
      <c r="U177" s="21"/>
      <c r="V177" s="192"/>
      <c r="W177" s="46"/>
      <c r="X177" s="142"/>
      <c r="Y177" s="205"/>
      <c r="Z177" s="62">
        <f t="shared" si="21"/>
        <v>2</v>
      </c>
      <c r="AA177" s="62">
        <f>MAX(Z177)</f>
        <v>2</v>
      </c>
      <c r="AB177" s="20" t="s">
        <v>31</v>
      </c>
    </row>
    <row r="178" spans="1:28" ht="31.2" x14ac:dyDescent="0.3">
      <c r="A178" s="186" t="s">
        <v>356</v>
      </c>
      <c r="B178" s="139" t="str">
        <f t="shared" si="20"/>
        <v>Plan</v>
      </c>
      <c r="C178" s="25"/>
      <c r="D178" s="192"/>
      <c r="E178" s="215"/>
      <c r="F178" s="178" t="s">
        <v>24</v>
      </c>
      <c r="G178" s="25" t="s">
        <v>540</v>
      </c>
      <c r="H178" s="26" t="s">
        <v>687</v>
      </c>
      <c r="I178" s="25" t="s">
        <v>35</v>
      </c>
      <c r="J178" s="25" t="s">
        <v>602</v>
      </c>
      <c r="K178" s="25" t="s">
        <v>71</v>
      </c>
      <c r="L178" s="25" t="s">
        <v>38</v>
      </c>
      <c r="M178" s="25"/>
      <c r="N178" s="25"/>
      <c r="O178" s="25" t="s">
        <v>688</v>
      </c>
      <c r="P178" s="108">
        <v>44069</v>
      </c>
      <c r="Q178" s="179" t="s">
        <v>71</v>
      </c>
      <c r="R178" s="145">
        <v>44167</v>
      </c>
      <c r="S178" s="25" t="s">
        <v>45</v>
      </c>
      <c r="T178" s="25" t="s">
        <v>755</v>
      </c>
      <c r="U178" s="21"/>
      <c r="V178" s="25"/>
      <c r="W178" s="25"/>
      <c r="X178" s="215"/>
      <c r="Y178" s="205"/>
      <c r="Z178" s="62">
        <f t="shared" si="21"/>
        <v>3</v>
      </c>
      <c r="AA178" s="62">
        <f>MAX($Z$167:$Z$169)</f>
        <v>5</v>
      </c>
      <c r="AB178" s="35"/>
    </row>
    <row r="179" spans="1:28" x14ac:dyDescent="0.3">
      <c r="A179" s="186" t="s">
        <v>356</v>
      </c>
      <c r="B179" s="139" t="str">
        <f t="shared" si="20"/>
        <v>Plan</v>
      </c>
      <c r="C179" s="190" t="s">
        <v>49</v>
      </c>
      <c r="D179" s="190" t="s">
        <v>33</v>
      </c>
      <c r="E179" s="191"/>
      <c r="F179" s="178" t="s">
        <v>24</v>
      </c>
      <c r="G179" s="190" t="s">
        <v>44</v>
      </c>
      <c r="H179" s="190" t="s">
        <v>357</v>
      </c>
      <c r="I179" s="192" t="s">
        <v>35</v>
      </c>
      <c r="J179" s="192" t="s">
        <v>602</v>
      </c>
      <c r="K179" s="190" t="s">
        <v>37</v>
      </c>
      <c r="L179" s="190" t="s">
        <v>38</v>
      </c>
      <c r="M179" s="190"/>
      <c r="N179" s="192"/>
      <c r="O179" s="190"/>
      <c r="P179" s="63">
        <v>44009</v>
      </c>
      <c r="Q179" s="134" t="s">
        <v>45</v>
      </c>
      <c r="R179" s="145"/>
      <c r="S179" s="108"/>
      <c r="T179" s="108"/>
      <c r="U179" s="145">
        <v>43761</v>
      </c>
      <c r="V179" s="192" t="s">
        <v>358</v>
      </c>
      <c r="W179" s="47">
        <v>43767</v>
      </c>
      <c r="X179" s="142" t="s">
        <v>359</v>
      </c>
      <c r="Y179" s="205"/>
      <c r="Z179" s="62">
        <f t="shared" si="21"/>
        <v>2</v>
      </c>
      <c r="AA179" s="62">
        <f>MAX($Z$167:$Z$169)</f>
        <v>5</v>
      </c>
      <c r="AB179" s="20" t="s">
        <v>31</v>
      </c>
    </row>
    <row r="180" spans="1:28" ht="31.2" x14ac:dyDescent="0.3">
      <c r="A180" s="212" t="s">
        <v>356</v>
      </c>
      <c r="B180" s="139" t="str">
        <f t="shared" si="20"/>
        <v>Plan</v>
      </c>
      <c r="C180" s="187"/>
      <c r="D180" s="190" t="s">
        <v>23</v>
      </c>
      <c r="E180" s="24"/>
      <c r="F180" s="178" t="s">
        <v>63</v>
      </c>
      <c r="G180" s="25" t="s">
        <v>543</v>
      </c>
      <c r="H180" s="26" t="s">
        <v>598</v>
      </c>
      <c r="I180" s="25" t="s">
        <v>139</v>
      </c>
      <c r="J180" s="25" t="s">
        <v>140</v>
      </c>
      <c r="K180" s="25" t="s">
        <v>599</v>
      </c>
      <c r="L180" s="25" t="s">
        <v>46</v>
      </c>
      <c r="M180" s="25"/>
      <c r="N180" s="108"/>
      <c r="O180" s="26" t="s">
        <v>754</v>
      </c>
      <c r="P180" s="108">
        <v>44162</v>
      </c>
      <c r="Q180" s="136" t="s">
        <v>599</v>
      </c>
      <c r="R180" s="216"/>
      <c r="S180" s="217"/>
      <c r="T180" s="217"/>
      <c r="U180" s="21"/>
      <c r="V180" s="25"/>
      <c r="W180" s="217"/>
      <c r="X180" s="218"/>
      <c r="Y180" s="205"/>
      <c r="Z180" s="62">
        <f t="shared" si="21"/>
        <v>2</v>
      </c>
      <c r="AA180" s="62">
        <f>MAX($Z$167:$Z$169)</f>
        <v>5</v>
      </c>
      <c r="AB180" s="151" t="s">
        <v>63</v>
      </c>
    </row>
    <row r="181" spans="1:28" x14ac:dyDescent="0.3">
      <c r="A181" s="212" t="s">
        <v>760</v>
      </c>
      <c r="B181" s="214" t="s">
        <v>194</v>
      </c>
      <c r="C181" s="25" t="s">
        <v>87</v>
      </c>
      <c r="D181" s="25" t="s">
        <v>23</v>
      </c>
      <c r="E181" s="215"/>
      <c r="F181" s="178" t="s">
        <v>24</v>
      </c>
      <c r="G181" s="25" t="s">
        <v>540</v>
      </c>
      <c r="H181" s="25" t="s">
        <v>751</v>
      </c>
      <c r="I181" s="25" t="s">
        <v>169</v>
      </c>
      <c r="J181" s="25" t="s">
        <v>170</v>
      </c>
      <c r="K181" s="25" t="s">
        <v>749</v>
      </c>
      <c r="L181" s="25" t="s">
        <v>46</v>
      </c>
      <c r="M181" s="25"/>
      <c r="N181" s="25"/>
      <c r="O181" s="25" t="s">
        <v>750</v>
      </c>
      <c r="P181" s="108">
        <v>44155</v>
      </c>
      <c r="Q181" s="136" t="s">
        <v>696</v>
      </c>
      <c r="R181" s="145">
        <v>44224</v>
      </c>
      <c r="S181" s="25" t="s">
        <v>45</v>
      </c>
      <c r="T181" s="25" t="s">
        <v>761</v>
      </c>
      <c r="U181" s="145">
        <v>44224</v>
      </c>
      <c r="V181" s="25" t="s">
        <v>762</v>
      </c>
      <c r="W181" s="25"/>
      <c r="X181" s="215"/>
      <c r="Y181" s="214"/>
      <c r="Z181" s="34">
        <f t="shared" si="21"/>
        <v>3</v>
      </c>
      <c r="AA181" s="34">
        <f>MAX(Z181)</f>
        <v>3</v>
      </c>
      <c r="AB181" s="35"/>
    </row>
    <row r="182" spans="1:28" x14ac:dyDescent="0.3">
      <c r="A182" s="186" t="s">
        <v>360</v>
      </c>
      <c r="B182" s="139" t="str">
        <f>IF(AA182=1,"Identify",IF(AA182=2,"Study",IF(AA182=3,"Relate",IF(AA182=4.5,"Relate/Plan",IF(AA182=5,"Plan",IF(AA182=8,"Adopt",IF(AA182=10.5,"Adopt/Readiness",IF(AA182=13,"Readiness","TBD"))))))))</f>
        <v>Study</v>
      </c>
      <c r="C182" s="190"/>
      <c r="D182" s="190" t="s">
        <v>23</v>
      </c>
      <c r="E182" s="191"/>
      <c r="F182" s="178" t="s">
        <v>24</v>
      </c>
      <c r="G182" s="190" t="s">
        <v>44</v>
      </c>
      <c r="H182" s="190" t="s">
        <v>44</v>
      </c>
      <c r="I182" s="192" t="s">
        <v>35</v>
      </c>
      <c r="J182" s="192" t="s">
        <v>602</v>
      </c>
      <c r="K182" s="192" t="s">
        <v>188</v>
      </c>
      <c r="L182" s="192" t="s">
        <v>46</v>
      </c>
      <c r="M182" s="192"/>
      <c r="N182" s="192"/>
      <c r="O182" s="192" t="s">
        <v>674</v>
      </c>
      <c r="P182" s="63">
        <v>44055</v>
      </c>
      <c r="Q182" s="134" t="s">
        <v>188</v>
      </c>
      <c r="R182" s="21" t="s">
        <v>340</v>
      </c>
      <c r="S182" s="192"/>
      <c r="T182" s="192"/>
      <c r="U182" s="21"/>
      <c r="V182" s="192"/>
      <c r="W182" s="46"/>
      <c r="X182" s="142"/>
      <c r="Y182" s="205"/>
      <c r="Z182" s="62">
        <f t="shared" si="21"/>
        <v>2</v>
      </c>
      <c r="AA182" s="62">
        <f>MAX(Z182)</f>
        <v>2</v>
      </c>
      <c r="AB182" s="20" t="s">
        <v>31</v>
      </c>
    </row>
    <row r="183" spans="1:28" x14ac:dyDescent="0.3">
      <c r="A183" s="186" t="s">
        <v>361</v>
      </c>
      <c r="B183" s="139" t="str">
        <f>IF(AA183=1,"Identify",IF(AA183=2,"Study",IF(AA183=3,"Relate",IF(AA183=4.5,"Relate/Plan",IF(AA183=5,"Plan",IF(AA183=8,"Adopt",IF(AA183=10.5,"Adopt/Readiness",IF(AA183=13,"Readiness","TBD"))))))))</f>
        <v>Study</v>
      </c>
      <c r="C183" s="190" t="s">
        <v>49</v>
      </c>
      <c r="D183" s="190" t="s">
        <v>23</v>
      </c>
      <c r="E183" s="191"/>
      <c r="F183" s="178" t="s">
        <v>24</v>
      </c>
      <c r="G183" s="190" t="s">
        <v>44</v>
      </c>
      <c r="H183" s="190" t="s">
        <v>362</v>
      </c>
      <c r="I183" s="192" t="s">
        <v>35</v>
      </c>
      <c r="J183" s="192" t="s">
        <v>602</v>
      </c>
      <c r="K183" s="190" t="s">
        <v>111</v>
      </c>
      <c r="L183" s="190" t="s">
        <v>38</v>
      </c>
      <c r="M183" s="190"/>
      <c r="N183" s="192" t="s">
        <v>39</v>
      </c>
      <c r="O183" s="190" t="s">
        <v>40</v>
      </c>
      <c r="P183" s="63">
        <v>44009</v>
      </c>
      <c r="Q183" s="134" t="s">
        <v>45</v>
      </c>
      <c r="R183" s="21"/>
      <c r="S183" s="192"/>
      <c r="T183" s="192"/>
      <c r="U183" s="21"/>
      <c r="V183" s="192"/>
      <c r="W183" s="47">
        <v>43725</v>
      </c>
      <c r="X183" s="142" t="s">
        <v>363</v>
      </c>
      <c r="Y183" s="205"/>
      <c r="Z183" s="62">
        <f t="shared" si="21"/>
        <v>2</v>
      </c>
      <c r="AA183" s="62">
        <f>MAX(Z183)</f>
        <v>2</v>
      </c>
      <c r="AB183" s="20" t="s">
        <v>31</v>
      </c>
    </row>
    <row r="184" spans="1:28" x14ac:dyDescent="0.3">
      <c r="A184" s="186" t="s">
        <v>364</v>
      </c>
      <c r="B184" s="139" t="str">
        <f>IF(AA184=1,"Identify",IF(AA184=2,"Study",IF(AA184=3,"Relate",IF(AA184=4.5,"Relate/Plan",IF(AA184=5,"Plan",IF(AA184=8,"Adopt",IF(AA184=10.5,"Adopt/Readiness",IF(AA184=13,"Readiness","TBD"))))))))</f>
        <v>Study</v>
      </c>
      <c r="C184" s="190"/>
      <c r="D184" s="190" t="s">
        <v>23</v>
      </c>
      <c r="E184" s="191"/>
      <c r="F184" s="178" t="s">
        <v>24</v>
      </c>
      <c r="G184" s="190" t="s">
        <v>44</v>
      </c>
      <c r="H184" s="190" t="s">
        <v>44</v>
      </c>
      <c r="I184" s="192" t="s">
        <v>35</v>
      </c>
      <c r="J184" s="192" t="s">
        <v>602</v>
      </c>
      <c r="K184" s="192" t="s">
        <v>293</v>
      </c>
      <c r="L184" s="192" t="s">
        <v>38</v>
      </c>
      <c r="M184" s="192"/>
      <c r="N184" s="192"/>
      <c r="O184" s="192" t="s">
        <v>365</v>
      </c>
      <c r="P184" s="63">
        <v>44009</v>
      </c>
      <c r="Q184" s="134" t="s">
        <v>45</v>
      </c>
      <c r="R184" s="145"/>
      <c r="S184" s="108"/>
      <c r="T184" s="108"/>
      <c r="U184" s="145">
        <v>43943</v>
      </c>
      <c r="V184" s="26" t="s">
        <v>366</v>
      </c>
      <c r="W184" s="46"/>
      <c r="X184" s="142"/>
      <c r="Y184" s="205"/>
      <c r="Z184" s="62">
        <f t="shared" si="21"/>
        <v>2</v>
      </c>
      <c r="AA184" s="62">
        <f>MAX(Z184)</f>
        <v>2</v>
      </c>
      <c r="AB184" s="20" t="s">
        <v>31</v>
      </c>
    </row>
    <row r="185" spans="1:28" x14ac:dyDescent="0.3">
      <c r="A185" s="27" t="s">
        <v>383</v>
      </c>
      <c r="B185" s="139" t="str">
        <f>IF(AA185=1,"Identify",IF(AA185=2,"Study",IF(AA185=3,"Relate",IF(AA185=4.5,"Relate/Plan",IF(AA185=5,"Plan",IF(AA185=8,"Adopt",IF(AA185=10.5,"Adopt/Readiness",IF(AA185=13,"Readiness","TBD"))))))))</f>
        <v>Study</v>
      </c>
      <c r="C185" s="180"/>
      <c r="D185" s="180" t="s">
        <v>43</v>
      </c>
      <c r="E185" s="30"/>
      <c r="F185" s="178" t="s">
        <v>24</v>
      </c>
      <c r="G185" s="180" t="s">
        <v>44</v>
      </c>
      <c r="H185" s="180" t="s">
        <v>44</v>
      </c>
      <c r="I185" s="31" t="s">
        <v>35</v>
      </c>
      <c r="J185" s="31" t="s">
        <v>602</v>
      </c>
      <c r="K185" s="31" t="s">
        <v>45</v>
      </c>
      <c r="L185" s="31" t="s">
        <v>46</v>
      </c>
      <c r="M185" s="31"/>
      <c r="N185" s="31"/>
      <c r="O185" s="190" t="s">
        <v>384</v>
      </c>
      <c r="P185" s="63">
        <v>44009</v>
      </c>
      <c r="Q185" s="134" t="s">
        <v>45</v>
      </c>
      <c r="R185" s="39"/>
      <c r="S185" s="31"/>
      <c r="T185" s="31"/>
      <c r="U185" s="39"/>
      <c r="V185" s="31"/>
      <c r="W185" s="50"/>
      <c r="X185" s="149"/>
      <c r="Y185" s="205"/>
      <c r="Z185" s="62">
        <f t="shared" si="21"/>
        <v>2</v>
      </c>
      <c r="AA185" s="62">
        <f>MAX(Z185)</f>
        <v>2</v>
      </c>
      <c r="AB185" s="181"/>
    </row>
    <row r="186" spans="1:28" ht="93.6" x14ac:dyDescent="0.3">
      <c r="A186" s="186" t="s">
        <v>385</v>
      </c>
      <c r="B186" s="139" t="s">
        <v>226</v>
      </c>
      <c r="C186" s="190" t="s">
        <v>49</v>
      </c>
      <c r="D186" s="190" t="s">
        <v>23</v>
      </c>
      <c r="E186" s="191"/>
      <c r="F186" s="178" t="s">
        <v>24</v>
      </c>
      <c r="G186" s="190" t="s">
        <v>543</v>
      </c>
      <c r="H186" s="190" t="s">
        <v>386</v>
      </c>
      <c r="I186" s="192" t="s">
        <v>27</v>
      </c>
      <c r="J186" s="192" t="s">
        <v>36</v>
      </c>
      <c r="K186" s="190" t="s">
        <v>387</v>
      </c>
      <c r="L186" s="190" t="s">
        <v>38</v>
      </c>
      <c r="M186" s="190"/>
      <c r="N186" s="192"/>
      <c r="O186" s="190" t="s">
        <v>743</v>
      </c>
      <c r="P186" s="206">
        <v>44112</v>
      </c>
      <c r="Q186" s="134" t="s">
        <v>740</v>
      </c>
      <c r="R186" s="188">
        <v>44009</v>
      </c>
      <c r="S186" s="190" t="s">
        <v>45</v>
      </c>
      <c r="T186" s="190" t="s">
        <v>647</v>
      </c>
      <c r="U186" s="21"/>
      <c r="V186" s="192"/>
      <c r="W186" s="46"/>
      <c r="X186" s="142"/>
      <c r="Y186" s="205"/>
      <c r="Z186" s="62">
        <f t="shared" si="21"/>
        <v>2</v>
      </c>
      <c r="AA186" s="62">
        <f>MAX($Z$173:$Z$222)</f>
        <v>11.25</v>
      </c>
      <c r="AB186" s="20" t="s">
        <v>226</v>
      </c>
    </row>
    <row r="187" spans="1:28" x14ac:dyDescent="0.3">
      <c r="A187" s="186" t="s">
        <v>385</v>
      </c>
      <c r="B187" s="139" t="s">
        <v>226</v>
      </c>
      <c r="C187" s="190" t="s">
        <v>49</v>
      </c>
      <c r="D187" s="190" t="s">
        <v>23</v>
      </c>
      <c r="E187" s="191"/>
      <c r="F187" s="178" t="s">
        <v>24</v>
      </c>
      <c r="G187" s="190" t="s">
        <v>44</v>
      </c>
      <c r="H187" s="190" t="s">
        <v>388</v>
      </c>
      <c r="I187" s="192" t="s">
        <v>35</v>
      </c>
      <c r="J187" s="192" t="s">
        <v>602</v>
      </c>
      <c r="K187" s="190" t="s">
        <v>84</v>
      </c>
      <c r="L187" s="190" t="s">
        <v>38</v>
      </c>
      <c r="M187" s="190"/>
      <c r="N187" s="192" t="s">
        <v>39</v>
      </c>
      <c r="O187" s="190"/>
      <c r="P187" s="63">
        <v>44022</v>
      </c>
      <c r="Q187" s="134" t="s">
        <v>198</v>
      </c>
      <c r="R187" s="21"/>
      <c r="S187" s="192"/>
      <c r="T187" s="192"/>
      <c r="U187" s="21"/>
      <c r="V187" s="105"/>
      <c r="W187" s="108">
        <v>43291</v>
      </c>
      <c r="X187" s="36" t="s">
        <v>577</v>
      </c>
      <c r="Y187" s="205"/>
      <c r="Z187" s="62">
        <f t="shared" si="21"/>
        <v>2</v>
      </c>
      <c r="AA187" s="62">
        <f>MAX($Z$173:$Z$222)</f>
        <v>11.25</v>
      </c>
      <c r="AB187" s="20" t="s">
        <v>226</v>
      </c>
    </row>
    <row r="188" spans="1:28" ht="140.4" x14ac:dyDescent="0.3">
      <c r="A188" s="186" t="s">
        <v>385</v>
      </c>
      <c r="B188" s="139" t="str">
        <f t="shared" ref="B188:B214" si="22">IF(AA188=1,"Identify",IF(AA188=2,"Study",IF(AA188=3,"Relate",IF(AA188=4.5,"Relate/Plan",IF(AA188=5,"Plan",IF(AA188=8,"Adopt",IF(AA188=10.5,"Adopt/Readiness",IF(AA188=13,"Readiness","TBD"))))))))</f>
        <v>TBD</v>
      </c>
      <c r="C188" s="190" t="s">
        <v>49</v>
      </c>
      <c r="D188" s="190" t="s">
        <v>23</v>
      </c>
      <c r="E188" s="191"/>
      <c r="F188" s="178" t="s">
        <v>24</v>
      </c>
      <c r="G188" s="190" t="s">
        <v>182</v>
      </c>
      <c r="H188" s="190" t="s">
        <v>389</v>
      </c>
      <c r="I188" s="192" t="s">
        <v>27</v>
      </c>
      <c r="J188" s="192" t="s">
        <v>36</v>
      </c>
      <c r="K188" s="190" t="s">
        <v>387</v>
      </c>
      <c r="L188" s="190" t="s">
        <v>28</v>
      </c>
      <c r="M188" s="190"/>
      <c r="N188" s="192"/>
      <c r="O188" s="190" t="s">
        <v>633</v>
      </c>
      <c r="P188" s="206"/>
      <c r="Q188" s="134" t="s">
        <v>131</v>
      </c>
      <c r="R188" s="188">
        <v>44009</v>
      </c>
      <c r="S188" s="190" t="s">
        <v>45</v>
      </c>
      <c r="T188" s="190" t="s">
        <v>639</v>
      </c>
      <c r="U188" s="21" t="s">
        <v>390</v>
      </c>
      <c r="V188" s="192"/>
      <c r="W188" s="46"/>
      <c r="X188" s="142"/>
      <c r="Y188" s="205"/>
      <c r="Z188" s="62">
        <f t="shared" si="21"/>
        <v>0</v>
      </c>
      <c r="AA188" s="62">
        <f>MAX(Z188)</f>
        <v>0</v>
      </c>
      <c r="AB188" s="20" t="s">
        <v>226</v>
      </c>
    </row>
    <row r="189" spans="1:28" x14ac:dyDescent="0.3">
      <c r="A189" s="44" t="s">
        <v>440</v>
      </c>
      <c r="B189" s="139" t="str">
        <f t="shared" si="22"/>
        <v>Identify</v>
      </c>
      <c r="C189" s="187"/>
      <c r="D189" s="190" t="s">
        <v>23</v>
      </c>
      <c r="E189" s="24"/>
      <c r="F189" s="178" t="s">
        <v>24</v>
      </c>
      <c r="G189" s="190" t="s">
        <v>44</v>
      </c>
      <c r="H189" s="192" t="s">
        <v>44</v>
      </c>
      <c r="I189" s="192" t="s">
        <v>35</v>
      </c>
      <c r="J189" s="192" t="s">
        <v>602</v>
      </c>
      <c r="K189" s="192" t="s">
        <v>116</v>
      </c>
      <c r="L189" s="192" t="s">
        <v>28</v>
      </c>
      <c r="M189" s="25"/>
      <c r="N189" s="118"/>
      <c r="O189" s="192"/>
      <c r="P189" s="63">
        <v>44009</v>
      </c>
      <c r="Q189" s="134" t="s">
        <v>45</v>
      </c>
      <c r="R189" s="216"/>
      <c r="S189" s="217"/>
      <c r="T189" s="217"/>
      <c r="U189" s="21"/>
      <c r="V189" s="25"/>
      <c r="W189" s="217"/>
      <c r="X189" s="218"/>
      <c r="Y189" s="205"/>
      <c r="Z189" s="62">
        <f t="shared" si="21"/>
        <v>1</v>
      </c>
      <c r="AA189" s="62">
        <f>MAX(Z189)</f>
        <v>1</v>
      </c>
      <c r="AB189" s="43" t="s">
        <v>62</v>
      </c>
    </row>
    <row r="190" spans="1:28" x14ac:dyDescent="0.3">
      <c r="A190" s="186" t="s">
        <v>391</v>
      </c>
      <c r="B190" s="139" t="str">
        <f t="shared" si="22"/>
        <v>Study</v>
      </c>
      <c r="C190" s="190" t="s">
        <v>49</v>
      </c>
      <c r="D190" s="190" t="s">
        <v>23</v>
      </c>
      <c r="E190" s="191"/>
      <c r="F190" s="178" t="s">
        <v>54</v>
      </c>
      <c r="G190" s="190" t="s">
        <v>44</v>
      </c>
      <c r="H190" s="190" t="s">
        <v>392</v>
      </c>
      <c r="I190" s="192" t="s">
        <v>35</v>
      </c>
      <c r="J190" s="192" t="s">
        <v>602</v>
      </c>
      <c r="K190" s="190" t="s">
        <v>103</v>
      </c>
      <c r="L190" s="190" t="s">
        <v>38</v>
      </c>
      <c r="M190" s="190"/>
      <c r="N190" s="192"/>
      <c r="O190" s="190"/>
      <c r="P190" s="63">
        <v>44009</v>
      </c>
      <c r="Q190" s="134" t="s">
        <v>45</v>
      </c>
      <c r="R190" s="21"/>
      <c r="S190" s="192"/>
      <c r="T190" s="192"/>
      <c r="U190" s="21"/>
      <c r="V190" s="192"/>
      <c r="W190" s="46"/>
      <c r="X190" s="142"/>
      <c r="Y190" s="205"/>
      <c r="Z190" s="62">
        <f t="shared" si="21"/>
        <v>2</v>
      </c>
      <c r="AA190" s="62">
        <f>MAX(Z190)</f>
        <v>2</v>
      </c>
      <c r="AB190" s="20" t="s">
        <v>31</v>
      </c>
    </row>
    <row r="191" spans="1:28" x14ac:dyDescent="0.3">
      <c r="A191" s="27" t="s">
        <v>391</v>
      </c>
      <c r="B191" s="139" t="str">
        <f t="shared" si="22"/>
        <v>TBD</v>
      </c>
      <c r="C191" s="180" t="s">
        <v>49</v>
      </c>
      <c r="D191" s="180" t="s">
        <v>43</v>
      </c>
      <c r="E191" s="191"/>
      <c r="F191" s="178" t="s">
        <v>63</v>
      </c>
      <c r="G191" s="180" t="s">
        <v>538</v>
      </c>
      <c r="H191" s="180" t="s">
        <v>393</v>
      </c>
      <c r="I191" s="31" t="s">
        <v>139</v>
      </c>
      <c r="J191" s="31" t="s">
        <v>140</v>
      </c>
      <c r="K191" s="180" t="s">
        <v>394</v>
      </c>
      <c r="L191" s="180" t="s">
        <v>46</v>
      </c>
      <c r="M191" s="190"/>
      <c r="N191" s="192"/>
      <c r="O191" s="180" t="s">
        <v>395</v>
      </c>
      <c r="P191" s="119">
        <v>43875</v>
      </c>
      <c r="Q191" s="135" t="s">
        <v>141</v>
      </c>
      <c r="R191" s="21"/>
      <c r="S191" s="192"/>
      <c r="T191" s="192"/>
      <c r="U191" s="21"/>
      <c r="V191" s="192"/>
      <c r="W191" s="46"/>
      <c r="X191" s="142"/>
      <c r="Y191" s="153"/>
      <c r="Z191" s="143">
        <f t="shared" si="21"/>
        <v>11.25</v>
      </c>
      <c r="AA191" s="143">
        <f>MAX(Z191)</f>
        <v>11.25</v>
      </c>
      <c r="AB191" s="28" t="s">
        <v>31</v>
      </c>
    </row>
    <row r="192" spans="1:28" x14ac:dyDescent="0.3">
      <c r="A192" s="186" t="s">
        <v>396</v>
      </c>
      <c r="B192" s="139" t="str">
        <f t="shared" si="22"/>
        <v>Study</v>
      </c>
      <c r="C192" s="190" t="s">
        <v>49</v>
      </c>
      <c r="D192" s="190" t="s">
        <v>23</v>
      </c>
      <c r="E192" s="191"/>
      <c r="F192" s="178" t="s">
        <v>24</v>
      </c>
      <c r="G192" s="190" t="s">
        <v>44</v>
      </c>
      <c r="H192" s="190" t="s">
        <v>397</v>
      </c>
      <c r="I192" s="192" t="s">
        <v>35</v>
      </c>
      <c r="J192" s="192" t="s">
        <v>602</v>
      </c>
      <c r="K192" s="190" t="s">
        <v>270</v>
      </c>
      <c r="L192" s="190" t="s">
        <v>38</v>
      </c>
      <c r="M192" s="190"/>
      <c r="N192" s="192" t="s">
        <v>39</v>
      </c>
      <c r="O192" s="190"/>
      <c r="P192" s="63">
        <v>44009</v>
      </c>
      <c r="Q192" s="134" t="s">
        <v>45</v>
      </c>
      <c r="R192" s="21"/>
      <c r="S192" s="192"/>
      <c r="T192" s="192"/>
      <c r="U192" s="21"/>
      <c r="V192" s="192"/>
      <c r="W192" s="47">
        <v>43585</v>
      </c>
      <c r="X192" s="142" t="s">
        <v>398</v>
      </c>
      <c r="Y192" s="154"/>
      <c r="Z192" s="62">
        <f t="shared" si="21"/>
        <v>2</v>
      </c>
      <c r="AA192" s="187">
        <f>MAX($Z$182:$Z$186)</f>
        <v>2</v>
      </c>
      <c r="AB192" s="20" t="s">
        <v>194</v>
      </c>
    </row>
    <row r="193" spans="1:28" x14ac:dyDescent="0.3">
      <c r="A193" s="186" t="s">
        <v>396</v>
      </c>
      <c r="B193" s="139" t="str">
        <f t="shared" si="22"/>
        <v>Study</v>
      </c>
      <c r="C193" s="190" t="s">
        <v>49</v>
      </c>
      <c r="D193" s="190" t="s">
        <v>23</v>
      </c>
      <c r="E193" s="191"/>
      <c r="F193" s="178" t="s">
        <v>24</v>
      </c>
      <c r="G193" s="190" t="s">
        <v>44</v>
      </c>
      <c r="H193" s="190" t="s">
        <v>399</v>
      </c>
      <c r="I193" s="192" t="s">
        <v>35</v>
      </c>
      <c r="J193" s="192" t="s">
        <v>602</v>
      </c>
      <c r="K193" s="190" t="s">
        <v>270</v>
      </c>
      <c r="L193" s="190" t="s">
        <v>38</v>
      </c>
      <c r="M193" s="190"/>
      <c r="N193" s="192" t="s">
        <v>39</v>
      </c>
      <c r="O193" s="190"/>
      <c r="P193" s="63">
        <v>44009</v>
      </c>
      <c r="Q193" s="134" t="s">
        <v>45</v>
      </c>
      <c r="R193" s="21"/>
      <c r="S193" s="192"/>
      <c r="T193" s="192"/>
      <c r="U193" s="21"/>
      <c r="V193" s="192"/>
      <c r="W193" s="47">
        <v>43585</v>
      </c>
      <c r="X193" s="158" t="s">
        <v>398</v>
      </c>
      <c r="Y193" s="154"/>
      <c r="Z193" s="62">
        <f t="shared" si="21"/>
        <v>2</v>
      </c>
      <c r="AA193" s="187">
        <f>MAX($Z$182:$Z$186)</f>
        <v>2</v>
      </c>
      <c r="AB193" s="20" t="s">
        <v>194</v>
      </c>
    </row>
    <row r="194" spans="1:28" x14ac:dyDescent="0.3">
      <c r="A194" s="186" t="s">
        <v>396</v>
      </c>
      <c r="B194" s="139" t="str">
        <f t="shared" si="22"/>
        <v>Study</v>
      </c>
      <c r="C194" s="190" t="s">
        <v>49</v>
      </c>
      <c r="D194" s="190" t="s">
        <v>23</v>
      </c>
      <c r="E194" s="191"/>
      <c r="F194" s="178" t="s">
        <v>24</v>
      </c>
      <c r="G194" s="190" t="s">
        <v>545</v>
      </c>
      <c r="H194" s="190" t="s">
        <v>400</v>
      </c>
      <c r="I194" s="192" t="s">
        <v>35</v>
      </c>
      <c r="J194" s="192" t="s">
        <v>602</v>
      </c>
      <c r="K194" s="190" t="s">
        <v>270</v>
      </c>
      <c r="L194" s="190" t="s">
        <v>38</v>
      </c>
      <c r="M194" s="190"/>
      <c r="N194" s="192"/>
      <c r="O194" s="190" t="s">
        <v>562</v>
      </c>
      <c r="P194" s="63">
        <v>44019</v>
      </c>
      <c r="Q194" s="134" t="s">
        <v>188</v>
      </c>
      <c r="R194" s="145"/>
      <c r="S194" s="108"/>
      <c r="T194" s="108"/>
      <c r="U194" s="145">
        <v>43999</v>
      </c>
      <c r="V194" s="192" t="s">
        <v>534</v>
      </c>
      <c r="W194" s="47">
        <v>44019</v>
      </c>
      <c r="X194" s="148" t="s">
        <v>615</v>
      </c>
      <c r="Y194" s="139"/>
      <c r="Z194" s="62">
        <f t="shared" si="21"/>
        <v>3</v>
      </c>
      <c r="AA194" s="187">
        <f>MAX($Z$182:$Z$186)</f>
        <v>2</v>
      </c>
      <c r="AB194" s="20" t="s">
        <v>194</v>
      </c>
    </row>
    <row r="195" spans="1:28" x14ac:dyDescent="0.3">
      <c r="A195" s="186" t="s">
        <v>396</v>
      </c>
      <c r="B195" s="139" t="str">
        <f t="shared" si="22"/>
        <v>Study</v>
      </c>
      <c r="C195" s="190" t="s">
        <v>49</v>
      </c>
      <c r="D195" s="190" t="s">
        <v>23</v>
      </c>
      <c r="E195" s="191"/>
      <c r="F195" s="178" t="s">
        <v>24</v>
      </c>
      <c r="G195" s="190" t="s">
        <v>114</v>
      </c>
      <c r="H195" s="190" t="s">
        <v>566</v>
      </c>
      <c r="I195" s="192" t="s">
        <v>35</v>
      </c>
      <c r="J195" s="192" t="s">
        <v>602</v>
      </c>
      <c r="K195" s="190" t="s">
        <v>679</v>
      </c>
      <c r="L195" s="190" t="s">
        <v>46</v>
      </c>
      <c r="M195" s="190"/>
      <c r="N195" s="192"/>
      <c r="O195" s="190"/>
      <c r="P195" s="63">
        <v>44062</v>
      </c>
      <c r="Q195" s="134" t="s">
        <v>117</v>
      </c>
      <c r="R195" s="145"/>
      <c r="S195" s="108"/>
      <c r="T195" s="108"/>
      <c r="U195" s="145"/>
      <c r="V195" s="192"/>
      <c r="W195" s="47"/>
      <c r="X195" s="142"/>
      <c r="Y195" s="139"/>
      <c r="Z195" s="62">
        <f t="shared" si="21"/>
        <v>8</v>
      </c>
      <c r="AA195" s="187">
        <f>MAX($Z$182:$Z$186)</f>
        <v>2</v>
      </c>
      <c r="AB195" s="20"/>
    </row>
    <row r="196" spans="1:28" ht="16.2" thickBot="1" x14ac:dyDescent="0.35">
      <c r="A196" s="234" t="s">
        <v>396</v>
      </c>
      <c r="B196" s="139" t="str">
        <f t="shared" si="22"/>
        <v>Study</v>
      </c>
      <c r="C196" s="187"/>
      <c r="D196" s="190"/>
      <c r="E196" s="24"/>
      <c r="F196" s="178" t="s">
        <v>24</v>
      </c>
      <c r="G196" s="25" t="s">
        <v>114</v>
      </c>
      <c r="H196" s="25" t="s">
        <v>616</v>
      </c>
      <c r="I196" s="25" t="s">
        <v>35</v>
      </c>
      <c r="J196" s="25" t="s">
        <v>602</v>
      </c>
      <c r="K196" s="25" t="s">
        <v>617</v>
      </c>
      <c r="L196" s="25" t="s">
        <v>46</v>
      </c>
      <c r="M196" s="25"/>
      <c r="N196" s="118"/>
      <c r="O196" s="25"/>
      <c r="P196" s="108">
        <v>44039</v>
      </c>
      <c r="Q196" s="25" t="s">
        <v>117</v>
      </c>
      <c r="R196" s="216"/>
      <c r="S196" s="217"/>
      <c r="T196" s="217"/>
      <c r="U196" s="105"/>
      <c r="V196" s="232"/>
      <c r="W196" s="235"/>
      <c r="X196" s="236"/>
      <c r="Y196" s="190"/>
      <c r="Z196" s="62">
        <f t="shared" si="21"/>
        <v>8</v>
      </c>
      <c r="AA196" s="187">
        <f>MAX($Z$182:$Z$186)</f>
        <v>2</v>
      </c>
      <c r="AB196" s="64"/>
    </row>
    <row r="197" spans="1:28" ht="93.6" x14ac:dyDescent="0.3">
      <c r="A197" s="186" t="s">
        <v>402</v>
      </c>
      <c r="B197" s="186" t="str">
        <f t="shared" si="22"/>
        <v>Relate</v>
      </c>
      <c r="C197" s="190"/>
      <c r="D197" s="190" t="s">
        <v>23</v>
      </c>
      <c r="E197" s="191"/>
      <c r="F197" s="178" t="s">
        <v>24</v>
      </c>
      <c r="G197" s="190" t="s">
        <v>540</v>
      </c>
      <c r="H197" s="190" t="s">
        <v>403</v>
      </c>
      <c r="I197" s="192" t="s">
        <v>35</v>
      </c>
      <c r="J197" s="192" t="s">
        <v>602</v>
      </c>
      <c r="K197" s="190" t="s">
        <v>151</v>
      </c>
      <c r="L197" s="190" t="s">
        <v>38</v>
      </c>
      <c r="M197" s="190"/>
      <c r="N197" s="192"/>
      <c r="O197" s="22" t="s">
        <v>404</v>
      </c>
      <c r="P197" s="63">
        <v>44036</v>
      </c>
      <c r="Q197" s="134" t="s">
        <v>648</v>
      </c>
      <c r="R197" s="21"/>
      <c r="S197" s="192" t="s">
        <v>45</v>
      </c>
      <c r="T197" s="190" t="s">
        <v>640</v>
      </c>
      <c r="U197" s="21"/>
      <c r="V197" s="192"/>
      <c r="W197" s="46"/>
      <c r="X197" s="142"/>
      <c r="Y197" s="205"/>
      <c r="Z197" s="62">
        <f t="shared" si="21"/>
        <v>3</v>
      </c>
      <c r="AA197" s="62">
        <f>MAX(Z197)</f>
        <v>3</v>
      </c>
      <c r="AB197" s="20" t="s">
        <v>194</v>
      </c>
    </row>
    <row r="198" spans="1:28" ht="31.2" x14ac:dyDescent="0.3">
      <c r="A198" s="186" t="s">
        <v>405</v>
      </c>
      <c r="B198" s="186" t="str">
        <f t="shared" si="22"/>
        <v>Adopt</v>
      </c>
      <c r="C198" s="190" t="s">
        <v>49</v>
      </c>
      <c r="D198" s="190" t="s">
        <v>43</v>
      </c>
      <c r="E198" s="191"/>
      <c r="F198" s="178" t="s">
        <v>54</v>
      </c>
      <c r="G198" s="190" t="s">
        <v>69</v>
      </c>
      <c r="H198" s="190" t="s">
        <v>406</v>
      </c>
      <c r="I198" s="192" t="s">
        <v>35</v>
      </c>
      <c r="J198" s="192" t="s">
        <v>602</v>
      </c>
      <c r="K198" s="190" t="s">
        <v>710</v>
      </c>
      <c r="L198" s="190" t="s">
        <v>38</v>
      </c>
      <c r="M198" s="190"/>
      <c r="N198" s="192"/>
      <c r="O198" s="22" t="s">
        <v>744</v>
      </c>
      <c r="P198" s="63">
        <v>44218</v>
      </c>
      <c r="Q198" s="134" t="s">
        <v>710</v>
      </c>
      <c r="R198" s="21"/>
      <c r="S198" s="192"/>
      <c r="T198" s="192"/>
      <c r="U198" s="21"/>
      <c r="V198" s="192"/>
      <c r="W198" s="46"/>
      <c r="X198" s="142"/>
      <c r="Y198" s="205"/>
      <c r="Z198" s="62">
        <f t="shared" si="21"/>
        <v>8</v>
      </c>
      <c r="AA198" s="62">
        <f>MAX(Z198)</f>
        <v>8</v>
      </c>
      <c r="AB198" s="20" t="s">
        <v>68</v>
      </c>
    </row>
    <row r="199" spans="1:28" x14ac:dyDescent="0.3">
      <c r="A199" s="186" t="s">
        <v>407</v>
      </c>
      <c r="B199" s="186" t="str">
        <f t="shared" si="22"/>
        <v>Study</v>
      </c>
      <c r="C199" s="190" t="s">
        <v>49</v>
      </c>
      <c r="D199" s="190" t="s">
        <v>43</v>
      </c>
      <c r="E199" s="191"/>
      <c r="F199" s="178" t="s">
        <v>24</v>
      </c>
      <c r="G199" s="190" t="s">
        <v>114</v>
      </c>
      <c r="H199" s="190" t="s">
        <v>408</v>
      </c>
      <c r="I199" s="192" t="s">
        <v>35</v>
      </c>
      <c r="J199" s="192" t="s">
        <v>602</v>
      </c>
      <c r="K199" s="190" t="s">
        <v>689</v>
      </c>
      <c r="L199" s="190" t="s">
        <v>46</v>
      </c>
      <c r="M199" s="190"/>
      <c r="N199" s="192"/>
      <c r="O199" s="190" t="s">
        <v>409</v>
      </c>
      <c r="P199" s="63">
        <v>44077</v>
      </c>
      <c r="Q199" s="134" t="s">
        <v>117</v>
      </c>
      <c r="R199" s="21"/>
      <c r="S199" s="192"/>
      <c r="T199" s="192"/>
      <c r="U199" s="21"/>
      <c r="V199" s="192"/>
      <c r="W199" s="46"/>
      <c r="X199" s="142"/>
      <c r="Y199" s="205"/>
      <c r="Z199" s="62">
        <f t="shared" si="21"/>
        <v>8</v>
      </c>
      <c r="AA199" s="62">
        <f t="shared" ref="AA199:AA204" si="23">MAX($Z$184:$Z$189)</f>
        <v>2</v>
      </c>
      <c r="AB199" s="20" t="s">
        <v>68</v>
      </c>
    </row>
    <row r="200" spans="1:28" ht="31.2" x14ac:dyDescent="0.3">
      <c r="A200" s="186" t="s">
        <v>407</v>
      </c>
      <c r="B200" s="186" t="str">
        <f t="shared" si="22"/>
        <v>Study</v>
      </c>
      <c r="C200" s="190" t="s">
        <v>49</v>
      </c>
      <c r="D200" s="190" t="s">
        <v>43</v>
      </c>
      <c r="E200" s="191"/>
      <c r="F200" s="178" t="s">
        <v>101</v>
      </c>
      <c r="G200" s="190" t="s">
        <v>69</v>
      </c>
      <c r="H200" s="190" t="s">
        <v>410</v>
      </c>
      <c r="I200" s="192" t="s">
        <v>169</v>
      </c>
      <c r="J200" s="192" t="s">
        <v>170</v>
      </c>
      <c r="K200" s="190" t="s">
        <v>694</v>
      </c>
      <c r="L200" s="190" t="s">
        <v>38</v>
      </c>
      <c r="M200" s="190" t="s">
        <v>46</v>
      </c>
      <c r="N200" s="192"/>
      <c r="O200" s="190" t="s">
        <v>695</v>
      </c>
      <c r="P200" s="63">
        <v>44084</v>
      </c>
      <c r="Q200" s="134" t="s">
        <v>696</v>
      </c>
      <c r="R200" s="21"/>
      <c r="S200" s="192"/>
      <c r="T200" s="192"/>
      <c r="U200" s="21"/>
      <c r="V200" s="192"/>
      <c r="W200" s="46"/>
      <c r="X200" s="142"/>
      <c r="Y200" s="205"/>
      <c r="Z200" s="62">
        <f t="shared" si="21"/>
        <v>8</v>
      </c>
      <c r="AA200" s="62">
        <f t="shared" si="23"/>
        <v>2</v>
      </c>
      <c r="AB200" s="20" t="s">
        <v>68</v>
      </c>
    </row>
    <row r="201" spans="1:28" s="99" customFormat="1" x14ac:dyDescent="0.3">
      <c r="A201" s="186" t="s">
        <v>407</v>
      </c>
      <c r="B201" s="186" t="str">
        <f t="shared" si="22"/>
        <v>Study</v>
      </c>
      <c r="C201" s="190" t="s">
        <v>49</v>
      </c>
      <c r="D201" s="190" t="s">
        <v>43</v>
      </c>
      <c r="E201" s="191"/>
      <c r="F201" s="178" t="s">
        <v>24</v>
      </c>
      <c r="G201" s="190" t="s">
        <v>44</v>
      </c>
      <c r="H201" s="190" t="s">
        <v>413</v>
      </c>
      <c r="I201" s="192" t="s">
        <v>35</v>
      </c>
      <c r="J201" s="192" t="s">
        <v>602</v>
      </c>
      <c r="K201" s="190" t="s">
        <v>103</v>
      </c>
      <c r="L201" s="190" t="s">
        <v>38</v>
      </c>
      <c r="M201" s="190"/>
      <c r="N201" s="192" t="s">
        <v>39</v>
      </c>
      <c r="O201" s="190"/>
      <c r="P201" s="63">
        <v>44022</v>
      </c>
      <c r="Q201" s="134" t="s">
        <v>198</v>
      </c>
      <c r="R201" s="21"/>
      <c r="S201" s="192"/>
      <c r="T201" s="192"/>
      <c r="U201" s="21"/>
      <c r="V201" s="192"/>
      <c r="W201" s="111" t="s">
        <v>578</v>
      </c>
      <c r="X201" s="142" t="s">
        <v>398</v>
      </c>
      <c r="Y201" s="205"/>
      <c r="Z201" s="62">
        <f t="shared" ref="Z201:Z222" si="24">IF(A201="Cloud computing (Protected B)",8,IF(A201="Cloud Computing (Unclassified)",10.5,IF(A201="Artificial Intelligence (AI) - Cyber Security",10.5,IF(A201="Gamification",10.5,IF(A201="Machine Learning",13,IF(A201="Artificial Intelligence (AI) - Chatbot",13,IF(OR(AND(G201="Backgrounder",L201="Planned",K201="TBD"),AND(G201="Research Summary",L201="Planned",K201="TBD")),1,IF(OR(G201="Backgrounder",G201="Research Summary"),2,IF(AND(OR(G201="Outlook",G201="PoC (technology)"),L201="Planned"),2,IF(OR(G201="Outlook",G201="PoC (technology)"),3,IF(AND(OR(G201="Adoption Strategy",G201="PoC (business)"),L201="Planned"),3,IF(OR(G201="Adoption Strategy",G201="PoC (business)"),5,IF(AND(OR(G201="Pilot",G201="Reference Architecture",G201="Standards"),L201="Planned"),5,IF(OR(G201="Pilot",G201="Reference Architecture",G201="Standards"),8,IF(AND(G201="Early Adopter",OR(L201="Planned",L201="In Progress")),11.25,IF(AND(G201="Early Adopter",L201="Complete"),13,0))))))))))))))))</f>
        <v>2</v>
      </c>
      <c r="AA201" s="62">
        <f t="shared" si="23"/>
        <v>2</v>
      </c>
      <c r="AB201" s="20" t="s">
        <v>68</v>
      </c>
    </row>
    <row r="202" spans="1:28" s="100" customFormat="1" x14ac:dyDescent="0.3">
      <c r="A202" s="186" t="s">
        <v>407</v>
      </c>
      <c r="B202" s="186" t="str">
        <f t="shared" si="22"/>
        <v>Study</v>
      </c>
      <c r="C202" s="190" t="s">
        <v>49</v>
      </c>
      <c r="D202" s="190" t="s">
        <v>43</v>
      </c>
      <c r="E202" s="191"/>
      <c r="F202" s="178" t="s">
        <v>24</v>
      </c>
      <c r="G202" s="190" t="s">
        <v>545</v>
      </c>
      <c r="H202" s="190" t="s">
        <v>414</v>
      </c>
      <c r="I202" s="192" t="s">
        <v>35</v>
      </c>
      <c r="J202" s="192" t="s">
        <v>602</v>
      </c>
      <c r="K202" s="190" t="s">
        <v>103</v>
      </c>
      <c r="L202" s="190" t="s">
        <v>38</v>
      </c>
      <c r="M202" s="190"/>
      <c r="N202" s="192" t="s">
        <v>39</v>
      </c>
      <c r="O202" s="190"/>
      <c r="P202" s="63">
        <v>44021</v>
      </c>
      <c r="Q202" s="134" t="s">
        <v>198</v>
      </c>
      <c r="R202" s="21"/>
      <c r="S202" s="192"/>
      <c r="T202" s="192"/>
      <c r="U202" s="21"/>
      <c r="V202" s="192"/>
      <c r="W202" s="108">
        <v>43543</v>
      </c>
      <c r="X202" s="191" t="s">
        <v>569</v>
      </c>
      <c r="Y202" s="205"/>
      <c r="Z202" s="62">
        <f t="shared" si="24"/>
        <v>3</v>
      </c>
      <c r="AA202" s="62">
        <f t="shared" si="23"/>
        <v>2</v>
      </c>
      <c r="AB202" s="20" t="s">
        <v>68</v>
      </c>
    </row>
    <row r="203" spans="1:28" s="99" customFormat="1" x14ac:dyDescent="0.3">
      <c r="A203" s="186" t="s">
        <v>407</v>
      </c>
      <c r="B203" s="139" t="str">
        <f t="shared" si="22"/>
        <v>Study</v>
      </c>
      <c r="C203" s="190" t="s">
        <v>49</v>
      </c>
      <c r="D203" s="190" t="s">
        <v>43</v>
      </c>
      <c r="E203" s="191"/>
      <c r="F203" s="178" t="s">
        <v>24</v>
      </c>
      <c r="G203" s="190" t="s">
        <v>540</v>
      </c>
      <c r="H203" s="190" t="s">
        <v>415</v>
      </c>
      <c r="I203" s="192" t="s">
        <v>35</v>
      </c>
      <c r="J203" s="192" t="s">
        <v>602</v>
      </c>
      <c r="K203" s="190" t="s">
        <v>242</v>
      </c>
      <c r="L203" s="190" t="s">
        <v>38</v>
      </c>
      <c r="M203" s="190"/>
      <c r="N203" s="192"/>
      <c r="O203" s="190"/>
      <c r="P203" s="63">
        <v>44035</v>
      </c>
      <c r="Q203" s="134" t="s">
        <v>45</v>
      </c>
      <c r="R203" s="21"/>
      <c r="S203" s="192"/>
      <c r="T203" s="192"/>
      <c r="U203" s="21"/>
      <c r="V203" s="192"/>
      <c r="W203" s="46"/>
      <c r="X203" s="142"/>
      <c r="Y203" s="205"/>
      <c r="Z203" s="62">
        <f t="shared" si="24"/>
        <v>3</v>
      </c>
      <c r="AA203" s="62">
        <f t="shared" si="23"/>
        <v>2</v>
      </c>
      <c r="AB203" s="20" t="s">
        <v>68</v>
      </c>
    </row>
    <row r="204" spans="1:28" s="93" customFormat="1" x14ac:dyDescent="0.3">
      <c r="A204" s="186" t="s">
        <v>407</v>
      </c>
      <c r="B204" s="186" t="str">
        <f t="shared" si="22"/>
        <v>Study</v>
      </c>
      <c r="C204" s="186" t="s">
        <v>49</v>
      </c>
      <c r="D204" s="186" t="s">
        <v>43</v>
      </c>
      <c r="E204" s="186"/>
      <c r="F204" s="212" t="s">
        <v>24</v>
      </c>
      <c r="G204" s="190" t="s">
        <v>69</v>
      </c>
      <c r="H204" s="190" t="s">
        <v>416</v>
      </c>
      <c r="I204" s="192" t="s">
        <v>169</v>
      </c>
      <c r="J204" s="192" t="s">
        <v>170</v>
      </c>
      <c r="K204" s="190" t="s">
        <v>411</v>
      </c>
      <c r="L204" s="190" t="s">
        <v>38</v>
      </c>
      <c r="M204" s="190"/>
      <c r="N204" s="192"/>
      <c r="O204" s="190" t="s">
        <v>417</v>
      </c>
      <c r="P204" s="63">
        <v>43860</v>
      </c>
      <c r="Q204" s="134" t="s">
        <v>412</v>
      </c>
      <c r="R204" s="21"/>
      <c r="S204" s="192"/>
      <c r="T204" s="192"/>
      <c r="U204" s="21"/>
      <c r="V204" s="192"/>
      <c r="W204" s="46"/>
      <c r="X204" s="142"/>
      <c r="Y204" s="205"/>
      <c r="Z204" s="62">
        <f t="shared" si="24"/>
        <v>8</v>
      </c>
      <c r="AA204" s="62">
        <f t="shared" si="23"/>
        <v>2</v>
      </c>
      <c r="AB204" s="20" t="s">
        <v>68</v>
      </c>
    </row>
    <row r="205" spans="1:28" ht="93.6" x14ac:dyDescent="0.3">
      <c r="A205" s="186" t="s">
        <v>701</v>
      </c>
      <c r="B205" s="139" t="str">
        <f t="shared" si="22"/>
        <v>Study</v>
      </c>
      <c r="C205" s="187"/>
      <c r="D205" s="190"/>
      <c r="E205" s="24"/>
      <c r="F205" s="211" t="s">
        <v>24</v>
      </c>
      <c r="G205" s="192" t="s">
        <v>44</v>
      </c>
      <c r="H205" s="48" t="s">
        <v>671</v>
      </c>
      <c r="I205" s="192" t="s">
        <v>35</v>
      </c>
      <c r="J205" s="192" t="s">
        <v>602</v>
      </c>
      <c r="K205" s="192" t="s">
        <v>188</v>
      </c>
      <c r="L205" s="192" t="s">
        <v>28</v>
      </c>
      <c r="M205" s="25"/>
      <c r="N205" s="118"/>
      <c r="O205" s="192"/>
      <c r="P205" s="108">
        <v>44049</v>
      </c>
      <c r="Q205" s="237" t="s">
        <v>117</v>
      </c>
      <c r="R205" s="145">
        <v>44085</v>
      </c>
      <c r="S205" s="192" t="s">
        <v>45</v>
      </c>
      <c r="T205" s="192" t="s">
        <v>703</v>
      </c>
      <c r="U205" s="21"/>
      <c r="V205" s="192"/>
      <c r="W205" s="192"/>
      <c r="X205" s="238"/>
      <c r="Y205" s="21"/>
      <c r="Z205" s="41">
        <f t="shared" si="24"/>
        <v>2</v>
      </c>
      <c r="AA205" s="41">
        <f>MAX(Z205)</f>
        <v>2</v>
      </c>
      <c r="AB205" s="43"/>
    </row>
    <row r="206" spans="1:28" ht="109.2" x14ac:dyDescent="0.3">
      <c r="A206" s="212" t="s">
        <v>668</v>
      </c>
      <c r="B206" s="139" t="str">
        <f t="shared" si="22"/>
        <v>Study</v>
      </c>
      <c r="C206" s="187"/>
      <c r="D206" s="190"/>
      <c r="E206" s="24"/>
      <c r="F206" s="178" t="s">
        <v>24</v>
      </c>
      <c r="G206" s="25" t="s">
        <v>44</v>
      </c>
      <c r="H206" s="26" t="s">
        <v>669</v>
      </c>
      <c r="I206" s="25" t="s">
        <v>35</v>
      </c>
      <c r="J206" s="25" t="s">
        <v>602</v>
      </c>
      <c r="K206" s="25"/>
      <c r="L206" s="25" t="s">
        <v>28</v>
      </c>
      <c r="M206" s="25"/>
      <c r="N206" s="118"/>
      <c r="O206" s="25"/>
      <c r="P206" s="108">
        <v>44049</v>
      </c>
      <c r="Q206" s="136" t="s">
        <v>117</v>
      </c>
      <c r="R206" s="216"/>
      <c r="S206" s="217"/>
      <c r="T206" s="217"/>
      <c r="U206" s="21"/>
      <c r="V206" s="25"/>
      <c r="W206" s="217"/>
      <c r="X206" s="218"/>
      <c r="Y206" s="205"/>
      <c r="Z206" s="62">
        <f t="shared" si="24"/>
        <v>2</v>
      </c>
      <c r="AA206" s="62">
        <f>MAX(Z206)</f>
        <v>2</v>
      </c>
      <c r="AB206" s="33"/>
    </row>
    <row r="207" spans="1:28" ht="78" x14ac:dyDescent="0.3">
      <c r="A207" s="186" t="s">
        <v>418</v>
      </c>
      <c r="B207" s="139" t="str">
        <f t="shared" si="22"/>
        <v>TBD</v>
      </c>
      <c r="C207" s="190"/>
      <c r="D207" s="190" t="s">
        <v>43</v>
      </c>
      <c r="E207" s="191"/>
      <c r="F207" s="178" t="s">
        <v>54</v>
      </c>
      <c r="G207" s="190" t="s">
        <v>25</v>
      </c>
      <c r="H207" s="190" t="s">
        <v>419</v>
      </c>
      <c r="I207" s="192" t="s">
        <v>420</v>
      </c>
      <c r="J207" s="190" t="s">
        <v>421</v>
      </c>
      <c r="K207" s="190" t="s">
        <v>422</v>
      </c>
      <c r="L207" s="190"/>
      <c r="M207" s="190"/>
      <c r="N207" s="192"/>
      <c r="O207" s="190" t="s">
        <v>634</v>
      </c>
      <c r="P207" s="63">
        <v>43887</v>
      </c>
      <c r="Q207" s="134" t="s">
        <v>422</v>
      </c>
      <c r="R207" s="188">
        <v>44009</v>
      </c>
      <c r="S207" s="190" t="s">
        <v>45</v>
      </c>
      <c r="T207" s="190" t="s">
        <v>639</v>
      </c>
      <c r="U207" s="21"/>
      <c r="V207" s="192"/>
      <c r="W207" s="46"/>
      <c r="X207" s="142"/>
      <c r="Y207" s="205"/>
      <c r="Z207" s="62">
        <f t="shared" si="24"/>
        <v>0</v>
      </c>
      <c r="AA207" s="62">
        <f>MAX(Z207)</f>
        <v>0</v>
      </c>
      <c r="AB207" s="20" t="s">
        <v>22</v>
      </c>
    </row>
    <row r="208" spans="1:28" x14ac:dyDescent="0.3">
      <c r="A208" s="212" t="s">
        <v>423</v>
      </c>
      <c r="B208" s="139" t="str">
        <f t="shared" si="22"/>
        <v>Study</v>
      </c>
      <c r="C208" s="187"/>
      <c r="D208" s="190" t="s">
        <v>33</v>
      </c>
      <c r="E208" s="24"/>
      <c r="F208" s="214" t="s">
        <v>24</v>
      </c>
      <c r="G208" s="190" t="s">
        <v>44</v>
      </c>
      <c r="H208" s="25" t="s">
        <v>44</v>
      </c>
      <c r="I208" s="25" t="s">
        <v>35</v>
      </c>
      <c r="J208" s="192" t="s">
        <v>602</v>
      </c>
      <c r="K208" s="25" t="s">
        <v>198</v>
      </c>
      <c r="L208" s="25" t="s">
        <v>38</v>
      </c>
      <c r="M208" s="25"/>
      <c r="N208" s="118"/>
      <c r="O208" s="22" t="s">
        <v>713</v>
      </c>
      <c r="P208" s="188">
        <v>44104</v>
      </c>
      <c r="Q208" s="134" t="s">
        <v>198</v>
      </c>
      <c r="R208" s="216"/>
      <c r="S208" s="217"/>
      <c r="T208" s="217"/>
      <c r="U208" s="145">
        <v>44041</v>
      </c>
      <c r="V208" s="26" t="s">
        <v>650</v>
      </c>
      <c r="W208" s="47">
        <v>44103</v>
      </c>
      <c r="X208" s="142" t="s">
        <v>712</v>
      </c>
      <c r="Y208" s="205" t="s">
        <v>698</v>
      </c>
      <c r="Z208" s="62">
        <f t="shared" si="24"/>
        <v>2</v>
      </c>
      <c r="AA208" s="62">
        <f>MAX(Z208)</f>
        <v>2</v>
      </c>
      <c r="AB208" s="20" t="s">
        <v>31</v>
      </c>
    </row>
    <row r="209" spans="1:45" x14ac:dyDescent="0.3">
      <c r="A209" s="27" t="s">
        <v>424</v>
      </c>
      <c r="B209" s="28" t="str">
        <f t="shared" si="22"/>
        <v>Study</v>
      </c>
      <c r="C209" s="180"/>
      <c r="D209" s="180" t="s">
        <v>23</v>
      </c>
      <c r="E209" s="30"/>
      <c r="F209" s="178" t="s">
        <v>24</v>
      </c>
      <c r="G209" s="180" t="s">
        <v>44</v>
      </c>
      <c r="H209" s="180" t="s">
        <v>44</v>
      </c>
      <c r="I209" s="31" t="s">
        <v>35</v>
      </c>
      <c r="J209" s="31" t="s">
        <v>602</v>
      </c>
      <c r="K209" s="31"/>
      <c r="L209" s="31" t="s">
        <v>28</v>
      </c>
      <c r="M209" s="192"/>
      <c r="N209" s="192"/>
      <c r="O209" s="190" t="s">
        <v>561</v>
      </c>
      <c r="P209" s="63">
        <v>44009</v>
      </c>
      <c r="Q209" s="134" t="s">
        <v>45</v>
      </c>
      <c r="R209" s="21"/>
      <c r="S209" s="192"/>
      <c r="T209" s="192"/>
      <c r="U209" s="21"/>
      <c r="V209" s="192"/>
      <c r="W209" s="46"/>
      <c r="X209" s="142"/>
      <c r="Y209" s="205"/>
      <c r="Z209" s="62">
        <f t="shared" si="24"/>
        <v>2</v>
      </c>
      <c r="AA209" s="62">
        <f>MAX(Z209)</f>
        <v>2</v>
      </c>
      <c r="AB209" s="20" t="s">
        <v>31</v>
      </c>
    </row>
    <row r="210" spans="1:45" ht="46.8" x14ac:dyDescent="0.3">
      <c r="A210" s="186" t="s">
        <v>425</v>
      </c>
      <c r="B210" s="139" t="str">
        <f t="shared" si="22"/>
        <v>Adopt</v>
      </c>
      <c r="C210" s="190" t="s">
        <v>49</v>
      </c>
      <c r="D210" s="190" t="s">
        <v>23</v>
      </c>
      <c r="E210" s="191" t="s">
        <v>53</v>
      </c>
      <c r="F210" s="178" t="s">
        <v>24</v>
      </c>
      <c r="G210" s="190" t="s">
        <v>44</v>
      </c>
      <c r="H210" s="190" t="s">
        <v>426</v>
      </c>
      <c r="I210" s="192" t="s">
        <v>35</v>
      </c>
      <c r="J210" s="192" t="s">
        <v>602</v>
      </c>
      <c r="K210" s="192" t="s">
        <v>198</v>
      </c>
      <c r="L210" s="192" t="s">
        <v>38</v>
      </c>
      <c r="M210" s="192"/>
      <c r="N210" s="192"/>
      <c r="O210" s="190" t="s">
        <v>623</v>
      </c>
      <c r="P210" s="63">
        <v>44063</v>
      </c>
      <c r="Q210" s="134" t="s">
        <v>198</v>
      </c>
      <c r="R210" s="145"/>
      <c r="S210" s="108"/>
      <c r="T210" s="108"/>
      <c r="U210" s="145">
        <v>43873</v>
      </c>
      <c r="V210" s="190" t="s">
        <v>626</v>
      </c>
      <c r="W210" s="108">
        <v>44047</v>
      </c>
      <c r="X210" s="239" t="s">
        <v>680</v>
      </c>
      <c r="Y210" s="205"/>
      <c r="Z210" s="62">
        <f t="shared" si="24"/>
        <v>2</v>
      </c>
      <c r="AA210" s="62">
        <f>MAX($Z$193:$Z$196)</f>
        <v>8</v>
      </c>
      <c r="AB210" s="20" t="s">
        <v>31</v>
      </c>
    </row>
    <row r="211" spans="1:45" x14ac:dyDescent="0.3">
      <c r="A211" s="212" t="s">
        <v>425</v>
      </c>
      <c r="B211" s="139" t="str">
        <f t="shared" si="22"/>
        <v>Adopt</v>
      </c>
      <c r="C211" s="187"/>
      <c r="D211" s="190"/>
      <c r="E211" s="24"/>
      <c r="F211" s="178" t="s">
        <v>24</v>
      </c>
      <c r="G211" s="25" t="s">
        <v>114</v>
      </c>
      <c r="H211" s="25" t="s">
        <v>675</v>
      </c>
      <c r="I211" s="25" t="s">
        <v>35</v>
      </c>
      <c r="J211" s="25" t="s">
        <v>602</v>
      </c>
      <c r="K211" s="25" t="s">
        <v>270</v>
      </c>
      <c r="L211" s="25" t="s">
        <v>46</v>
      </c>
      <c r="M211" s="25"/>
      <c r="N211" s="118"/>
      <c r="O211" s="25" t="s">
        <v>678</v>
      </c>
      <c r="P211" s="108">
        <v>44062</v>
      </c>
      <c r="Q211" s="136" t="s">
        <v>117</v>
      </c>
      <c r="R211" s="216"/>
      <c r="S211" s="217"/>
      <c r="T211" s="217"/>
      <c r="U211" s="21"/>
      <c r="V211" s="25"/>
      <c r="W211" s="217"/>
      <c r="X211" s="218"/>
      <c r="Y211" s="205"/>
      <c r="Z211" s="62">
        <f t="shared" si="24"/>
        <v>8</v>
      </c>
      <c r="AA211" s="62">
        <f>MAX($Z$193:$Z$196)</f>
        <v>8</v>
      </c>
      <c r="AB211" s="33"/>
    </row>
    <row r="212" spans="1:45" x14ac:dyDescent="0.3">
      <c r="A212" s="212" t="s">
        <v>425</v>
      </c>
      <c r="B212" s="139" t="str">
        <f t="shared" si="22"/>
        <v>Adopt</v>
      </c>
      <c r="C212" s="187"/>
      <c r="D212" s="190"/>
      <c r="E212" s="24"/>
      <c r="F212" s="178" t="s">
        <v>24</v>
      </c>
      <c r="G212" s="25" t="s">
        <v>114</v>
      </c>
      <c r="H212" s="25" t="s">
        <v>676</v>
      </c>
      <c r="I212" s="25" t="s">
        <v>35</v>
      </c>
      <c r="J212" s="25" t="s">
        <v>602</v>
      </c>
      <c r="K212" s="25" t="s">
        <v>270</v>
      </c>
      <c r="L212" s="25" t="s">
        <v>46</v>
      </c>
      <c r="M212" s="25"/>
      <c r="N212" s="118"/>
      <c r="O212" s="25" t="s">
        <v>678</v>
      </c>
      <c r="P212" s="108">
        <v>44062</v>
      </c>
      <c r="Q212" s="136" t="s">
        <v>117</v>
      </c>
      <c r="R212" s="216"/>
      <c r="S212" s="217"/>
      <c r="T212" s="217"/>
      <c r="U212" s="21"/>
      <c r="V212" s="25"/>
      <c r="W212" s="217"/>
      <c r="X212" s="218"/>
      <c r="Y212" s="205"/>
      <c r="Z212" s="62">
        <f t="shared" si="24"/>
        <v>8</v>
      </c>
      <c r="AA212" s="62">
        <f>MAX($Z$193:$Z$196)</f>
        <v>8</v>
      </c>
      <c r="AB212" s="33"/>
    </row>
    <row r="213" spans="1:45" x14ac:dyDescent="0.3">
      <c r="A213" s="240" t="s">
        <v>425</v>
      </c>
      <c r="B213" s="190" t="str">
        <f t="shared" si="22"/>
        <v>Adopt</v>
      </c>
      <c r="C213" s="222"/>
      <c r="D213" s="241"/>
      <c r="E213" s="218"/>
      <c r="F213" s="178" t="s">
        <v>24</v>
      </c>
      <c r="G213" s="222" t="s">
        <v>114</v>
      </c>
      <c r="H213" s="222" t="s">
        <v>677</v>
      </c>
      <c r="I213" s="222" t="s">
        <v>35</v>
      </c>
      <c r="J213" s="222" t="s">
        <v>602</v>
      </c>
      <c r="K213" s="222" t="s">
        <v>270</v>
      </c>
      <c r="L213" s="222" t="s">
        <v>46</v>
      </c>
      <c r="M213" s="222"/>
      <c r="N213" s="222"/>
      <c r="O213" s="25" t="s">
        <v>678</v>
      </c>
      <c r="P213" s="206">
        <v>44062</v>
      </c>
      <c r="Q213" s="242" t="s">
        <v>117</v>
      </c>
      <c r="R213" s="214"/>
      <c r="S213" s="25"/>
      <c r="T213" s="25"/>
      <c r="U213" s="21"/>
      <c r="V213" s="215"/>
      <c r="W213" s="222"/>
      <c r="X213" s="218"/>
      <c r="Y213" s="205"/>
      <c r="Z213" s="62">
        <f t="shared" si="24"/>
        <v>8</v>
      </c>
      <c r="AA213" s="62">
        <f>MAX($Z$193:$Z$196)</f>
        <v>8</v>
      </c>
      <c r="AB213" s="159"/>
    </row>
    <row r="214" spans="1:45" s="106" customFormat="1" x14ac:dyDescent="0.3">
      <c r="A214" s="186" t="s">
        <v>662</v>
      </c>
      <c r="B214" s="190" t="str">
        <f t="shared" si="22"/>
        <v>Study</v>
      </c>
      <c r="C214" s="25" t="s">
        <v>44</v>
      </c>
      <c r="D214" s="190"/>
      <c r="E214" s="187"/>
      <c r="F214" s="25" t="s">
        <v>24</v>
      </c>
      <c r="G214" s="25" t="s">
        <v>44</v>
      </c>
      <c r="H214" s="25"/>
      <c r="I214" s="25" t="s">
        <v>35</v>
      </c>
      <c r="J214" s="25" t="s">
        <v>602</v>
      </c>
      <c r="K214" s="25"/>
      <c r="L214" s="25" t="s">
        <v>28</v>
      </c>
      <c r="M214" s="25"/>
      <c r="N214" s="108">
        <v>44049</v>
      </c>
      <c r="O214" s="25"/>
      <c r="P214" s="108">
        <v>44049</v>
      </c>
      <c r="Q214" s="243" t="s">
        <v>117</v>
      </c>
      <c r="R214" s="244"/>
      <c r="S214" s="244"/>
      <c r="T214" s="244"/>
      <c r="U214" s="21"/>
      <c r="V214" s="25"/>
      <c r="W214" s="235"/>
      <c r="X214" s="236"/>
      <c r="Y214" s="233"/>
      <c r="Z214" s="155">
        <f t="shared" si="24"/>
        <v>2</v>
      </c>
      <c r="AA214" s="155">
        <f>MAX(Z214)</f>
        <v>2</v>
      </c>
      <c r="AB214" s="201"/>
    </row>
    <row r="215" spans="1:45" s="106" customFormat="1" ht="93.6" x14ac:dyDescent="0.3">
      <c r="A215" s="186" t="s">
        <v>735</v>
      </c>
      <c r="B215" s="190"/>
      <c r="C215" s="190"/>
      <c r="D215" s="190"/>
      <c r="E215" s="190"/>
      <c r="F215" s="190" t="s">
        <v>63</v>
      </c>
      <c r="G215" s="190" t="s">
        <v>540</v>
      </c>
      <c r="H215" s="190" t="s">
        <v>736</v>
      </c>
      <c r="I215" s="190" t="s">
        <v>27</v>
      </c>
      <c r="J215" s="190" t="s">
        <v>36</v>
      </c>
      <c r="K215" s="190" t="s">
        <v>737</v>
      </c>
      <c r="L215" s="190" t="s">
        <v>38</v>
      </c>
      <c r="M215" s="190"/>
      <c r="N215" s="190"/>
      <c r="O215" s="190" t="s">
        <v>738</v>
      </c>
      <c r="P215" s="63">
        <v>44109</v>
      </c>
      <c r="Q215" s="190" t="s">
        <v>737</v>
      </c>
      <c r="R215" s="190"/>
      <c r="S215" s="190"/>
      <c r="T215" s="190"/>
      <c r="U215" s="108">
        <v>44125</v>
      </c>
      <c r="V215" s="192" t="s">
        <v>227</v>
      </c>
      <c r="W215" s="195">
        <v>44131</v>
      </c>
      <c r="X215" s="105" t="s">
        <v>746</v>
      </c>
      <c r="Y215" s="232"/>
      <c r="Z215" s="155">
        <f t="shared" si="24"/>
        <v>3</v>
      </c>
      <c r="AA215" s="155">
        <f>MAX(Z215)</f>
        <v>3</v>
      </c>
      <c r="AB215" s="162"/>
    </row>
    <row r="216" spans="1:45" s="106" customFormat="1" ht="46.8" x14ac:dyDescent="0.3">
      <c r="A216" s="180" t="s">
        <v>427</v>
      </c>
      <c r="B216" s="180" t="str">
        <f t="shared" ref="B216:B222" si="25">IF(AA216=1,"Identify",IF(AA216=2,"Study",IF(AA216=3,"Relate",IF(AA216=4.5,"Relate/Plan",IF(AA216=5,"Plan",IF(AA216=8,"Adopt",IF(AA216=10.5,"Adopt/Readiness",IF(AA216=13,"Readiness","TBD"))))))))</f>
        <v>Relate</v>
      </c>
      <c r="C216" s="180"/>
      <c r="D216" s="180" t="s">
        <v>43</v>
      </c>
      <c r="E216" s="180"/>
      <c r="F216" s="180" t="s">
        <v>63</v>
      </c>
      <c r="G216" s="180" t="s">
        <v>540</v>
      </c>
      <c r="H216" s="180" t="s">
        <v>428</v>
      </c>
      <c r="I216" s="31" t="s">
        <v>35</v>
      </c>
      <c r="J216" s="31" t="s">
        <v>602</v>
      </c>
      <c r="K216" s="180" t="s">
        <v>151</v>
      </c>
      <c r="L216" s="180" t="s">
        <v>46</v>
      </c>
      <c r="M216" s="180"/>
      <c r="N216" s="31"/>
      <c r="O216" s="168" t="s">
        <v>429</v>
      </c>
      <c r="P216" s="119">
        <v>44036</v>
      </c>
      <c r="Q216" s="180" t="s">
        <v>45</v>
      </c>
      <c r="R216" s="108"/>
      <c r="S216" s="108"/>
      <c r="T216" s="108"/>
      <c r="U216" s="108">
        <v>43901</v>
      </c>
      <c r="V216" s="192" t="s">
        <v>430</v>
      </c>
      <c r="W216" s="46"/>
      <c r="X216" s="245"/>
      <c r="Y216" s="143"/>
      <c r="Z216" s="143">
        <f t="shared" si="24"/>
        <v>3</v>
      </c>
      <c r="AA216" s="143">
        <f>MAX(Z216)</f>
        <v>3</v>
      </c>
      <c r="AB216" s="200" t="s">
        <v>22</v>
      </c>
      <c r="AC216"/>
      <c r="AD216"/>
      <c r="AE216"/>
      <c r="AF216"/>
      <c r="AG216"/>
      <c r="AH216"/>
      <c r="AI216"/>
      <c r="AJ216"/>
      <c r="AK216"/>
      <c r="AL216"/>
      <c r="AM216"/>
      <c r="AN216"/>
      <c r="AO216"/>
      <c r="AP216"/>
      <c r="AQ216"/>
      <c r="AR216"/>
      <c r="AS216"/>
    </row>
    <row r="217" spans="1:45" s="106" customFormat="1" x14ac:dyDescent="0.3">
      <c r="A217" s="186" t="s">
        <v>431</v>
      </c>
      <c r="B217" s="190" t="str">
        <f t="shared" si="25"/>
        <v>Adopt</v>
      </c>
      <c r="C217" s="190" t="s">
        <v>49</v>
      </c>
      <c r="D217" s="190" t="s">
        <v>43</v>
      </c>
      <c r="E217" s="190"/>
      <c r="F217" s="25" t="s">
        <v>24</v>
      </c>
      <c r="G217" s="190" t="s">
        <v>44</v>
      </c>
      <c r="H217" s="190" t="s">
        <v>218</v>
      </c>
      <c r="I217" s="192" t="s">
        <v>35</v>
      </c>
      <c r="J217" s="192" t="s">
        <v>602</v>
      </c>
      <c r="K217" s="190" t="s">
        <v>191</v>
      </c>
      <c r="L217" s="190" t="s">
        <v>38</v>
      </c>
      <c r="M217" s="190"/>
      <c r="N217" s="192" t="s">
        <v>39</v>
      </c>
      <c r="O217" s="190"/>
      <c r="P217" s="63">
        <v>44009</v>
      </c>
      <c r="Q217" s="190" t="s">
        <v>45</v>
      </c>
      <c r="R217" s="192"/>
      <c r="S217" s="192"/>
      <c r="T217" s="192"/>
      <c r="U217" s="192"/>
      <c r="V217" s="192"/>
      <c r="W217" s="46"/>
      <c r="X217" s="46"/>
      <c r="Y217" s="118"/>
      <c r="Z217" s="62">
        <f t="shared" si="24"/>
        <v>2</v>
      </c>
      <c r="AA217" s="62">
        <f>MAX($Z$198,$Z$200)</f>
        <v>8</v>
      </c>
      <c r="AB217" s="26" t="s">
        <v>68</v>
      </c>
      <c r="AC217"/>
      <c r="AD217"/>
      <c r="AE217"/>
      <c r="AF217"/>
      <c r="AG217"/>
      <c r="AH217"/>
      <c r="AI217"/>
      <c r="AJ217"/>
      <c r="AK217"/>
      <c r="AL217"/>
      <c r="AM217"/>
      <c r="AN217"/>
      <c r="AO217"/>
      <c r="AP217"/>
      <c r="AQ217"/>
      <c r="AR217"/>
      <c r="AS217"/>
    </row>
    <row r="218" spans="1:45" s="106" customFormat="1" ht="31.2" x14ac:dyDescent="0.3">
      <c r="A218" s="180" t="s">
        <v>431</v>
      </c>
      <c r="B218" s="180" t="str">
        <f t="shared" si="25"/>
        <v>Plan</v>
      </c>
      <c r="C218" s="180" t="s">
        <v>49</v>
      </c>
      <c r="D218" s="180" t="s">
        <v>43</v>
      </c>
      <c r="E218" s="180"/>
      <c r="F218" s="25" t="s">
        <v>24</v>
      </c>
      <c r="G218" s="180" t="s">
        <v>114</v>
      </c>
      <c r="H218" s="180" t="s">
        <v>432</v>
      </c>
      <c r="I218" s="31" t="s">
        <v>35</v>
      </c>
      <c r="J218" s="31" t="s">
        <v>602</v>
      </c>
      <c r="K218" s="180"/>
      <c r="L218" s="180" t="s">
        <v>28</v>
      </c>
      <c r="M218" s="190"/>
      <c r="N218" s="192"/>
      <c r="O218" s="180" t="s">
        <v>433</v>
      </c>
      <c r="P218" s="63">
        <v>43992</v>
      </c>
      <c r="Q218" s="190" t="s">
        <v>117</v>
      </c>
      <c r="R218" s="192"/>
      <c r="S218" s="192"/>
      <c r="T218" s="192"/>
      <c r="U218" s="192"/>
      <c r="V218" s="192"/>
      <c r="W218" s="46"/>
      <c r="X218" s="46"/>
      <c r="Y218" s="143"/>
      <c r="Z218" s="143">
        <f t="shared" si="24"/>
        <v>5</v>
      </c>
      <c r="AA218" s="143">
        <f>MAX(Z218)</f>
        <v>5</v>
      </c>
      <c r="AB218" s="200" t="s">
        <v>68</v>
      </c>
      <c r="AC218"/>
      <c r="AD218"/>
      <c r="AE218"/>
      <c r="AF218"/>
      <c r="AG218"/>
      <c r="AH218"/>
      <c r="AI218"/>
      <c r="AJ218"/>
      <c r="AK218"/>
      <c r="AL218"/>
      <c r="AM218"/>
      <c r="AN218"/>
      <c r="AO218"/>
      <c r="AP218"/>
      <c r="AQ218"/>
      <c r="AR218"/>
      <c r="AS218"/>
    </row>
    <row r="219" spans="1:45" s="106" customFormat="1" ht="62.4" x14ac:dyDescent="0.3">
      <c r="A219" s="186" t="s">
        <v>431</v>
      </c>
      <c r="B219" s="190" t="str">
        <f t="shared" si="25"/>
        <v>Adopt</v>
      </c>
      <c r="C219" s="190"/>
      <c r="D219" s="190" t="s">
        <v>43</v>
      </c>
      <c r="E219" s="190"/>
      <c r="F219" s="25" t="s">
        <v>24</v>
      </c>
      <c r="G219" s="190" t="s">
        <v>563</v>
      </c>
      <c r="H219" s="190" t="s">
        <v>130</v>
      </c>
      <c r="I219" s="190" t="s">
        <v>27</v>
      </c>
      <c r="J219" s="192" t="s">
        <v>36</v>
      </c>
      <c r="K219" s="190" t="s">
        <v>131</v>
      </c>
      <c r="L219" s="190" t="s">
        <v>38</v>
      </c>
      <c r="M219" s="190" t="s">
        <v>132</v>
      </c>
      <c r="N219" s="192"/>
      <c r="O219" s="190"/>
      <c r="P219" s="63"/>
      <c r="Q219" s="190"/>
      <c r="R219" s="192"/>
      <c r="S219" s="192"/>
      <c r="T219" s="192"/>
      <c r="U219" s="192"/>
      <c r="V219" s="192"/>
      <c r="W219" s="46"/>
      <c r="X219" s="46"/>
      <c r="Y219" s="118"/>
      <c r="Z219" s="62">
        <f t="shared" si="24"/>
        <v>8</v>
      </c>
      <c r="AA219" s="62">
        <f>MAX($Z$198,$Z$200)</f>
        <v>8</v>
      </c>
      <c r="AB219" s="26" t="s">
        <v>68</v>
      </c>
      <c r="AC219"/>
      <c r="AD219"/>
      <c r="AE219"/>
      <c r="AF219"/>
      <c r="AG219"/>
      <c r="AH219"/>
      <c r="AI219"/>
      <c r="AJ219"/>
      <c r="AK219"/>
      <c r="AL219"/>
      <c r="AM219"/>
      <c r="AN219"/>
      <c r="AO219"/>
      <c r="AP219"/>
      <c r="AQ219"/>
      <c r="AR219"/>
      <c r="AS219"/>
    </row>
    <row r="220" spans="1:45" s="106" customFormat="1" x14ac:dyDescent="0.3">
      <c r="A220" s="180" t="s">
        <v>431</v>
      </c>
      <c r="B220" s="180" t="str">
        <f t="shared" si="25"/>
        <v>Relate</v>
      </c>
      <c r="C220" s="180" t="s">
        <v>49</v>
      </c>
      <c r="D220" s="190" t="s">
        <v>43</v>
      </c>
      <c r="E220" s="180"/>
      <c r="F220" s="25"/>
      <c r="G220" s="180" t="s">
        <v>540</v>
      </c>
      <c r="H220" s="180" t="s">
        <v>434</v>
      </c>
      <c r="I220" s="31" t="s">
        <v>27</v>
      </c>
      <c r="J220" s="180" t="s">
        <v>36</v>
      </c>
      <c r="K220" s="180" t="s">
        <v>435</v>
      </c>
      <c r="L220" s="180" t="s">
        <v>38</v>
      </c>
      <c r="M220" s="180"/>
      <c r="N220" s="192"/>
      <c r="O220" s="180" t="s">
        <v>436</v>
      </c>
      <c r="P220" s="119"/>
      <c r="Q220" s="180" t="s">
        <v>94</v>
      </c>
      <c r="R220" s="192"/>
      <c r="S220" s="192"/>
      <c r="T220" s="192"/>
      <c r="U220" s="192"/>
      <c r="V220" s="192"/>
      <c r="W220" s="46"/>
      <c r="X220" s="46"/>
      <c r="Y220" s="143"/>
      <c r="Z220" s="143">
        <f t="shared" si="24"/>
        <v>3</v>
      </c>
      <c r="AA220" s="143">
        <f>MAX(Z220)</f>
        <v>3</v>
      </c>
      <c r="AB220" s="200" t="s">
        <v>68</v>
      </c>
      <c r="AC220"/>
      <c r="AD220"/>
      <c r="AE220"/>
      <c r="AF220"/>
      <c r="AG220"/>
      <c r="AH220"/>
      <c r="AI220"/>
      <c r="AJ220"/>
      <c r="AK220"/>
      <c r="AL220"/>
      <c r="AM220"/>
      <c r="AN220"/>
      <c r="AO220"/>
      <c r="AP220"/>
      <c r="AQ220"/>
      <c r="AR220"/>
      <c r="AS220"/>
    </row>
    <row r="221" spans="1:45" s="106" customFormat="1" x14ac:dyDescent="0.3">
      <c r="A221" s="180" t="s">
        <v>431</v>
      </c>
      <c r="B221" s="180" t="str">
        <f t="shared" si="25"/>
        <v>Study</v>
      </c>
      <c r="C221" s="190" t="s">
        <v>49</v>
      </c>
      <c r="D221" s="190" t="s">
        <v>43</v>
      </c>
      <c r="E221" s="190"/>
      <c r="F221" s="25" t="s">
        <v>24</v>
      </c>
      <c r="G221" s="180" t="s">
        <v>545</v>
      </c>
      <c r="H221" s="180" t="s">
        <v>437</v>
      </c>
      <c r="I221" s="31" t="s">
        <v>35</v>
      </c>
      <c r="J221" s="31" t="s">
        <v>602</v>
      </c>
      <c r="K221" s="180" t="s">
        <v>116</v>
      </c>
      <c r="L221" s="180" t="s">
        <v>28</v>
      </c>
      <c r="M221" s="190"/>
      <c r="N221" s="192"/>
      <c r="O221" s="180"/>
      <c r="P221" s="63">
        <v>44009</v>
      </c>
      <c r="Q221" s="190" t="s">
        <v>45</v>
      </c>
      <c r="R221" s="192"/>
      <c r="S221" s="192"/>
      <c r="T221" s="192"/>
      <c r="U221" s="192"/>
      <c r="V221" s="192"/>
      <c r="W221" s="46"/>
      <c r="X221" s="46"/>
      <c r="Y221" s="143"/>
      <c r="Z221" s="143">
        <f t="shared" si="24"/>
        <v>2</v>
      </c>
      <c r="AA221" s="143">
        <f>MAX(Z221)</f>
        <v>2</v>
      </c>
      <c r="AB221" s="200" t="s">
        <v>68</v>
      </c>
      <c r="AC221"/>
      <c r="AD221"/>
      <c r="AE221"/>
      <c r="AF221"/>
      <c r="AG221"/>
      <c r="AH221"/>
      <c r="AI221"/>
      <c r="AJ221"/>
      <c r="AK221"/>
      <c r="AL221"/>
      <c r="AM221"/>
      <c r="AN221"/>
      <c r="AO221"/>
      <c r="AP221"/>
      <c r="AQ221"/>
      <c r="AR221"/>
      <c r="AS221"/>
    </row>
    <row r="222" spans="1:45" s="106" customFormat="1" ht="31.2" x14ac:dyDescent="0.3">
      <c r="A222" s="186" t="s">
        <v>533</v>
      </c>
      <c r="B222" s="190" t="str">
        <f t="shared" si="25"/>
        <v>Study</v>
      </c>
      <c r="C222" s="187"/>
      <c r="D222" s="190" t="s">
        <v>23</v>
      </c>
      <c r="E222" s="187"/>
      <c r="F222" s="25" t="s">
        <v>24</v>
      </c>
      <c r="G222" s="190" t="s">
        <v>44</v>
      </c>
      <c r="H222" s="25" t="s">
        <v>44</v>
      </c>
      <c r="I222" s="25" t="s">
        <v>35</v>
      </c>
      <c r="J222" s="192" t="s">
        <v>602</v>
      </c>
      <c r="K222" s="25" t="s">
        <v>111</v>
      </c>
      <c r="L222" s="25" t="s">
        <v>46</v>
      </c>
      <c r="M222" s="25"/>
      <c r="N222" s="118"/>
      <c r="O222" s="26" t="s">
        <v>757</v>
      </c>
      <c r="P222" s="63">
        <v>44210</v>
      </c>
      <c r="Q222" s="190" t="s">
        <v>45</v>
      </c>
      <c r="R222" s="217"/>
      <c r="S222" s="217"/>
      <c r="T222" s="217"/>
      <c r="U222" s="108">
        <v>44209</v>
      </c>
      <c r="V222" s="25" t="s">
        <v>756</v>
      </c>
      <c r="W222" s="217"/>
      <c r="X222" s="222"/>
      <c r="Y222" s="118"/>
      <c r="Z222" s="62">
        <f t="shared" si="24"/>
        <v>2</v>
      </c>
      <c r="AA222" s="62">
        <f>MAX(Z222)</f>
        <v>2</v>
      </c>
      <c r="AB222" s="26" t="s">
        <v>31</v>
      </c>
      <c r="AC222"/>
      <c r="AD222"/>
      <c r="AE222"/>
      <c r="AF222"/>
      <c r="AG222"/>
      <c r="AH222"/>
      <c r="AI222"/>
      <c r="AJ222"/>
      <c r="AK222"/>
      <c r="AL222"/>
      <c r="AM222"/>
      <c r="AN222"/>
      <c r="AO222"/>
      <c r="AP222"/>
      <c r="AQ222"/>
      <c r="AR222"/>
      <c r="AS222"/>
    </row>
    <row r="223" spans="1:45" s="106" customFormat="1" x14ac:dyDescent="0.3">
      <c r="O223" s="162"/>
      <c r="P223" s="196"/>
      <c r="Q223" s="162"/>
      <c r="U223" s="101"/>
    </row>
    <row r="224" spans="1:45" s="106" customFormat="1" x14ac:dyDescent="0.3">
      <c r="O224" s="162"/>
      <c r="P224" s="196"/>
      <c r="Q224" s="162"/>
      <c r="U224" s="101"/>
    </row>
    <row r="225" spans="15:21" s="106" customFormat="1" x14ac:dyDescent="0.3">
      <c r="O225" s="162"/>
      <c r="P225" s="196"/>
      <c r="Q225" s="162"/>
      <c r="U225" s="101"/>
    </row>
    <row r="226" spans="15:21" s="106" customFormat="1" x14ac:dyDescent="0.3">
      <c r="O226" s="162"/>
      <c r="P226" s="196"/>
      <c r="Q226" s="162"/>
      <c r="U226" s="101"/>
    </row>
    <row r="227" spans="15:21" s="106" customFormat="1" x14ac:dyDescent="0.3">
      <c r="O227" s="162"/>
      <c r="P227" s="196"/>
      <c r="Q227" s="162"/>
      <c r="U227" s="101"/>
    </row>
    <row r="228" spans="15:21" s="106" customFormat="1" x14ac:dyDescent="0.3">
      <c r="O228" s="162"/>
      <c r="P228" s="196"/>
      <c r="Q228" s="162"/>
      <c r="U228" s="101"/>
    </row>
    <row r="229" spans="15:21" s="106" customFormat="1" x14ac:dyDescent="0.3">
      <c r="O229" s="162"/>
      <c r="P229" s="196"/>
      <c r="Q229" s="162"/>
      <c r="U229" s="101"/>
    </row>
    <row r="230" spans="15:21" s="106" customFormat="1" x14ac:dyDescent="0.3">
      <c r="O230" s="162"/>
      <c r="P230" s="196"/>
      <c r="Q230" s="162"/>
      <c r="U230" s="101"/>
    </row>
    <row r="231" spans="15:21" s="106" customFormat="1" x14ac:dyDescent="0.3">
      <c r="O231" s="162"/>
      <c r="P231" s="196"/>
      <c r="Q231" s="162"/>
      <c r="U231" s="101"/>
    </row>
    <row r="232" spans="15:21" s="106" customFormat="1" x14ac:dyDescent="0.3">
      <c r="O232" s="162"/>
      <c r="P232" s="196"/>
      <c r="Q232" s="162"/>
      <c r="U232" s="101"/>
    </row>
    <row r="233" spans="15:21" s="106" customFormat="1" x14ac:dyDescent="0.3">
      <c r="O233" s="162"/>
      <c r="P233" s="196"/>
      <c r="Q233" s="162"/>
      <c r="U233" s="101"/>
    </row>
    <row r="234" spans="15:21" s="106" customFormat="1" x14ac:dyDescent="0.3">
      <c r="O234" s="162"/>
      <c r="P234" s="196"/>
      <c r="Q234" s="162"/>
      <c r="U234" s="101"/>
    </row>
    <row r="235" spans="15:21" s="106" customFormat="1" x14ac:dyDescent="0.3">
      <c r="O235" s="162"/>
      <c r="P235" s="196"/>
      <c r="Q235" s="162"/>
      <c r="U235" s="101"/>
    </row>
    <row r="236" spans="15:21" s="106" customFormat="1" x14ac:dyDescent="0.3">
      <c r="O236" s="162"/>
      <c r="P236" s="196"/>
      <c r="Q236" s="162"/>
      <c r="U236" s="101"/>
    </row>
    <row r="237" spans="15:21" s="106" customFormat="1" x14ac:dyDescent="0.3">
      <c r="O237" s="162"/>
      <c r="P237" s="196"/>
      <c r="Q237" s="162"/>
      <c r="U237" s="101"/>
    </row>
    <row r="238" spans="15:21" s="106" customFormat="1" x14ac:dyDescent="0.3">
      <c r="O238" s="162"/>
      <c r="P238" s="196"/>
      <c r="Q238" s="162"/>
      <c r="U238" s="101"/>
    </row>
    <row r="239" spans="15:21" s="106" customFormat="1" x14ac:dyDescent="0.3">
      <c r="O239" s="162"/>
      <c r="P239" s="196"/>
      <c r="Q239" s="162"/>
      <c r="U239" s="101"/>
    </row>
    <row r="240" spans="15:21" s="106" customFormat="1" x14ac:dyDescent="0.3">
      <c r="O240" s="162"/>
      <c r="P240" s="196"/>
      <c r="Q240" s="162"/>
      <c r="U240" s="101"/>
    </row>
    <row r="241" spans="15:21" s="106" customFormat="1" x14ac:dyDescent="0.3">
      <c r="O241" s="162"/>
      <c r="P241" s="196"/>
      <c r="Q241" s="162"/>
      <c r="U241" s="101"/>
    </row>
    <row r="242" spans="15:21" s="106" customFormat="1" x14ac:dyDescent="0.3">
      <c r="O242" s="162"/>
      <c r="P242" s="196"/>
      <c r="Q242" s="162"/>
      <c r="U242" s="101"/>
    </row>
    <row r="243" spans="15:21" s="106" customFormat="1" x14ac:dyDescent="0.3">
      <c r="O243" s="162"/>
      <c r="P243" s="196"/>
      <c r="Q243" s="162"/>
      <c r="U243" s="101"/>
    </row>
    <row r="244" spans="15:21" s="106" customFormat="1" x14ac:dyDescent="0.3">
      <c r="O244" s="162"/>
      <c r="P244" s="196"/>
      <c r="Q244" s="162"/>
      <c r="U244" s="101"/>
    </row>
    <row r="245" spans="15:21" s="106" customFormat="1" x14ac:dyDescent="0.3">
      <c r="O245" s="162"/>
      <c r="P245" s="196"/>
      <c r="Q245" s="162"/>
      <c r="U245" s="101"/>
    </row>
    <row r="246" spans="15:21" s="106" customFormat="1" x14ac:dyDescent="0.3">
      <c r="O246" s="162"/>
      <c r="P246" s="196"/>
      <c r="Q246" s="162"/>
      <c r="U246" s="101"/>
    </row>
    <row r="247" spans="15:21" s="106" customFormat="1" x14ac:dyDescent="0.3">
      <c r="O247" s="162"/>
      <c r="P247" s="196"/>
      <c r="Q247" s="162"/>
      <c r="U247" s="101"/>
    </row>
    <row r="248" spans="15:21" s="106" customFormat="1" x14ac:dyDescent="0.3">
      <c r="O248" s="162"/>
      <c r="P248" s="196"/>
      <c r="Q248" s="162"/>
      <c r="U248" s="101"/>
    </row>
    <row r="249" spans="15:21" s="106" customFormat="1" x14ac:dyDescent="0.3">
      <c r="O249" s="162"/>
      <c r="P249" s="196"/>
      <c r="Q249" s="162"/>
      <c r="U249" s="101"/>
    </row>
    <row r="250" spans="15:21" s="106" customFormat="1" x14ac:dyDescent="0.3">
      <c r="O250" s="162"/>
      <c r="P250" s="196"/>
      <c r="Q250" s="162"/>
      <c r="U250" s="101"/>
    </row>
    <row r="251" spans="15:21" s="106" customFormat="1" x14ac:dyDescent="0.3">
      <c r="O251" s="162"/>
      <c r="P251" s="196"/>
      <c r="Q251" s="162"/>
      <c r="U251" s="101"/>
    </row>
    <row r="252" spans="15:21" s="106" customFormat="1" x14ac:dyDescent="0.3">
      <c r="O252" s="162"/>
      <c r="P252" s="196"/>
      <c r="Q252" s="162"/>
      <c r="U252" s="101"/>
    </row>
    <row r="253" spans="15:21" s="106" customFormat="1" x14ac:dyDescent="0.3">
      <c r="O253" s="162"/>
      <c r="P253" s="196"/>
      <c r="Q253" s="162"/>
      <c r="U253" s="101"/>
    </row>
    <row r="254" spans="15:21" s="106" customFormat="1" x14ac:dyDescent="0.3">
      <c r="O254" s="162"/>
      <c r="P254" s="196"/>
      <c r="Q254" s="162"/>
      <c r="U254" s="101"/>
    </row>
    <row r="255" spans="15:21" s="106" customFormat="1" x14ac:dyDescent="0.3">
      <c r="O255" s="162"/>
      <c r="P255" s="196"/>
      <c r="Q255" s="162"/>
      <c r="U255" s="101"/>
    </row>
    <row r="256" spans="15:21" s="106" customFormat="1" x14ac:dyDescent="0.3">
      <c r="O256" s="162"/>
      <c r="P256" s="196"/>
      <c r="Q256" s="162"/>
      <c r="U256" s="101"/>
    </row>
    <row r="257" spans="15:21" s="106" customFormat="1" x14ac:dyDescent="0.3">
      <c r="O257" s="162"/>
      <c r="P257" s="196"/>
      <c r="Q257" s="162"/>
      <c r="U257" s="101"/>
    </row>
    <row r="258" spans="15:21" s="106" customFormat="1" x14ac:dyDescent="0.3">
      <c r="O258" s="162"/>
      <c r="P258" s="196"/>
      <c r="Q258" s="162"/>
      <c r="U258" s="101"/>
    </row>
    <row r="259" spans="15:21" s="106" customFormat="1" x14ac:dyDescent="0.3">
      <c r="O259" s="162"/>
      <c r="P259" s="196"/>
      <c r="Q259" s="162"/>
      <c r="U259" s="101"/>
    </row>
    <row r="260" spans="15:21" s="106" customFormat="1" x14ac:dyDescent="0.3">
      <c r="O260" s="162"/>
      <c r="P260" s="196"/>
      <c r="Q260" s="162"/>
      <c r="U260" s="101"/>
    </row>
    <row r="261" spans="15:21" s="106" customFormat="1" x14ac:dyDescent="0.3">
      <c r="O261" s="162"/>
      <c r="P261" s="196"/>
      <c r="Q261" s="162"/>
      <c r="U261" s="101"/>
    </row>
    <row r="262" spans="15:21" s="106" customFormat="1" x14ac:dyDescent="0.3">
      <c r="O262" s="162"/>
      <c r="P262" s="196"/>
      <c r="Q262" s="162"/>
      <c r="U262" s="101"/>
    </row>
    <row r="263" spans="15:21" s="106" customFormat="1" x14ac:dyDescent="0.3">
      <c r="O263" s="162"/>
      <c r="P263" s="196"/>
      <c r="Q263" s="162"/>
      <c r="U263" s="101"/>
    </row>
    <row r="264" spans="15:21" s="106" customFormat="1" x14ac:dyDescent="0.3">
      <c r="O264" s="162"/>
      <c r="P264" s="196"/>
      <c r="Q264" s="162"/>
      <c r="U264" s="101"/>
    </row>
    <row r="265" spans="15:21" s="106" customFormat="1" x14ac:dyDescent="0.3">
      <c r="O265" s="162"/>
      <c r="P265" s="196"/>
      <c r="Q265" s="162"/>
      <c r="U265" s="101"/>
    </row>
    <row r="266" spans="15:21" s="106" customFormat="1" x14ac:dyDescent="0.3">
      <c r="O266" s="162"/>
      <c r="P266" s="196"/>
      <c r="Q266" s="162"/>
      <c r="U266" s="101"/>
    </row>
    <row r="267" spans="15:21" s="106" customFormat="1" x14ac:dyDescent="0.3">
      <c r="O267" s="162"/>
      <c r="P267" s="196"/>
      <c r="Q267" s="162"/>
      <c r="U267" s="101"/>
    </row>
    <row r="268" spans="15:21" s="106" customFormat="1" x14ac:dyDescent="0.3">
      <c r="O268" s="162"/>
      <c r="P268" s="196"/>
      <c r="Q268" s="162"/>
      <c r="U268" s="101"/>
    </row>
    <row r="269" spans="15:21" s="106" customFormat="1" x14ac:dyDescent="0.3">
      <c r="O269" s="162"/>
      <c r="P269" s="196"/>
      <c r="Q269" s="162"/>
      <c r="U269" s="101"/>
    </row>
    <row r="270" spans="15:21" s="106" customFormat="1" x14ac:dyDescent="0.3">
      <c r="O270" s="162"/>
      <c r="P270" s="196"/>
      <c r="Q270" s="162"/>
      <c r="U270" s="101"/>
    </row>
    <row r="271" spans="15:21" s="106" customFormat="1" x14ac:dyDescent="0.3">
      <c r="O271" s="162"/>
      <c r="P271" s="196"/>
      <c r="Q271" s="162"/>
      <c r="U271" s="101"/>
    </row>
    <row r="272" spans="15:21" s="106" customFormat="1" x14ac:dyDescent="0.3">
      <c r="O272" s="162"/>
      <c r="P272" s="196"/>
      <c r="Q272" s="162"/>
      <c r="U272" s="101"/>
    </row>
    <row r="273" spans="15:21" s="106" customFormat="1" x14ac:dyDescent="0.3">
      <c r="O273" s="162"/>
      <c r="P273" s="196"/>
      <c r="Q273" s="162"/>
      <c r="U273" s="101"/>
    </row>
    <row r="274" spans="15:21" s="106" customFormat="1" x14ac:dyDescent="0.3">
      <c r="O274" s="162"/>
      <c r="P274" s="196"/>
      <c r="Q274" s="162"/>
      <c r="U274" s="101"/>
    </row>
    <row r="275" spans="15:21" s="106" customFormat="1" x14ac:dyDescent="0.3">
      <c r="O275" s="162"/>
      <c r="P275" s="196"/>
      <c r="Q275" s="162"/>
      <c r="U275" s="101"/>
    </row>
    <row r="276" spans="15:21" s="106" customFormat="1" x14ac:dyDescent="0.3">
      <c r="O276" s="162"/>
      <c r="P276" s="196"/>
      <c r="Q276" s="162"/>
      <c r="U276" s="101"/>
    </row>
    <row r="277" spans="15:21" s="106" customFormat="1" x14ac:dyDescent="0.3">
      <c r="O277" s="162"/>
      <c r="P277" s="196"/>
      <c r="Q277" s="162"/>
      <c r="U277" s="101"/>
    </row>
    <row r="278" spans="15:21" s="106" customFormat="1" x14ac:dyDescent="0.3">
      <c r="O278" s="162"/>
      <c r="P278" s="196"/>
      <c r="Q278" s="162"/>
      <c r="U278" s="101"/>
    </row>
    <row r="279" spans="15:21" s="106" customFormat="1" x14ac:dyDescent="0.3">
      <c r="O279" s="162"/>
      <c r="P279" s="196"/>
      <c r="Q279" s="162"/>
      <c r="U279" s="101"/>
    </row>
    <row r="280" spans="15:21" s="106" customFormat="1" x14ac:dyDescent="0.3">
      <c r="O280" s="162"/>
      <c r="P280" s="196"/>
      <c r="Q280" s="162"/>
      <c r="U280" s="101"/>
    </row>
    <row r="281" spans="15:21" s="106" customFormat="1" x14ac:dyDescent="0.3">
      <c r="O281" s="162"/>
      <c r="P281" s="196"/>
      <c r="Q281" s="162"/>
      <c r="U281" s="101"/>
    </row>
    <row r="282" spans="15:21" s="106" customFormat="1" x14ac:dyDescent="0.3">
      <c r="O282" s="162"/>
      <c r="P282" s="196"/>
      <c r="Q282" s="162"/>
      <c r="U282" s="101"/>
    </row>
    <row r="283" spans="15:21" s="106" customFormat="1" x14ac:dyDescent="0.3">
      <c r="O283" s="162"/>
      <c r="P283" s="196"/>
      <c r="Q283" s="162"/>
      <c r="U283" s="101"/>
    </row>
    <row r="284" spans="15:21" s="106" customFormat="1" x14ac:dyDescent="0.3">
      <c r="O284" s="162"/>
      <c r="P284" s="196"/>
      <c r="Q284" s="162"/>
      <c r="U284" s="101"/>
    </row>
    <row r="285" spans="15:21" s="106" customFormat="1" x14ac:dyDescent="0.3">
      <c r="O285" s="162"/>
      <c r="P285" s="196"/>
      <c r="Q285" s="162"/>
      <c r="U285" s="101"/>
    </row>
    <row r="286" spans="15:21" s="106" customFormat="1" x14ac:dyDescent="0.3">
      <c r="O286" s="162"/>
      <c r="P286" s="196"/>
      <c r="Q286" s="162"/>
      <c r="U286" s="101"/>
    </row>
    <row r="287" spans="15:21" s="106" customFormat="1" x14ac:dyDescent="0.3">
      <c r="O287" s="162"/>
      <c r="P287" s="196"/>
      <c r="Q287" s="162"/>
      <c r="U287" s="101"/>
    </row>
    <row r="288" spans="15:21" s="106" customFormat="1" x14ac:dyDescent="0.3">
      <c r="O288" s="162"/>
      <c r="P288" s="196"/>
      <c r="Q288" s="162"/>
      <c r="U288" s="101"/>
    </row>
    <row r="289" spans="15:21" s="106" customFormat="1" x14ac:dyDescent="0.3">
      <c r="O289" s="162"/>
      <c r="P289" s="196"/>
      <c r="Q289" s="162"/>
      <c r="U289" s="101"/>
    </row>
    <row r="290" spans="15:21" s="106" customFormat="1" x14ac:dyDescent="0.3">
      <c r="O290" s="162"/>
      <c r="P290" s="196"/>
      <c r="Q290" s="162"/>
      <c r="U290" s="101"/>
    </row>
    <row r="291" spans="15:21" s="106" customFormat="1" x14ac:dyDescent="0.3">
      <c r="O291" s="162"/>
      <c r="P291" s="196"/>
      <c r="Q291" s="162"/>
      <c r="U291" s="101"/>
    </row>
    <row r="292" spans="15:21" s="106" customFormat="1" x14ac:dyDescent="0.3">
      <c r="O292" s="162"/>
      <c r="P292" s="196"/>
      <c r="Q292" s="162"/>
      <c r="U292" s="101"/>
    </row>
    <row r="293" spans="15:21" s="106" customFormat="1" x14ac:dyDescent="0.3">
      <c r="O293" s="162"/>
      <c r="P293" s="196"/>
      <c r="Q293" s="162"/>
      <c r="U293" s="101"/>
    </row>
    <row r="294" spans="15:21" s="106" customFormat="1" x14ac:dyDescent="0.3">
      <c r="O294" s="162"/>
      <c r="P294" s="196"/>
      <c r="Q294" s="162"/>
      <c r="U294" s="101"/>
    </row>
    <row r="295" spans="15:21" s="106" customFormat="1" x14ac:dyDescent="0.3">
      <c r="O295" s="162"/>
      <c r="P295" s="196"/>
      <c r="Q295" s="162"/>
      <c r="U295" s="101"/>
    </row>
    <row r="296" spans="15:21" s="106" customFormat="1" x14ac:dyDescent="0.3">
      <c r="O296" s="162"/>
      <c r="P296" s="196"/>
      <c r="Q296" s="162"/>
      <c r="U296" s="101"/>
    </row>
    <row r="297" spans="15:21" s="106" customFormat="1" x14ac:dyDescent="0.3">
      <c r="O297" s="162"/>
      <c r="P297" s="196"/>
      <c r="Q297" s="162"/>
      <c r="U297" s="101"/>
    </row>
    <row r="298" spans="15:21" s="106" customFormat="1" x14ac:dyDescent="0.3">
      <c r="O298" s="162"/>
      <c r="P298" s="196"/>
      <c r="Q298" s="162"/>
      <c r="U298" s="101"/>
    </row>
    <row r="299" spans="15:21" s="106" customFormat="1" x14ac:dyDescent="0.3">
      <c r="O299" s="162"/>
      <c r="P299" s="196"/>
      <c r="Q299" s="162"/>
      <c r="U299" s="101"/>
    </row>
    <row r="300" spans="15:21" s="106" customFormat="1" x14ac:dyDescent="0.3">
      <c r="O300" s="162"/>
      <c r="P300" s="196"/>
      <c r="Q300" s="162"/>
      <c r="U300" s="101"/>
    </row>
    <row r="301" spans="15:21" s="106" customFormat="1" x14ac:dyDescent="0.3">
      <c r="O301" s="162"/>
      <c r="P301" s="196"/>
      <c r="Q301" s="162"/>
      <c r="U301" s="101"/>
    </row>
    <row r="302" spans="15:21" s="106" customFormat="1" x14ac:dyDescent="0.3">
      <c r="O302" s="162"/>
      <c r="P302" s="196"/>
      <c r="Q302" s="162"/>
      <c r="U302" s="101"/>
    </row>
    <row r="303" spans="15:21" s="106" customFormat="1" x14ac:dyDescent="0.3">
      <c r="O303" s="162"/>
      <c r="P303" s="196"/>
      <c r="Q303" s="162"/>
      <c r="U303" s="101"/>
    </row>
    <row r="304" spans="15:21" s="106" customFormat="1" x14ac:dyDescent="0.3">
      <c r="O304" s="162"/>
      <c r="P304" s="196"/>
      <c r="Q304" s="162"/>
      <c r="U304" s="101"/>
    </row>
    <row r="305" spans="15:21" s="106" customFormat="1" x14ac:dyDescent="0.3">
      <c r="O305" s="162"/>
      <c r="P305" s="196"/>
      <c r="Q305" s="162"/>
      <c r="U305" s="101"/>
    </row>
    <row r="306" spans="15:21" s="106" customFormat="1" x14ac:dyDescent="0.3">
      <c r="O306" s="162"/>
      <c r="P306" s="196"/>
      <c r="Q306" s="162"/>
      <c r="U306" s="101"/>
    </row>
    <row r="307" spans="15:21" s="106" customFormat="1" x14ac:dyDescent="0.3">
      <c r="O307" s="162"/>
      <c r="P307" s="196"/>
      <c r="Q307" s="162"/>
      <c r="U307" s="101"/>
    </row>
    <row r="308" spans="15:21" s="106" customFormat="1" x14ac:dyDescent="0.3">
      <c r="O308" s="162"/>
      <c r="P308" s="196"/>
      <c r="Q308" s="162"/>
      <c r="U308" s="101"/>
    </row>
    <row r="309" spans="15:21" s="106" customFormat="1" x14ac:dyDescent="0.3">
      <c r="O309" s="162"/>
      <c r="P309" s="196"/>
      <c r="Q309" s="162"/>
      <c r="U309" s="101"/>
    </row>
    <row r="310" spans="15:21" s="106" customFormat="1" x14ac:dyDescent="0.3">
      <c r="O310" s="162"/>
      <c r="P310" s="196"/>
      <c r="Q310" s="162"/>
      <c r="U310" s="101"/>
    </row>
    <row r="311" spans="15:21" s="106" customFormat="1" x14ac:dyDescent="0.3">
      <c r="O311" s="162"/>
      <c r="P311" s="196"/>
      <c r="Q311" s="162"/>
      <c r="U311" s="101"/>
    </row>
    <row r="312" spans="15:21" s="106" customFormat="1" x14ac:dyDescent="0.3">
      <c r="O312" s="162"/>
      <c r="P312" s="196"/>
      <c r="Q312" s="162"/>
      <c r="U312" s="101"/>
    </row>
    <row r="313" spans="15:21" s="106" customFormat="1" x14ac:dyDescent="0.3">
      <c r="O313" s="162"/>
      <c r="P313" s="196"/>
      <c r="Q313" s="162"/>
      <c r="U313" s="101"/>
    </row>
    <row r="314" spans="15:21" s="106" customFormat="1" x14ac:dyDescent="0.3">
      <c r="O314" s="162"/>
      <c r="P314" s="196"/>
      <c r="Q314" s="162"/>
      <c r="U314" s="101"/>
    </row>
    <row r="315" spans="15:21" s="106" customFormat="1" x14ac:dyDescent="0.3">
      <c r="O315" s="162"/>
      <c r="P315" s="196"/>
      <c r="Q315" s="162"/>
      <c r="U315" s="101"/>
    </row>
    <row r="316" spans="15:21" s="106" customFormat="1" x14ac:dyDescent="0.3">
      <c r="O316" s="162"/>
      <c r="P316" s="196"/>
      <c r="Q316" s="162"/>
      <c r="U316" s="101"/>
    </row>
    <row r="317" spans="15:21" s="106" customFormat="1" x14ac:dyDescent="0.3">
      <c r="O317" s="162"/>
      <c r="P317" s="196"/>
      <c r="Q317" s="162"/>
      <c r="U317" s="101"/>
    </row>
    <row r="318" spans="15:21" s="106" customFormat="1" x14ac:dyDescent="0.3">
      <c r="O318" s="162"/>
      <c r="P318" s="196"/>
      <c r="Q318" s="162"/>
      <c r="U318" s="101"/>
    </row>
    <row r="319" spans="15:21" s="106" customFormat="1" x14ac:dyDescent="0.3">
      <c r="O319" s="162"/>
      <c r="P319" s="196"/>
      <c r="Q319" s="162"/>
      <c r="U319" s="101"/>
    </row>
    <row r="320" spans="15:21" s="106" customFormat="1" x14ac:dyDescent="0.3">
      <c r="O320" s="162"/>
      <c r="P320" s="196"/>
      <c r="Q320" s="162"/>
      <c r="U320" s="101"/>
    </row>
    <row r="321" spans="15:21" s="106" customFormat="1" x14ac:dyDescent="0.3">
      <c r="O321" s="162"/>
      <c r="P321" s="196"/>
      <c r="Q321" s="162"/>
      <c r="U321" s="101"/>
    </row>
    <row r="322" spans="15:21" s="106" customFormat="1" x14ac:dyDescent="0.3">
      <c r="O322" s="162"/>
      <c r="P322" s="196"/>
      <c r="Q322" s="162"/>
      <c r="U322" s="101"/>
    </row>
    <row r="323" spans="15:21" s="106" customFormat="1" x14ac:dyDescent="0.3">
      <c r="O323" s="162"/>
      <c r="P323" s="196"/>
      <c r="Q323" s="162"/>
      <c r="U323" s="101"/>
    </row>
    <row r="324" spans="15:21" s="106" customFormat="1" x14ac:dyDescent="0.3">
      <c r="O324" s="162"/>
      <c r="P324" s="196"/>
      <c r="Q324" s="162"/>
      <c r="U324" s="101"/>
    </row>
    <row r="325" spans="15:21" s="106" customFormat="1" x14ac:dyDescent="0.3">
      <c r="O325" s="162"/>
      <c r="P325" s="196"/>
      <c r="Q325" s="162"/>
      <c r="U325" s="101"/>
    </row>
    <row r="326" spans="15:21" s="106" customFormat="1" x14ac:dyDescent="0.3">
      <c r="O326" s="162"/>
      <c r="P326" s="196"/>
      <c r="Q326" s="162"/>
      <c r="U326" s="101"/>
    </row>
    <row r="327" spans="15:21" s="106" customFormat="1" x14ac:dyDescent="0.3">
      <c r="O327" s="162"/>
      <c r="P327" s="196"/>
      <c r="Q327" s="162"/>
      <c r="U327" s="101"/>
    </row>
    <row r="328" spans="15:21" s="106" customFormat="1" x14ac:dyDescent="0.3">
      <c r="O328" s="162"/>
      <c r="P328" s="196"/>
      <c r="Q328" s="162"/>
      <c r="U328" s="101"/>
    </row>
    <row r="329" spans="15:21" s="106" customFormat="1" x14ac:dyDescent="0.3">
      <c r="O329" s="162"/>
      <c r="P329" s="196"/>
      <c r="Q329" s="162"/>
      <c r="U329" s="101"/>
    </row>
    <row r="330" spans="15:21" s="106" customFormat="1" x14ac:dyDescent="0.3">
      <c r="O330" s="162"/>
      <c r="P330" s="196"/>
      <c r="Q330" s="162"/>
      <c r="U330" s="101"/>
    </row>
    <row r="331" spans="15:21" s="106" customFormat="1" x14ac:dyDescent="0.3">
      <c r="O331" s="162"/>
      <c r="P331" s="196"/>
      <c r="Q331" s="162"/>
      <c r="U331" s="101"/>
    </row>
    <row r="332" spans="15:21" s="106" customFormat="1" x14ac:dyDescent="0.3">
      <c r="O332" s="162"/>
      <c r="P332" s="196"/>
      <c r="Q332" s="162"/>
      <c r="U332" s="101"/>
    </row>
    <row r="333" spans="15:21" s="106" customFormat="1" x14ac:dyDescent="0.3">
      <c r="O333" s="162"/>
      <c r="P333" s="196"/>
      <c r="Q333" s="162"/>
      <c r="U333" s="101"/>
    </row>
    <row r="334" spans="15:21" s="106" customFormat="1" x14ac:dyDescent="0.3">
      <c r="O334" s="162"/>
      <c r="P334" s="196"/>
      <c r="Q334" s="162"/>
      <c r="U334" s="101"/>
    </row>
    <row r="335" spans="15:21" s="106" customFormat="1" x14ac:dyDescent="0.3">
      <c r="O335" s="162"/>
      <c r="P335" s="196"/>
      <c r="Q335" s="162"/>
      <c r="U335" s="101"/>
    </row>
    <row r="336" spans="15:21" s="106" customFormat="1" x14ac:dyDescent="0.3">
      <c r="O336" s="162"/>
      <c r="P336" s="196"/>
      <c r="Q336" s="162"/>
      <c r="U336" s="101"/>
    </row>
    <row r="337" spans="15:21" s="106" customFormat="1" x14ac:dyDescent="0.3">
      <c r="O337" s="162"/>
      <c r="P337" s="196"/>
      <c r="Q337" s="162"/>
      <c r="U337" s="101"/>
    </row>
    <row r="338" spans="15:21" s="106" customFormat="1" x14ac:dyDescent="0.3">
      <c r="O338" s="162"/>
      <c r="P338" s="196"/>
      <c r="Q338" s="162"/>
      <c r="U338" s="101"/>
    </row>
    <row r="339" spans="15:21" s="106" customFormat="1" x14ac:dyDescent="0.3">
      <c r="O339" s="162"/>
      <c r="P339" s="196"/>
      <c r="Q339" s="162"/>
      <c r="U339" s="101"/>
    </row>
    <row r="340" spans="15:21" s="106" customFormat="1" x14ac:dyDescent="0.3">
      <c r="O340" s="162"/>
      <c r="P340" s="196"/>
      <c r="Q340" s="162"/>
      <c r="U340" s="101"/>
    </row>
    <row r="341" spans="15:21" s="106" customFormat="1" x14ac:dyDescent="0.3">
      <c r="O341" s="162"/>
      <c r="P341" s="196"/>
      <c r="Q341" s="162"/>
      <c r="U341" s="101"/>
    </row>
    <row r="342" spans="15:21" s="106" customFormat="1" x14ac:dyDescent="0.3">
      <c r="O342" s="162"/>
      <c r="P342" s="196"/>
      <c r="Q342" s="162"/>
      <c r="U342" s="101"/>
    </row>
    <row r="343" spans="15:21" s="106" customFormat="1" x14ac:dyDescent="0.3">
      <c r="O343" s="162"/>
      <c r="P343" s="196"/>
      <c r="Q343" s="162"/>
      <c r="U343" s="101"/>
    </row>
    <row r="344" spans="15:21" s="106" customFormat="1" x14ac:dyDescent="0.3">
      <c r="O344" s="162"/>
      <c r="P344" s="196"/>
      <c r="Q344" s="162"/>
      <c r="U344" s="101"/>
    </row>
    <row r="345" spans="15:21" s="106" customFormat="1" x14ac:dyDescent="0.3">
      <c r="O345" s="162"/>
      <c r="P345" s="196"/>
      <c r="Q345" s="162"/>
      <c r="U345" s="101"/>
    </row>
    <row r="346" spans="15:21" s="106" customFormat="1" x14ac:dyDescent="0.3">
      <c r="O346" s="162"/>
      <c r="P346" s="196"/>
      <c r="Q346" s="162"/>
      <c r="U346" s="101"/>
    </row>
    <row r="347" spans="15:21" s="106" customFormat="1" x14ac:dyDescent="0.3">
      <c r="O347" s="162"/>
      <c r="P347" s="196"/>
      <c r="Q347" s="162"/>
      <c r="U347" s="101"/>
    </row>
    <row r="348" spans="15:21" s="106" customFormat="1" x14ac:dyDescent="0.3">
      <c r="O348" s="162"/>
      <c r="P348" s="196"/>
      <c r="Q348" s="162"/>
      <c r="U348" s="101"/>
    </row>
    <row r="349" spans="15:21" s="106" customFormat="1" x14ac:dyDescent="0.3">
      <c r="O349" s="162"/>
      <c r="P349" s="196"/>
      <c r="Q349" s="162"/>
      <c r="U349" s="101"/>
    </row>
    <row r="350" spans="15:21" s="106" customFormat="1" x14ac:dyDescent="0.3">
      <c r="O350" s="162"/>
      <c r="P350" s="196"/>
      <c r="Q350" s="162"/>
      <c r="U350" s="101"/>
    </row>
    <row r="351" spans="15:21" s="106" customFormat="1" x14ac:dyDescent="0.3">
      <c r="O351" s="162"/>
      <c r="P351" s="196"/>
      <c r="Q351" s="162"/>
      <c r="U351" s="101"/>
    </row>
    <row r="352" spans="15:21" s="106" customFormat="1" x14ac:dyDescent="0.3">
      <c r="O352" s="162"/>
      <c r="P352" s="196"/>
      <c r="Q352" s="162"/>
      <c r="U352" s="101"/>
    </row>
    <row r="353" spans="15:21" s="106" customFormat="1" x14ac:dyDescent="0.3">
      <c r="O353" s="162"/>
      <c r="P353" s="196"/>
      <c r="Q353" s="162"/>
      <c r="U353" s="101"/>
    </row>
    <row r="354" spans="15:21" s="106" customFormat="1" x14ac:dyDescent="0.3">
      <c r="O354" s="162"/>
      <c r="P354" s="196"/>
      <c r="Q354" s="162"/>
      <c r="U354" s="101"/>
    </row>
    <row r="355" spans="15:21" s="106" customFormat="1" x14ac:dyDescent="0.3">
      <c r="O355" s="162"/>
      <c r="P355" s="196"/>
      <c r="Q355" s="162"/>
      <c r="U355" s="101"/>
    </row>
    <row r="356" spans="15:21" s="106" customFormat="1" x14ac:dyDescent="0.3">
      <c r="O356" s="162"/>
      <c r="P356" s="196"/>
      <c r="Q356" s="162"/>
      <c r="U356" s="101"/>
    </row>
    <row r="357" spans="15:21" s="106" customFormat="1" x14ac:dyDescent="0.3">
      <c r="O357" s="162"/>
      <c r="P357" s="196"/>
      <c r="Q357" s="162"/>
      <c r="U357" s="101"/>
    </row>
    <row r="358" spans="15:21" s="106" customFormat="1" x14ac:dyDescent="0.3">
      <c r="O358" s="162"/>
      <c r="P358" s="196"/>
      <c r="Q358" s="162"/>
      <c r="U358" s="101"/>
    </row>
    <row r="359" spans="15:21" s="106" customFormat="1" x14ac:dyDescent="0.3">
      <c r="O359" s="162"/>
      <c r="P359" s="196"/>
      <c r="Q359" s="162"/>
      <c r="U359" s="101"/>
    </row>
    <row r="360" spans="15:21" s="106" customFormat="1" x14ac:dyDescent="0.3">
      <c r="O360" s="162"/>
      <c r="P360" s="196"/>
      <c r="Q360" s="162"/>
      <c r="U360" s="101"/>
    </row>
    <row r="361" spans="15:21" s="106" customFormat="1" x14ac:dyDescent="0.3">
      <c r="O361" s="162"/>
      <c r="P361" s="196"/>
      <c r="Q361" s="162"/>
      <c r="U361" s="101"/>
    </row>
    <row r="362" spans="15:21" s="106" customFormat="1" x14ac:dyDescent="0.3">
      <c r="O362" s="162"/>
      <c r="P362" s="196"/>
      <c r="Q362" s="162"/>
      <c r="U362" s="101"/>
    </row>
    <row r="363" spans="15:21" s="106" customFormat="1" x14ac:dyDescent="0.3">
      <c r="O363" s="162"/>
      <c r="P363" s="196"/>
      <c r="Q363" s="162"/>
      <c r="U363" s="101"/>
    </row>
    <row r="364" spans="15:21" s="106" customFormat="1" x14ac:dyDescent="0.3">
      <c r="O364" s="162"/>
      <c r="P364" s="196"/>
      <c r="Q364" s="162"/>
      <c r="U364" s="101"/>
    </row>
    <row r="365" spans="15:21" s="106" customFormat="1" x14ac:dyDescent="0.3">
      <c r="O365" s="162"/>
      <c r="P365" s="196"/>
      <c r="Q365" s="162"/>
      <c r="U365" s="101"/>
    </row>
    <row r="366" spans="15:21" s="106" customFormat="1" x14ac:dyDescent="0.3">
      <c r="O366" s="162"/>
      <c r="P366" s="196"/>
      <c r="Q366" s="162"/>
      <c r="U366" s="101"/>
    </row>
    <row r="367" spans="15:21" s="106" customFormat="1" x14ac:dyDescent="0.3">
      <c r="O367" s="162"/>
      <c r="P367" s="196"/>
      <c r="Q367" s="162"/>
      <c r="U367" s="101"/>
    </row>
    <row r="368" spans="15:21" s="106" customFormat="1" x14ac:dyDescent="0.3">
      <c r="O368" s="162"/>
      <c r="P368" s="196"/>
      <c r="Q368" s="162"/>
      <c r="U368" s="101"/>
    </row>
    <row r="369" spans="15:21" s="106" customFormat="1" x14ac:dyDescent="0.3">
      <c r="O369" s="162"/>
      <c r="P369" s="196"/>
      <c r="Q369" s="162"/>
      <c r="U369" s="101"/>
    </row>
    <row r="370" spans="15:21" s="106" customFormat="1" x14ac:dyDescent="0.3">
      <c r="O370" s="162"/>
      <c r="P370" s="196"/>
      <c r="Q370" s="162"/>
      <c r="U370" s="101"/>
    </row>
    <row r="371" spans="15:21" s="106" customFormat="1" x14ac:dyDescent="0.3">
      <c r="O371" s="162"/>
      <c r="P371" s="196"/>
      <c r="Q371" s="162"/>
      <c r="U371" s="101"/>
    </row>
    <row r="372" spans="15:21" s="106" customFormat="1" x14ac:dyDescent="0.3">
      <c r="O372" s="162"/>
      <c r="P372" s="196"/>
      <c r="Q372" s="162"/>
      <c r="U372" s="101"/>
    </row>
    <row r="373" spans="15:21" s="106" customFormat="1" x14ac:dyDescent="0.3">
      <c r="O373" s="162"/>
      <c r="P373" s="196"/>
      <c r="Q373" s="162"/>
      <c r="U373" s="101"/>
    </row>
    <row r="374" spans="15:21" s="106" customFormat="1" x14ac:dyDescent="0.3">
      <c r="O374" s="162"/>
      <c r="P374" s="196"/>
      <c r="Q374" s="162"/>
      <c r="U374" s="101"/>
    </row>
    <row r="375" spans="15:21" s="106" customFormat="1" x14ac:dyDescent="0.3">
      <c r="O375" s="162"/>
      <c r="P375" s="196"/>
      <c r="Q375" s="162"/>
      <c r="U375" s="101"/>
    </row>
    <row r="376" spans="15:21" s="106" customFormat="1" x14ac:dyDescent="0.3">
      <c r="O376" s="162"/>
      <c r="P376" s="196"/>
      <c r="Q376" s="162"/>
      <c r="U376" s="101"/>
    </row>
    <row r="377" spans="15:21" s="106" customFormat="1" x14ac:dyDescent="0.3">
      <c r="O377" s="162"/>
      <c r="P377" s="196"/>
      <c r="Q377" s="162"/>
      <c r="U377" s="101"/>
    </row>
    <row r="378" spans="15:21" s="106" customFormat="1" x14ac:dyDescent="0.3">
      <c r="O378" s="162"/>
      <c r="P378" s="196"/>
      <c r="Q378" s="162"/>
      <c r="U378" s="101"/>
    </row>
    <row r="379" spans="15:21" s="106" customFormat="1" x14ac:dyDescent="0.3">
      <c r="O379" s="162"/>
      <c r="P379" s="196"/>
      <c r="Q379" s="162"/>
      <c r="U379" s="101"/>
    </row>
    <row r="380" spans="15:21" s="106" customFormat="1" x14ac:dyDescent="0.3">
      <c r="O380" s="162"/>
      <c r="P380" s="196"/>
      <c r="Q380" s="162"/>
      <c r="U380" s="101"/>
    </row>
    <row r="381" spans="15:21" s="106" customFormat="1" x14ac:dyDescent="0.3">
      <c r="O381" s="162"/>
      <c r="P381" s="196"/>
      <c r="Q381" s="162"/>
      <c r="U381" s="101"/>
    </row>
    <row r="382" spans="15:21" s="106" customFormat="1" x14ac:dyDescent="0.3">
      <c r="O382" s="162"/>
      <c r="P382" s="196"/>
      <c r="Q382" s="162"/>
      <c r="U382" s="101"/>
    </row>
    <row r="383" spans="15:21" s="106" customFormat="1" x14ac:dyDescent="0.3">
      <c r="O383" s="162"/>
      <c r="P383" s="196"/>
      <c r="Q383" s="162"/>
      <c r="U383" s="101"/>
    </row>
    <row r="384" spans="15:21" s="106" customFormat="1" x14ac:dyDescent="0.3">
      <c r="O384" s="162"/>
      <c r="P384" s="196"/>
      <c r="Q384" s="162"/>
      <c r="U384" s="101"/>
    </row>
    <row r="385" spans="15:21" s="106" customFormat="1" x14ac:dyDescent="0.3">
      <c r="O385" s="162"/>
      <c r="P385" s="196"/>
      <c r="Q385" s="162"/>
      <c r="U385" s="101"/>
    </row>
    <row r="386" spans="15:21" s="106" customFormat="1" x14ac:dyDescent="0.3">
      <c r="O386" s="162"/>
      <c r="P386" s="196"/>
      <c r="Q386" s="162"/>
      <c r="U386" s="101"/>
    </row>
    <row r="387" spans="15:21" x14ac:dyDescent="0.3">
      <c r="O387" s="94"/>
      <c r="P387" s="171"/>
      <c r="Q387" s="94"/>
    </row>
    <row r="388" spans="15:21" x14ac:dyDescent="0.3">
      <c r="O388" s="94"/>
      <c r="P388" s="171"/>
      <c r="Q388" s="94"/>
    </row>
    <row r="389" spans="15:21" x14ac:dyDescent="0.3">
      <c r="O389" s="94"/>
      <c r="P389" s="171"/>
      <c r="Q389" s="94"/>
    </row>
    <row r="390" spans="15:21" x14ac:dyDescent="0.3">
      <c r="O390" s="94"/>
      <c r="P390" s="171"/>
      <c r="Q390" s="94"/>
    </row>
    <row r="391" spans="15:21" x14ac:dyDescent="0.3">
      <c r="O391" s="94"/>
      <c r="P391" s="171"/>
      <c r="Q391" s="94"/>
    </row>
    <row r="392" spans="15:21" x14ac:dyDescent="0.3">
      <c r="O392" s="94"/>
      <c r="P392" s="171"/>
      <c r="Q392" s="94"/>
    </row>
    <row r="393" spans="15:21" x14ac:dyDescent="0.3">
      <c r="O393" s="94"/>
      <c r="P393" s="171"/>
      <c r="Q393" s="94"/>
    </row>
    <row r="394" spans="15:21" x14ac:dyDescent="0.3">
      <c r="O394" s="94"/>
      <c r="P394" s="171"/>
      <c r="Q394" s="94"/>
    </row>
    <row r="395" spans="15:21" x14ac:dyDescent="0.3">
      <c r="O395" s="94"/>
      <c r="P395" s="171"/>
      <c r="Q395" s="94"/>
    </row>
    <row r="396" spans="15:21" x14ac:dyDescent="0.3">
      <c r="O396" s="94"/>
      <c r="P396" s="171"/>
      <c r="Q396" s="94"/>
    </row>
    <row r="397" spans="15:21" x14ac:dyDescent="0.3">
      <c r="O397" s="94"/>
      <c r="P397" s="171"/>
      <c r="Q397" s="94"/>
    </row>
    <row r="398" spans="15:21" x14ac:dyDescent="0.3">
      <c r="O398" s="94"/>
      <c r="P398" s="171"/>
      <c r="Q398" s="94"/>
    </row>
    <row r="399" spans="15:21" x14ac:dyDescent="0.3">
      <c r="O399" s="94"/>
      <c r="P399" s="171"/>
      <c r="Q399" s="94"/>
    </row>
    <row r="400" spans="15:21" x14ac:dyDescent="0.3">
      <c r="O400" s="94"/>
      <c r="P400" s="171"/>
      <c r="Q400" s="94"/>
    </row>
    <row r="401" spans="15:17" x14ac:dyDescent="0.3">
      <c r="O401" s="94"/>
      <c r="P401" s="171"/>
      <c r="Q401" s="94"/>
    </row>
  </sheetData>
  <sortState ref="A2:AB229">
    <sortCondition ref="A2"/>
  </sortState>
  <customSheetViews>
    <customSheetView guid="{8248C29E-762F-468E-8127-21B9CC1401BE}" scale="110" showPageBreaks="1" hiddenColumns="1">
      <pane ySplit="1" topLeftCell="A2" activePane="bottomLeft" state="frozen"/>
      <selection pane="bottomLeft" activeCell="A2" sqref="A2"/>
      <pageMargins left="0.7" right="0.7" top="0.75" bottom="0.75" header="0.3" footer="0.3"/>
      <pageSetup orientation="portrait" horizontalDpi="90" verticalDpi="90" r:id="rId1"/>
      <headerFooter differentOddEven="1">
        <oddHeader>&amp;R&amp;"Arial,Regular"&amp;12UNCLASSIFIED</oddHeader>
        <evenHeader>&amp;R&amp;"Arial,Regular"&amp;12UNCLASSIFIED</evenHeader>
      </headerFooter>
    </customSheetView>
    <customSheetView guid="{13E9CC65-85DD-48E9-A66A-68D2752EA90C}" scale="90" hiddenColumns="1">
      <pane ySplit="1" topLeftCell="A131" activePane="bottomLeft" state="frozen"/>
      <selection pane="bottomLeft" activeCell="H146" sqref="A146:H146"/>
      <pageMargins left="0.7" right="0.7" top="0.75" bottom="0.75" header="0.3" footer="0.3"/>
      <pageSetup orientation="portrait" horizontalDpi="90" verticalDpi="90" r:id="rId2"/>
      <headerFooter differentOddEven="1">
        <oddHeader>&amp;R&amp;"Arial,Regular"&amp;12UNCLASSIFIED</oddHeader>
        <evenHeader>&amp;R&amp;"Arial,Regular"&amp;12UNCLASSIFIED</evenHeader>
      </headerFooter>
    </customSheetView>
    <customSheetView guid="{5A4FD136-04FA-46AA-B7A1-660C411A7C51}" scale="60" showAutoFilter="1">
      <pane ySplit="1" topLeftCell="A64" activePane="bottomLeft" state="frozen"/>
      <selection pane="bottomLeft" activeCell="Q153" sqref="A153:Q153"/>
      <pageMargins left="0.7" right="0.7" top="0.75" bottom="0.75" header="0.3" footer="0.3"/>
      <pageSetup orientation="portrait" horizontalDpi="90" verticalDpi="90" r:id="rId3"/>
      <headerFooter differentOddEven="1">
        <oddHeader>&amp;R&amp;"Arial,Regular"&amp;12UNCLASSIFIED</oddHeader>
        <evenHeader>&amp;R&amp;"Arial,Regular"&amp;12UNCLASSIFIED</evenHeader>
      </headerFooter>
      <autoFilter ref="A1:X221"/>
    </customSheetView>
    <customSheetView guid="{50BBDABC-E06D-466C-AAF1-31AAFD53D69C}" scale="90" filter="1" showAutoFilter="1" hiddenColumns="1" topLeftCell="G1">
      <selection activeCell="K222" sqref="K222"/>
      <pageMargins left="0.7" right="0.7" top="0.75" bottom="0.75" header="0.3" footer="0.3"/>
      <pageSetup orientation="portrait" horizontalDpi="90" verticalDpi="90" r:id="rId4"/>
      <headerFooter differentOddEven="1">
        <oddHeader>&amp;R&amp;"Arial,Regular"&amp;12UNCLASSIFIED</oddHeader>
        <evenHeader>&amp;R&amp;"Arial,Regular"&amp;12UNCLASSIFIED</evenHeader>
      </headerFooter>
      <autoFilter ref="A1:AB221">
        <filterColumn colId="8">
          <filters>
            <filter val="SID"/>
          </filters>
        </filterColumn>
        <filterColumn colId="10">
          <filters>
            <filter val="Christina Pilon"/>
          </filters>
        </filterColumn>
      </autoFilter>
    </customSheetView>
    <customSheetView guid="{3854B038-D8AD-49D2-A9A9-EE1CE24E7FA1}" showPageBreaks="1">
      <selection activeCell="A3" sqref="A3"/>
      <pageMargins left="0.7" right="0.7" top="0.75" bottom="0.75" header="0.3" footer="0.3"/>
      <pageSetup orientation="portrait" horizontalDpi="90" verticalDpi="90" r:id="rId5"/>
      <headerFooter differentOddEven="1">
        <oddHeader>&amp;R&amp;"Arial,Regular"&amp;12UNCLASSIFIED</oddHeader>
        <evenHeader>&amp;R&amp;"Arial,Regular"&amp;12UNCLASSIFIED</evenHeader>
      </headerFooter>
    </customSheetView>
    <customSheetView guid="{48782797-A878-486A-AE79-41D79BB207DE}" showAutoFilter="1" hiddenColumns="1" topLeftCell="C199">
      <selection activeCell="J207" sqref="J207"/>
      <pageMargins left="0.7" right="0.7" top="0.75" bottom="0.75" header="0.3" footer="0.3"/>
      <pageSetup orientation="portrait" horizontalDpi="90" verticalDpi="90" r:id="rId6"/>
      <autoFilter ref="A1:W203"/>
    </customSheetView>
    <customSheetView guid="{DE9AD015-9F43-44FC-A968-2FFAF13AA985}" scale="70" hiddenColumns="1" topLeftCell="C1">
      <selection activeCell="C41" sqref="C41:S41"/>
      <pageMargins left="0.7" right="0.7" top="0.75" bottom="0.75" header="0.3" footer="0.3"/>
      <pageSetup orientation="portrait" horizontalDpi="90" verticalDpi="90" r:id="rId7"/>
    </customSheetView>
    <customSheetView guid="{A09AE4F6-B61D-4FD5-AF90-04329A6A14B6}" showPageBreaks="1" showAutoFilter="1" hiddenColumns="1" topLeftCell="K1">
      <pane ySplit="1" topLeftCell="A120" activePane="bottomLeft" state="frozen"/>
      <selection pane="bottomLeft" activeCell="Q72" sqref="Q72"/>
      <pageMargins left="0.7" right="0.7" top="0.75" bottom="0.75" header="0.3" footer="0.3"/>
      <pageSetup orientation="portrait" horizontalDpi="90" verticalDpi="90" r:id="rId8"/>
      <headerFooter differentOddEven="1">
        <oddHeader>&amp;R&amp;"Arial,Regular"&amp;12UNCLASSIFIED</oddHeader>
        <evenHeader>&amp;R&amp;"Arial,Regular"&amp;12UNCLASSIFIED</evenHeader>
      </headerFooter>
      <autoFilter ref="A1:Z211"/>
    </customSheetView>
    <customSheetView guid="{167E5CAC-C694-4441-B7B0-9E1E0A8ECB62}" showPageBreaks="1" filter="1" showAutoFilter="1" hiddenColumns="1">
      <pageMargins left="0.7" right="0.7" top="0.75" bottom="0.75" header="0.3" footer="0.3"/>
      <pageSetup orientation="portrait" horizontalDpi="90" verticalDpi="90" r:id="rId9"/>
      <headerFooter differentOddEven="1">
        <oddHeader>&amp;R&amp;"Arial,Regular"&amp;12UNCLASSIFIED</oddHeader>
        <evenHeader>&amp;R&amp;"Arial,Regular"&amp;12UNCLASSIFIED</evenHeader>
      </headerFooter>
      <autoFilter ref="A1:Z211">
        <filterColumn colId="13">
          <filters blank="1">
            <filter val="In Progress"/>
            <filter val="Planned"/>
          </filters>
        </filterColumn>
      </autoFilter>
    </customSheetView>
    <customSheetView guid="{98FD3508-30B5-4703-9CD3-B02EE6004886}" scale="78" topLeftCell="O212">
      <selection activeCell="Q231" sqref="Q231"/>
      <pageMargins left="0.7" right="0.7" top="0.75" bottom="0.75" header="0.3" footer="0.3"/>
      <pageSetup orientation="portrait" horizontalDpi="90" verticalDpi="90" r:id="rId10"/>
      <headerFooter differentOddEven="1">
        <oddHeader>&amp;R&amp;"Arial,Regular"&amp;12UNCLASSIFIED</oddHeader>
        <evenHeader>&amp;R&amp;"Arial,Regular"&amp;12UNCLASSIFIED</evenHeader>
      </headerFooter>
    </customSheetView>
    <customSheetView guid="{54453737-57CD-49ED-97DF-63B4EA7150CB}" showPageBreaks="1" showAutoFilter="1">
      <pane ySplit="1" topLeftCell="A2" activePane="bottomLeft" state="frozen"/>
      <selection pane="bottomLeft" activeCell="A2" sqref="A2"/>
      <pageMargins left="0.7" right="0.7" top="0.75" bottom="0.75" header="0.3" footer="0.3"/>
      <pageSetup orientation="portrait" horizontalDpi="90" verticalDpi="90" r:id="rId11"/>
      <headerFooter differentOddEven="1">
        <oddHeader>&amp;R&amp;"Arial,Regular"&amp;12UNCLASSIFIED</oddHeader>
        <evenHeader>&amp;R&amp;"Arial,Regular"&amp;12UNCLASSIFIED</evenHeader>
      </headerFooter>
      <autoFilter ref="A1:AB221"/>
    </customSheetView>
    <customSheetView guid="{AECF37A1-9D6D-498C-92E7-93D84668D34A}" scale="115" showPageBreaks="1" showAutoFilter="1" topLeftCell="N190">
      <selection activeCell="O197" sqref="O197"/>
      <pageMargins left="0.7" right="0.7" top="0.75" bottom="0.75" header="0.3" footer="0.3"/>
      <pageSetup orientation="portrait" horizontalDpi="90" verticalDpi="90" r:id="rId12"/>
      <headerFooter differentOddEven="1">
        <oddHeader>&amp;R&amp;"Arial,Regular"&amp;12UNCLASSIFIED</oddHeader>
        <evenHeader>&amp;R&amp;"Arial,Regular"&amp;12UNCLASSIFIED</evenHeader>
      </headerFooter>
      <autoFilter ref="A1:X221"/>
    </customSheetView>
    <customSheetView guid="{C121D010-5AEF-4E8C-A2E9-0BC5EB158EB3}" scale="60" showPageBreaks="1" filter="1" showAutoFilter="1">
      <pane ySplit="12" topLeftCell="A17" activePane="bottomLeft" state="frozen"/>
      <selection pane="bottomLeft" activeCell="Q190" sqref="Q190"/>
      <pageMargins left="0.7" right="0.7" top="0.75" bottom="0.75" header="0.3" footer="0.3"/>
      <pageSetup orientation="portrait" horizontalDpi="90" verticalDpi="90" r:id="rId13"/>
      <headerFooter differentOddEven="1">
        <oddHeader>&amp;R&amp;"Arial,Regular"&amp;12UNCLASSIFIED</oddHeader>
        <evenHeader>&amp;R&amp;"Arial,Regular"&amp;12UNCLASSIFIED</evenHeader>
      </headerFooter>
      <autoFilter ref="A1:X221">
        <filterColumn colId="9">
          <filters>
            <filter val="David Y"/>
          </filters>
        </filterColumn>
      </autoFilter>
    </customSheetView>
    <customSheetView guid="{0C8E07AA-BAB6-4F4C-838B-83E8FF4419B8}" scale="90" hiddenColumns="1" topLeftCell="O1">
      <pane ySplit="1" topLeftCell="A65" activePane="bottomLeft" state="frozen"/>
      <selection pane="bottomLeft" activeCell="A67" sqref="A67:Q67"/>
      <pageMargins left="0.7" right="0.7" top="0.75" bottom="0.75" header="0.3" footer="0.3"/>
      <pageSetup orientation="portrait" horizontalDpi="90" verticalDpi="90" r:id="rId14"/>
      <headerFooter differentOddEven="1">
        <oddHeader>&amp;R&amp;"Arial,Regular"&amp;12UNCLASSIFIED</oddHeader>
        <evenHeader>&amp;R&amp;"Arial,Regular"&amp;12UNCLASSIFIED</evenHeader>
      </headerFooter>
    </customSheetView>
  </customSheetViews>
  <dataValidations count="9">
    <dataValidation type="list" allowBlank="1" showInputMessage="1" showErrorMessage="1" sqref="AB168:AB169 F2:F386">
      <formula1>"Business of IT, Tech R&amp;D, Business, Bus/Tech"</formula1>
    </dataValidation>
    <dataValidation type="list" allowBlank="1" showInputMessage="1" showErrorMessage="1" sqref="C163:C165 C170 C47">
      <formula1>"Architecture, Assessment, PoC, Pilot, Project, Procurement, Research Product, Other"</formula1>
    </dataValidation>
    <dataValidation type="list" allowBlank="1" showInputMessage="1" showErrorMessage="1" sqref="M75:M159 M166:M167 M162 M170:M173 M32:M73 M1:M8 L2:L8 L9:M31 L32:L386">
      <formula1>"Planned, In Progress, Complete"</formula1>
    </dataValidation>
    <dataValidation type="list" allowBlank="1" showInputMessage="1" showErrorMessage="1" sqref="V161 W160:W161">
      <formula1>" Presentation, Status Update"</formula1>
    </dataValidation>
    <dataValidation type="list" allowBlank="1" showInputMessage="1" showErrorMessage="1" sqref="C152 C122:C145 C158:C161 C155 C48:C120 C4:C46">
      <formula1>"KPI Progress Status (Topic), Not Started, Not Active, On Track"</formula1>
    </dataValidation>
    <dataValidation type="list" allowBlank="1" showInputMessage="1" showErrorMessage="1" sqref="C5 C2:C3">
      <formula1>" Not Started, Not Active, On Track"</formula1>
    </dataValidation>
    <dataValidation type="list" allowBlank="1" showInputMessage="1" showErrorMessage="1" sqref="AB170:AB209 AB2:AB167">
      <formula1>"Identify, Study, Relate, Relate/Plan, Plan, Adopt, Adopt/Readiness, Readiness"</formula1>
    </dataValidation>
    <dataValidation type="list" allowBlank="1" showInputMessage="1" showErrorMessage="1" sqref="D4:D209">
      <formula1>"Engage, Watch+Learn, Park, N/A"</formula1>
    </dataValidation>
    <dataValidation type="list" allowBlank="1" showInputMessage="1" showErrorMessage="1" sqref="G2:G386">
      <formula1>"Adoption Strategy, Backgrounder, Early Adopter, Outlook, Pilot, PoC (business), PoC (technology), Reference Architecture, Research Summary, Standards"</formula1>
    </dataValidation>
  </dataValidations>
  <pageMargins left="0.7" right="0.7" top="0.75" bottom="0.75" header="0.3" footer="0.3"/>
  <pageSetup orientation="portrait" horizontalDpi="90" verticalDpi="90" r:id="rId15"/>
  <headerFooter differentOddEven="1">
    <oddHeader>&amp;R&amp;"Arial,Regular"&amp;12UNCLASSIFIED</oddHeader>
    <evenHeader>&amp;R&amp;"Arial,Regular"&amp;12UNCLASSIFIED</evenHeader>
  </headerFooter>
  <legacyDrawing r:id="rId16"/>
  <extLst>
    <ext xmlns:x14="http://schemas.microsoft.com/office/spreadsheetml/2009/9/main" uri="{CCE6A557-97BC-4b89-ADB6-D9C93CAAB3DF}">
      <x14:dataValidations xmlns:xm="http://schemas.microsoft.com/office/excel/2006/main" count="1">
        <x14:dataValidation type="list" allowBlank="1" showInputMessage="1" showErrorMessage="1">
          <x14:formula1>
            <xm:f>'Definitions &amp; Instructions'!#REF!</xm:f>
          </x14:formula1>
          <xm:sqref>D5 D2:D3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10" sqref="B10"/>
    </sheetView>
  </sheetViews>
  <sheetFormatPr defaultRowHeight="14.4" x14ac:dyDescent="0.3"/>
  <cols>
    <col min="1" max="1" width="27.6640625" customWidth="1"/>
    <col min="2" max="2" width="74.6640625" customWidth="1"/>
    <col min="3" max="3" width="47.6640625" customWidth="1"/>
  </cols>
  <sheetData>
    <row r="1" spans="1:3" ht="18" x14ac:dyDescent="0.3">
      <c r="A1" s="248" t="s">
        <v>441</v>
      </c>
      <c r="B1" s="248"/>
      <c r="C1" s="248"/>
    </row>
    <row r="2" spans="1:3" x14ac:dyDescent="0.3">
      <c r="A2" s="249" t="s">
        <v>442</v>
      </c>
      <c r="B2" s="250"/>
      <c r="C2" s="250"/>
    </row>
    <row r="3" spans="1:3" ht="18" x14ac:dyDescent="0.3">
      <c r="A3" s="248" t="s">
        <v>443</v>
      </c>
      <c r="B3" s="248"/>
      <c r="C3" s="248"/>
    </row>
    <row r="4" spans="1:3" x14ac:dyDescent="0.3">
      <c r="A4" s="249" t="s">
        <v>444</v>
      </c>
      <c r="B4" s="249"/>
      <c r="C4" s="249"/>
    </row>
    <row r="5" spans="1:3" ht="15" thickBot="1" x14ac:dyDescent="0.35">
      <c r="A5" s="251"/>
      <c r="B5" s="252"/>
      <c r="C5" s="253"/>
    </row>
    <row r="6" spans="1:3" ht="18.600000000000001" thickBot="1" x14ac:dyDescent="0.35">
      <c r="A6" s="8" t="s">
        <v>445</v>
      </c>
      <c r="B6" s="9" t="s">
        <v>446</v>
      </c>
      <c r="C6" s="10" t="s">
        <v>447</v>
      </c>
    </row>
    <row r="7" spans="1:3" ht="28.8" x14ac:dyDescent="0.3">
      <c r="A7" s="2" t="s">
        <v>448</v>
      </c>
      <c r="B7" s="3" t="s">
        <v>449</v>
      </c>
      <c r="C7" s="11" t="s">
        <v>450</v>
      </c>
    </row>
    <row r="8" spans="1:3" ht="28.8" x14ac:dyDescent="0.3">
      <c r="A8" s="4" t="s">
        <v>2</v>
      </c>
      <c r="B8" s="5" t="s">
        <v>451</v>
      </c>
      <c r="C8" s="12" t="s">
        <v>452</v>
      </c>
    </row>
    <row r="9" spans="1:3" x14ac:dyDescent="0.3">
      <c r="A9" s="6" t="s">
        <v>3</v>
      </c>
      <c r="B9" s="5" t="s">
        <v>453</v>
      </c>
      <c r="C9" s="12" t="s">
        <v>454</v>
      </c>
    </row>
    <row r="10" spans="1:3" x14ac:dyDescent="0.3">
      <c r="A10" s="6" t="s">
        <v>4</v>
      </c>
      <c r="B10" s="5" t="s">
        <v>453</v>
      </c>
      <c r="C10" s="12" t="s">
        <v>454</v>
      </c>
    </row>
    <row r="11" spans="1:3" ht="28.8" x14ac:dyDescent="0.3">
      <c r="A11" s="6" t="s">
        <v>5</v>
      </c>
      <c r="B11" s="5" t="s">
        <v>453</v>
      </c>
      <c r="C11" s="12" t="s">
        <v>454</v>
      </c>
    </row>
    <row r="12" spans="1:3" ht="28.8" x14ac:dyDescent="0.3">
      <c r="A12" s="6" t="s">
        <v>6</v>
      </c>
      <c r="B12" s="5" t="s">
        <v>453</v>
      </c>
      <c r="C12" s="12" t="s">
        <v>454</v>
      </c>
    </row>
    <row r="13" spans="1:3" ht="129.6" x14ac:dyDescent="0.3">
      <c r="A13" s="7" t="s">
        <v>7</v>
      </c>
      <c r="B13" s="5" t="s">
        <v>455</v>
      </c>
      <c r="C13" s="12"/>
    </row>
    <row r="14" spans="1:3" ht="28.8" x14ac:dyDescent="0.3">
      <c r="A14" s="7" t="s">
        <v>8</v>
      </c>
      <c r="B14" s="5" t="s">
        <v>456</v>
      </c>
      <c r="C14" s="12" t="s">
        <v>457</v>
      </c>
    </row>
    <row r="15" spans="1:3" ht="72" x14ac:dyDescent="0.3">
      <c r="A15" s="4" t="s">
        <v>9</v>
      </c>
      <c r="B15" s="5" t="s">
        <v>458</v>
      </c>
      <c r="C15" s="12" t="s">
        <v>459</v>
      </c>
    </row>
    <row r="16" spans="1:3" x14ac:dyDescent="0.3">
      <c r="A16" s="4" t="s">
        <v>10</v>
      </c>
      <c r="B16" s="5" t="s">
        <v>460</v>
      </c>
      <c r="C16" s="12"/>
    </row>
    <row r="17" spans="1:3" x14ac:dyDescent="0.3">
      <c r="A17" s="4" t="s">
        <v>11</v>
      </c>
      <c r="B17" s="5" t="s">
        <v>461</v>
      </c>
      <c r="C17" s="12"/>
    </row>
    <row r="18" spans="1:3" ht="57.6" x14ac:dyDescent="0.3">
      <c r="A18" s="4" t="s">
        <v>12</v>
      </c>
      <c r="B18" s="5" t="s">
        <v>462</v>
      </c>
      <c r="C18" s="12" t="s">
        <v>463</v>
      </c>
    </row>
    <row r="19" spans="1:3" x14ac:dyDescent="0.3">
      <c r="A19" s="4" t="s">
        <v>464</v>
      </c>
      <c r="B19" s="5" t="s">
        <v>465</v>
      </c>
      <c r="C19" s="12"/>
    </row>
    <row r="20" spans="1:3" ht="43.2" x14ac:dyDescent="0.3">
      <c r="A20" s="6" t="s">
        <v>466</v>
      </c>
      <c r="B20" s="5" t="s">
        <v>467</v>
      </c>
      <c r="C20" s="12" t="s">
        <v>468</v>
      </c>
    </row>
    <row r="21" spans="1:3" ht="57.6" x14ac:dyDescent="0.3">
      <c r="A21" s="4" t="s">
        <v>469</v>
      </c>
      <c r="B21" s="5" t="s">
        <v>470</v>
      </c>
      <c r="C21" s="12" t="s">
        <v>471</v>
      </c>
    </row>
    <row r="22" spans="1:3" ht="57.6" x14ac:dyDescent="0.3">
      <c r="A22" s="4" t="s">
        <v>472</v>
      </c>
      <c r="B22" s="5" t="s">
        <v>473</v>
      </c>
      <c r="C22" s="12" t="s">
        <v>474</v>
      </c>
    </row>
    <row r="23" spans="1:3" x14ac:dyDescent="0.3">
      <c r="A23" s="4" t="s">
        <v>17</v>
      </c>
      <c r="B23" s="5" t="s">
        <v>475</v>
      </c>
      <c r="C23" s="12"/>
    </row>
  </sheetData>
  <customSheetViews>
    <customSheetView guid="{8248C29E-762F-468E-8127-21B9CC1401BE}" showPageBreaks="1">
      <selection activeCell="B10" sqref="B10"/>
      <pageMargins left="0.7" right="0.7" top="0.75" bottom="0.75" header="0.3" footer="0.3"/>
      <pageSetup orientation="portrait" horizontalDpi="90" verticalDpi="90" r:id="rId1"/>
      <headerFooter differentOddEven="1">
        <oddHeader>&amp;R&amp;"Arial,Regular"&amp;12UNCLASSIFIED</oddHeader>
        <evenHeader>&amp;R&amp;"Arial,Regular"&amp;12UNCLASSIFIED</evenHeader>
      </headerFooter>
    </customSheetView>
    <customSheetView guid="{13E9CC65-85DD-48E9-A66A-68D2752EA90C}">
      <selection activeCell="B10" sqref="B10"/>
      <pageMargins left="0.7" right="0.7" top="0.75" bottom="0.75" header="0.3" footer="0.3"/>
      <pageSetup orientation="portrait" horizontalDpi="90" verticalDpi="90" r:id="rId2"/>
      <headerFooter differentOddEven="1">
        <oddHeader>&amp;R&amp;"Arial,Regular"&amp;12UNCLASSIFIED</oddHeader>
        <evenHeader>&amp;R&amp;"Arial,Regular"&amp;12UNCLASSIFIED</evenHeader>
      </headerFooter>
    </customSheetView>
    <customSheetView guid="{5A4FD136-04FA-46AA-B7A1-660C411A7C51}">
      <selection activeCell="B10" sqref="B10"/>
      <pageMargins left="0.7" right="0.7" top="0.75" bottom="0.75" header="0.3" footer="0.3"/>
      <pageSetup orientation="portrait" r:id="rId3"/>
      <headerFooter differentOddEven="1">
        <oddHeader>&amp;R&amp;"Arial,Regular"&amp;12UNCLASSIFIED</oddHeader>
        <evenHeader>&amp;R&amp;"Arial,Regular"&amp;12UNCLASSIFIED</evenHeader>
      </headerFooter>
    </customSheetView>
    <customSheetView guid="{50BBDABC-E06D-466C-AAF1-31AAFD53D69C}">
      <selection activeCell="B10" sqref="B10"/>
      <pageMargins left="0.7" right="0.7" top="0.75" bottom="0.75" header="0.3" footer="0.3"/>
      <pageSetup orientation="portrait" horizontalDpi="90" verticalDpi="90" r:id="rId4"/>
      <headerFooter differentOddEven="1">
        <oddHeader>&amp;R&amp;"Arial,Regular"&amp;12UNCLASSIFIED</oddHeader>
        <evenHeader>&amp;R&amp;"Arial,Regular"&amp;12UNCLASSIFIED</evenHeader>
      </headerFooter>
    </customSheetView>
    <customSheetView guid="{3854B038-D8AD-49D2-A9A9-EE1CE24E7FA1}" showPageBreaks="1">
      <selection activeCell="B20" sqref="B20"/>
      <pageMargins left="0.7" right="0.7" top="0.75" bottom="0.75" header="0.3" footer="0.3"/>
      <pageSetup orientation="portrait" r:id="rId5"/>
      <headerFooter differentOddEven="1">
        <oddHeader>&amp;R&amp;"Arial,Regular"&amp;12UNCLASSIFIED</oddHeader>
        <evenHeader>&amp;R&amp;"Arial,Regular"&amp;12UNCLASSIFIED</evenHeader>
      </headerFooter>
    </customSheetView>
    <customSheetView guid="{48782797-A878-486A-AE79-41D79BB207DE}" scale="85" topLeftCell="A14">
      <selection activeCell="A6" sqref="A6:C23"/>
      <pageMargins left="0.7" right="0.7" top="0.75" bottom="0.75" header="0.3" footer="0.3"/>
    </customSheetView>
    <customSheetView guid="{DE9AD015-9F43-44FC-A968-2FFAF13AA985}">
      <selection activeCell="B10" sqref="B10"/>
      <pageMargins left="0.7" right="0.7" top="0.75" bottom="0.75" header="0.3" footer="0.3"/>
    </customSheetView>
    <customSheetView guid="{A09AE4F6-B61D-4FD5-AF90-04329A6A14B6}">
      <selection activeCell="B10" sqref="B10"/>
      <pageMargins left="0.7" right="0.7" top="0.75" bottom="0.75" header="0.3" footer="0.3"/>
      <pageSetup orientation="portrait" r:id="rId6"/>
      <headerFooter differentOddEven="1">
        <oddHeader>&amp;R&amp;"Arial,Regular"&amp;12UNCLASSIFIED</oddHeader>
        <evenHeader>&amp;R&amp;"Arial,Regular"&amp;12UNCLASSIFIED</evenHeader>
      </headerFooter>
    </customSheetView>
    <customSheetView guid="{167E5CAC-C694-4441-B7B0-9E1E0A8ECB62}" showPageBreaks="1">
      <selection activeCell="B10" sqref="B10"/>
      <pageMargins left="0.7" right="0.7" top="0.75" bottom="0.75" header="0.3" footer="0.3"/>
      <pageSetup orientation="portrait" r:id="rId7"/>
      <headerFooter differentOddEven="1">
        <oddHeader>&amp;R&amp;"Arial,Regular"&amp;12UNCLASSIFIED</oddHeader>
        <evenHeader>&amp;R&amp;"Arial,Regular"&amp;12UNCLASSIFIED</evenHeader>
      </headerFooter>
    </customSheetView>
    <customSheetView guid="{98FD3508-30B5-4703-9CD3-B02EE6004886}">
      <selection activeCell="B20" sqref="B20"/>
      <pageMargins left="0.7" right="0.7" top="0.75" bottom="0.75" header="0.3" footer="0.3"/>
      <pageSetup orientation="portrait" r:id="rId8"/>
      <headerFooter differentOddEven="1">
        <oddHeader>&amp;R&amp;"Arial,Regular"&amp;12UNCLASSIFIED</oddHeader>
        <evenHeader>&amp;R&amp;"Arial,Regular"&amp;12UNCLASSIFIED</evenHeader>
      </headerFooter>
    </customSheetView>
    <customSheetView guid="{54453737-57CD-49ED-97DF-63B4EA7150CB}" showPageBreaks="1">
      <selection activeCell="B10" sqref="B10"/>
      <pageMargins left="0.7" right="0.7" top="0.75" bottom="0.75" header="0.3" footer="0.3"/>
      <pageSetup orientation="portrait" r:id="rId9"/>
      <headerFooter differentOddEven="1">
        <oddHeader>&amp;R&amp;"Arial,Regular"&amp;12UNCLASSIFIED</oddHeader>
        <evenHeader>&amp;R&amp;"Arial,Regular"&amp;12UNCLASSIFIED</evenHeader>
      </headerFooter>
    </customSheetView>
    <customSheetView guid="{AECF37A1-9D6D-498C-92E7-93D84668D34A}">
      <selection activeCell="B10" sqref="B10"/>
      <pageMargins left="0.7" right="0.7" top="0.75" bottom="0.75" header="0.3" footer="0.3"/>
      <pageSetup orientation="portrait" r:id="rId10"/>
      <headerFooter differentOddEven="1">
        <oddHeader>&amp;R&amp;"Arial,Regular"&amp;12UNCLASSIFIED</oddHeader>
        <evenHeader>&amp;R&amp;"Arial,Regular"&amp;12UNCLASSIFIED</evenHeader>
      </headerFooter>
    </customSheetView>
    <customSheetView guid="{C121D010-5AEF-4E8C-A2E9-0BC5EB158EB3}" showPageBreaks="1">
      <selection activeCell="B10" sqref="B10"/>
      <pageMargins left="0.7" right="0.7" top="0.75" bottom="0.75" header="0.3" footer="0.3"/>
      <pageSetup orientation="portrait" r:id="rId11"/>
      <headerFooter differentOddEven="1">
        <oddHeader>&amp;R&amp;"Arial,Regular"&amp;12UNCLASSIFIED</oddHeader>
        <evenHeader>&amp;R&amp;"Arial,Regular"&amp;12UNCLASSIFIED</evenHeader>
      </headerFooter>
    </customSheetView>
    <customSheetView guid="{0C8E07AA-BAB6-4F4C-838B-83E8FF4419B8}">
      <selection activeCell="B10" sqref="B10"/>
      <pageMargins left="0.7" right="0.7" top="0.75" bottom="0.75" header="0.3" footer="0.3"/>
      <pageSetup orientation="portrait" horizontalDpi="90" verticalDpi="90" r:id="rId12"/>
      <headerFooter differentOddEven="1">
        <oddHeader>&amp;R&amp;"Arial,Regular"&amp;12UNCLASSIFIED</oddHeader>
        <evenHeader>&amp;R&amp;"Arial,Regular"&amp;12UNCLASSIFIED</evenHeader>
      </headerFooter>
    </customSheetView>
  </customSheetViews>
  <mergeCells count="5">
    <mergeCell ref="A1:C1"/>
    <mergeCell ref="A2:C2"/>
    <mergeCell ref="A3:C3"/>
    <mergeCell ref="A4:C4"/>
    <mergeCell ref="A5:C5"/>
  </mergeCells>
  <dataValidations count="4">
    <dataValidation type="list" allowBlank="1" showInputMessage="1" showErrorMessage="1" sqref="A14">
      <formula1>"Architecture, Assessment, PoC, Pilot, Project, Procurement, Research Product, Other"</formula1>
    </dataValidation>
    <dataValidation type="list" allowBlank="1" showInputMessage="1" showErrorMessage="1" sqref="A11">
      <formula1>#REF!</formula1>
    </dataValidation>
    <dataValidation type="list" allowBlank="1" showInputMessage="1" showErrorMessage="1" sqref="A10">
      <formula1>" Not Started, Not Active, On Track"</formula1>
    </dataValidation>
    <dataValidation type="list" allowBlank="1" showInputMessage="1" showErrorMessage="1" sqref="A9">
      <formula1>"Identify, Study, Relate, Relate/ Plan, Plan, Adopt, Adopt/ Readiness, Readiness"</formula1>
    </dataValidation>
  </dataValidations>
  <pageMargins left="0.7" right="0.7" top="0.75" bottom="0.75" header="0.3" footer="0.3"/>
  <pageSetup orientation="portrait" horizontalDpi="90" verticalDpi="90" r:id="rId13"/>
  <headerFooter differentOddEven="1">
    <oddHeader>&amp;R&amp;"Arial,Regular"&amp;12UNCLASSIFIED</oddHeader>
    <evenHeader>&amp;R&amp;"Arial,Regular"&amp;12UNCLASSIFIED</even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G2" sqref="G2"/>
    </sheetView>
  </sheetViews>
  <sheetFormatPr defaultRowHeight="14.4" x14ac:dyDescent="0.3"/>
  <cols>
    <col min="2" max="2" width="56.33203125" customWidth="1"/>
    <col min="3" max="3" width="16" customWidth="1"/>
    <col min="4" max="4" width="14.33203125" customWidth="1"/>
    <col min="5" max="5" width="17.6640625" customWidth="1"/>
    <col min="6" max="6" width="30.33203125" customWidth="1"/>
  </cols>
  <sheetData>
    <row r="1" spans="1:6" x14ac:dyDescent="0.3">
      <c r="A1" s="1"/>
      <c r="B1" s="17" t="s">
        <v>476</v>
      </c>
      <c r="C1" s="15"/>
      <c r="D1" s="1"/>
      <c r="E1" s="1"/>
      <c r="F1" s="1"/>
    </row>
    <row r="2" spans="1:6" ht="28.8" x14ac:dyDescent="0.3">
      <c r="A2" s="13" t="s">
        <v>477</v>
      </c>
      <c r="B2" s="13" t="s">
        <v>478</v>
      </c>
      <c r="C2" s="13" t="s">
        <v>479</v>
      </c>
      <c r="D2" s="13" t="s">
        <v>480</v>
      </c>
      <c r="E2" s="13" t="s">
        <v>481</v>
      </c>
      <c r="F2" s="13" t="s">
        <v>482</v>
      </c>
    </row>
    <row r="3" spans="1:6" x14ac:dyDescent="0.3">
      <c r="A3" s="13"/>
      <c r="B3" s="13"/>
      <c r="C3" s="13"/>
      <c r="D3" s="13"/>
      <c r="E3" s="13"/>
      <c r="F3" s="13"/>
    </row>
    <row r="4" spans="1:6" ht="28.8" x14ac:dyDescent="0.3">
      <c r="A4" s="16">
        <v>21</v>
      </c>
      <c r="B4" s="18" t="s">
        <v>483</v>
      </c>
      <c r="C4" s="19" t="s">
        <v>484</v>
      </c>
      <c r="D4" s="14">
        <v>43943</v>
      </c>
      <c r="E4" s="16" t="s">
        <v>188</v>
      </c>
      <c r="F4" s="16" t="s">
        <v>485</v>
      </c>
    </row>
    <row r="5" spans="1:6" ht="43.2" x14ac:dyDescent="0.3">
      <c r="A5" s="16">
        <v>20</v>
      </c>
      <c r="B5" s="18" t="s">
        <v>486</v>
      </c>
      <c r="C5" s="19" t="s">
        <v>487</v>
      </c>
      <c r="D5" s="14">
        <v>43887</v>
      </c>
      <c r="E5" s="16" t="s">
        <v>198</v>
      </c>
      <c r="F5" s="16" t="s">
        <v>485</v>
      </c>
    </row>
    <row r="6" spans="1:6" ht="187.2" x14ac:dyDescent="0.3">
      <c r="A6" s="16">
        <v>19</v>
      </c>
      <c r="B6" s="18" t="s">
        <v>488</v>
      </c>
      <c r="C6" s="19" t="s">
        <v>489</v>
      </c>
      <c r="D6" s="14">
        <v>43871</v>
      </c>
      <c r="E6" s="16" t="s">
        <v>45</v>
      </c>
      <c r="F6" s="16" t="s">
        <v>485</v>
      </c>
    </row>
    <row r="7" spans="1:6" ht="230.4" x14ac:dyDescent="0.3">
      <c r="A7" s="16">
        <v>18</v>
      </c>
      <c r="B7" s="18" t="s">
        <v>490</v>
      </c>
      <c r="C7" s="19" t="s">
        <v>141</v>
      </c>
      <c r="D7" s="14">
        <v>43875</v>
      </c>
      <c r="E7" s="16" t="s">
        <v>198</v>
      </c>
      <c r="F7" s="16" t="s">
        <v>485</v>
      </c>
    </row>
    <row r="8" spans="1:6" ht="144" x14ac:dyDescent="0.3">
      <c r="A8" s="16">
        <v>17</v>
      </c>
      <c r="B8" s="18" t="s">
        <v>491</v>
      </c>
      <c r="C8" s="19" t="s">
        <v>79</v>
      </c>
      <c r="D8" s="14">
        <v>43877</v>
      </c>
      <c r="E8" s="16" t="s">
        <v>198</v>
      </c>
      <c r="F8" s="16" t="s">
        <v>485</v>
      </c>
    </row>
    <row r="9" spans="1:6" ht="57.6" x14ac:dyDescent="0.3">
      <c r="A9" s="16">
        <v>16</v>
      </c>
      <c r="B9" s="18" t="s">
        <v>492</v>
      </c>
      <c r="C9" s="19" t="s">
        <v>29</v>
      </c>
      <c r="D9" s="14">
        <v>43867</v>
      </c>
      <c r="E9" s="16" t="s">
        <v>198</v>
      </c>
      <c r="F9" s="16" t="s">
        <v>485</v>
      </c>
    </row>
    <row r="10" spans="1:6" ht="259.2" x14ac:dyDescent="0.3">
      <c r="A10" s="16">
        <v>15</v>
      </c>
      <c r="B10" s="18" t="s">
        <v>493</v>
      </c>
      <c r="C10" s="19" t="s">
        <v>494</v>
      </c>
      <c r="D10" s="14">
        <v>43866</v>
      </c>
      <c r="E10" s="16" t="s">
        <v>198</v>
      </c>
      <c r="F10" s="16" t="s">
        <v>485</v>
      </c>
    </row>
    <row r="11" spans="1:6" ht="57.6" x14ac:dyDescent="0.3">
      <c r="A11" s="16">
        <v>14</v>
      </c>
      <c r="B11" s="18" t="s">
        <v>495</v>
      </c>
      <c r="C11" s="19" t="s">
        <v>496</v>
      </c>
      <c r="D11" s="14">
        <v>43861</v>
      </c>
      <c r="E11" s="16" t="s">
        <v>198</v>
      </c>
      <c r="F11" s="16" t="s">
        <v>485</v>
      </c>
    </row>
    <row r="12" spans="1:6" ht="43.2" x14ac:dyDescent="0.3">
      <c r="A12" s="16">
        <v>13</v>
      </c>
      <c r="B12" s="18" t="s">
        <v>497</v>
      </c>
      <c r="C12" s="18" t="s">
        <v>498</v>
      </c>
      <c r="D12" s="14">
        <v>43801</v>
      </c>
      <c r="E12" s="1" t="s">
        <v>188</v>
      </c>
      <c r="F12" s="18" t="s">
        <v>499</v>
      </c>
    </row>
    <row r="13" spans="1:6" x14ac:dyDescent="0.3">
      <c r="A13" s="16">
        <v>12</v>
      </c>
      <c r="B13" s="1" t="s">
        <v>500</v>
      </c>
      <c r="C13" s="15" t="s">
        <v>422</v>
      </c>
      <c r="D13" s="14">
        <v>43836</v>
      </c>
      <c r="E13" s="1" t="s">
        <v>188</v>
      </c>
      <c r="F13" s="1" t="s">
        <v>501</v>
      </c>
    </row>
    <row r="14" spans="1:6" x14ac:dyDescent="0.3">
      <c r="A14" s="16">
        <v>11</v>
      </c>
      <c r="B14" s="1" t="s">
        <v>502</v>
      </c>
      <c r="C14" s="15" t="s">
        <v>503</v>
      </c>
      <c r="D14" s="14">
        <v>43837</v>
      </c>
      <c r="E14" s="1" t="s">
        <v>188</v>
      </c>
      <c r="F14" s="1"/>
    </row>
    <row r="15" spans="1:6" x14ac:dyDescent="0.3">
      <c r="A15" s="16">
        <v>10</v>
      </c>
      <c r="B15" s="1"/>
      <c r="C15" s="15" t="s">
        <v>489</v>
      </c>
      <c r="D15" s="14">
        <v>43773</v>
      </c>
      <c r="E15" s="1" t="s">
        <v>188</v>
      </c>
      <c r="F15" s="1" t="s">
        <v>504</v>
      </c>
    </row>
    <row r="16" spans="1:6" ht="72" x14ac:dyDescent="0.3">
      <c r="A16" s="16">
        <v>9</v>
      </c>
      <c r="B16" s="15" t="s">
        <v>505</v>
      </c>
      <c r="C16" s="15" t="s">
        <v>489</v>
      </c>
      <c r="D16" s="14">
        <v>43772</v>
      </c>
      <c r="E16" s="1" t="s">
        <v>188</v>
      </c>
      <c r="F16" s="1" t="s">
        <v>504</v>
      </c>
    </row>
    <row r="17" spans="1:6" ht="86.4" x14ac:dyDescent="0.3">
      <c r="A17" s="16">
        <v>8</v>
      </c>
      <c r="B17" s="15" t="s">
        <v>506</v>
      </c>
      <c r="C17" s="15" t="s">
        <v>29</v>
      </c>
      <c r="D17" s="14">
        <v>43770</v>
      </c>
      <c r="E17" s="1" t="s">
        <v>188</v>
      </c>
      <c r="F17" s="15" t="s">
        <v>507</v>
      </c>
    </row>
    <row r="18" spans="1:6" x14ac:dyDescent="0.3">
      <c r="A18" s="16">
        <v>7</v>
      </c>
      <c r="B18" s="1" t="s">
        <v>508</v>
      </c>
      <c r="C18" s="15"/>
      <c r="D18" s="16"/>
      <c r="E18" s="1"/>
      <c r="F18" s="1"/>
    </row>
    <row r="19" spans="1:6" x14ac:dyDescent="0.3">
      <c r="A19" s="16">
        <v>6</v>
      </c>
      <c r="B19" s="1" t="s">
        <v>509</v>
      </c>
      <c r="C19" s="15" t="s">
        <v>489</v>
      </c>
      <c r="D19" s="14">
        <v>43763</v>
      </c>
      <c r="E19" s="1" t="s">
        <v>510</v>
      </c>
      <c r="F19" s="1"/>
    </row>
    <row r="20" spans="1:6" ht="28.8" x14ac:dyDescent="0.3">
      <c r="A20" s="16">
        <v>5</v>
      </c>
      <c r="B20" s="15" t="s">
        <v>511</v>
      </c>
      <c r="C20" s="15" t="s">
        <v>489</v>
      </c>
      <c r="D20" s="14">
        <v>43763</v>
      </c>
      <c r="E20" s="1" t="s">
        <v>188</v>
      </c>
      <c r="F20" s="1"/>
    </row>
    <row r="21" spans="1:6" ht="28.8" x14ac:dyDescent="0.3">
      <c r="A21" s="16">
        <v>4</v>
      </c>
      <c r="B21" s="15" t="s">
        <v>512</v>
      </c>
      <c r="C21" s="15" t="s">
        <v>79</v>
      </c>
      <c r="D21" s="14">
        <v>43756</v>
      </c>
      <c r="E21" s="1" t="s">
        <v>188</v>
      </c>
      <c r="F21" s="1"/>
    </row>
    <row r="22" spans="1:6" ht="28.8" x14ac:dyDescent="0.3">
      <c r="A22" s="16">
        <v>3</v>
      </c>
      <c r="B22" s="15" t="s">
        <v>513</v>
      </c>
      <c r="C22" s="15" t="s">
        <v>514</v>
      </c>
      <c r="D22" s="14">
        <v>43817</v>
      </c>
      <c r="E22" s="1" t="s">
        <v>188</v>
      </c>
      <c r="F22" s="15" t="s">
        <v>515</v>
      </c>
    </row>
    <row r="23" spans="1:6" x14ac:dyDescent="0.3">
      <c r="A23" s="16">
        <v>2</v>
      </c>
      <c r="B23" s="1" t="s">
        <v>516</v>
      </c>
      <c r="C23" s="15" t="s">
        <v>514</v>
      </c>
      <c r="D23" s="14">
        <v>43809</v>
      </c>
      <c r="E23" s="1" t="s">
        <v>188</v>
      </c>
      <c r="F23" s="1" t="s">
        <v>517</v>
      </c>
    </row>
    <row r="24" spans="1:6" x14ac:dyDescent="0.3">
      <c r="A24" s="16">
        <v>1</v>
      </c>
      <c r="B24" s="1" t="s">
        <v>518</v>
      </c>
      <c r="C24" s="15" t="s">
        <v>514</v>
      </c>
      <c r="D24" s="14">
        <v>43803</v>
      </c>
      <c r="E24" s="1" t="s">
        <v>117</v>
      </c>
      <c r="F24" s="1" t="s">
        <v>517</v>
      </c>
    </row>
    <row r="25" spans="1:6" x14ac:dyDescent="0.3">
      <c r="A25" s="16">
        <v>0</v>
      </c>
      <c r="B25" s="1" t="s">
        <v>519</v>
      </c>
      <c r="C25" s="15" t="s">
        <v>514</v>
      </c>
      <c r="D25" s="14">
        <v>43617</v>
      </c>
      <c r="E25" s="1" t="s">
        <v>105</v>
      </c>
      <c r="F25" s="1"/>
    </row>
  </sheetData>
  <customSheetViews>
    <customSheetView guid="{8248C29E-762F-468E-8127-21B9CC1401BE}" showPageBreaks="1">
      <selection activeCell="G2" sqref="G2"/>
      <pageMargins left="0.7" right="0.7" top="0.75" bottom="0.75" header="0.3" footer="0.3"/>
      <pageSetup orientation="portrait" horizontalDpi="90" verticalDpi="90" r:id="rId1"/>
      <headerFooter differentOddEven="1">
        <oddHeader>&amp;R&amp;"Arial,Regular"&amp;12UNCLASSIFIED</oddHeader>
        <evenHeader>&amp;R&amp;"Arial,Regular"&amp;12UNCLASSIFIED</evenHeader>
      </headerFooter>
    </customSheetView>
    <customSheetView guid="{13E9CC65-85DD-48E9-A66A-68D2752EA90C}">
      <selection activeCell="G2" sqref="G2"/>
      <pageMargins left="0.7" right="0.7" top="0.75" bottom="0.75" header="0.3" footer="0.3"/>
      <pageSetup orientation="portrait" horizontalDpi="90" verticalDpi="90" r:id="rId2"/>
      <headerFooter differentOddEven="1">
        <oddHeader>&amp;R&amp;"Arial,Regular"&amp;12UNCLASSIFIED</oddHeader>
        <evenHeader>&amp;R&amp;"Arial,Regular"&amp;12UNCLASSIFIED</evenHeader>
      </headerFooter>
    </customSheetView>
    <customSheetView guid="{5A4FD136-04FA-46AA-B7A1-660C411A7C51}">
      <selection activeCell="G2" sqref="G2"/>
      <pageMargins left="0.7" right="0.7" top="0.75" bottom="0.75" header="0.3" footer="0.3"/>
      <pageSetup orientation="portrait" r:id="rId3"/>
      <headerFooter differentOddEven="1">
        <oddHeader>&amp;R&amp;"Arial,Regular"&amp;12UNCLASSIFIED</oddHeader>
        <evenHeader>&amp;R&amp;"Arial,Regular"&amp;12UNCLASSIFIED</evenHeader>
      </headerFooter>
    </customSheetView>
    <customSheetView guid="{50BBDABC-E06D-466C-AAF1-31AAFD53D69C}">
      <selection activeCell="G2" sqref="G2"/>
      <pageMargins left="0.7" right="0.7" top="0.75" bottom="0.75" header="0.3" footer="0.3"/>
      <pageSetup orientation="portrait" horizontalDpi="90" verticalDpi="90" r:id="rId4"/>
      <headerFooter differentOddEven="1">
        <oddHeader>&amp;R&amp;"Arial,Regular"&amp;12UNCLASSIFIED</oddHeader>
        <evenHeader>&amp;R&amp;"Arial,Regular"&amp;12UNCLASSIFIED</evenHeader>
      </headerFooter>
    </customSheetView>
    <customSheetView guid="{3854B038-D8AD-49D2-A9A9-EE1CE24E7FA1}" showPageBreaks="1">
      <selection activeCell="G2" sqref="G2"/>
      <pageMargins left="0.7" right="0.7" top="0.75" bottom="0.75" header="0.3" footer="0.3"/>
      <pageSetup orientation="portrait" r:id="rId5"/>
      <headerFooter differentOddEven="1">
        <oddHeader>&amp;R&amp;"Arial,Regular"&amp;12UNCLASSIFIED</oddHeader>
        <evenHeader>&amp;R&amp;"Arial,Regular"&amp;12UNCLASSIFIED</evenHeader>
      </headerFooter>
    </customSheetView>
    <customSheetView guid="{48782797-A878-486A-AE79-41D79BB207DE}">
      <selection activeCell="G2" sqref="G2"/>
      <pageMargins left="0.7" right="0.7" top="0.75" bottom="0.75" header="0.3" footer="0.3"/>
    </customSheetView>
    <customSheetView guid="{DE9AD015-9F43-44FC-A968-2FFAF13AA985}">
      <selection activeCell="G2" sqref="G2"/>
      <pageMargins left="0.7" right="0.7" top="0.75" bottom="0.75" header="0.3" footer="0.3"/>
    </customSheetView>
    <customSheetView guid="{A09AE4F6-B61D-4FD5-AF90-04329A6A14B6}">
      <selection activeCell="G2" sqref="G2"/>
      <pageMargins left="0.7" right="0.7" top="0.75" bottom="0.75" header="0.3" footer="0.3"/>
      <pageSetup orientation="portrait" r:id="rId6"/>
      <headerFooter differentOddEven="1">
        <oddHeader>&amp;R&amp;"Arial,Regular"&amp;12UNCLASSIFIED</oddHeader>
        <evenHeader>&amp;R&amp;"Arial,Regular"&amp;12UNCLASSIFIED</evenHeader>
      </headerFooter>
    </customSheetView>
    <customSheetView guid="{167E5CAC-C694-4441-B7B0-9E1E0A8ECB62}" showPageBreaks="1">
      <selection activeCell="G2" sqref="G2"/>
      <pageMargins left="0.7" right="0.7" top="0.75" bottom="0.75" header="0.3" footer="0.3"/>
      <pageSetup orientation="portrait" r:id="rId7"/>
      <headerFooter differentOddEven="1">
        <oddHeader>&amp;R&amp;"Arial,Regular"&amp;12UNCLASSIFIED</oddHeader>
        <evenHeader>&amp;R&amp;"Arial,Regular"&amp;12UNCLASSIFIED</evenHeader>
      </headerFooter>
    </customSheetView>
    <customSheetView guid="{98FD3508-30B5-4703-9CD3-B02EE6004886}">
      <selection activeCell="G2" sqref="G2"/>
      <pageMargins left="0.7" right="0.7" top="0.75" bottom="0.75" header="0.3" footer="0.3"/>
      <pageSetup orientation="portrait" r:id="rId8"/>
      <headerFooter differentOddEven="1">
        <oddHeader>&amp;R&amp;"Arial,Regular"&amp;12UNCLASSIFIED</oddHeader>
        <evenHeader>&amp;R&amp;"Arial,Regular"&amp;12UNCLASSIFIED</evenHeader>
      </headerFooter>
    </customSheetView>
    <customSheetView guid="{54453737-57CD-49ED-97DF-63B4EA7150CB}" showPageBreaks="1">
      <selection activeCell="G2" sqref="G2"/>
      <pageMargins left="0.7" right="0.7" top="0.75" bottom="0.75" header="0.3" footer="0.3"/>
      <pageSetup orientation="portrait" r:id="rId9"/>
      <headerFooter differentOddEven="1">
        <oddHeader>&amp;R&amp;"Arial,Regular"&amp;12UNCLASSIFIED</oddHeader>
        <evenHeader>&amp;R&amp;"Arial,Regular"&amp;12UNCLASSIFIED</evenHeader>
      </headerFooter>
    </customSheetView>
    <customSheetView guid="{AECF37A1-9D6D-498C-92E7-93D84668D34A}">
      <selection activeCell="G2" sqref="G2"/>
      <pageMargins left="0.7" right="0.7" top="0.75" bottom="0.75" header="0.3" footer="0.3"/>
      <pageSetup orientation="portrait" r:id="rId10"/>
      <headerFooter differentOddEven="1">
        <oddHeader>&amp;R&amp;"Arial,Regular"&amp;12UNCLASSIFIED</oddHeader>
        <evenHeader>&amp;R&amp;"Arial,Regular"&amp;12UNCLASSIFIED</evenHeader>
      </headerFooter>
    </customSheetView>
    <customSheetView guid="{C121D010-5AEF-4E8C-A2E9-0BC5EB158EB3}" showPageBreaks="1">
      <selection activeCell="G2" sqref="G2"/>
      <pageMargins left="0.7" right="0.7" top="0.75" bottom="0.75" header="0.3" footer="0.3"/>
      <pageSetup orientation="portrait" r:id="rId11"/>
      <headerFooter differentOddEven="1">
        <oddHeader>&amp;R&amp;"Arial,Regular"&amp;12UNCLASSIFIED</oddHeader>
        <evenHeader>&amp;R&amp;"Arial,Regular"&amp;12UNCLASSIFIED</evenHeader>
      </headerFooter>
    </customSheetView>
    <customSheetView guid="{0C8E07AA-BAB6-4F4C-838B-83E8FF4419B8}">
      <selection activeCell="G2" sqref="G2"/>
      <pageMargins left="0.7" right="0.7" top="0.75" bottom="0.75" header="0.3" footer="0.3"/>
      <pageSetup orientation="portrait" horizontalDpi="90" verticalDpi="90" r:id="rId12"/>
      <headerFooter differentOddEven="1">
        <oddHeader>&amp;R&amp;"Arial,Regular"&amp;12UNCLASSIFIED</oddHeader>
        <evenHeader>&amp;R&amp;"Arial,Regular"&amp;12UNCLASSIFIED</evenHeader>
      </headerFooter>
    </customSheetView>
  </customSheetViews>
  <pageMargins left="0.7" right="0.7" top="0.75" bottom="0.75" header="0.3" footer="0.3"/>
  <pageSetup orientation="portrait" horizontalDpi="90" verticalDpi="90" r:id="rId13"/>
  <headerFooter differentOddEven="1">
    <oddHeader>&amp;R&amp;"Arial,Regular"&amp;12UNCLASSIFIED</oddHeader>
    <evenHeader>&amp;R&amp;"Arial,Regular"&amp;12UNCLASSIFIED</even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19"/>
  <sheetViews>
    <sheetView workbookViewId="0">
      <selection activeCell="F27" sqref="F27"/>
    </sheetView>
  </sheetViews>
  <sheetFormatPr defaultRowHeight="15.6" x14ac:dyDescent="0.3"/>
  <cols>
    <col min="1" max="1" width="17.6640625" style="56" bestFit="1" customWidth="1"/>
    <col min="2" max="2" width="20.33203125" style="56" bestFit="1" customWidth="1"/>
    <col min="3" max="3" width="45.44140625" style="56" bestFit="1" customWidth="1"/>
  </cols>
  <sheetData>
    <row r="1" spans="1:3" ht="31.8" thickBot="1" x14ac:dyDescent="0.35">
      <c r="A1" s="51" t="s">
        <v>0</v>
      </c>
      <c r="B1" s="52" t="s">
        <v>1</v>
      </c>
      <c r="C1" s="123" t="s">
        <v>2</v>
      </c>
    </row>
    <row r="2" spans="1:3" ht="16.2" thickBot="1" x14ac:dyDescent="0.35">
      <c r="A2" s="69"/>
      <c r="B2" s="70">
        <v>25</v>
      </c>
      <c r="C2" s="115" t="s">
        <v>30</v>
      </c>
    </row>
    <row r="3" spans="1:3" x14ac:dyDescent="0.3">
      <c r="A3" s="69"/>
      <c r="B3" s="70"/>
      <c r="C3" s="120" t="s">
        <v>523</v>
      </c>
    </row>
    <row r="4" spans="1:3" x14ac:dyDescent="0.3">
      <c r="A4" s="58"/>
      <c r="B4" s="59"/>
      <c r="C4" s="23" t="s">
        <v>552</v>
      </c>
    </row>
    <row r="5" spans="1:3" x14ac:dyDescent="0.3">
      <c r="A5" s="71"/>
      <c r="B5" s="72"/>
      <c r="C5" s="23" t="s">
        <v>42</v>
      </c>
    </row>
    <row r="6" spans="1:3" x14ac:dyDescent="0.3">
      <c r="A6" s="73"/>
      <c r="B6" s="74">
        <v>27</v>
      </c>
      <c r="C6" s="23" t="s">
        <v>525</v>
      </c>
    </row>
    <row r="7" spans="1:3" x14ac:dyDescent="0.3">
      <c r="A7" s="73"/>
      <c r="B7" s="74">
        <v>39</v>
      </c>
      <c r="C7" s="27" t="s">
        <v>52</v>
      </c>
    </row>
    <row r="8" spans="1:3" x14ac:dyDescent="0.3">
      <c r="A8" s="73"/>
      <c r="B8" s="75">
        <v>51</v>
      </c>
      <c r="C8" s="23" t="s">
        <v>61</v>
      </c>
    </row>
    <row r="9" spans="1:3" x14ac:dyDescent="0.3">
      <c r="A9" s="73"/>
      <c r="B9" s="75">
        <v>40</v>
      </c>
      <c r="C9" s="23" t="s">
        <v>67</v>
      </c>
    </row>
    <row r="10" spans="1:3" x14ac:dyDescent="0.3">
      <c r="A10" s="73"/>
      <c r="B10" s="74">
        <v>40</v>
      </c>
      <c r="C10" s="23" t="s">
        <v>67</v>
      </c>
    </row>
    <row r="11" spans="1:3" x14ac:dyDescent="0.3">
      <c r="A11" s="73"/>
      <c r="B11" s="75">
        <v>40</v>
      </c>
      <c r="C11" s="23" t="s">
        <v>76</v>
      </c>
    </row>
    <row r="12" spans="1:3" x14ac:dyDescent="0.3">
      <c r="A12" s="73"/>
      <c r="B12" s="74">
        <v>54</v>
      </c>
      <c r="C12" s="23" t="s">
        <v>80</v>
      </c>
    </row>
    <row r="13" spans="1:3" x14ac:dyDescent="0.3">
      <c r="A13" s="73"/>
      <c r="B13" s="74">
        <v>4</v>
      </c>
      <c r="C13" s="23" t="s">
        <v>137</v>
      </c>
    </row>
    <row r="14" spans="1:3" x14ac:dyDescent="0.3">
      <c r="A14" s="76"/>
      <c r="B14" s="77"/>
      <c r="C14" s="23" t="s">
        <v>137</v>
      </c>
    </row>
    <row r="15" spans="1:3" x14ac:dyDescent="0.3">
      <c r="A15" s="73"/>
      <c r="B15" s="75">
        <v>4</v>
      </c>
      <c r="C15" s="23" t="s">
        <v>137</v>
      </c>
    </row>
    <row r="16" spans="1:3" x14ac:dyDescent="0.3">
      <c r="A16" s="73"/>
      <c r="B16" s="75">
        <v>4</v>
      </c>
      <c r="C16" s="27" t="s">
        <v>137</v>
      </c>
    </row>
    <row r="17" spans="1:3" x14ac:dyDescent="0.3">
      <c r="A17" s="73"/>
      <c r="B17" s="75">
        <v>4</v>
      </c>
      <c r="C17" s="23" t="s">
        <v>137</v>
      </c>
    </row>
    <row r="18" spans="1:3" x14ac:dyDescent="0.3">
      <c r="A18" s="73"/>
      <c r="B18" s="75">
        <v>4</v>
      </c>
      <c r="C18" s="23" t="s">
        <v>137</v>
      </c>
    </row>
    <row r="19" spans="1:3" x14ac:dyDescent="0.3">
      <c r="A19" s="73"/>
      <c r="B19" s="75">
        <v>4</v>
      </c>
      <c r="C19" s="23" t="s">
        <v>137</v>
      </c>
    </row>
    <row r="20" spans="1:3" x14ac:dyDescent="0.3">
      <c r="A20" s="37"/>
      <c r="B20" s="75">
        <v>2</v>
      </c>
      <c r="C20" s="23" t="s">
        <v>521</v>
      </c>
    </row>
    <row r="21" spans="1:3" ht="93.6" x14ac:dyDescent="0.3">
      <c r="A21" s="37" t="s">
        <v>86</v>
      </c>
      <c r="B21" s="75">
        <v>2</v>
      </c>
      <c r="C21" s="23" t="s">
        <v>521</v>
      </c>
    </row>
    <row r="22" spans="1:3" x14ac:dyDescent="0.3">
      <c r="A22" s="37"/>
      <c r="B22" s="75"/>
      <c r="C22" s="27" t="s">
        <v>521</v>
      </c>
    </row>
    <row r="23" spans="1:3" x14ac:dyDescent="0.3">
      <c r="A23" s="73"/>
      <c r="B23" s="74"/>
      <c r="C23" s="27" t="s">
        <v>595</v>
      </c>
    </row>
    <row r="24" spans="1:3" x14ac:dyDescent="0.3">
      <c r="A24" s="73"/>
      <c r="B24" s="75">
        <v>4</v>
      </c>
      <c r="C24" s="23" t="s">
        <v>595</v>
      </c>
    </row>
    <row r="25" spans="1:3" x14ac:dyDescent="0.3">
      <c r="A25" s="73"/>
      <c r="B25" s="74">
        <v>4</v>
      </c>
      <c r="C25" s="23" t="s">
        <v>595</v>
      </c>
    </row>
    <row r="26" spans="1:3" x14ac:dyDescent="0.3">
      <c r="A26" s="73"/>
      <c r="B26" s="74">
        <v>4</v>
      </c>
      <c r="C26" s="23" t="s">
        <v>595</v>
      </c>
    </row>
    <row r="27" spans="1:3" x14ac:dyDescent="0.3">
      <c r="A27" s="73"/>
      <c r="B27" s="74">
        <v>4</v>
      </c>
      <c r="C27" s="23" t="s">
        <v>595</v>
      </c>
    </row>
    <row r="28" spans="1:3" x14ac:dyDescent="0.3">
      <c r="A28" s="73"/>
      <c r="B28" s="74">
        <v>16</v>
      </c>
      <c r="C28" s="23" t="s">
        <v>95</v>
      </c>
    </row>
    <row r="29" spans="1:3" x14ac:dyDescent="0.3">
      <c r="A29" s="73"/>
      <c r="B29" s="74">
        <v>46</v>
      </c>
      <c r="C29" s="23" t="s">
        <v>99</v>
      </c>
    </row>
    <row r="30" spans="1:3" x14ac:dyDescent="0.3">
      <c r="A30" s="76"/>
      <c r="B30" s="78"/>
      <c r="C30" s="23" t="s">
        <v>438</v>
      </c>
    </row>
    <row r="31" spans="1:3" x14ac:dyDescent="0.3">
      <c r="A31" s="73"/>
      <c r="B31" s="74">
        <v>26</v>
      </c>
      <c r="C31" s="23" t="s">
        <v>108</v>
      </c>
    </row>
    <row r="32" spans="1:3" x14ac:dyDescent="0.3">
      <c r="A32" s="73"/>
      <c r="B32" s="74">
        <v>20</v>
      </c>
      <c r="C32" s="29" t="s">
        <v>113</v>
      </c>
    </row>
    <row r="33" spans="1:3" x14ac:dyDescent="0.3">
      <c r="A33" s="73"/>
      <c r="B33" s="74">
        <v>20</v>
      </c>
      <c r="C33" s="23" t="s">
        <v>113</v>
      </c>
    </row>
    <row r="34" spans="1:3" x14ac:dyDescent="0.3">
      <c r="A34" s="73"/>
      <c r="B34" s="74">
        <v>20</v>
      </c>
      <c r="C34" s="23" t="s">
        <v>113</v>
      </c>
    </row>
    <row r="35" spans="1:3" x14ac:dyDescent="0.3">
      <c r="A35" s="73"/>
      <c r="B35" s="79">
        <v>20</v>
      </c>
      <c r="C35" s="23" t="s">
        <v>113</v>
      </c>
    </row>
    <row r="36" spans="1:3" x14ac:dyDescent="0.3">
      <c r="A36" s="73"/>
      <c r="B36" s="74">
        <v>20</v>
      </c>
      <c r="C36" s="23" t="s">
        <v>113</v>
      </c>
    </row>
    <row r="37" spans="1:3" x14ac:dyDescent="0.3">
      <c r="A37" s="73"/>
      <c r="B37" s="74">
        <v>24</v>
      </c>
      <c r="C37" s="23" t="s">
        <v>124</v>
      </c>
    </row>
    <row r="38" spans="1:3" x14ac:dyDescent="0.3">
      <c r="A38" s="73"/>
      <c r="B38" s="74">
        <v>24</v>
      </c>
      <c r="C38" s="23" t="s">
        <v>124</v>
      </c>
    </row>
    <row r="39" spans="1:3" x14ac:dyDescent="0.3">
      <c r="A39" s="73"/>
      <c r="B39" s="74">
        <v>24</v>
      </c>
      <c r="C39" s="23" t="s">
        <v>124</v>
      </c>
    </row>
    <row r="40" spans="1:3" x14ac:dyDescent="0.3">
      <c r="A40" s="73"/>
      <c r="B40" s="74">
        <v>47</v>
      </c>
      <c r="C40" s="27" t="s">
        <v>133</v>
      </c>
    </row>
    <row r="41" spans="1:3" x14ac:dyDescent="0.3">
      <c r="A41" s="80"/>
      <c r="B41" s="81"/>
      <c r="C41" s="112" t="s">
        <v>565</v>
      </c>
    </row>
    <row r="42" spans="1:3" x14ac:dyDescent="0.3">
      <c r="A42" s="73"/>
      <c r="B42" s="74" t="s">
        <v>142</v>
      </c>
      <c r="C42" s="23" t="s">
        <v>143</v>
      </c>
    </row>
    <row r="43" spans="1:3" x14ac:dyDescent="0.3">
      <c r="A43" s="73"/>
      <c r="B43" s="74" t="s">
        <v>142</v>
      </c>
      <c r="C43" s="23" t="s">
        <v>143</v>
      </c>
    </row>
    <row r="44" spans="1:3" x14ac:dyDescent="0.3">
      <c r="A44" s="73"/>
      <c r="B44" s="74" t="s">
        <v>142</v>
      </c>
      <c r="C44" s="23" t="s">
        <v>143</v>
      </c>
    </row>
    <row r="45" spans="1:3" ht="93.6" x14ac:dyDescent="0.3">
      <c r="A45" s="73" t="s">
        <v>162</v>
      </c>
      <c r="B45" s="74" t="s">
        <v>142</v>
      </c>
      <c r="C45" s="23" t="s">
        <v>143</v>
      </c>
    </row>
    <row r="46" spans="1:3" x14ac:dyDescent="0.3">
      <c r="A46" s="73"/>
      <c r="B46" s="74" t="s">
        <v>142</v>
      </c>
      <c r="C46" s="23" t="s">
        <v>143</v>
      </c>
    </row>
    <row r="47" spans="1:3" x14ac:dyDescent="0.3">
      <c r="A47" s="102"/>
      <c r="B47" s="103" t="s">
        <v>142</v>
      </c>
      <c r="C47" s="65" t="s">
        <v>143</v>
      </c>
    </row>
    <row r="48" spans="1:3" x14ac:dyDescent="0.3">
      <c r="A48" s="73"/>
      <c r="B48" s="74" t="s">
        <v>142</v>
      </c>
      <c r="C48" s="23" t="s">
        <v>143</v>
      </c>
    </row>
    <row r="49" spans="1:3" x14ac:dyDescent="0.3">
      <c r="A49" s="73"/>
      <c r="B49" s="79" t="s">
        <v>142</v>
      </c>
      <c r="C49" s="23" t="s">
        <v>143</v>
      </c>
    </row>
    <row r="50" spans="1:3" x14ac:dyDescent="0.3">
      <c r="A50" s="73"/>
      <c r="B50" s="74" t="s">
        <v>142</v>
      </c>
      <c r="C50" s="23" t="s">
        <v>143</v>
      </c>
    </row>
    <row r="51" spans="1:3" x14ac:dyDescent="0.3">
      <c r="A51" s="73"/>
      <c r="B51" s="74" t="s">
        <v>142</v>
      </c>
      <c r="C51" s="23" t="s">
        <v>143</v>
      </c>
    </row>
    <row r="52" spans="1:3" x14ac:dyDescent="0.3">
      <c r="A52" s="73"/>
      <c r="B52" s="74" t="s">
        <v>142</v>
      </c>
      <c r="C52" s="23" t="s">
        <v>143</v>
      </c>
    </row>
    <row r="53" spans="1:3" x14ac:dyDescent="0.3">
      <c r="A53" s="73"/>
      <c r="B53" s="74" t="s">
        <v>146</v>
      </c>
      <c r="C53" s="23" t="s">
        <v>143</v>
      </c>
    </row>
    <row r="54" spans="1:3" x14ac:dyDescent="0.3">
      <c r="A54" s="73"/>
      <c r="B54" s="74" t="s">
        <v>146</v>
      </c>
      <c r="C54" s="27" t="s">
        <v>147</v>
      </c>
    </row>
    <row r="55" spans="1:3" x14ac:dyDescent="0.3">
      <c r="A55" s="73"/>
      <c r="B55" s="74" t="s">
        <v>146</v>
      </c>
      <c r="C55" s="23" t="s">
        <v>147</v>
      </c>
    </row>
    <row r="56" spans="1:3" x14ac:dyDescent="0.3">
      <c r="A56" s="73"/>
      <c r="B56" s="74" t="s">
        <v>146</v>
      </c>
      <c r="C56" s="23" t="s">
        <v>147</v>
      </c>
    </row>
    <row r="57" spans="1:3" x14ac:dyDescent="0.3">
      <c r="A57" s="73"/>
      <c r="B57" s="74"/>
      <c r="C57" s="23" t="s">
        <v>147</v>
      </c>
    </row>
    <row r="58" spans="1:3" x14ac:dyDescent="0.3">
      <c r="A58" s="73"/>
      <c r="B58" s="74" t="s">
        <v>146</v>
      </c>
      <c r="C58" s="23" t="s">
        <v>147</v>
      </c>
    </row>
    <row r="59" spans="1:3" x14ac:dyDescent="0.3">
      <c r="A59" s="102"/>
      <c r="B59" s="103" t="s">
        <v>146</v>
      </c>
      <c r="C59" s="137" t="s">
        <v>147</v>
      </c>
    </row>
    <row r="60" spans="1:3" x14ac:dyDescent="0.3">
      <c r="A60" s="73"/>
      <c r="B60" s="74" t="s">
        <v>146</v>
      </c>
      <c r="C60" s="23" t="s">
        <v>147</v>
      </c>
    </row>
    <row r="61" spans="1:3" x14ac:dyDescent="0.3">
      <c r="A61" s="73"/>
      <c r="B61" s="74" t="s">
        <v>146</v>
      </c>
      <c r="C61" s="23" t="s">
        <v>147</v>
      </c>
    </row>
    <row r="62" spans="1:3" x14ac:dyDescent="0.3">
      <c r="A62" s="73"/>
      <c r="B62" s="74" t="s">
        <v>146</v>
      </c>
      <c r="C62" s="23" t="s">
        <v>147</v>
      </c>
    </row>
    <row r="63" spans="1:3" x14ac:dyDescent="0.3">
      <c r="A63" s="73"/>
      <c r="B63" s="74" t="s">
        <v>146</v>
      </c>
      <c r="C63" s="23" t="s">
        <v>147</v>
      </c>
    </row>
    <row r="64" spans="1:3" x14ac:dyDescent="0.3">
      <c r="A64" s="73"/>
      <c r="B64" s="74" t="s">
        <v>146</v>
      </c>
      <c r="C64" s="65" t="s">
        <v>147</v>
      </c>
    </row>
    <row r="65" spans="1:3" x14ac:dyDescent="0.3">
      <c r="A65" s="73"/>
      <c r="B65" s="74" t="s">
        <v>146</v>
      </c>
      <c r="C65" s="23" t="s">
        <v>147</v>
      </c>
    </row>
    <row r="66" spans="1:3" x14ac:dyDescent="0.3">
      <c r="A66" s="73"/>
      <c r="B66" s="74" t="s">
        <v>146</v>
      </c>
      <c r="C66" s="23" t="s">
        <v>147</v>
      </c>
    </row>
    <row r="67" spans="1:3" x14ac:dyDescent="0.3">
      <c r="A67" s="73"/>
      <c r="B67" s="74" t="s">
        <v>146</v>
      </c>
      <c r="C67" s="23" t="s">
        <v>147</v>
      </c>
    </row>
    <row r="68" spans="1:3" x14ac:dyDescent="0.3">
      <c r="A68" s="73"/>
      <c r="B68" s="74" t="s">
        <v>146</v>
      </c>
      <c r="C68" s="23" t="s">
        <v>147</v>
      </c>
    </row>
    <row r="69" spans="1:3" x14ac:dyDescent="0.3">
      <c r="A69" s="73"/>
      <c r="B69" s="74" t="s">
        <v>146</v>
      </c>
      <c r="C69" s="23" t="s">
        <v>147</v>
      </c>
    </row>
    <row r="70" spans="1:3" x14ac:dyDescent="0.3">
      <c r="A70" s="73"/>
      <c r="B70" s="74" t="s">
        <v>146</v>
      </c>
      <c r="C70" s="23" t="s">
        <v>147</v>
      </c>
    </row>
    <row r="71" spans="1:3" x14ac:dyDescent="0.3">
      <c r="A71" s="73"/>
      <c r="B71" s="74" t="s">
        <v>146</v>
      </c>
      <c r="C71" s="23" t="s">
        <v>147</v>
      </c>
    </row>
    <row r="72" spans="1:3" ht="16.2" thickBot="1" x14ac:dyDescent="0.35">
      <c r="A72" s="71"/>
      <c r="B72" s="83"/>
      <c r="C72" s="23" t="s">
        <v>187</v>
      </c>
    </row>
    <row r="73" spans="1:3" x14ac:dyDescent="0.3">
      <c r="A73" s="73"/>
      <c r="B73" s="84">
        <v>33</v>
      </c>
      <c r="C73" s="23" t="s">
        <v>189</v>
      </c>
    </row>
    <row r="74" spans="1:3" x14ac:dyDescent="0.3">
      <c r="A74" s="76"/>
      <c r="B74" s="77"/>
      <c r="C74" s="23" t="s">
        <v>528</v>
      </c>
    </row>
    <row r="75" spans="1:3" x14ac:dyDescent="0.3">
      <c r="A75" s="58"/>
      <c r="B75" s="60"/>
      <c r="C75" s="23" t="s">
        <v>193</v>
      </c>
    </row>
    <row r="76" spans="1:3" x14ac:dyDescent="0.3">
      <c r="A76" s="73"/>
      <c r="B76" s="74">
        <v>13</v>
      </c>
      <c r="C76" s="23" t="s">
        <v>193</v>
      </c>
    </row>
    <row r="77" spans="1:3" x14ac:dyDescent="0.3">
      <c r="A77" s="73"/>
      <c r="B77" s="74">
        <v>13</v>
      </c>
      <c r="C77" s="23" t="s">
        <v>193</v>
      </c>
    </row>
    <row r="78" spans="1:3" x14ac:dyDescent="0.3">
      <c r="A78" s="73"/>
      <c r="B78" s="74">
        <v>14</v>
      </c>
      <c r="C78" s="23" t="s">
        <v>201</v>
      </c>
    </row>
    <row r="79" spans="1:3" x14ac:dyDescent="0.3">
      <c r="A79" s="73"/>
      <c r="B79" s="74">
        <v>48</v>
      </c>
      <c r="C79" s="23" t="s">
        <v>206</v>
      </c>
    </row>
    <row r="80" spans="1:3" x14ac:dyDescent="0.3">
      <c r="A80" s="73"/>
      <c r="B80" s="74">
        <v>43</v>
      </c>
      <c r="C80" s="23" t="s">
        <v>208</v>
      </c>
    </row>
    <row r="81" spans="1:3" x14ac:dyDescent="0.3">
      <c r="A81" s="85"/>
      <c r="B81" s="86"/>
      <c r="C81" s="23" t="s">
        <v>211</v>
      </c>
    </row>
    <row r="82" spans="1:3" x14ac:dyDescent="0.3">
      <c r="A82" s="73"/>
      <c r="B82" s="74">
        <v>34</v>
      </c>
      <c r="C82" s="23" t="s">
        <v>212</v>
      </c>
    </row>
    <row r="83" spans="1:3" x14ac:dyDescent="0.3">
      <c r="A83" s="76"/>
      <c r="B83" s="78"/>
      <c r="C83" s="68" t="s">
        <v>568</v>
      </c>
    </row>
    <row r="84" spans="1:3" x14ac:dyDescent="0.3">
      <c r="A84" s="71"/>
      <c r="B84" s="87"/>
      <c r="C84" s="23" t="s">
        <v>214</v>
      </c>
    </row>
    <row r="85" spans="1:3" x14ac:dyDescent="0.3">
      <c r="A85" s="85"/>
      <c r="B85" s="86"/>
      <c r="C85" s="23" t="s">
        <v>215</v>
      </c>
    </row>
    <row r="86" spans="1:3" x14ac:dyDescent="0.3">
      <c r="A86" s="71"/>
      <c r="B86" s="87"/>
      <c r="C86" s="23" t="s">
        <v>216</v>
      </c>
    </row>
    <row r="87" spans="1:3" x14ac:dyDescent="0.3">
      <c r="A87" s="71"/>
      <c r="B87" s="87"/>
      <c r="C87" s="23" t="s">
        <v>527</v>
      </c>
    </row>
    <row r="88" spans="1:3" x14ac:dyDescent="0.3">
      <c r="A88" s="73"/>
      <c r="B88" s="74">
        <v>6</v>
      </c>
      <c r="C88" s="23" t="s">
        <v>217</v>
      </c>
    </row>
    <row r="89" spans="1:3" x14ac:dyDescent="0.3">
      <c r="A89" s="73"/>
      <c r="B89" s="74">
        <v>6</v>
      </c>
      <c r="C89" s="23" t="s">
        <v>217</v>
      </c>
    </row>
    <row r="90" spans="1:3" x14ac:dyDescent="0.3">
      <c r="A90" s="73"/>
      <c r="B90" s="74">
        <v>6</v>
      </c>
      <c r="C90" s="23" t="s">
        <v>217</v>
      </c>
    </row>
    <row r="91" spans="1:3" x14ac:dyDescent="0.3">
      <c r="A91" s="73"/>
      <c r="B91" s="74"/>
      <c r="C91" s="23" t="s">
        <v>217</v>
      </c>
    </row>
    <row r="92" spans="1:3" x14ac:dyDescent="0.3">
      <c r="A92" s="73"/>
      <c r="B92" s="74">
        <v>6</v>
      </c>
      <c r="C92" s="23" t="s">
        <v>217</v>
      </c>
    </row>
    <row r="93" spans="1:3" x14ac:dyDescent="0.3">
      <c r="A93" s="73"/>
      <c r="B93" s="74">
        <v>50</v>
      </c>
      <c r="C93" s="23" t="s">
        <v>225</v>
      </c>
    </row>
    <row r="94" spans="1:3" x14ac:dyDescent="0.3">
      <c r="A94" s="73"/>
      <c r="B94" s="74">
        <v>50</v>
      </c>
      <c r="C94" s="23" t="s">
        <v>225</v>
      </c>
    </row>
    <row r="95" spans="1:3" ht="31.2" x14ac:dyDescent="0.3">
      <c r="A95" s="73"/>
      <c r="B95" s="74">
        <v>50</v>
      </c>
      <c r="C95" s="68" t="s">
        <v>581</v>
      </c>
    </row>
    <row r="96" spans="1:3" x14ac:dyDescent="0.3">
      <c r="A96" s="76"/>
      <c r="C96" s="38" t="s">
        <v>618</v>
      </c>
    </row>
    <row r="97" spans="1:3" x14ac:dyDescent="0.3">
      <c r="A97" s="73"/>
      <c r="B97" s="74">
        <v>11</v>
      </c>
      <c r="C97" s="23" t="s">
        <v>229</v>
      </c>
    </row>
    <row r="98" spans="1:3" x14ac:dyDescent="0.3">
      <c r="A98" s="73"/>
      <c r="B98" s="74">
        <v>29</v>
      </c>
      <c r="C98" s="23" t="s">
        <v>232</v>
      </c>
    </row>
    <row r="99" spans="1:3" x14ac:dyDescent="0.3">
      <c r="A99" s="76"/>
      <c r="B99" s="78"/>
      <c r="C99" s="38" t="s">
        <v>439</v>
      </c>
    </row>
    <row r="100" spans="1:3" x14ac:dyDescent="0.3">
      <c r="A100" s="73"/>
      <c r="B100" s="74">
        <v>9</v>
      </c>
      <c r="C100" s="23" t="s">
        <v>235</v>
      </c>
    </row>
    <row r="101" spans="1:3" x14ac:dyDescent="0.3">
      <c r="A101" s="73"/>
      <c r="B101" s="74">
        <v>9</v>
      </c>
      <c r="C101" s="23" t="s">
        <v>235</v>
      </c>
    </row>
    <row r="102" spans="1:3" x14ac:dyDescent="0.3">
      <c r="A102" s="73"/>
      <c r="B102" s="74">
        <v>9</v>
      </c>
      <c r="C102" s="23" t="s">
        <v>235</v>
      </c>
    </row>
    <row r="103" spans="1:3" x14ac:dyDescent="0.3">
      <c r="A103" s="82"/>
      <c r="B103" s="74"/>
      <c r="C103" s="27" t="s">
        <v>235</v>
      </c>
    </row>
    <row r="104" spans="1:3" x14ac:dyDescent="0.3">
      <c r="A104" s="73"/>
      <c r="B104" s="74">
        <v>8</v>
      </c>
      <c r="C104" s="23" t="s">
        <v>546</v>
      </c>
    </row>
    <row r="105" spans="1:3" x14ac:dyDescent="0.3">
      <c r="A105" s="73"/>
      <c r="B105" s="74">
        <v>8</v>
      </c>
      <c r="C105" s="27" t="s">
        <v>546</v>
      </c>
    </row>
    <row r="106" spans="1:3" x14ac:dyDescent="0.3">
      <c r="A106" s="73"/>
      <c r="B106" s="74">
        <v>8</v>
      </c>
      <c r="C106" s="23" t="s">
        <v>546</v>
      </c>
    </row>
    <row r="107" spans="1:3" x14ac:dyDescent="0.3">
      <c r="A107" s="73"/>
      <c r="B107" s="74">
        <v>8</v>
      </c>
      <c r="C107" s="23" t="s">
        <v>546</v>
      </c>
    </row>
    <row r="108" spans="1:3" x14ac:dyDescent="0.3">
      <c r="A108" s="73"/>
      <c r="B108" s="74">
        <v>8</v>
      </c>
      <c r="C108" s="23" t="s">
        <v>546</v>
      </c>
    </row>
    <row r="109" spans="1:3" x14ac:dyDescent="0.3">
      <c r="A109" s="73"/>
      <c r="B109" s="74">
        <v>8</v>
      </c>
      <c r="C109" s="23" t="s">
        <v>546</v>
      </c>
    </row>
    <row r="110" spans="1:3" x14ac:dyDescent="0.3">
      <c r="A110" s="73"/>
      <c r="B110" s="74">
        <v>30</v>
      </c>
      <c r="C110" s="23" t="s">
        <v>250</v>
      </c>
    </row>
    <row r="111" spans="1:3" x14ac:dyDescent="0.3">
      <c r="A111" s="73"/>
      <c r="B111" s="74">
        <v>12</v>
      </c>
      <c r="C111" s="23" t="s">
        <v>530</v>
      </c>
    </row>
    <row r="112" spans="1:3" ht="31.2" x14ac:dyDescent="0.3">
      <c r="A112" s="71"/>
      <c r="B112" s="87"/>
      <c r="C112" s="27" t="s">
        <v>253</v>
      </c>
    </row>
    <row r="113" spans="1:3" x14ac:dyDescent="0.3">
      <c r="A113" s="73"/>
      <c r="B113" s="74">
        <v>21</v>
      </c>
      <c r="C113" s="23" t="s">
        <v>254</v>
      </c>
    </row>
    <row r="114" spans="1:3" x14ac:dyDescent="0.3">
      <c r="A114" s="73"/>
      <c r="B114" s="74"/>
      <c r="C114" s="23" t="s">
        <v>254</v>
      </c>
    </row>
    <row r="115" spans="1:3" x14ac:dyDescent="0.3">
      <c r="A115" s="73"/>
      <c r="B115" s="74">
        <v>21</v>
      </c>
      <c r="C115" s="23" t="s">
        <v>254</v>
      </c>
    </row>
    <row r="116" spans="1:3" x14ac:dyDescent="0.3">
      <c r="A116" s="73"/>
      <c r="B116" s="74">
        <v>45</v>
      </c>
      <c r="C116" s="23" t="s">
        <v>258</v>
      </c>
    </row>
    <row r="117" spans="1:3" x14ac:dyDescent="0.3">
      <c r="A117" s="73"/>
      <c r="B117" s="74">
        <v>53</v>
      </c>
      <c r="C117" s="23" t="s">
        <v>260</v>
      </c>
    </row>
    <row r="118" spans="1:3" x14ac:dyDescent="0.3">
      <c r="A118" s="73"/>
      <c r="B118" s="74"/>
      <c r="C118" s="23" t="s">
        <v>261</v>
      </c>
    </row>
    <row r="119" spans="1:3" x14ac:dyDescent="0.3">
      <c r="A119" s="73"/>
      <c r="B119" s="74">
        <v>5</v>
      </c>
      <c r="C119" s="23" t="s">
        <v>261</v>
      </c>
    </row>
    <row r="120" spans="1:3" x14ac:dyDescent="0.3">
      <c r="A120" s="73"/>
      <c r="B120" s="74">
        <v>5</v>
      </c>
      <c r="C120" s="23" t="s">
        <v>261</v>
      </c>
    </row>
    <row r="121" spans="1:3" x14ac:dyDescent="0.3">
      <c r="A121" s="73"/>
      <c r="B121" s="74"/>
      <c r="C121" s="23" t="s">
        <v>261</v>
      </c>
    </row>
    <row r="122" spans="1:3" x14ac:dyDescent="0.3">
      <c r="A122" s="73"/>
      <c r="B122" s="74">
        <v>5</v>
      </c>
      <c r="C122" s="23" t="s">
        <v>261</v>
      </c>
    </row>
    <row r="123" spans="1:3" x14ac:dyDescent="0.3">
      <c r="A123" s="73"/>
      <c r="B123" s="74">
        <v>5</v>
      </c>
      <c r="C123" s="23" t="s">
        <v>261</v>
      </c>
    </row>
    <row r="124" spans="1:3" x14ac:dyDescent="0.3">
      <c r="A124" s="73"/>
      <c r="B124" s="74">
        <v>5</v>
      </c>
      <c r="C124" s="23" t="s">
        <v>261</v>
      </c>
    </row>
    <row r="125" spans="1:3" x14ac:dyDescent="0.3">
      <c r="A125" s="73"/>
      <c r="B125" s="74">
        <v>5</v>
      </c>
      <c r="C125" s="23" t="s">
        <v>261</v>
      </c>
    </row>
    <row r="126" spans="1:3" x14ac:dyDescent="0.3">
      <c r="A126" s="73"/>
      <c r="B126" s="74">
        <v>5</v>
      </c>
      <c r="C126" s="23" t="s">
        <v>261</v>
      </c>
    </row>
    <row r="127" spans="1:3" x14ac:dyDescent="0.3">
      <c r="A127" s="73"/>
      <c r="B127" s="74">
        <v>5</v>
      </c>
      <c r="C127" s="23" t="s">
        <v>261</v>
      </c>
    </row>
    <row r="128" spans="1:3" x14ac:dyDescent="0.3">
      <c r="A128" s="73"/>
      <c r="B128" s="74">
        <v>5</v>
      </c>
      <c r="C128" s="23" t="s">
        <v>261</v>
      </c>
    </row>
    <row r="129" spans="1:3" x14ac:dyDescent="0.3">
      <c r="A129" s="73"/>
      <c r="B129" s="74">
        <v>5</v>
      </c>
      <c r="C129" s="23" t="s">
        <v>261</v>
      </c>
    </row>
    <row r="130" spans="1:3" x14ac:dyDescent="0.3">
      <c r="A130" s="73"/>
      <c r="B130" s="74">
        <v>5</v>
      </c>
      <c r="C130" s="23" t="s">
        <v>261</v>
      </c>
    </row>
    <row r="131" spans="1:3" x14ac:dyDescent="0.3">
      <c r="A131" s="73"/>
      <c r="B131" s="74"/>
      <c r="C131" s="23" t="s">
        <v>261</v>
      </c>
    </row>
    <row r="132" spans="1:3" x14ac:dyDescent="0.3">
      <c r="A132" s="73"/>
      <c r="B132" s="74"/>
      <c r="C132" s="23" t="s">
        <v>261</v>
      </c>
    </row>
    <row r="133" spans="1:3" x14ac:dyDescent="0.3">
      <c r="A133" s="73"/>
      <c r="B133" s="74"/>
      <c r="C133" s="23" t="s">
        <v>283</v>
      </c>
    </row>
    <row r="134" spans="1:3" x14ac:dyDescent="0.3">
      <c r="A134" s="73"/>
      <c r="B134" s="74">
        <v>28</v>
      </c>
      <c r="C134" s="23" t="s">
        <v>285</v>
      </c>
    </row>
    <row r="135" spans="1:3" x14ac:dyDescent="0.3">
      <c r="A135" s="73"/>
      <c r="B135" s="74"/>
      <c r="C135" s="27" t="s">
        <v>287</v>
      </c>
    </row>
    <row r="136" spans="1:3" x14ac:dyDescent="0.3">
      <c r="A136" s="73"/>
      <c r="B136" s="74">
        <v>19</v>
      </c>
      <c r="C136" s="23" t="s">
        <v>287</v>
      </c>
    </row>
    <row r="137" spans="1:3" x14ac:dyDescent="0.3">
      <c r="A137" s="71"/>
      <c r="B137" s="87"/>
      <c r="C137" s="23" t="s">
        <v>292</v>
      </c>
    </row>
    <row r="138" spans="1:3" x14ac:dyDescent="0.3">
      <c r="A138" s="73"/>
      <c r="B138" s="74">
        <v>31</v>
      </c>
      <c r="C138" s="44" t="s">
        <v>294</v>
      </c>
    </row>
    <row r="139" spans="1:3" x14ac:dyDescent="0.3">
      <c r="A139" s="88"/>
      <c r="B139" s="74">
        <v>31</v>
      </c>
      <c r="C139" s="44" t="s">
        <v>294</v>
      </c>
    </row>
    <row r="140" spans="1:3" x14ac:dyDescent="0.3">
      <c r="A140" s="73"/>
      <c r="B140" s="74">
        <v>31</v>
      </c>
      <c r="C140" s="44" t="s">
        <v>294</v>
      </c>
    </row>
    <row r="141" spans="1:3" x14ac:dyDescent="0.3">
      <c r="A141" s="85"/>
      <c r="B141" s="86">
        <v>56</v>
      </c>
      <c r="C141" s="23" t="s">
        <v>302</v>
      </c>
    </row>
    <row r="142" spans="1:3" ht="46.8" x14ac:dyDescent="0.3">
      <c r="A142" s="73"/>
      <c r="B142" s="74">
        <v>3</v>
      </c>
      <c r="C142" s="89" t="s">
        <v>582</v>
      </c>
    </row>
    <row r="143" spans="1:3" x14ac:dyDescent="0.3">
      <c r="A143" s="73"/>
      <c r="B143" s="74">
        <v>35</v>
      </c>
      <c r="C143" s="23" t="s">
        <v>597</v>
      </c>
    </row>
    <row r="144" spans="1:3" x14ac:dyDescent="0.3">
      <c r="A144" s="71"/>
      <c r="B144" s="87"/>
      <c r="C144" s="23" t="s">
        <v>526</v>
      </c>
    </row>
    <row r="145" spans="1:3" x14ac:dyDescent="0.3">
      <c r="A145" s="71"/>
      <c r="B145" s="87"/>
      <c r="C145" s="23" t="s">
        <v>305</v>
      </c>
    </row>
    <row r="146" spans="1:3" x14ac:dyDescent="0.3">
      <c r="A146" s="90"/>
      <c r="B146" s="74">
        <v>17</v>
      </c>
      <c r="C146" s="23" t="s">
        <v>306</v>
      </c>
    </row>
    <row r="147" spans="1:3" x14ac:dyDescent="0.3">
      <c r="A147" s="71"/>
      <c r="B147" s="87"/>
      <c r="C147" s="112" t="s">
        <v>306</v>
      </c>
    </row>
    <row r="148" spans="1:3" x14ac:dyDescent="0.3">
      <c r="A148" s="73"/>
      <c r="B148" s="74">
        <v>41</v>
      </c>
      <c r="C148" s="23" t="s">
        <v>311</v>
      </c>
    </row>
    <row r="149" spans="1:3" x14ac:dyDescent="0.3">
      <c r="A149" s="73"/>
      <c r="B149" s="74">
        <v>36</v>
      </c>
      <c r="C149" s="23" t="s">
        <v>313</v>
      </c>
    </row>
    <row r="150" spans="1:3" x14ac:dyDescent="0.3">
      <c r="A150" s="73"/>
      <c r="B150" s="74">
        <v>3</v>
      </c>
      <c r="C150" s="23" t="s">
        <v>315</v>
      </c>
    </row>
    <row r="151" spans="1:3" x14ac:dyDescent="0.3">
      <c r="A151" s="73"/>
      <c r="B151" s="74">
        <v>3</v>
      </c>
      <c r="C151" s="23" t="s">
        <v>315</v>
      </c>
    </row>
    <row r="152" spans="1:3" x14ac:dyDescent="0.3">
      <c r="A152" s="73"/>
      <c r="B152" s="74">
        <v>3</v>
      </c>
      <c r="C152" s="23" t="s">
        <v>315</v>
      </c>
    </row>
    <row r="153" spans="1:3" x14ac:dyDescent="0.3">
      <c r="A153" s="73"/>
      <c r="B153" s="74">
        <v>3</v>
      </c>
      <c r="C153" s="23" t="s">
        <v>315</v>
      </c>
    </row>
    <row r="154" spans="1:3" x14ac:dyDescent="0.3">
      <c r="A154" s="73"/>
      <c r="B154" s="74">
        <v>3</v>
      </c>
      <c r="C154" s="23" t="s">
        <v>315</v>
      </c>
    </row>
    <row r="155" spans="1:3" x14ac:dyDescent="0.3">
      <c r="A155" s="73"/>
      <c r="B155" s="74">
        <v>3</v>
      </c>
      <c r="C155" s="65" t="s">
        <v>315</v>
      </c>
    </row>
    <row r="156" spans="1:3" x14ac:dyDescent="0.3">
      <c r="A156" s="73"/>
      <c r="B156" s="74">
        <v>3</v>
      </c>
      <c r="C156" s="23" t="s">
        <v>315</v>
      </c>
    </row>
    <row r="157" spans="1:3" x14ac:dyDescent="0.3">
      <c r="A157" s="73"/>
      <c r="B157" s="74">
        <v>3</v>
      </c>
      <c r="C157" s="23" t="s">
        <v>315</v>
      </c>
    </row>
    <row r="158" spans="1:3" x14ac:dyDescent="0.3">
      <c r="A158" s="73"/>
      <c r="B158" s="74">
        <v>3</v>
      </c>
      <c r="C158" s="23" t="s">
        <v>315</v>
      </c>
    </row>
    <row r="159" spans="1:3" x14ac:dyDescent="0.3">
      <c r="A159" s="73"/>
      <c r="B159" s="74">
        <v>3</v>
      </c>
      <c r="C159" s="23" t="s">
        <v>315</v>
      </c>
    </row>
    <row r="160" spans="1:3" x14ac:dyDescent="0.3">
      <c r="A160" s="73"/>
      <c r="B160" s="74">
        <v>3</v>
      </c>
      <c r="C160" s="23" t="s">
        <v>315</v>
      </c>
    </row>
    <row r="161" spans="1:3" x14ac:dyDescent="0.3">
      <c r="A161" s="73"/>
      <c r="B161" s="74">
        <v>3</v>
      </c>
      <c r="C161" s="23" t="s">
        <v>315</v>
      </c>
    </row>
    <row r="162" spans="1:3" x14ac:dyDescent="0.3">
      <c r="A162" s="85"/>
      <c r="B162" s="86">
        <v>56</v>
      </c>
      <c r="C162" s="68" t="s">
        <v>556</v>
      </c>
    </row>
    <row r="163" spans="1:3" x14ac:dyDescent="0.3">
      <c r="A163" s="73"/>
      <c r="B163" s="74">
        <v>37</v>
      </c>
      <c r="C163" s="23" t="s">
        <v>335</v>
      </c>
    </row>
    <row r="164" spans="1:3" x14ac:dyDescent="0.3">
      <c r="A164" s="64"/>
      <c r="B164" s="117"/>
      <c r="C164" s="65" t="s">
        <v>338</v>
      </c>
    </row>
    <row r="165" spans="1:3" x14ac:dyDescent="0.3">
      <c r="A165" s="64"/>
      <c r="B165" s="117">
        <v>52</v>
      </c>
      <c r="C165" s="23" t="s">
        <v>338</v>
      </c>
    </row>
    <row r="166" spans="1:3" x14ac:dyDescent="0.3">
      <c r="A166" s="73"/>
      <c r="B166" s="74">
        <v>23</v>
      </c>
      <c r="C166" s="23" t="s">
        <v>343</v>
      </c>
    </row>
    <row r="167" spans="1:3" x14ac:dyDescent="0.3">
      <c r="A167" s="73"/>
      <c r="B167" s="74">
        <v>38</v>
      </c>
      <c r="C167" s="23" t="s">
        <v>346</v>
      </c>
    </row>
    <row r="168" spans="1:3" x14ac:dyDescent="0.3">
      <c r="A168" s="73"/>
      <c r="B168" s="74">
        <v>38</v>
      </c>
      <c r="C168" s="23" t="s">
        <v>346</v>
      </c>
    </row>
    <row r="169" spans="1:3" x14ac:dyDescent="0.3">
      <c r="A169" s="73"/>
      <c r="B169" s="74">
        <v>49</v>
      </c>
      <c r="C169" s="23" t="s">
        <v>351</v>
      </c>
    </row>
    <row r="170" spans="1:3" x14ac:dyDescent="0.3">
      <c r="A170" s="71"/>
      <c r="B170" s="87"/>
      <c r="C170" s="23" t="s">
        <v>354</v>
      </c>
    </row>
    <row r="171" spans="1:3" x14ac:dyDescent="0.3">
      <c r="A171" s="73"/>
      <c r="B171" s="74">
        <v>42</v>
      </c>
      <c r="C171" s="23" t="s">
        <v>356</v>
      </c>
    </row>
    <row r="172" spans="1:3" x14ac:dyDescent="0.3">
      <c r="A172" s="76"/>
      <c r="C172" s="112" t="s">
        <v>356</v>
      </c>
    </row>
    <row r="173" spans="1:3" ht="16.2" thickBot="1" x14ac:dyDescent="0.35">
      <c r="A173" s="106"/>
      <c r="B173" s="106"/>
      <c r="C173" s="146" t="s">
        <v>686</v>
      </c>
    </row>
    <row r="174" spans="1:3" x14ac:dyDescent="0.3">
      <c r="A174" s="71"/>
      <c r="B174" s="87"/>
      <c r="C174" s="23" t="s">
        <v>360</v>
      </c>
    </row>
    <row r="175" spans="1:3" x14ac:dyDescent="0.3">
      <c r="A175" s="73"/>
      <c r="B175" s="74">
        <v>22</v>
      </c>
      <c r="C175" s="23" t="s">
        <v>361</v>
      </c>
    </row>
    <row r="176" spans="1:3" x14ac:dyDescent="0.3">
      <c r="A176" s="71"/>
      <c r="B176" s="87"/>
      <c r="C176" s="23" t="s">
        <v>364</v>
      </c>
    </row>
    <row r="177" spans="1:3" x14ac:dyDescent="0.3">
      <c r="A177" s="91"/>
      <c r="B177" s="92"/>
      <c r="C177" s="27" t="s">
        <v>383</v>
      </c>
    </row>
    <row r="178" spans="1:3" x14ac:dyDescent="0.3">
      <c r="A178" s="73"/>
      <c r="B178" s="74">
        <v>10</v>
      </c>
      <c r="C178" s="23" t="s">
        <v>385</v>
      </c>
    </row>
    <row r="179" spans="1:3" x14ac:dyDescent="0.3">
      <c r="A179" s="73"/>
      <c r="B179" s="74">
        <v>10</v>
      </c>
      <c r="C179" s="23" t="s">
        <v>385</v>
      </c>
    </row>
    <row r="180" spans="1:3" x14ac:dyDescent="0.3">
      <c r="A180" s="73"/>
      <c r="B180" s="74">
        <v>10</v>
      </c>
      <c r="C180" s="23" t="s">
        <v>385</v>
      </c>
    </row>
    <row r="181" spans="1:3" x14ac:dyDescent="0.3">
      <c r="A181" s="76"/>
      <c r="B181" s="94"/>
      <c r="C181" s="42" t="s">
        <v>440</v>
      </c>
    </row>
    <row r="182" spans="1:3" x14ac:dyDescent="0.3">
      <c r="A182" s="73"/>
      <c r="B182" s="70">
        <v>32</v>
      </c>
      <c r="C182" s="23" t="s">
        <v>391</v>
      </c>
    </row>
    <row r="183" spans="1:3" x14ac:dyDescent="0.3">
      <c r="A183" s="73"/>
      <c r="B183" s="70"/>
      <c r="C183" s="27" t="s">
        <v>391</v>
      </c>
    </row>
    <row r="184" spans="1:3" x14ac:dyDescent="0.3">
      <c r="A184" s="73"/>
      <c r="B184" s="70">
        <v>15</v>
      </c>
      <c r="C184" s="23" t="s">
        <v>396</v>
      </c>
    </row>
    <row r="185" spans="1:3" x14ac:dyDescent="0.3">
      <c r="A185" s="73"/>
      <c r="B185" s="70">
        <v>15</v>
      </c>
      <c r="C185" s="23" t="s">
        <v>396</v>
      </c>
    </row>
    <row r="186" spans="1:3" x14ac:dyDescent="0.3">
      <c r="A186" s="73"/>
      <c r="B186" s="70">
        <v>15</v>
      </c>
      <c r="C186" s="23" t="s">
        <v>396</v>
      </c>
    </row>
    <row r="187" spans="1:3" x14ac:dyDescent="0.3">
      <c r="A187" s="73"/>
      <c r="B187" s="70">
        <v>15</v>
      </c>
      <c r="C187" s="68" t="s">
        <v>396</v>
      </c>
    </row>
    <row r="188" spans="1:3" x14ac:dyDescent="0.3">
      <c r="A188" s="76"/>
      <c r="C188" s="38" t="s">
        <v>396</v>
      </c>
    </row>
    <row r="189" spans="1:3" ht="93.6" x14ac:dyDescent="0.3">
      <c r="A189" s="73" t="s">
        <v>401</v>
      </c>
      <c r="B189" s="70">
        <v>52</v>
      </c>
      <c r="C189" s="23" t="s">
        <v>402</v>
      </c>
    </row>
    <row r="190" spans="1:3" x14ac:dyDescent="0.3">
      <c r="A190" s="73"/>
      <c r="B190" s="70">
        <v>55</v>
      </c>
      <c r="C190" s="23" t="s">
        <v>405</v>
      </c>
    </row>
    <row r="191" spans="1:3" x14ac:dyDescent="0.3">
      <c r="A191" s="73"/>
      <c r="B191" s="70">
        <v>18</v>
      </c>
      <c r="C191" s="23" t="s">
        <v>407</v>
      </c>
    </row>
    <row r="192" spans="1:3" x14ac:dyDescent="0.3">
      <c r="A192" s="73"/>
      <c r="B192" s="70">
        <v>18</v>
      </c>
      <c r="C192" s="23" t="s">
        <v>407</v>
      </c>
    </row>
    <row r="193" spans="1:3" x14ac:dyDescent="0.3">
      <c r="A193" s="73"/>
      <c r="B193" s="70">
        <v>18</v>
      </c>
      <c r="C193" s="23" t="s">
        <v>407</v>
      </c>
    </row>
    <row r="194" spans="1:3" x14ac:dyDescent="0.3">
      <c r="A194" s="73"/>
      <c r="B194" s="70">
        <v>18</v>
      </c>
      <c r="C194" s="23" t="s">
        <v>407</v>
      </c>
    </row>
    <row r="195" spans="1:3" x14ac:dyDescent="0.3">
      <c r="A195" s="73"/>
      <c r="B195" s="70">
        <v>18</v>
      </c>
      <c r="C195" s="23" t="s">
        <v>407</v>
      </c>
    </row>
    <row r="196" spans="1:3" x14ac:dyDescent="0.3">
      <c r="A196" s="73"/>
      <c r="B196" s="70">
        <v>18</v>
      </c>
      <c r="C196" s="23" t="s">
        <v>407</v>
      </c>
    </row>
    <row r="197" spans="1:3" x14ac:dyDescent="0.3">
      <c r="A197" s="73"/>
      <c r="B197" s="70"/>
      <c r="C197" s="23" t="s">
        <v>418</v>
      </c>
    </row>
    <row r="198" spans="1:3" x14ac:dyDescent="0.3">
      <c r="A198" s="76"/>
      <c r="B198" s="94"/>
      <c r="C198" s="40" t="s">
        <v>423</v>
      </c>
    </row>
    <row r="199" spans="1:3" x14ac:dyDescent="0.3">
      <c r="A199" s="91"/>
      <c r="B199" s="95"/>
      <c r="C199" s="27" t="s">
        <v>424</v>
      </c>
    </row>
    <row r="200" spans="1:3" x14ac:dyDescent="0.3">
      <c r="A200" s="73"/>
      <c r="B200" s="70">
        <v>44</v>
      </c>
      <c r="C200" s="23" t="s">
        <v>425</v>
      </c>
    </row>
    <row r="201" spans="1:3" x14ac:dyDescent="0.3">
      <c r="A201" s="73"/>
      <c r="B201" s="70"/>
      <c r="C201" s="65" t="s">
        <v>427</v>
      </c>
    </row>
    <row r="202" spans="1:3" x14ac:dyDescent="0.3">
      <c r="A202" s="73"/>
      <c r="B202" s="70">
        <v>7</v>
      </c>
      <c r="C202" s="23" t="s">
        <v>431</v>
      </c>
    </row>
    <row r="203" spans="1:3" x14ac:dyDescent="0.3">
      <c r="A203" s="73"/>
      <c r="B203" s="70">
        <v>7</v>
      </c>
      <c r="C203" s="27" t="s">
        <v>431</v>
      </c>
    </row>
    <row r="204" spans="1:3" x14ac:dyDescent="0.3">
      <c r="A204" s="73"/>
      <c r="B204" s="70"/>
      <c r="C204" s="23" t="s">
        <v>431</v>
      </c>
    </row>
    <row r="205" spans="1:3" x14ac:dyDescent="0.3">
      <c r="A205" s="73"/>
      <c r="B205" s="70"/>
      <c r="C205" s="27" t="s">
        <v>431</v>
      </c>
    </row>
    <row r="206" spans="1:3" x14ac:dyDescent="0.3">
      <c r="A206" s="73"/>
      <c r="B206" s="70">
        <v>7</v>
      </c>
      <c r="C206" s="27" t="s">
        <v>431</v>
      </c>
    </row>
    <row r="207" spans="1:3" x14ac:dyDescent="0.3">
      <c r="A207" s="76"/>
      <c r="B207" s="78"/>
      <c r="C207" s="40" t="s">
        <v>533</v>
      </c>
    </row>
    <row r="208" spans="1:3" x14ac:dyDescent="0.3">
      <c r="A208" s="76"/>
      <c r="C208" s="114" t="s">
        <v>654</v>
      </c>
    </row>
    <row r="209" spans="1:3" x14ac:dyDescent="0.3">
      <c r="A209" s="76"/>
      <c r="C209" s="38" t="s">
        <v>656</v>
      </c>
    </row>
    <row r="210" spans="1:3" x14ac:dyDescent="0.3">
      <c r="A210" s="76"/>
      <c r="C210" s="38" t="s">
        <v>658</v>
      </c>
    </row>
    <row r="211" spans="1:3" x14ac:dyDescent="0.3">
      <c r="A211" s="76"/>
      <c r="C211" s="38" t="s">
        <v>660</v>
      </c>
    </row>
    <row r="212" spans="1:3" x14ac:dyDescent="0.3">
      <c r="A212" s="76"/>
      <c r="C212" s="38" t="s">
        <v>662</v>
      </c>
    </row>
    <row r="213" spans="1:3" ht="16.2" thickBot="1" x14ac:dyDescent="0.35">
      <c r="A213" s="96"/>
      <c r="C213" s="38" t="s">
        <v>665</v>
      </c>
    </row>
    <row r="214" spans="1:3" ht="16.2" thickBot="1" x14ac:dyDescent="0.35">
      <c r="A214" s="96"/>
      <c r="C214" s="38" t="s">
        <v>667</v>
      </c>
    </row>
    <row r="215" spans="1:3" ht="16.2" thickBot="1" x14ac:dyDescent="0.35">
      <c r="A215" s="96"/>
      <c r="C215" s="38" t="s">
        <v>668</v>
      </c>
    </row>
    <row r="216" spans="1:3" ht="31.8" thickBot="1" x14ac:dyDescent="0.35">
      <c r="A216" s="96"/>
      <c r="C216" s="110" t="s">
        <v>670</v>
      </c>
    </row>
    <row r="217" spans="1:3" ht="16.2" thickBot="1" x14ac:dyDescent="0.35">
      <c r="A217" s="96"/>
      <c r="C217" s="38" t="s">
        <v>425</v>
      </c>
    </row>
    <row r="218" spans="1:3" ht="16.2" thickBot="1" x14ac:dyDescent="0.35">
      <c r="A218" s="96"/>
      <c r="C218" s="38" t="s">
        <v>425</v>
      </c>
    </row>
    <row r="219" spans="1:3" ht="16.2" thickBot="1" x14ac:dyDescent="0.35">
      <c r="C219" s="96" t="s">
        <v>425</v>
      </c>
    </row>
  </sheetData>
  <customSheetViews>
    <customSheetView guid="{8248C29E-762F-468E-8127-21B9CC1401BE}" showPageBreaks="1" state="hidden">
      <selection activeCell="F27" sqref="F27"/>
      <pageMargins left="0.7" right="0.7" top="0.75" bottom="0.75" header="0.3" footer="0.3"/>
      <pageSetup orientation="portrait" r:id="rId1"/>
      <headerFooter differentOddEven="1">
        <oddHeader>&amp;R&amp;"Arial,Regular"&amp;12UNCLASSIFIED</oddHeader>
        <evenHeader>&amp;R&amp;"Arial,Regular"&amp;12UNCLASSIFIED</evenHeader>
      </headerFooter>
    </customSheetView>
    <customSheetView guid="{13E9CC65-85DD-48E9-A66A-68D2752EA90C}" state="hidden">
      <selection activeCell="F27" sqref="F27"/>
      <pageMargins left="0.7" right="0.7" top="0.75" bottom="0.75" header="0.3" footer="0.3"/>
      <pageSetup orientation="portrait" r:id="rId2"/>
      <headerFooter differentOddEven="1">
        <oddHeader>&amp;R&amp;"Arial,Regular"&amp;12UNCLASSIFIED</oddHeader>
        <evenHeader>&amp;R&amp;"Arial,Regular"&amp;12UNCLASSIFIED</evenHeader>
      </headerFooter>
    </customSheetView>
    <customSheetView guid="{5A4FD136-04FA-46AA-B7A1-660C411A7C51}" state="hidden">
      <selection activeCell="F27" sqref="F27"/>
      <pageMargins left="0.7" right="0.7" top="0.75" bottom="0.75" header="0.3" footer="0.3"/>
      <pageSetup orientation="portrait" r:id="rId3"/>
      <headerFooter differentOddEven="1">
        <oddHeader>&amp;R&amp;"Arial,Regular"&amp;12UNCLASSIFIED</oddHeader>
        <evenHeader>&amp;R&amp;"Arial,Regular"&amp;12UNCLASSIFIED</evenHeader>
      </headerFooter>
    </customSheetView>
    <customSheetView guid="{50BBDABC-E06D-466C-AAF1-31AAFD53D69C}" state="hidden">
      <selection activeCell="F27" sqref="F27"/>
      <pageMargins left="0.7" right="0.7" top="0.75" bottom="0.75" header="0.3" footer="0.3"/>
      <pageSetup orientation="portrait" r:id="rId4"/>
      <headerFooter differentOddEven="1">
        <oddHeader>&amp;R&amp;"Arial,Regular"&amp;12UNCLASSIFIED</oddHeader>
        <evenHeader>&amp;R&amp;"Arial,Regular"&amp;12UNCLASSIFIED</evenHeader>
      </headerFooter>
    </customSheetView>
    <customSheetView guid="{3854B038-D8AD-49D2-A9A9-EE1CE24E7FA1}" state="hidden">
      <selection activeCell="F27" sqref="F27"/>
      <pageMargins left="0.7" right="0.7" top="0.75" bottom="0.75" header="0.3" footer="0.3"/>
      <pageSetup orientation="portrait" r:id="rId5"/>
      <headerFooter differentOddEven="1">
        <oddHeader>&amp;R&amp;"Arial,Regular"&amp;12UNCLASSIFIED</oddHeader>
        <evenHeader>&amp;R&amp;"Arial,Regular"&amp;12UNCLASSIFIED</evenHeader>
      </headerFooter>
    </customSheetView>
    <customSheetView guid="{98FD3508-30B5-4703-9CD3-B02EE6004886}" state="hidden">
      <selection activeCell="F27" sqref="F27"/>
      <pageMargins left="0.7" right="0.7" top="0.75" bottom="0.75" header="0.3" footer="0.3"/>
      <pageSetup orientation="portrait" r:id="rId6"/>
      <headerFooter differentOddEven="1">
        <oddHeader>&amp;R&amp;"Arial,Regular"&amp;12UNCLASSIFIED</oddHeader>
        <evenHeader>&amp;R&amp;"Arial,Regular"&amp;12UNCLASSIFIED</evenHeader>
      </headerFooter>
    </customSheetView>
    <customSheetView guid="{54453737-57CD-49ED-97DF-63B4EA7150CB}" state="hidden">
      <selection activeCell="F27" sqref="F27"/>
      <pageMargins left="0.7" right="0.7" top="0.75" bottom="0.75" header="0.3" footer="0.3"/>
      <pageSetup orientation="portrait" r:id="rId7"/>
      <headerFooter differentOddEven="1">
        <oddHeader>&amp;R&amp;"Arial,Regular"&amp;12UNCLASSIFIED</oddHeader>
        <evenHeader>&amp;R&amp;"Arial,Regular"&amp;12UNCLASSIFIED</evenHeader>
      </headerFooter>
    </customSheetView>
    <customSheetView guid="{AECF37A1-9D6D-498C-92E7-93D84668D34A}" state="hidden">
      <selection activeCell="F27" sqref="F27"/>
      <pageMargins left="0.7" right="0.7" top="0.75" bottom="0.75" header="0.3" footer="0.3"/>
      <pageSetup orientation="portrait" r:id="rId8"/>
      <headerFooter differentOddEven="1">
        <oddHeader>&amp;R&amp;"Arial,Regular"&amp;12UNCLASSIFIED</oddHeader>
        <evenHeader>&amp;R&amp;"Arial,Regular"&amp;12UNCLASSIFIED</evenHeader>
      </headerFooter>
    </customSheetView>
    <customSheetView guid="{C121D010-5AEF-4E8C-A2E9-0BC5EB158EB3}" state="hidden">
      <selection activeCell="F27" sqref="F27"/>
      <pageMargins left="0.7" right="0.7" top="0.75" bottom="0.75" header="0.3" footer="0.3"/>
      <pageSetup orientation="portrait" r:id="rId9"/>
      <headerFooter differentOddEven="1">
        <oddHeader>&amp;R&amp;"Arial,Regular"&amp;12UNCLASSIFIED</oddHeader>
        <evenHeader>&amp;R&amp;"Arial,Regular"&amp;12UNCLASSIFIED</evenHeader>
      </headerFooter>
    </customSheetView>
    <customSheetView guid="{0C8E07AA-BAB6-4F4C-838B-83E8FF4419B8}" state="hidden">
      <selection activeCell="F27" sqref="F27"/>
      <pageMargins left="0.7" right="0.7" top="0.75" bottom="0.75" header="0.3" footer="0.3"/>
      <pageSetup orientation="portrait" r:id="rId10"/>
      <headerFooter differentOddEven="1">
        <oddHeader>&amp;R&amp;"Arial,Regular"&amp;12UNCLASSIFIED</oddHeader>
        <evenHeader>&amp;R&amp;"Arial,Regular"&amp;12UNCLASSIFIED</evenHeader>
      </headerFooter>
    </customSheetView>
  </customSheetViews>
  <pageMargins left="0.7" right="0.7" top="0.75" bottom="0.75" header="0.3" footer="0.3"/>
  <pageSetup orientation="portrait" r:id="rId11"/>
  <headerFooter differentOddEven="1">
    <oddHeader>&amp;R&amp;"Arial,Regular"&amp;12UNCLASSIFIED</oddHeader>
    <evenHeader>&amp;R&amp;"Arial,Regular"&amp;12UNCLASSIFIED</evenHeader>
  </headerFooter>
  <legacyDrawing r:id="rId12"/>
</worksheet>
</file>

<file path=xl/worksheets/wsSortMap1.xml><?xml version="1.0" encoding="utf-8"?>
<worksheetSortMap xmlns="http://schemas.microsoft.com/office/excel/2006/main">
  <rowSortMap ref="A181:XFD222" count="42">
    <row newVal="180" oldVal="221"/>
    <row newVal="181" oldVal="180"/>
    <row newVal="182" oldVal="181"/>
    <row newVal="183" oldVal="182"/>
    <row newVal="184" oldVal="183"/>
    <row newVal="185" oldVal="184"/>
    <row newVal="186" oldVal="185"/>
    <row newVal="187" oldVal="186"/>
    <row newVal="188" oldVal="187"/>
    <row newVal="189" oldVal="188"/>
    <row newVal="190" oldVal="189"/>
    <row newVal="191" oldVal="190"/>
    <row newVal="192" oldVal="191"/>
    <row newVal="193" oldVal="192"/>
    <row newVal="194" oldVal="193"/>
    <row newVal="195" oldVal="194"/>
    <row newVal="196" oldVal="195"/>
    <row newVal="197" oldVal="196"/>
    <row newVal="198" oldVal="197"/>
    <row newVal="199" oldVal="198"/>
    <row newVal="200" oldVal="199"/>
    <row newVal="201" oldVal="200"/>
    <row newVal="202" oldVal="201"/>
    <row newVal="203" oldVal="202"/>
    <row newVal="204" oldVal="203"/>
    <row newVal="205" oldVal="204"/>
    <row newVal="206" oldVal="205"/>
    <row newVal="207" oldVal="206"/>
    <row newVal="208" oldVal="207"/>
    <row newVal="209" oldVal="208"/>
    <row newVal="210" oldVal="209"/>
    <row newVal="211" oldVal="210"/>
    <row newVal="212" oldVal="211"/>
    <row newVal="213" oldVal="212"/>
    <row newVal="214" oldVal="213"/>
    <row newVal="215" oldVal="214"/>
    <row newVal="216" oldVal="215"/>
    <row newVal="217" oldVal="216"/>
    <row newVal="218" oldVal="217"/>
    <row newVal="219" oldVal="218"/>
    <row newVal="220" oldVal="219"/>
    <row newVal="221" oldVal="220"/>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Registry</vt:lpstr>
      <vt:lpstr>Definitions &amp; Instructions</vt:lpstr>
      <vt:lpstr>Revisions</vt:lpstr>
      <vt:lpstr>Obsolete</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Alavi, Shamir</dc:creator>
  <cp:keywords>SecurityClassificationLevel - UNCLASSIFIED, Creator - Malhotra, Megha, EventDateandTime - 2020-08-06 at 09:37:15 AM, SecurityClassificationLevel - UNCLASSIFIED, Creator - Malhotra, Megha, EventDateandTime - 2020-08-06 at 09:46:20 AM, SecurityClassificationLevel - UNCLASSIFIED, Creator - Malhotra, Megha, EventDateandTime - 2020-08-06 at 09:49:32 AM, SecurityClassificationLevel - UNCLASSIFIED, Creator - Malhotra, Megha, EventDateandTime - 2020-08-06 at 11:20:04 AM, SecurityClassificationLevel - UNCLASSIFIED, Creator - Malhotra, Megha, EventDateandTime - 2020-08-06 at 11:20:43 AM, SecurityClassificationLevel - UNCLASSIFIED, Creator - Malhotra, Megha, EventDateandTime - 2020-08-06 at 12:37:54 PM, SecurityClassificationLevel - UNCLASSIFIED, Creator - Malhotra, Megha, EventDateandTime - 2020-08-06 at 12:37:57 PM, SecurityClassificationLevel - UNCLASSIFIED, Creator - Malhotra, Megha, EventDateandTime - 2020-08-06 at 02:13:09 PM, SecurityClassificationLevel - UNCLASSIFIED, Creator - Cudmore, Cheryl, EventDateandTime - 2020-08-06 at 04:46:47 PM, SecurityClassificationLevel - UNCLASSIFIED, Creator - Cudmore, Cheryl, EventDateandTime - 2020-08-06 at 04:57:04 PM, SecurityClassificationLevel - UNCLASSIFIED, Creator - Cudmore, Cheryl, EventDateandTime - 2020-08-07 at 11:20:35 AM, SecurityClassificationLevel - UNCLASSIFIED, Creator - Cudmore, Cheryl, EventDateandTime - 2020-08-07 at 11:23:14 AM, SecurityClassificationLevel - UNCLASSIFIED, Creator - van Baaren, Luc, EventDateandTime - 2020-08-07 at 11:50:17 AM, SecurityClassificationLevel - UNCLASSIFIED, Creator - Cudmore, Cheryl, EventDateandTime - 2020-08-12 at 02:36:54 PM, SecurityClassificationLevel - UNCLASSIFIED, Creator - Cudmore, Cheryl, EventDateandTime - 2020-08-12 at 02:38:49 PM, SecurityClassificationLevel - UNCLASSIFIED, Creator - Malhotra, Megha, EventDateandTime - 2020-08-13 at 11:47:07 AM, SecurityClassificationLevel - UNCLASSIFIED, Creator - Malhotra, Megha, EventDateandTime - 2020-08-13 at 12:00:21 PM, SecurityClassificationLevel - UNCLASSIFIED, Creator - Malhotra, Megha, EventDateandTime - 2020-08-13 at 12:00:31 PM, SecurityClassificationLevel - UNCLASSIFIED, Creator - Alavi, Shamir, EventDateandTime - 2020-08-14 at 04:48:36 PM, SecurityClassificationLevel - UNCLASSIFIED, Creator - Alavi, Shamir, EventDateandTime - 2020-08-14 at 04:48:48 PM, SecurityClassificationLevel - UNCLASSIFIED, Creator - Alavi, Shamir, EventDateandTime - 2020-08-14 at 04:52:08 PM, SecurityClassificationLevel - UNCLASSIFIED, Creator - Malhotra, Megha, EventDateandTime - 2020-08-17 at 02:44:26 PM, SecurityClassificationLevel - UNCLASSIFIED, Creator - Malhotra, Megha, EventDateandTime - 2020-08-17 at 03:40:59 PM, SecurityClassificationLevel - UNCLASSIFIED, Creator - Malhotra, Megha, EventDateandTime - 2020-08-19 at 10:49:12 AM, SecurityClassificationLevel - UNCLASSIFIED, Creator - Malhotra, Megha, EventDateandTime - 2020-08-19 at 10:53:43 AM, SecurityClassificationLevel - UNCLASSIFIED, Creator - Alavi, Shamir, EventDateandTime - 2020-08-19 at 10:55:02 AM, SecurityClassificationLevel - UNCLASSIFIED, Creator - Malhotra, Megha, EventDateandTime - 2020-08-19 at 10:56:25 AM, SecurityClassificationLevel - UNCLASSIFIED, Creator - Malhotra, Megha, EventDateandTime - 2020-08-19 at 10:56:49 AM, SecurityClassificationLevel - UNCLASSIFIED, Creator - Malhotra, Megha, EventDateandTime - 2020-08-19 at 10:56:51 AM, SecurityClassificationLevel - UNCLASSIFIED, Creator - Malhotra, Megha, EventDateandTime - 2020-08-19 at 05:53:50 PM, SecurityClassificationLevel - UNCLASSIFIED, Creator - Malhotra, Megha, EventDateandTime - 2020-08-19 at 05:57:48 PM, SecurityClassificationLevel - UNCLASSIFIED, Creator - Malhotra, Megha, EventDateandTime - 2020-08-19 at 05:59:12 PM, SecurityClassificationLevel - UNCLASSIFIED, Creator - Wang, Yihong, EventDateandTime - 2020-08-20 at 09:12:22 AM, SecurityClassificationLevel - UNCLASSIFIED, Creator - Wang, Yihong, EventDateandTime - 2020-08-20 at 09:13:59 AM, SecurityClassificationLevel - UNCLASSIFIED, Creator - Wang, Yihong, EventDateandTime - 2020-08-20 at 09:14:09 AM, SecurityClassificationLevel - UNCLASSIFIED, Creator - Wang, Yihong, EventDateandTime - 2020-08-20 at 09:17:22 AM, SecurityClassificationLevel - UNCLASSIFIED, Creator - Wang, Yihong, EventDateandTime - 2020-08-20 at 09:18:21 AM, SecurityClassificationLevel - UNCLASSIFIED, Creator - Malhotra, Megha, EventDateandTime - 2020-08-20 at 11:00:29 AM, SecurityClassificationLevel - UNCLASSIFIED, Creator - Malhotra, Megha, EventDateandTime - 2020-08-20 at 11:00:42 AM, SecurityClassificationLevel - UNCLASSIFIED, Creator - Malhotra, Megha, EventDateandTime - 2020-08-20 at 11:00:44 AM, SecurityClassificationLevel - UNCLASSIFIED, Creator - Malhotra, Megha, EventDateandTime - 2020-08-20 at 03:45:54 PM, SecurityClassificationLevel - UNCLASSIFIED, Creator - Alavi, Shamir, EventDateandTime - 2020-08-20 at 09:46:38 PM, SecurityClassificationLevel - UNCLASSIFIED, Creator - Alavi, Shamir, EventDateandTime - 2020-08-28 at 07:55:27 PM, SecurityClassificationLevel - UNCLASSIFIED, Creator - Alavi, Shamir, EventDateandTime - 2020-08-28 at 07:55:41 PM, SecurityClassificationLevel - UNCLASSIFIED, Creator - Alavi, Shamir, EventDateandTime - 2020-08-28 at 07:58:50 PM, SecurityClassificationLevel - UNCLASSIFIED, Creator - Alavi, Shamir, EventDateandTime - 2020-08-28 at 07:59:04 PM, SecurityClassificationLevel - UNCLASSIFIED, Creator - Alavi, Shamir, EventDateandTime - 2020-08-28 at 08:10:48 PM, SecurityClassificationLevel - UNCLASSIFIED, Creator - Alavi, Shamir, EventDateandTime - 2020-08-28 at 08:10:59 PM, SecurityClassificationLevel - UNCLASSIFIED, Creator - van Baaren, Luc, EventDateandTime - 2020-08-31 at 02:00:45 PM, SecurityClassificationLevel - UNCLASSIFIED, Creator - van Baaren, Luc, EventDateandTime - 2020-08-31 at 02:11:13 PM, SecurityClassificationLevel - UNCLASSIFIED, Creator - van Baaren, Luc, EventDateandTime - 2020-08-31 at 02:14:38 PM, SecurityClassificationLevel - UNCLASSIFIED, Creator - van Baaren, Luc, EventDateandTime - 2020-08-31 at 02:15:50 PM, SecurityClassificationLevel - UNCLASSIFIED, Creator - van Baaren, Luc, EventDateandTime - 2020-08-31 at 02:19:08 PM, SecurityClassificationLevel - UNCLASSIFIED, Creator - Malhotra, Megha, EventDateandTime - 2020-09-02 at 10:30:21 AM, SecurityClassificationLevel - UNCLASSIFIED, Creator - Malhotra, Megha, EventDateandTime - 2020-09-02 at 10:30:36 AM, SecurityClassificationLevel - UNCLASSIFIED, Creator - Malhotra, Megha, EventDateandTime - 2020-09-02 at 10:30:37 AM, SecurityClassificationLevel - UNCLASSIFIED, Creator - Malhotra, Megha, EventDateandTime - 2020-09-03 at 03:21:03 PM, SecurityClassificationLevel - UNCLASSIFIED, Creator - Alavi, Shamir, EventDateandTime - 2020-09-03 at 05:52:08 PM, SecurityClassificationLevel - UNCLASSIFIED, Creator - Alavi, Shamir, EventDateandTime - 2020-09-03 at 05:52:38 PM, SecurityClassificationLevel - UNCLASSIFIED, Creator - Alavi, Shamir, EventDateandTime - 2020-09-08 at 11:29:11 AM, SecurityClassificationLevel - UNCLASSIFIED, Creator - Alavi, Shamir, EventDateandTime - 2020-09-08 at 11:32:48 AM, SecurityClassificationLevel - UNCLASSIFIED, Creator - Wilson, Maretcho, EventDateandTime - 2020-09-08 at 12:41:25 PM, SecurityClassificationLevel - UNCLASSIFIED, Creator - Catalli, Gino, EventDateandTime - 2020-09-08 at 04:29:11 PM, SecurityClassificationLevel - UNCLASSIFIED, Creator - Catalli, Gino, EventDateandTime - 2020-09-08 at 04:29:13 PM, SecurityClassificationLevel - UNCLASSIFIED, Creator - Wilson, Maretcho, EventDateandTime - 2020-09-09 at 12:01:07 PM, SecurityClassificationLevel - UNCLASSIFIED, Creator - Catalli, Gino, EventDateandTime - 2020-09-10 at 08:47:15 AM, SecurityClassificationLevel - UNCLASSIFIED, Creator - Catalli, Gino, EventDateandTime - 2020-09-10 at 08:53:40 AM, SecurityClassificationLevel - UNCLASSIFIED, Creator - Catalli, Gino, EventDateandTime - 2020-09-10 at 08:54:15 AM, SecurityClassificationLevel - UNCLASSIFIED, Creator - Alavi, Shamir, EventDateandTime - 2020-09-10 at 10:05:05 AM, SecurityClassificationLevel - UNCLASSIFIED, Creator - Alavi, Shamir, EventDateandTime - 2020-09-10 at 10:12:36 AM, SecurityClassificationLevel - UNCLASSIFIED, Creator - Alavi, Shamir, EventDateandTime - 2020-09-10 at 03:00:20 PM, SecurityClassificationLevel - UNCLASSIFIED, Creator - Alavi, Shamir, EventDateandTime - 2020-09-10 at 05:23:59 PM, SecurityClassificationLevel - UNCLASSIFIED, Creator - Alavi, Shamir, EventDateandTime - 2020-09-11 at 11:08:18 AM, SecurityClassificationLevel - UNCLASSIFIED, Creator - Alavi, Shamir, EventDateandTime - 2020-09-11 at 06:21:30 PM, SecurityClassificationLevel - UNCLASSIFIED, Creator - Alavi, Shamir, EventDateandTime - 2020-09-11 at 07:26:09 PM, SecurityClassificationLevel - UNCLASSIFIED, Creator - Alavi, Shamir, EventDateandTime - 2020-09-14 at 02:18:27 PM, SecurityClassificationLevel - UNCLASSIFIED, Creator - Alavi, Shamir, EventDateandTime - 2020-09-14 at 05:35:00 PM, SecurityClassificationLevel - UNCLASSIFIED, Creator - Alavi, Shamir, EventDateandTime - 2020-09-14 at 06:22:19 PM, SecurityClassificationLevel - UNCLASSIFIED, Creator - Alavi, Shamir, EventDateandTime - 2020-09-14 at 06:23:35 PM, SecurityClassificationLevel - UNCLASSIFIED, Creator - Alavi, Shamir, EventDateandTime - 2020-09-14 at 07:39:27 PM, SecurityClassificationLevel - UNCLASSIFIED, Creator - Alavi, Shamir, EventDateandTime - 2020-09-16 at 05:57:33 PM, SecurityClassificationLevel - UNCLASSIFIED, Creator - Alavi, Shamir, EventDateandTime - 2020-09-21 at 10:29:00 AM, SecurityClassificationLevel - UNCLASSIFIED, Creator - Wilson, Maretcho, EventDateandTime - 2020-09-29 at 10:34:34 AM, SecurityClassificationLevel - UNCLASSIFIED, Creator - Wilson, Maretcho, EventDateandTime - 2020-09-29 at 11:10:11 AM, SecurityClassificationLevel - UNCLASSIFIED, Creator - van Baaren, Luc, EventDateandTime - 2020-09-30 at 10:50:14 AM, SecurityClassificationLevel - UNCLASSIFIED, Creator - van Baaren, Luc, EventDateandTime - 2020-09-30 at 10:51:11 AM, SecurityClassificationLevel - UNCLASSIFIED, Creator - Wang, Yihong, EventDateandTime - 2020-09-30 at 12:27:22 PM, SecurityClassificationLevel - UNCLASSIFIED, Creator - Wang, Yihong, EventDateandTime - 2020-09-30 at 12:58:48 PM, SecurityClassificationLevel - UNCLASSIFIED, Creator - Wang, Yihong, EventDateandTime - 2020-09-30 at 12:59:59 PM, SecurityClassificationLevel - UNCLASSIFIED, Creator - Wang, Yihong, EventDateandTime - 2020-09-30 at 01:02:20 PM, SecurityClassificationLevel - UNCLASSIFIED, Creator - Wang, Yihong, EventDateandTime - 2020-09-30 at 01:04:23 PM, SecurityClassificationLevel - UNCLASSIFIED, Creator - Wang, Yihong, EventDateandTime - 2020-09-30 at 01:05:07 PM, SecurityClassificationLevel - UNCLASSIFIED, Creator - Wang, Yihong, EventDateandTime - 2020-09-30 at 01:05:31 PM, SecurityClassificationLevel - UNCLASSIFIED, Creator - Wang, Yihong, EventDateandTime - 2020-09-30 at 01:06:13 PM, SecurityClassificationLevel - UNCLASSIFIED, Creator - Alavi, Shamir, EventDateandTime - 2020-10-01 at 09:00:52 AM, SecurityClassificationLevel - UNCLASSIFIED, Creator - Alavi, Shamir, EventDateandTime - 2020-10-01 at 10:03:20 AM, SecurityClassificationLevel - UNCLASSIFIED, Creator - Backstrom, Rob, EventDateandTime - 2020-10-05 at 12:36:55 PM, SecurityClassificationLevel - UNCLASSIFIED, Creator - Poslavskyy, Yuriy, EventDateandTime - 2020-10-05 at 1:42:32 PM, SecurityClassificationLevel - UNCLASSIFIED, Creator - Poslavskyy, Yuriy, EventDateandTime - 2020-10-05 at 2:12:27 PM, SecurityClassificationLevel - UNCLASSIFIED, Creator - Poslavskyy, Yuriy, EventDateandTime - 2020-10-05 at 2:12:46 PM, SecurityClassificationLevel - UNCLASSIFIED, Creator - Alavi, Shamir, EventDateandTime - 2020-10-05 at 04:14:37 PM, SecurityClassificationLevel - UNCLASSIFIED, Creator - Alavi, Shamir, EventDateandTime - 2020-10-05 at 04:14:47 PM, SecurityClassificationLevel - UNCLASSIFIED, Creator - Alavi, Shamir, EventDateandTime - 2020-10-05 at 04:51:35 PM, SecurityClassificationLevel - UNCLASSIFIED, Creator - Hellard, Aaron, EventDateandTime - 2020-10-07 at 02:32:22 PM, SecurityClassificationLevel - UNCLASSIFIED, Creator - Hellard, Aaron, EventDateandTime - 2020-10-07 at 03:19:35 PM, SecurityClassificationLevel - UNCLASSIFIED, Creator - Hellard, Aaron, EventDateandTime - 2020-10-07 at 03:19:39 PM, SecurityClassificationLevel - UNCLASSIFIED, Creator - Hellard, Aaron, EventDateandTime - 2020-10-08 at 11:01:15 AM, SecurityClassificationLevel - UNCLASSIFIED, Creator - Alavi, Shamir, EventDateandTime - 2020-10-09 at 03:05:44 PM, SecurityClassificationLevel - UNCLASSIFIED, Creator - Wang, Yihong, EventDateandTime - 2020-10-16 at 11:08:04 AM, SecurityClassificationLevel - UNCLASSIFIED, Creator - Alavi, Shamir, EventDateandTime - 2020-10-30 at 09:20:17 PM, SecurityClassificationLevel - UNCLASSIFIED, Creator - van Baaren, Luc, EventDateandTime - 2020-11-02 at 11:34:48 AM, SecurityClassificationLevel - UNCLASSIFIED, Creator - van Baaren, Luc, EventDateandTime - 2020-11-02 at 11:37:07 AM, SecurityClassificationLevel - UNCLASSIFIED, Creator - van Baaren, Luc, EventDateandTime - 2020-11-02 at 11:38:48 AM, SecurityClassificationLevel - UNCLASSIFIED, Creator - Catalli, Gino, EventDateandTime - 2020-11-04 at 09:12:20 AM, SecurityClassificationLevel - UNCLASSIFIED, Creator - Alavi, Shamir, EventDateandTime - 2020-11-05 at 09:54:43 AM, SecurityClassificationLevel - UNCLASSIFIED, Creator - Alavi, Shamir, EventDateandTime - 2020-11-12 at 04:40:19 PM, SecurityClassificationLevel - UNCLASSIFIED, Creator - Catalli, Gino, EventDateandTime - 2020-11-20 at 11:26:40 AM, SecurityClassificationLevel - UNCLASSIFIED, Creator - Wilson, Maretcho, EventDateandTime - 2020-11-24 at 06:43:15 PM, SecurityClassificationLevel - UNCLASSIFIED, Creator - Wilson, Maretcho, EventDateandTime - 2020-11-24 at 06:43:30 PM, SecurityClassificationLevel - UNCLASSIFIED, Creator - Wilson, Maretcho, EventDateandTime - 2020-11-24 at 06:44:23 PM, SecurityClassificationLevel - UNCLASSIFIED, Creator - Wilson, Maretcho, EventDateandTime - 2020-11-27 at 01:15:07 PM, SecurityClassificationLevel - UNCLASSIFIED, Creator - Alavi, Shamir, EventDateandTime - 2020-12-02 at 03:31:22 PM, SecurityClassificationLevel - UNCLASSIFIED, Creator - Alavi, Shamir, EventDateandTime - 2021-01-14 at 03:30:00 PM, SecurityClassificationLevel - UNCLASSIFIED, Creator - Alavi, Shamir, EventDateandTime - 2021-01-14 at 03:32:06 PM, SecurityClassificationLevel - UNCLASSIFIED, Creator - Alavi, Shamir, EventDateandTime - 2021-01-14 at 03:32:31 PM, SecurityClassificationLevel - UNCLASSIFIED, Creator - Deschatelets, Eric, EventDateandTime - 2021-01-18 at 09:00:48 AM, SecurityClassificationLevel - UNCLASSIFIED, Creator - Deschatelets, Eric, EventDateandTime - 2021-01-22 at 01:46:13 PM, SecurityClassificationLevel - UNCLASSIFIED, Creator - Deschatelets, Eric, EventDateandTime - 2021-01-22 at 01:46:38 PM, SecurityClassificationLevel - UNCLASSIFIED, Creator - Deschatelets, Eric, EventDateandTime - 2021-01-22 at 01:52:02 PM, SecurityClassificationLevel - UNCLASSIFIED, Creator - Deschatelets, Eric, EventDateandTime - 2021-01-26 at 10:12:06 AM, SecurityClassificationLevel - UNCLASSIFIED, Creator - Alavi, Shamir, EventDateandTime - 2021-01-28 at 04:13:24 PM, SecurityClassificationLevel - UNCLASSIFIED, Creator - Alavi, Shamir, EventDateandTime - 2021-01-28 at 04:27:57 PM, SecurityClassificationLevel - UNCLASSIFIED, Creator - Alavi, Shamir, EventDateandTime - 2021-01-28 at 05:49:47 PM, SecurityClassificationLevel - UNCLASSIFIED, Creator - Alavi, Shamir, EventDateandTime - 2021-01-28 at 05:50:40 PM, SecurityClassificationLevel - UNCLASSIFIED, Creator - Alavi, Shamir, EventDateandTime - 2021-01-28 at 06:21:55 PM, SecurityClassificationLevel - UNCLASSIFIED, Creator - Alavi, Shamir, EventDateandTime - 2021-01-28 at 06:36:27 PM, SecurityClassificationLevel - UNCLASSIFIED, Creator - Alavi, Shamir, EventDateandTime - 2021-02-02 at 06:11:04 PM, SecurityClassificationLevel - UNCLASSIFIED, Creator - Champagne, Charles, EventDateandTime - 2021-02-19 at 05:26:04 PM, SecurityClassificationLevel - UNCLASSIFIED, Creator - Alavi, Shamir, EventDateandTime - 2021-03-01 at 11:20:56 AM, SecurityClassificationLevel - UNCLASSIFIED, Creator - Alavi, Shamir, EventDateandTime - 2021-03-01 at 11:37:00 AM, SecurityClassificationLevel - UNCLASSIFIED, Creator - Alavi, Shamir, EventDateandTime - 2021-03-01 at 11:38:23 AM, SecurityClassificationLevel - UNCLASSIFIED, Creator - Alavi, Shamir, EventDateandTime - 2021-03-01 at 11:38:30 AM, SecurityClassificationLevel - UNCLASSIFIED, Creator - Alavi, Shamir, EventDateandTime - 2021-03-01 at 03:16:43 PM, SecurityClassificationLevel - UNCLASSIFIED, Creator - Alavi, Shamir, EventDateandTime - 2021-03-01 at 03:17:01 PM</cp:keywords>
  <cp:lastModifiedBy>Alavi, Shamir</cp:lastModifiedBy>
  <dcterms:created xsi:type="dcterms:W3CDTF">2020-06-17T20:04:00Z</dcterms:created>
  <dcterms:modified xsi:type="dcterms:W3CDTF">2021-03-01T20:17:01Z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69be830e-9f47-4212-947f-025a33f30df9</vt:lpwstr>
  </property>
  <property fmtid="{D5CDD505-2E9C-101B-9397-08002B2CF9AE}" pid="3" name="SecurityClassificationLevel">
    <vt:lpwstr>UNCLASSIFIED</vt:lpwstr>
  </property>
  <property fmtid="{D5CDD505-2E9C-101B-9397-08002B2CF9AE}" pid="4" name="LanguageSelection">
    <vt:lpwstr>ENGLISH</vt:lpwstr>
  </property>
  <property fmtid="{D5CDD505-2E9C-101B-9397-08002B2CF9AE}" pid="5" name="VISUALMARKINGS">
    <vt:lpwstr>YES</vt:lpwstr>
  </property>
</Properties>
</file>