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10810"/>
  <workbookPr dateCompatibility="0" autoCompressPictures="0" defaultThemeVersion="166925"/>
  <mc:AlternateContent xmlns:mc="http://schemas.openxmlformats.org/markup-compatibility/2006">
    <mc:Choice Requires="x15">
      <x15ac:absPath xmlns:x15ac="http://schemas.microsoft.com/office/spreadsheetml/2010/11/ac" url="/Users/communitymanager/Documents/Dahua/Excel/"/>
    </mc:Choice>
  </mc:AlternateContent>
  <xr:revisionPtr revIDLastSave="0" documentId="8_{543AC87B-CD4F-0848-8CB4-CC482C74BF38}" xr6:coauthVersionLast="45" xr6:coauthVersionMax="45" xr10:uidLastSave="{00000000-0000-0000-0000-000000000000}"/>
  <bookViews>
    <workbookView xWindow="6980" yWindow="460" windowWidth="20340" windowHeight="13940" firstSheet="3" activeTab="8" xr2:uid="{00000000-000D-0000-FFFF-FFFF00000000}"/>
  </bookViews>
  <sheets>
    <sheet name="Resumen" sheetId="6" r:id="rId1"/>
    <sheet name="Abril" sheetId="4" r:id="rId2"/>
    <sheet name="Mayo" sheetId="5" r:id="rId3"/>
    <sheet name="Junio" sheetId="7" r:id="rId4"/>
    <sheet name="Julio" sheetId="9" r:id="rId5"/>
    <sheet name="Agosto" sheetId="10" r:id="rId6"/>
    <sheet name="Septiembre" sheetId="11" r:id="rId7"/>
    <sheet name="Octubre" sheetId="12" r:id="rId8"/>
    <sheet name="Noviembre" sheetId="13" r:id="rId9"/>
  </sheets>
  <definedNames>
    <definedName name="_xlnm._FilterDatabase" localSheetId="1" hidden="1">Abril!$A$8:$BA$75</definedName>
    <definedName name="_xlnm._FilterDatabase" localSheetId="5" hidden="1">Agosto!$A$8:$Z$29</definedName>
    <definedName name="_xlnm._FilterDatabase" localSheetId="4" hidden="1">Julio!$A$8:$Z$16</definedName>
    <definedName name="_xlnm._FilterDatabase" localSheetId="3" hidden="1">Junio!$A$8:$Z$17</definedName>
    <definedName name="_xlnm._FilterDatabase" localSheetId="2" hidden="1">Mayo!$A$8:$BB$37</definedName>
    <definedName name="_xlnm._FilterDatabase" localSheetId="8" hidden="1">Noviembre!$A$7:$Z$8</definedName>
    <definedName name="_xlnm._FilterDatabase" localSheetId="7" hidden="1">Octubre!$A$7:$Z$8</definedName>
    <definedName name="_xlnm._FilterDatabase" localSheetId="0" hidden="1">Resumen!$A$8:$BB$75</definedName>
    <definedName name="_xlnm._FilterDatabase" localSheetId="6" hidden="1">Septiembre!$A$8:$Z$33</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calcChain.xml><?xml version="1.0" encoding="utf-8"?>
<calcChain xmlns="http://purl.oclc.org/ooxml/spreadsheetml/main">
  <c r="M17" i="13" l="1"/>
  <c r="L17" i="13"/>
  <c r="Q16" i="13"/>
  <c r="P16" i="13"/>
  <c r="O16" i="13"/>
  <c r="M16" i="13"/>
  <c r="L16" i="13"/>
  <c r="Q15" i="13"/>
  <c r="P15" i="13"/>
  <c r="O15" i="13"/>
  <c r="L15" i="13"/>
  <c r="M15" i="13" s="1"/>
  <c r="Q14" i="13"/>
  <c r="P14" i="13"/>
  <c r="O14" i="13"/>
  <c r="M14" i="13"/>
  <c r="Q13" i="13"/>
  <c r="P13" i="13"/>
  <c r="O13" i="13"/>
  <c r="M13" i="13"/>
  <c r="Q12" i="13"/>
  <c r="P12" i="13"/>
  <c r="O12" i="13"/>
  <c r="M12" i="13"/>
  <c r="Q11" i="13"/>
  <c r="P11" i="13"/>
  <c r="O11" i="13"/>
  <c r="L11" i="13"/>
  <c r="M11" i="13" s="1"/>
  <c r="Q10" i="13"/>
  <c r="P10" i="13"/>
  <c r="O10" i="13"/>
  <c r="M10" i="13"/>
  <c r="Q9" i="13"/>
  <c r="P9" i="13"/>
  <c r="O9" i="13"/>
  <c r="M9" i="13"/>
  <c r="Z17" i="13"/>
  <c r="Y17" i="13"/>
  <c r="X17" i="13"/>
  <c r="W17" i="13"/>
  <c r="V17" i="13"/>
  <c r="U17" i="13"/>
  <c r="T17" i="13"/>
  <c r="S17" i="13"/>
  <c r="R17" i="13"/>
  <c r="Q17" i="13"/>
  <c r="P17" i="13" l="1"/>
  <c r="O17" i="13"/>
  <c r="Q26" i="12"/>
  <c r="O26" i="12"/>
  <c r="M26" i="12"/>
  <c r="Q23" i="12" l="1"/>
  <c r="O23" i="12"/>
  <c r="M23" i="12"/>
  <c r="Q15" i="12"/>
  <c r="O15" i="12"/>
  <c r="M15" i="12"/>
  <c r="Q14" i="12"/>
  <c r="O14" i="12"/>
  <c r="M14" i="12"/>
  <c r="Q13" i="12"/>
  <c r="O13" i="12"/>
  <c r="L13" i="12"/>
  <c r="M13" i="12" s="1"/>
  <c r="Q37" i="12" l="1"/>
  <c r="O37" i="12"/>
  <c r="L37" i="12"/>
  <c r="M37" i="12" s="1"/>
  <c r="Q10" i="12"/>
  <c r="O10" i="12"/>
  <c r="M10" i="12"/>
  <c r="Q9" i="12"/>
  <c r="O9" i="12"/>
  <c r="L9" i="12"/>
  <c r="Q11" i="12"/>
  <c r="O11" i="12"/>
  <c r="L11" i="12"/>
  <c r="M11" i="12" s="1"/>
  <c r="Q25" i="12"/>
  <c r="O25" i="12"/>
  <c r="M25" i="12"/>
  <c r="Q22" i="12"/>
  <c r="O22" i="12"/>
  <c r="L22" i="12"/>
  <c r="M22" i="12" s="1"/>
  <c r="Q21" i="12"/>
  <c r="O21" i="12"/>
  <c r="M21" i="12"/>
  <c r="Q20" i="12"/>
  <c r="O20" i="12"/>
  <c r="M20" i="12"/>
  <c r="Q19" i="12"/>
  <c r="O19" i="12"/>
  <c r="M19" i="12"/>
  <c r="Q18" i="12"/>
  <c r="O18" i="12"/>
  <c r="M18" i="12"/>
  <c r="Q36" i="12"/>
  <c r="O36" i="12"/>
  <c r="M36" i="12"/>
  <c r="Q35" i="12"/>
  <c r="O35" i="12"/>
  <c r="M35" i="12"/>
  <c r="Q34" i="12"/>
  <c r="O34" i="12"/>
  <c r="M34" i="12"/>
  <c r="Q33" i="12"/>
  <c r="O33" i="12"/>
  <c r="M33" i="12"/>
  <c r="Q32" i="12"/>
  <c r="O32" i="12"/>
  <c r="M32" i="12"/>
  <c r="Q31" i="12"/>
  <c r="O31" i="12"/>
  <c r="M31" i="12"/>
  <c r="Q30" i="12"/>
  <c r="O30" i="12"/>
  <c r="M30" i="12"/>
  <c r="Q29" i="12"/>
  <c r="O29" i="12"/>
  <c r="M29" i="12"/>
  <c r="Q28" i="12"/>
  <c r="O28" i="12"/>
  <c r="M28" i="12"/>
  <c r="Q17" i="12"/>
  <c r="O17" i="12"/>
  <c r="M17" i="12"/>
  <c r="Q24" i="12"/>
  <c r="O24" i="12"/>
  <c r="L24" i="12"/>
  <c r="M24" i="12" s="1"/>
  <c r="Q27" i="12"/>
  <c r="O27" i="12"/>
  <c r="L27" i="12"/>
  <c r="M27" i="12" s="1"/>
  <c r="Q16" i="12"/>
  <c r="O16" i="12"/>
  <c r="M16" i="12"/>
  <c r="Q12" i="12"/>
  <c r="O12" i="12"/>
  <c r="M12" i="12"/>
  <c r="Z38" i="12"/>
  <c r="Y38" i="12"/>
  <c r="X38" i="12"/>
  <c r="W38" i="12"/>
  <c r="V38" i="12"/>
  <c r="U38" i="12"/>
  <c r="T38" i="12"/>
  <c r="S38" i="12"/>
  <c r="R38" i="12"/>
  <c r="P38" i="12"/>
  <c r="O38" i="12" l="1"/>
  <c r="M9" i="12"/>
  <c r="M38" i="12" s="1"/>
  <c r="L38" i="12"/>
  <c r="Q38" i="12"/>
  <c r="M30" i="11"/>
  <c r="M29" i="11"/>
  <c r="M26" i="11"/>
  <c r="M23" i="11"/>
  <c r="M22" i="11"/>
  <c r="M21" i="11"/>
  <c r="M11" i="11"/>
  <c r="M10" i="11"/>
  <c r="Z33" i="11" l="1"/>
  <c r="Y33" i="11"/>
  <c r="X33" i="11"/>
  <c r="W33" i="11"/>
  <c r="V33" i="11"/>
  <c r="U33" i="11"/>
  <c r="T33" i="11"/>
  <c r="S33" i="11"/>
  <c r="R33" i="11"/>
  <c r="P33" i="11"/>
  <c r="Q32" i="11" l="1"/>
  <c r="O32" i="11"/>
  <c r="M32" i="11"/>
  <c r="Q31" i="11"/>
  <c r="O31" i="11"/>
  <c r="L31" i="11"/>
  <c r="M31" i="11" s="1"/>
  <c r="Q30" i="11"/>
  <c r="O30" i="11"/>
  <c r="Q29" i="11"/>
  <c r="O29" i="11"/>
  <c r="Q28" i="11"/>
  <c r="O28" i="11"/>
  <c r="M28" i="11"/>
  <c r="Q27" i="11"/>
  <c r="O27" i="11"/>
  <c r="M27" i="11"/>
  <c r="Q26" i="11"/>
  <c r="O26" i="11"/>
  <c r="Q25" i="11"/>
  <c r="O25" i="11"/>
  <c r="M25" i="11"/>
  <c r="Q24" i="11"/>
  <c r="O24" i="11"/>
  <c r="L24" i="11"/>
  <c r="M24" i="11" s="1"/>
  <c r="Q23" i="11"/>
  <c r="O23" i="11"/>
  <c r="Q22" i="11"/>
  <c r="O22" i="11"/>
  <c r="Q21" i="11"/>
  <c r="O21" i="11"/>
  <c r="Q20" i="11"/>
  <c r="O20" i="11"/>
  <c r="L20" i="11"/>
  <c r="M20" i="11" s="1"/>
  <c r="Q19" i="11"/>
  <c r="O19" i="11"/>
  <c r="M19" i="11"/>
  <c r="Q18" i="11"/>
  <c r="O18" i="11"/>
  <c r="M18" i="11"/>
  <c r="Q17" i="11"/>
  <c r="O17" i="11"/>
  <c r="M17" i="11"/>
  <c r="Q16" i="11"/>
  <c r="O16" i="11"/>
  <c r="L16" i="11"/>
  <c r="M16" i="11" s="1"/>
  <c r="Q15" i="11"/>
  <c r="O15" i="11"/>
  <c r="L15" i="11"/>
  <c r="M15" i="11" s="1"/>
  <c r="Q14" i="11"/>
  <c r="O14" i="11"/>
  <c r="L14" i="11"/>
  <c r="M14" i="11" s="1"/>
  <c r="Q13" i="11"/>
  <c r="O13" i="11"/>
  <c r="L13" i="11"/>
  <c r="M13" i="11" s="1"/>
  <c r="Q12" i="11"/>
  <c r="O12" i="11"/>
  <c r="L12" i="11"/>
  <c r="Q11" i="11"/>
  <c r="O11" i="11"/>
  <c r="Q10" i="11"/>
  <c r="O10" i="11"/>
  <c r="Q9" i="11"/>
  <c r="O9" i="11"/>
  <c r="M12" i="11" l="1"/>
  <c r="L33" i="11"/>
  <c r="O33" i="11"/>
  <c r="M9" i="11"/>
  <c r="Q33" i="11"/>
  <c r="L29" i="10"/>
  <c r="M20" i="10"/>
  <c r="M33" i="11" l="1"/>
  <c r="Z29" i="10"/>
  <c r="Y29" i="10"/>
  <c r="X29" i="10"/>
  <c r="W29" i="10"/>
  <c r="V29" i="10"/>
  <c r="U29" i="10"/>
  <c r="T29" i="10"/>
  <c r="S29" i="10"/>
  <c r="R29" i="10"/>
  <c r="Q29" i="10"/>
  <c r="M28" i="10"/>
  <c r="M27" i="10"/>
  <c r="M26" i="10"/>
  <c r="M25" i="10"/>
  <c r="M24" i="10"/>
  <c r="M19" i="10"/>
  <c r="M18" i="10"/>
  <c r="M17" i="10"/>
  <c r="M16" i="10"/>
  <c r="M15" i="10"/>
  <c r="M14" i="10"/>
  <c r="M21" i="10"/>
  <c r="M10" i="10" l="1"/>
  <c r="M23" i="10"/>
  <c r="M22" i="10"/>
  <c r="M13" i="10"/>
  <c r="M12" i="10"/>
  <c r="M11" i="10"/>
  <c r="M9" i="10"/>
  <c r="P29" i="10"/>
  <c r="O29" i="10"/>
  <c r="M29" i="10" l="1"/>
  <c r="L29" i="9"/>
  <c r="M29" i="9"/>
  <c r="M9" i="9" l="1"/>
  <c r="M10" i="9"/>
  <c r="M11" i="9"/>
  <c r="M12" i="9"/>
  <c r="M13" i="9"/>
  <c r="M14" i="9"/>
  <c r="M15" i="9"/>
  <c r="M16" i="9"/>
  <c r="M17" i="9"/>
  <c r="M18" i="9"/>
  <c r="M19" i="9"/>
  <c r="M20" i="9"/>
  <c r="M21" i="9"/>
  <c r="M22" i="9"/>
  <c r="M23" i="9"/>
  <c r="M24" i="9"/>
  <c r="M25" i="9"/>
  <c r="M26" i="9"/>
  <c r="M27" i="9"/>
  <c r="M28" i="9"/>
  <c r="O29" i="9"/>
  <c r="P29" i="9"/>
  <c r="Q29" i="9"/>
  <c r="R29" i="9"/>
  <c r="S29" i="9"/>
  <c r="T29" i="9"/>
  <c r="U29" i="9"/>
  <c r="V29" i="9"/>
  <c r="W29" i="9"/>
  <c r="X29" i="9"/>
  <c r="Y29" i="9"/>
  <c r="Z29" i="9"/>
  <c r="M15" i="7" l="1"/>
  <c r="Z18" i="7" l="1"/>
  <c r="Y18" i="7"/>
  <c r="X18" i="7"/>
  <c r="W18" i="7"/>
  <c r="V18" i="7"/>
  <c r="U18" i="7"/>
  <c r="T18" i="7"/>
  <c r="S18" i="7"/>
  <c r="R18" i="7"/>
  <c r="Q18" i="7"/>
  <c r="P18" i="7"/>
  <c r="O18" i="7"/>
  <c r="L18" i="7"/>
  <c r="M17" i="7"/>
  <c r="M14" i="7"/>
  <c r="M16" i="7"/>
  <c r="M13" i="7"/>
  <c r="M12" i="7"/>
  <c r="M11" i="7"/>
  <c r="M10" i="7"/>
  <c r="M18" i="7" l="1"/>
  <c r="O37" i="5"/>
  <c r="Z37" i="5"/>
  <c r="Y37" i="5"/>
  <c r="X37" i="5"/>
  <c r="W37" i="5"/>
  <c r="V37" i="5"/>
  <c r="U37" i="5"/>
  <c r="T37" i="5"/>
  <c r="S37" i="5"/>
  <c r="R37" i="5"/>
  <c r="P37" i="5"/>
  <c r="Q37" i="5"/>
  <c r="M24" i="5"/>
  <c r="M23" i="5"/>
  <c r="M22" i="5"/>
  <c r="M18" i="5"/>
  <c r="M13" i="5"/>
  <c r="L37" i="5"/>
  <c r="M17" i="5" l="1"/>
  <c r="M28" i="5"/>
  <c r="M29" i="5"/>
  <c r="M30" i="5"/>
  <c r="M31" i="5"/>
  <c r="M36" i="5"/>
  <c r="M32" i="5"/>
  <c r="M34" i="5"/>
  <c r="M35" i="5"/>
  <c r="M16" i="5"/>
  <c r="M15" i="5"/>
  <c r="M12" i="5"/>
  <c r="M21" i="5"/>
  <c r="M25" i="5"/>
  <c r="M26" i="5"/>
  <c r="M20" i="5"/>
  <c r="M33" i="5"/>
  <c r="M10" i="5"/>
  <c r="M11" i="5"/>
  <c r="M27" i="5"/>
  <c r="M14" i="5"/>
  <c r="M19" i="5"/>
  <c r="Z75" i="6"/>
  <c r="Y75" i="6"/>
  <c r="X75" i="6"/>
  <c r="W75" i="6"/>
  <c r="V75" i="6"/>
  <c r="U75" i="6"/>
  <c r="T75" i="6"/>
  <c r="S75" i="6"/>
  <c r="R75" i="6"/>
  <c r="Q75" i="6"/>
  <c r="M74" i="6"/>
  <c r="M73" i="6"/>
  <c r="M72" i="6"/>
  <c r="M71" i="6"/>
  <c r="M70" i="6"/>
  <c r="M69" i="6"/>
  <c r="M68" i="6"/>
  <c r="L67" i="6"/>
  <c r="M67" i="6" s="1"/>
  <c r="L66" i="6"/>
  <c r="M66" i="6" s="1"/>
  <c r="M65" i="6"/>
  <c r="M64" i="6"/>
  <c r="M63" i="6"/>
  <c r="M62" i="6"/>
  <c r="M61" i="6"/>
  <c r="M60" i="6"/>
  <c r="M59" i="6"/>
  <c r="M58" i="6"/>
  <c r="M57" i="6"/>
  <c r="M56" i="6"/>
  <c r="M55" i="6"/>
  <c r="M54" i="6"/>
  <c r="M53" i="6"/>
  <c r="M52" i="6"/>
  <c r="M51" i="6"/>
  <c r="M50" i="6"/>
  <c r="M49" i="6"/>
  <c r="M48" i="6"/>
  <c r="M47" i="6"/>
  <c r="M46" i="6"/>
  <c r="M45" i="6"/>
  <c r="M44" i="6"/>
  <c r="M43" i="6"/>
  <c r="M42" i="6"/>
  <c r="M41" i="6"/>
  <c r="M40" i="6"/>
  <c r="M39" i="6"/>
  <c r="M38" i="6"/>
  <c r="M37" i="6"/>
  <c r="L36" i="6"/>
  <c r="M36" i="6" s="1"/>
  <c r="L35" i="6"/>
  <c r="M35" i="6" s="1"/>
  <c r="M34" i="6"/>
  <c r="M33" i="6"/>
  <c r="M32" i="6"/>
  <c r="M31" i="6"/>
  <c r="M30" i="6"/>
  <c r="L29" i="6"/>
  <c r="M29" i="6" s="1"/>
  <c r="L75" i="6"/>
  <c r="M28" i="6"/>
  <c r="M27" i="6"/>
  <c r="M26" i="6"/>
  <c r="M25" i="6"/>
  <c r="M24" i="6"/>
  <c r="M23" i="6"/>
  <c r="M22" i="6"/>
  <c r="M21" i="6"/>
  <c r="M20" i="6"/>
  <c r="M19" i="6"/>
  <c r="M18" i="6"/>
  <c r="M17" i="6"/>
  <c r="M16" i="6"/>
  <c r="M15" i="6"/>
  <c r="M14" i="6"/>
  <c r="M13" i="6"/>
  <c r="M12" i="6"/>
  <c r="M11" i="6"/>
  <c r="M10" i="6"/>
  <c r="P75" i="4"/>
  <c r="Q75" i="4"/>
  <c r="R75" i="4"/>
  <c r="S75" i="4"/>
  <c r="T75" i="4"/>
  <c r="U75" i="4"/>
  <c r="V75" i="4"/>
  <c r="W75" i="4"/>
  <c r="X75" i="4"/>
  <c r="Y75" i="4"/>
  <c r="K29" i="4"/>
  <c r="K35" i="4"/>
  <c r="L35" i="4"/>
  <c r="K36" i="4"/>
  <c r="L36" i="4" s="1"/>
  <c r="K66" i="4"/>
  <c r="L66" i="4" s="1"/>
  <c r="K67" i="4"/>
  <c r="L67" i="4" s="1"/>
  <c r="L74" i="4"/>
  <c r="L72" i="4"/>
  <c r="L73" i="4"/>
  <c r="L71" i="4"/>
  <c r="L70" i="4"/>
  <c r="L69" i="4"/>
  <c r="L68" i="4"/>
  <c r="L60" i="4"/>
  <c r="L59" i="4"/>
  <c r="L65" i="4"/>
  <c r="L64" i="4"/>
  <c r="L62" i="4"/>
  <c r="L61" i="4"/>
  <c r="L54" i="4"/>
  <c r="L51" i="4"/>
  <c r="L49" i="4"/>
  <c r="L41" i="4"/>
  <c r="L38" i="4"/>
  <c r="L32" i="4"/>
  <c r="L31" i="4"/>
  <c r="L27" i="4"/>
  <c r="L25" i="4"/>
  <c r="L22" i="4"/>
  <c r="L21" i="4"/>
  <c r="L20" i="4"/>
  <c r="L18" i="4"/>
  <c r="L17" i="4"/>
  <c r="L16" i="4"/>
  <c r="L37" i="4"/>
  <c r="L30" i="4"/>
  <c r="L33" i="4"/>
  <c r="L29" i="4"/>
  <c r="L12" i="4"/>
  <c r="L10" i="4"/>
  <c r="L11" i="4"/>
  <c r="L13" i="4"/>
  <c r="L14" i="4"/>
  <c r="L19" i="4"/>
  <c r="L23" i="4"/>
  <c r="L24" i="4"/>
  <c r="L26" i="4"/>
  <c r="L28" i="4"/>
  <c r="L34" i="4"/>
  <c r="L39" i="4"/>
  <c r="L40" i="4"/>
  <c r="L42" i="4"/>
  <c r="L43" i="4"/>
  <c r="L44" i="4"/>
  <c r="L45" i="4"/>
  <c r="L46" i="4"/>
  <c r="L47" i="4"/>
  <c r="L48" i="4"/>
  <c r="L50" i="4"/>
  <c r="L52" i="4"/>
  <c r="L53" i="4"/>
  <c r="L55" i="4"/>
  <c r="L56" i="4"/>
  <c r="L57" i="4"/>
  <c r="L58" i="4"/>
  <c r="L63" i="4"/>
  <c r="L15" i="4"/>
  <c r="L75" i="4" l="1"/>
  <c r="K75" i="4"/>
  <c r="M75" i="6"/>
  <c r="M37" i="5"/>
</calcChain>
</file>

<file path=xl/sharedStrings.xml><?xml version="1.0" encoding="utf-8"?>
<sst xmlns="http://purl.oclc.org/ooxml/spreadsheetml/main" count="2011" uniqueCount="357">
  <si>
    <t>TABLA DE RESULTADOS  Y ANÁLISIS</t>
  </si>
  <si>
    <t xml:space="preserve">Detalles </t>
  </si>
  <si>
    <t xml:space="preserve">Mes </t>
  </si>
  <si>
    <t xml:space="preserve">Tipo de Gestión </t>
  </si>
  <si>
    <t xml:space="preserve">Titular de la gestión </t>
  </si>
  <si>
    <t xml:space="preserve">Tipo de Medio </t>
  </si>
  <si>
    <t>Nombre del Medio</t>
  </si>
  <si>
    <t xml:space="preserve">Titulo  de la Publicación </t>
  </si>
  <si>
    <t xml:space="preserve">Valor Publicitario </t>
  </si>
  <si>
    <t xml:space="preserve">Valor Informativo </t>
  </si>
  <si>
    <t>Tier</t>
  </si>
  <si>
    <t>Mención de marca</t>
  </si>
  <si>
    <t xml:space="preserve">Presencia de Vocero </t>
  </si>
  <si>
    <t xml:space="preserve">Quote de Vocero </t>
  </si>
  <si>
    <t>Favorabilidad Mediática</t>
  </si>
  <si>
    <t xml:space="preserve">Sí </t>
  </si>
  <si>
    <t>No</t>
  </si>
  <si>
    <t>Positiva</t>
  </si>
  <si>
    <t xml:space="preserve">Negativa </t>
  </si>
  <si>
    <t xml:space="preserve">Neutra </t>
  </si>
  <si>
    <t>RESULTADOS TOTALES</t>
  </si>
  <si>
    <t>Cantidad por mes</t>
  </si>
  <si>
    <t>Fecha</t>
  </si>
  <si>
    <t>1 página</t>
  </si>
  <si>
    <t>Nota de Prensa</t>
  </si>
  <si>
    <t xml:space="preserve">Tamaño/           Duración de Publicación </t>
  </si>
  <si>
    <t>Telemetro</t>
  </si>
  <si>
    <t>Nex TV</t>
  </si>
  <si>
    <t xml:space="preserve">Objetivo </t>
  </si>
  <si>
    <t>Facebook</t>
  </si>
  <si>
    <t>Abril</t>
  </si>
  <si>
    <t>Abril, 2020</t>
  </si>
  <si>
    <t>Panamá América</t>
  </si>
  <si>
    <t>El Capital Financiero</t>
  </si>
  <si>
    <t>El Siglo</t>
  </si>
  <si>
    <t>1 Post</t>
  </si>
  <si>
    <t>Gestión de Entrevista</t>
  </si>
  <si>
    <t xml:space="preserve">En Segundos </t>
  </si>
  <si>
    <t>DAHUA TECHNOLOGY</t>
  </si>
  <si>
    <t xml:space="preserve">Web
</t>
  </si>
  <si>
    <t>Desarrollo de contenidos informativos que generen credibilidad, buena reputación y refuercen el valor de Dahua como una empresa que aporta al crecimiento y desarrollo de los países en los que opera. Dar a conocer los diferentes productos que brinda la empresa y su aporte a la sociedad. Activación de piezas periodísticas en radio, TV y periódicos para fortalecer a la
marca, estableciendo temas que destaquen sus valores corporativos,
tecnológicos y especialmente su aporte a los diferentes países en este momento
de emergencia mundial.</t>
  </si>
  <si>
    <t>Eco TV</t>
  </si>
  <si>
    <t>Donan segunda cámara térmica para monitoreo de temperatura corporal</t>
  </si>
  <si>
    <t>Dahua Technology dona al gobierno segunda cámara térmica para monitoreo de temperatura</t>
  </si>
  <si>
    <t>En Segundos</t>
  </si>
  <si>
    <t>Gobierno Nacional recibe donación de segunda cámara térmica</t>
  </si>
  <si>
    <t>Metro Libre</t>
  </si>
  <si>
    <t>Tecnología para la detección de pacientes con COVID-19</t>
  </si>
  <si>
    <t>La Estrella</t>
  </si>
  <si>
    <t>Dahua Technology Panamá dona segunda cámara térmica al Minsa</t>
  </si>
  <si>
    <t xml:space="preserve"> Dahua Technology Panamá dona la segunda cámara térmica para monitoreo de temperatura corporal al Gobierno Nacional</t>
  </si>
  <si>
    <t>Radio Mía Panamá</t>
  </si>
  <si>
    <t>Somos Impacto Positivo</t>
  </si>
  <si>
    <t>Donan cámara térmica para monitoreo de temperatura corporal</t>
  </si>
  <si>
    <t>Panamá 24 Horas</t>
  </si>
  <si>
    <t>Dahua Technology Panamá entrega donación de cámara térmica para medición de temperatura corporal al Ministerio de Seguridad Pública</t>
  </si>
  <si>
    <t>Empresa privada y particulares, solidarios con Panamá ante impacto del COVID-19</t>
  </si>
  <si>
    <t xml:space="preserve">Tv Plus Panamá
</t>
  </si>
  <si>
    <t>Donación cámara térmica
Gobierno Nacional recibe otra cámara térmica para facilitar el monitoreo de la temperatura corporal.</t>
  </si>
  <si>
    <t xml:space="preserve">Dahua Technology dona al gobierno segunda cámara térmica para monitoreo de temperatura #Panamá #EnSegundos </t>
  </si>
  <si>
    <t>Dahua Technology Panamá dona la segunda cámara térmica para monitoreo de temperatura corpor</t>
  </si>
  <si>
    <t xml:space="preserve">Panamá 24 Horas </t>
  </si>
  <si>
    <t>Dahua Technology #Panamá dona la segunda #cámara #térmica para monitoreo de #temperatura…</t>
  </si>
  <si>
    <t>Wang Jian</t>
  </si>
  <si>
    <t xml:space="preserve">
Con su tecnología avanzada, la empresa china #Dahua aporta su granito de arena a la causa de la lucha contra la pandemia #COVID19 en Panamá y otros países de la región. #UnidosLoHacemos 
 </t>
  </si>
  <si>
    <t>Voz de la Diáspora</t>
  </si>
  <si>
    <t>Las cámaras de detección y monitoreo térmico, una tecnología de prevención frente al contagio y expansión del COVID-19</t>
  </si>
  <si>
    <t>Cámaras de detección y monitoreo térmico, una tecnología de prevención COVID-19</t>
  </si>
  <si>
    <t>Juveacción</t>
  </si>
  <si>
    <t>Karina Rivera TV</t>
  </si>
  <si>
    <t>Mundo Escazú</t>
  </si>
  <si>
    <t>Cámaras de detección y monitoreo térmico, tecnología de prevención frente al contagio y expansión del COVID-19</t>
  </si>
  <si>
    <t xml:space="preserve">Programa ContraPortada </t>
  </si>
  <si>
    <t>Dahua Technology crea tecnología de prevención contra COVID-19</t>
  </si>
  <si>
    <t>SerTV</t>
  </si>
  <si>
    <t>MINSA recibe tecnología para detección de pacientes con COVID-19</t>
  </si>
  <si>
    <t>Pulso Mundial News</t>
  </si>
  <si>
    <t>Empresa Dahua Tchnology dona, a Panamá, cámara térmica para medición de temperatura corporal ante COVID-19</t>
  </si>
  <si>
    <t xml:space="preserve">Dia a Dia </t>
  </si>
  <si>
    <t>Entregan Donación de Cámara Térmica para Medición de la Temperarura Corporal</t>
  </si>
  <si>
    <t>El Espectador Panamá</t>
  </si>
  <si>
    <t>Dahua Technology Panamá dona la segunda cámara térmica para monitoreo de temperatura corporal al Gobierno Nacional</t>
  </si>
  <si>
    <t>Top Magazine</t>
  </si>
  <si>
    <t>Dahua Technology Panamá entrega segunda cámara térmica</t>
  </si>
  <si>
    <t>Donan cámara térmica para medición de temperatura corporal al Ministerio de Seguridad</t>
  </si>
  <si>
    <t>AYUDA I Donan cámara térmica para medición de temperatura corporal al Ministerio de Seguridad</t>
  </si>
  <si>
    <t>KPI</t>
  </si>
  <si>
    <t>Total</t>
  </si>
  <si>
    <t xml:space="preserve">Twitter
</t>
  </si>
  <si>
    <t>Tecnología para la detección de pacientes con COVID-20</t>
  </si>
  <si>
    <t xml:space="preserve">Dahua Technology Panamá dona al Minseg cámara térmica para medición de temperatura #Panamá #EnSegundos </t>
  </si>
  <si>
    <t>Dahua Technology Panamá dona al Minseg cámara térmica para medición de temperatura</t>
  </si>
  <si>
    <t>La Exitosa Panamá</t>
  </si>
  <si>
    <t>Entrevista al Ing. Enrique Luna Lora, sobre la donación de cámaras térmicas a la sede de la Policía</t>
  </si>
  <si>
    <t>Radio Panamá</t>
  </si>
  <si>
    <t>Entrevista al Ing. Enrique Luna Lora, sobre donación de cámaras térmicas al gobierno panameño por el periodista Josué Villao</t>
  </si>
  <si>
    <t>Cámara térmica para garantizar la seguridad de policías frente al COVID-19</t>
  </si>
  <si>
    <t>TVN</t>
  </si>
  <si>
    <t>Plus</t>
  </si>
  <si>
    <t>Donan a la Policía Nacional cámara térmica para prevención del COVID-19</t>
  </si>
  <si>
    <t>Instagram</t>
  </si>
  <si>
    <t>TV</t>
  </si>
  <si>
    <t>133"</t>
  </si>
  <si>
    <t>Noticiero Matutino: Donan a la Policía Nacional cámara térmica para prevención del COVID-19</t>
  </si>
  <si>
    <t xml:space="preserve">Empresa dona una cámara térmica para medición de temperatura </t>
  </si>
  <si>
    <t>Empresa dona una cámara térmica para medición de temperatura</t>
  </si>
  <si>
    <t>236"</t>
  </si>
  <si>
    <t>You Tube</t>
  </si>
  <si>
    <t>Noticiero matutino: Entrevista al Ing. Enrique Luna Lora, sobre la donación de cámaras térmicas a la sede de la Policía</t>
  </si>
  <si>
    <t>Radio</t>
  </si>
  <si>
    <t>600"</t>
  </si>
  <si>
    <t>540"</t>
  </si>
  <si>
    <t xml:space="preserve">Instagram
</t>
  </si>
  <si>
    <t>Gobierno Nacional recibe otra cámara térmica para facilitar el monitoreo de la temperatura corporal.</t>
  </si>
  <si>
    <t>150"</t>
  </si>
  <si>
    <t>720"</t>
  </si>
  <si>
    <t>Dahua Technology #Panamá entrega donación de cámara térmica para #medición de #temperatura…</t>
  </si>
  <si>
    <t>Empresario Chino</t>
  </si>
  <si>
    <t>Embajador Chino</t>
  </si>
  <si>
    <t xml:space="preserve">Empresa Dahua Tchnology dona, a Panamá entrega donación de cámara térmica para medición de temperatura cosporal al Ministerio de Seguridad Pública </t>
  </si>
  <si>
    <t>Atenogenes Rodriguez</t>
  </si>
  <si>
    <t>Lobby Panamá</t>
  </si>
  <si>
    <t>Dahua Technology Panamá entraga donación de cámara térmica para medición de temparatura corporal al Ministerios de Seguridad Pública</t>
  </si>
  <si>
    <t>Presencia China en Panamá</t>
  </si>
  <si>
    <t>Dahua Technology Panamá dona la segunda cámara térmica para monitoreo de temperatura…</t>
  </si>
  <si>
    <t xml:space="preserve">Facebook
</t>
  </si>
  <si>
    <t>La Estrella de Panamá</t>
  </si>
  <si>
    <t xml:space="preserve">Radio
</t>
  </si>
  <si>
    <t>1200"</t>
  </si>
  <si>
    <t>Más Seguridad</t>
  </si>
  <si>
    <t xml:space="preserve">Dahua Technology donó dos cámaras térmicas a Panamá, los equipos fueron entregados al Ministerio de Salud y al Ministerio de Seguridad con el propósito de ontribuir a la seguridad de la población. </t>
  </si>
  <si>
    <t>Artículo de Opinión</t>
  </si>
  <si>
    <t xml:space="preserve">Dahua Technology Panamá entrega donación de cámara térmica para medición de temperatura corporal al Ministerio de Seguridad Pública
</t>
  </si>
  <si>
    <t xml:space="preserve">Dahua Technology Panamá dona la segunda cámara térmica para medición de temperatura corporal al Gobierno Nacional
</t>
  </si>
  <si>
    <t>Dahua Technology Panamá dona la segunda cámara térmica para medición de temperatura corporal al Gobierno Nacional</t>
  </si>
  <si>
    <t xml:space="preserve">Las cámaras de detección y monitoreo térmico, una tecnología de prevención frente al contagio y expansión del COVID-19
</t>
  </si>
  <si>
    <t>Empresa Dahua Technology dona, a Panamá, cámara térmica para medición de temperatura corporal ante COVID-19</t>
  </si>
  <si>
    <t>Dahua Technology Panamá dona la segunda cámara térmica para monitoreo de temperatura</t>
  </si>
  <si>
    <t>Mayo, 2020</t>
  </si>
  <si>
    <t xml:space="preserve">Eje </t>
  </si>
  <si>
    <t xml:space="preserve">Mayo </t>
  </si>
  <si>
    <t xml:space="preserve">La contribucion de Dahua con sus Maquinas sensoras para la deteccion de la temperatura corporal en tiempos de Pandemia </t>
  </si>
  <si>
    <t xml:space="preserve">Riduca Online </t>
  </si>
  <si>
    <t>Dahua Technology lanza una solución de protección de seguridad para epidemias que ayudará a enfrentar la «nueva normalidad»</t>
  </si>
  <si>
    <t xml:space="preserve">Web </t>
  </si>
  <si>
    <t>Dahua Technology lanza una solución de protección de seguridad para epidemias</t>
  </si>
  <si>
    <t xml:space="preserve">Panama America </t>
  </si>
  <si>
    <t>Cámaras térmicas, aliadas en la lucha contra el SARS-CoV-2 en Panamá y a nivel mundial</t>
  </si>
  <si>
    <t>Web</t>
  </si>
  <si>
    <t>Radio Panama</t>
  </si>
  <si>
    <t>Uso de cámaras termográficas se ha convertido en una herramienta primordial durante el Covid-19</t>
  </si>
  <si>
    <t>Radio Mia Panama</t>
  </si>
  <si>
    <t xml:space="preserve">Telemetro </t>
  </si>
  <si>
    <t>Cámaras térmicas evitan el contagio del COVID-19 y permiten un mejor flujo de ingreso a locales</t>
  </si>
  <si>
    <t>Comunicado</t>
  </si>
  <si>
    <t>172 segundos</t>
  </si>
  <si>
    <t>Dahua Technology instala cámara térmica donada al Hospital Nicolás Solano</t>
  </si>
  <si>
    <t>Twitter</t>
  </si>
  <si>
    <t>1 post de Twitter</t>
  </si>
  <si>
    <t>La Estrella de Panama</t>
  </si>
  <si>
    <t>Dahua Technology Panamá instaló este miércoles una cámara térmica donada al Hospital Nicolás Solano de La Chorrera</t>
  </si>
  <si>
    <t>Webinar</t>
  </si>
  <si>
    <t xml:space="preserve">Uso de cámaras termográficas se ha convertido en una herramienta primordial durante el Covid-19. </t>
  </si>
  <si>
    <t xml:space="preserve">Instagram </t>
  </si>
  <si>
    <t>1 post de Instagram</t>
  </si>
  <si>
    <t>VIDEO: Cámaras térmicas evitan el contagio del COVID-19 y permiten un mejor flujo de ingreso a locales</t>
  </si>
  <si>
    <t>Desarrollan tecnología para regular el ingreso de personas a una oficina o local comercial.</t>
  </si>
  <si>
    <t>Contenido Panama</t>
  </si>
  <si>
    <t xml:space="preserve">Cámaras térmicas, aliadas en la lucha contra el SARS-CoV-2 en Panamá y a nivel mundial </t>
  </si>
  <si>
    <t>Impreso</t>
  </si>
  <si>
    <t xml:space="preserve">Television - Noticiero Matutino </t>
  </si>
  <si>
    <t>Television - Noticiero Mediodia</t>
  </si>
  <si>
    <t>Television - Noticiero Estelar</t>
  </si>
  <si>
    <t>Television - Noticiero Medianoche</t>
  </si>
  <si>
    <t>6C x 14"</t>
  </si>
  <si>
    <t xml:space="preserve">Camara termicas, alladas en la lucha contra el SARS-CoV-2 en Panama y a nivel mundial </t>
  </si>
  <si>
    <t>Mayo</t>
  </si>
  <si>
    <t xml:space="preserve">Metro Libre </t>
  </si>
  <si>
    <t>1C x 3"</t>
  </si>
  <si>
    <t>Gira de medios</t>
  </si>
  <si>
    <t>Dahua Technology lanza una solución de protección de seguridad para epidemias que ayudará a enfrentar "la nueva normalidad".</t>
  </si>
  <si>
    <t>Entrevista con el Ing. Enrique Luna</t>
  </si>
  <si>
    <t>216 segundos</t>
  </si>
  <si>
    <t>Crean cámara con IA para controlar la crisis sanitaria</t>
  </si>
  <si>
    <t>El Espectador</t>
  </si>
  <si>
    <t>Dahua Technology Panamá instala cámara térmica donada al Hospital Nicolás Solano en La Chorrera</t>
  </si>
  <si>
    <t>Xpectativapty</t>
  </si>
  <si>
    <t>1 post de Facebook</t>
  </si>
  <si>
    <t>Trendsmap</t>
  </si>
  <si>
    <t>1 portada- medio global</t>
  </si>
  <si>
    <t>La tecnología que nos ayudará a enfrentar la nueva normalidad'</t>
  </si>
  <si>
    <t>Junio, 2020</t>
  </si>
  <si>
    <t>Junio</t>
  </si>
  <si>
    <t>Eje de comunicación</t>
  </si>
  <si>
    <t>¿Cómo será la nueva normalidad en los establecimientos comerciales?</t>
  </si>
  <si>
    <t>Mercados y Tendencias</t>
  </si>
  <si>
    <t>Intrade ABC dona cámara térmica a la CNE de Costa Rica</t>
  </si>
  <si>
    <t xml:space="preserve">Revista Inversiones y Negocios </t>
  </si>
  <si>
    <t>¿CÓMO SERÁ LA NUEVA NORMALIDAD EN LOS ESTABLECIMIENTOS COMERCIALES?</t>
  </si>
  <si>
    <t xml:space="preserve">El Observador </t>
  </si>
  <si>
    <t>Pacientes con cáncer, pescadores e indígenas se vieron beneficiados con donaciones del sector privado</t>
  </si>
  <si>
    <t xml:space="preserve">Voz de la Diáspora </t>
  </si>
  <si>
    <t>Cómo será la nueva normalidad en los establecimientos comerciales?</t>
  </si>
  <si>
    <t xml:space="preserve">¿Cómo será la nueva normalidad en los establecimientos comerciales? </t>
  </si>
  <si>
    <t>La tecnología que nos ayudará a enfrentar la "nueva normalidad"</t>
  </si>
  <si>
    <t xml:space="preserve">Panamá al Día </t>
  </si>
  <si>
    <t>La tecnología que nos ayudará a enfrentar la «nueva normalidad</t>
  </si>
  <si>
    <t>ZETA</t>
  </si>
  <si>
    <t>KPI Cualitativo</t>
  </si>
  <si>
    <t>KPI Cuantitativo</t>
  </si>
  <si>
    <t>Nº de Publicación</t>
  </si>
  <si>
    <t>Nota de Prensa 3</t>
  </si>
  <si>
    <t>Nota de Prensa 2</t>
  </si>
  <si>
    <t>Nota de Prensa 1 (Mayo)</t>
  </si>
  <si>
    <t xml:space="preserve">Intrade ABC dona cámara térmica a la Comisión Nacional de Prevención de Riesgos y Atención de Emergencias CNE de Costa Rica </t>
  </si>
  <si>
    <t>Intrade ABC dona cámara térmica a la Comisión Nacional de Prevención de Riesgos y Atención de Emergencias CNE de Costa Rica</t>
  </si>
  <si>
    <t>1 post</t>
  </si>
  <si>
    <t xml:space="preserve">Desarrollo de contenidos informativos que generen credibilidad, buena reputación y refuercen el valor de Dahua como una empresa que aporta al crecimiento y desarrollo de los países en los que opera. </t>
  </si>
  <si>
    <t>Somos una empresa con prestigio en la rama de tecnología de video en más de 118 países en todo el mundo.</t>
  </si>
  <si>
    <t>Julio, 2020</t>
  </si>
  <si>
    <t>Julio</t>
  </si>
  <si>
    <t>Nota de Prensa 1 (junio)</t>
  </si>
  <si>
    <t>Conoce cómo será la nueva normalidad en los establecimientos comerciales</t>
  </si>
  <si>
    <t>PR Noticias Panamá</t>
  </si>
  <si>
    <t>http://prnoticiaspanama.com/como-sera-la-nueva-normalidad-en-los-establecimientos-comerciales/</t>
  </si>
  <si>
    <t>¿Cómo minimizar el impacto del COVID-19 por medio de las cámaras térmicas?</t>
  </si>
  <si>
    <t>XpectativaPty</t>
  </si>
  <si>
    <t>https://www.instagram.com/p/CCMRBZvB8NE/?igshid=16idd148xg8g7</t>
  </si>
  <si>
    <t>109 segundos</t>
  </si>
  <si>
    <t>El impacto del COVID-19 por medio de las cámaras térmicas</t>
  </si>
  <si>
    <t>http://www.elespectadordepanama.com/como-minimizar-el-impacto-del-covid-19-por-medio-de-las-camaras-termicas/</t>
  </si>
  <si>
    <t>Mundoescazu.com</t>
  </si>
  <si>
    <t>http://www.mundoescazu.com/index.php/noticias-escazu-negocios/4528-como-minimizar-el-impacto-del-covid-19-por-medio-de-las-camaras-termicas</t>
  </si>
  <si>
    <t>RPC Radio</t>
  </si>
  <si>
    <t>https://www.rpcradio.com/noticias/nacionales/como-minimizar-el-impacto-del-covid-19-por-medio-de-las-camaras-termicas_0_4459/</t>
  </si>
  <si>
    <t>Mención de Vocero</t>
  </si>
  <si>
    <t>Los Testimonios de Cuarentena por COVID-19</t>
  </si>
  <si>
    <t>3C x 2”</t>
  </si>
  <si>
    <t>Los Testimonios de Cuarentena por COVID-19: Ing. Enrique Luna</t>
  </si>
  <si>
    <t>Los Testimonios de Cuarentena por COVID-19: Martín Otazua</t>
  </si>
  <si>
    <t>Escenario (El Salvador)</t>
  </si>
  <si>
    <t>Cámaras térmicas como ayuda a las empresas para controlar a clientes con coronavirus</t>
  </si>
  <si>
    <t>http://www.escenariosv.com/articulo/Espectaculosycultura/camaras-termicas-como/20200722155425002952.html</t>
  </si>
  <si>
    <t>El Periodista (El Salvador)</t>
  </si>
  <si>
    <t>Las cámaras térmicas de Dahua controlan el acceso de personal a establecimientos comerciales</t>
  </si>
  <si>
    <t>http://elperiodista.com.sv/index.php/12-sala-de-prensa/14675-las-camaras-termicas-dahua-controlan-el-acceso-de-personas-a-establecimientos-comerciales</t>
  </si>
  <si>
    <t>Entrevista 1</t>
  </si>
  <si>
    <t>Entrevista a Ing. Enrique Luna sobre Papel importante que juega la tecnología en la prevención, detección y trazabilidad del COVID-19</t>
  </si>
  <si>
    <t>Televisión</t>
  </si>
  <si>
    <t>NEXTV</t>
  </si>
  <si>
    <t>120 segundos</t>
  </si>
  <si>
    <t>Papel importante que juega la tecnología en la prevención, detección y trazabilidad del COVID-19</t>
  </si>
  <si>
    <t>Entrevista 3</t>
  </si>
  <si>
    <t>Telemetro Radio</t>
  </si>
  <si>
    <t>389 segundos</t>
  </si>
  <si>
    <t>Entrevista 2</t>
  </si>
  <si>
    <t>ECOTV</t>
  </si>
  <si>
    <t>67 segundos</t>
  </si>
  <si>
    <t>Tecnología al servicio de la prevención del SARS-CoV-2</t>
  </si>
  <si>
    <t>La tecnología que ayuda a monitorear temperaturas corporales anormales</t>
  </si>
  <si>
    <t>https://www.laestrella.com.pa/cafe-estrella/cultura/200729/tecnologia-servicio-prevencion-sars-cov</t>
  </si>
  <si>
    <t>http://www.elespectadordepanama.com/la-tecnologia-que-ayuda-a-monitorear-temperaturas-corporales-anormales/</t>
  </si>
  <si>
    <t>Ver Panamá</t>
  </si>
  <si>
    <t>Dahua Technology La tecnología que ayuda a monitorear temperaturas corporales anormales</t>
  </si>
  <si>
    <t>https://verpanama.com/dahua-technology-2020-la-tecnologia-que-ayuda/</t>
  </si>
  <si>
    <t>https://twitter.com/verpanama1/status/1288846351703453698?s=20</t>
  </si>
  <si>
    <t>Panamá al dia</t>
  </si>
  <si>
    <t>https://panamaaldia.news/la-tecnologia-que-ayuda-a-monitorear-temperaturas-corporales-anormales/</t>
  </si>
  <si>
    <t>http://prnoticiaspanama.com/la-tecnologia-que-ayuda-a-monitorear-temperaturas-corporales-anormales/</t>
  </si>
  <si>
    <t>La realidad que enfrentamos para incorporarnos a una vida productiva en medio de la lucha contra COVID-19 implicará un esfuerzo en el cumplimiento de los protocolos de salud, pero además esto debe ser reforzado con tecnologías que faciliten los monitoreos. Este es el caso de las nuevas aplicaciones de Dahua Technology para el control de acceso de personas a establecimientos comerciales.</t>
  </si>
  <si>
    <t>Desarrollo de contenidos informativos que generen credibilidad, buena reputación y refuercen el valor de Dahua como una empresa que aporta al crecimiento y desarrollo de los países en los que opera. Además, dando a conocer los diferentes productos que brinda la empresa y su aporte a la sociedad. Activando piezas periodísticas en radio, TV y periódicos para fortalecer a la marca, estableciendo temas que destaquen sus valores corporativos, tecnológicos y especialmente su aporte a los diferentes países en este momento de emergencia mundial.</t>
  </si>
  <si>
    <t>6C x 14" y 6C x 8" (2 páginas)</t>
  </si>
  <si>
    <t>No Link</t>
  </si>
  <si>
    <t>Agosto, 2020</t>
  </si>
  <si>
    <t>Agosto</t>
  </si>
  <si>
    <t>Nota de Prensa 1</t>
  </si>
  <si>
    <t>¿Cómo está ayudando la inteligencia artificial a mantener el mundo activo en este 2020?</t>
  </si>
  <si>
    <t>Riduca Online</t>
  </si>
  <si>
    <t>Martes Financiero</t>
  </si>
  <si>
    <t>Tecnología que se adapta a la nueva normalidad por la pandemia</t>
  </si>
  <si>
    <t>AN Panamá</t>
  </si>
  <si>
    <t>Inteligencia Artificial y Robots ganan espacio como herramientas operativas</t>
  </si>
  <si>
    <t>La inteligencia artificial en tiempo de COVID-19</t>
  </si>
  <si>
    <t>Conoce las principales aplicaciones tecnológicas que están permitiendo que el mundo salga adelante</t>
  </si>
  <si>
    <t>334 segundos</t>
  </si>
  <si>
    <t>Entrevista a Enrique Luna, sobre la inteligencia artificial</t>
  </si>
  <si>
    <t>4C x 5"</t>
  </si>
  <si>
    <t>Bloque Informativo RD- Rep. Dominicana</t>
  </si>
  <si>
    <t>El Guazarero- Rep. Dominicana</t>
  </si>
  <si>
    <t>La Voz de la Diáspora- Regional</t>
  </si>
  <si>
    <t>Cristal Digital- Rep. Dominicana</t>
  </si>
  <si>
    <t>El Poder del Sur- Rep. Dominicana</t>
  </si>
  <si>
    <t>La tecnología que ha salvado al mundo en este 2020.</t>
  </si>
  <si>
    <r>
      <t xml:space="preserve">Desarrollamos contenidos informativos que generen </t>
    </r>
    <r>
      <rPr>
        <b/>
        <i/>
        <sz val="12"/>
        <color theme="1"/>
        <rFont val="Arial"/>
        <family val="2"/>
      </rPr>
      <t>credibilidad, buena reputación y refuercen el valor de Dahua</t>
    </r>
    <r>
      <rPr>
        <sz val="12"/>
        <color theme="1"/>
        <rFont val="Arial"/>
        <family val="2"/>
      </rPr>
      <t xml:space="preserve"> como una empresa que aporta al crecimiento y desarrollo de los países en los que opera. Además, dando a conocer los diferentes productos que brinda la empresa y su aporte a la sociedad. Activando piezas periodísticas en TV y periódicos para fortalecer a la marca, estableciendo temas que destaquen </t>
    </r>
    <r>
      <rPr>
        <b/>
        <i/>
        <sz val="12"/>
        <color theme="1"/>
        <rFont val="Arial"/>
        <family val="2"/>
      </rPr>
      <t>sus valores corporativos, tecnológicos y especialmente su aporte a los diferentes países en este momento de emergencia mundial.</t>
    </r>
  </si>
  <si>
    <t>Nota de Prensa 1 (Agosto)</t>
  </si>
  <si>
    <t>La inteligencia artificial está ayudando mantener al mundo activo en el 2020</t>
  </si>
  <si>
    <t>PR Noticias</t>
  </si>
  <si>
    <t>Panamá y la inteligencia artificial para una logística más activa</t>
  </si>
  <si>
    <t>¿Cómo la inteligencia artificial cambió la forma de viajar?</t>
  </si>
  <si>
    <t>Muy Interesante</t>
  </si>
  <si>
    <t>En Mayúscula</t>
  </si>
  <si>
    <t>Tras la pandemia la inteligencia artificial cambió la forma de viajar</t>
  </si>
  <si>
    <t>La IA contra el Covid-19 en aeropuertos</t>
  </si>
  <si>
    <t>Septiembre</t>
  </si>
  <si>
    <t>Septiembre, 2020</t>
  </si>
  <si>
    <r>
      <rPr>
        <sz val="12"/>
        <color theme="1"/>
        <rFont val="Arial"/>
        <family val="2"/>
      </rPr>
      <t xml:space="preserve">Mostramos las herramientas tecnológicas que han permitido que </t>
    </r>
    <r>
      <rPr>
        <b/>
        <i/>
        <sz val="12"/>
        <color theme="1"/>
        <rFont val="Arial"/>
        <family val="2"/>
      </rPr>
      <t>el mundo siga activo y la economía se mantenga a flote este año, pese a la emergencia sanitaria.</t>
    </r>
  </si>
  <si>
    <t>4C x 7"</t>
  </si>
  <si>
    <t>Cómo cambiará la inteligencia artificial la forma de viajar</t>
  </si>
  <si>
    <t>La inteligencia artificial cambió la forma de viajar</t>
  </si>
  <si>
    <t>Inteligencia Artificial incursiona en nuevos sectores en Panamá y la región</t>
  </si>
  <si>
    <t>Escenarios- El Salvador</t>
  </si>
  <si>
    <t>Diario Dominicano- Rep. Dominicana</t>
  </si>
  <si>
    <t>Diario Social RD- Rep. Dominicana</t>
  </si>
  <si>
    <t>Vida y Éxito- Costa Rica</t>
  </si>
  <si>
    <t>Dinero- El Salvador</t>
  </si>
  <si>
    <t>Voz de la Diáspora- Regional</t>
  </si>
  <si>
    <t>Octubre</t>
  </si>
  <si>
    <t>Octubre, 2020</t>
  </si>
  <si>
    <t>Inteligencia artificial mejora el nivel de seguridad de las actividades comerciales</t>
  </si>
  <si>
    <t>Impacto Positivo</t>
  </si>
  <si>
    <t>Estrategia y Negocios</t>
  </si>
  <si>
    <t>Hoy en Encuentro E&amp;N Por qué invertir en seguridad biométrica para impulsar el comercio</t>
  </si>
  <si>
    <t>Entrevista al Ing. Enrique Luna, sobre la inteligencia artificial</t>
  </si>
  <si>
    <t>Entrevista 4</t>
  </si>
  <si>
    <t>Entrevista 5</t>
  </si>
  <si>
    <t>Entrevista 6</t>
  </si>
  <si>
    <t>Mención de Marca 1</t>
  </si>
  <si>
    <t>Mención de Marca 2</t>
  </si>
  <si>
    <t>Conozca cómo la IA cambió la forma de viajar</t>
  </si>
  <si>
    <t>Mención de Marca 3</t>
  </si>
  <si>
    <t>Entre las experiencias de éxito que Comsmarket ha sumado en este 2020 está el trabajo con Panamá Pacífico, Volkswagen, Encuentra24, Dahua Technology, la Asociación de Universidades Particulares de Panamá, UMECIT y Tambor S.A.</t>
  </si>
  <si>
    <t>239 segundos</t>
  </si>
  <si>
    <t>100 segundos</t>
  </si>
  <si>
    <t>El Jacagüero- Rep. Dominicana</t>
  </si>
  <si>
    <t>Mundo Escazu- Costa Rica</t>
  </si>
  <si>
    <t>Forbes Centroamérica- Regional</t>
  </si>
  <si>
    <t>La inteligencia artificial ha cambiado al mundo</t>
  </si>
  <si>
    <t>Noviembre, 2020</t>
  </si>
  <si>
    <t>Noviembre</t>
  </si>
  <si>
    <t>Instalan cámara térmica donada a la municipalidad de Santa Ana en Costa Rica</t>
  </si>
  <si>
    <t>Vida y Éxito</t>
  </si>
  <si>
    <t>Dahua Technology Instala cámara térmica donada a la municipalidad de Santa Ana en Costa Rica</t>
  </si>
  <si>
    <t>https://www.vidayexito.net/negocios/periscopio/dahua-technology-instala-camara-termica-donada-a-la-municipalidad-de-santa-ana-en-costa-rica/</t>
  </si>
  <si>
    <t>Mundo Santana</t>
  </si>
  <si>
    <t>Dahua Technology Instala cámara térmica donada a la municipalidad de Santa Ana</t>
  </si>
  <si>
    <t>http://www.mundosantaana.com/index.php/noticias-santa-ana-mi-canton/1563-dahua-technology-instala-camara-termica-donada-a-la-municipalidad-de-santa-ana</t>
  </si>
  <si>
    <t>¿Cómo ha evolucionado la seguridad con la inteligencia artificial?</t>
  </si>
  <si>
    <t>¿Cómo ha evolucionado la seguridad con la inteligencia artificial</t>
  </si>
  <si>
    <t>https://www.panama24horas.com.pa/tecnologia/como-ha-evolucionado-la-seguridad-con-la-inteligencia-artificial/</t>
  </si>
  <si>
    <t>https://twitter.com/Panama24horas/status/1332363057599815680?s=20</t>
  </si>
  <si>
    <t>La Voz de la Diáspora</t>
  </si>
  <si>
    <t>https://vozdeladiasporanews.com/como-ha-evolucionado-la-seguridad-con-la-inteligencia-artificial/</t>
  </si>
  <si>
    <t>https://twitter.com/VozDiasporaSV/status/1332571859808870401?s=20</t>
  </si>
  <si>
    <t xml:space="preserve">El Espectador </t>
  </si>
  <si>
    <t>https://www.elespectadordepanama.com/como-ha-evolucionado-la-seguridad-con-la-inteligencia-artificial/</t>
  </si>
  <si>
    <t>Evoluciona la seguridad con la inteligencia artificial</t>
  </si>
  <si>
    <t>https://riducaonline.com/2020/11/30/evoluciona-la-seguridad-con-la-inteligencia-artificial/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</si>
</sst>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B/.&quot;#,##0.00;[Red]\-&quot;B/.&quot;#,##0.00"/>
    <numFmt numFmtId="164" formatCode="&quot;B/.&quot;#,##0.00"/>
  </numFmts>
  <fonts count="27">
    <font>
      <sz val="11"/>
      <color theme="1"/>
      <name val="Calibri"/>
      <family val="2"/>
      <scheme val="minor"/>
    </font>
    <font>
      <u/>
      <sz val="11"/>
      <color theme="10"/>
      <name val="Calibri"/>
      <family val="2"/>
      <scheme val="minor"/>
    </font>
    <font>
      <b/>
      <sz val="12"/>
      <color theme="1"/>
      <name val="Arial"/>
      <family val="2"/>
    </font>
    <font>
      <b/>
      <i/>
      <sz val="11"/>
      <color theme="1"/>
      <name val="Arial"/>
      <family val="2"/>
    </font>
    <font>
      <sz val="11"/>
      <color theme="1"/>
      <name val="Arial"/>
      <family val="2"/>
    </font>
    <font>
      <b/>
      <sz val="11"/>
      <color theme="1"/>
      <name val="Arial"/>
      <family val="2"/>
    </font>
    <font>
      <b/>
      <sz val="11"/>
      <color theme="0"/>
      <name val="Arial"/>
      <family val="2"/>
    </font>
    <font>
      <b/>
      <sz val="11"/>
      <name val="Arial"/>
      <family val="2"/>
    </font>
    <font>
      <sz val="12"/>
      <color theme="1"/>
      <name val="Arial"/>
      <family val="2"/>
    </font>
    <font>
      <sz val="12"/>
      <color rgb="FF000000"/>
      <name val="Arial"/>
      <family val="2"/>
    </font>
    <font>
      <sz val="12"/>
      <color rgb="FF0D0D0D"/>
      <name val="Arial"/>
      <family val="2"/>
    </font>
    <font>
      <b/>
      <sz val="11"/>
      <color rgb="FF0D0D0D"/>
      <name val="Arial"/>
      <family val="2"/>
    </font>
    <font>
      <b/>
      <sz val="14"/>
      <color theme="1"/>
      <name val="Arial"/>
      <family val="2"/>
    </font>
    <font>
      <u/>
      <sz val="11"/>
      <color theme="10"/>
      <name val="Arial"/>
      <family val="2"/>
    </font>
    <font>
      <sz val="14"/>
      <color theme="1"/>
      <name val="Arial"/>
      <family val="2"/>
    </font>
    <font>
      <b/>
      <sz val="11"/>
      <color rgb="FF000000"/>
      <name val="Arial"/>
      <family val="2"/>
    </font>
    <font>
      <b/>
      <sz val="14"/>
      <color theme="0"/>
      <name val="Arial"/>
      <family val="2"/>
    </font>
    <font>
      <u/>
      <sz val="12"/>
      <color theme="10"/>
      <name val="Arial"/>
      <family val="2"/>
    </font>
    <font>
      <sz val="12"/>
      <color rgb="FF332F2E"/>
      <name val="Arial"/>
      <family val="2"/>
    </font>
    <font>
      <u/>
      <sz val="12"/>
      <color theme="10"/>
      <name val="Arial "/>
    </font>
    <font>
      <sz val="12"/>
      <color rgb="FF000000"/>
      <name val="Arial "/>
    </font>
    <font>
      <sz val="12"/>
      <color theme="1"/>
      <name val="Arial "/>
    </font>
    <font>
      <sz val="8"/>
      <name val="Calibri"/>
      <family val="2"/>
      <scheme val="minor"/>
    </font>
    <font>
      <sz val="13"/>
      <color theme="1"/>
      <name val="Arial"/>
      <family val="2"/>
    </font>
    <font>
      <sz val="11"/>
      <color theme="1"/>
      <name val="Calibri"/>
      <family val="2"/>
      <scheme val="minor"/>
    </font>
    <font>
      <b/>
      <i/>
      <sz val="12"/>
      <color theme="1"/>
      <name val="Arial"/>
      <family val="2"/>
    </font>
    <font>
      <sz val="13"/>
      <color rgb="FF0563C1"/>
      <name val="Arial"/>
      <family val="2"/>
    </font>
  </fonts>
  <fills count="9">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rgb="FFFFFFFF"/>
        <bgColor rgb="FF000000"/>
      </patternFill>
    </fill>
    <fill>
      <patternFill patternType="solid">
        <fgColor rgb="FFEE2323"/>
        <bgColor indexed="64"/>
      </patternFill>
    </fill>
    <fill>
      <patternFill patternType="solid">
        <fgColor rgb="FF00B050"/>
        <bgColor indexed="64"/>
      </patternFill>
    </fill>
    <fill>
      <patternFill patternType="solid">
        <fgColor rgb="FF92D050"/>
        <bgColor indexed="64"/>
      </patternFill>
    </fill>
  </fills>
  <borders count="19">
    <border>
      <start/>
      <end/>
      <top/>
      <bottom/>
      <diagonal/>
    </border>
    <border>
      <start style="thin">
        <color auto="1"/>
      </start>
      <end style="thin">
        <color auto="1"/>
      </end>
      <top style="thin">
        <color auto="1"/>
      </top>
      <bottom style="thin">
        <color auto="1"/>
      </bottom>
      <diagonal/>
    </border>
    <border>
      <start style="thin">
        <color auto="1"/>
      </start>
      <end style="thin">
        <color auto="1"/>
      </end>
      <top style="thin">
        <color auto="1"/>
      </top>
      <bottom/>
      <diagonal/>
    </border>
    <border>
      <start style="thin">
        <color auto="1"/>
      </start>
      <end style="thin">
        <color auto="1"/>
      </end>
      <top/>
      <bottom style="thin">
        <color auto="1"/>
      </bottom>
      <diagonal/>
    </border>
    <border>
      <start style="medium">
        <color auto="1"/>
      </start>
      <end style="thin">
        <color auto="1"/>
      </end>
      <top style="thin">
        <color auto="1"/>
      </top>
      <bottom/>
      <diagonal/>
    </border>
    <border>
      <start/>
      <end style="thin">
        <color auto="1"/>
      </end>
      <top style="thin">
        <color auto="1"/>
      </top>
      <bottom style="thin">
        <color auto="1"/>
      </bottom>
      <diagonal/>
    </border>
    <border>
      <start/>
      <end/>
      <top/>
      <bottom style="thin">
        <color auto="1"/>
      </bottom>
      <diagonal/>
    </border>
    <border>
      <start style="medium">
        <color auto="1"/>
      </start>
      <end style="thin">
        <color auto="1"/>
      </end>
      <top/>
      <bottom style="thin">
        <color auto="1"/>
      </bottom>
      <diagonal/>
    </border>
    <border>
      <start/>
      <end style="thin">
        <color auto="1"/>
      </end>
      <top/>
      <bottom style="thin">
        <color auto="1"/>
      </bottom>
      <diagonal/>
    </border>
    <border>
      <start style="thin">
        <color auto="1"/>
      </start>
      <end style="thin">
        <color auto="1"/>
      </end>
      <top/>
      <bottom/>
      <diagonal/>
    </border>
    <border>
      <start style="thin">
        <color auto="1"/>
      </start>
      <end/>
      <top style="thin">
        <color auto="1"/>
      </top>
      <bottom/>
      <diagonal/>
    </border>
    <border>
      <start/>
      <end/>
      <top style="thin">
        <color auto="1"/>
      </top>
      <bottom/>
      <diagonal/>
    </border>
    <border>
      <start/>
      <end style="thin">
        <color auto="1"/>
      </end>
      <top style="thin">
        <color auto="1"/>
      </top>
      <bottom/>
      <diagonal/>
    </border>
    <border>
      <start style="thin">
        <color auto="1"/>
      </start>
      <end/>
      <top/>
      <bottom style="thin">
        <color auto="1"/>
      </bottom>
      <diagonal/>
    </border>
    <border>
      <start style="thin">
        <color auto="1"/>
      </start>
      <end/>
      <top style="thin">
        <color auto="1"/>
      </top>
      <bottom style="thin">
        <color auto="1"/>
      </bottom>
      <diagonal/>
    </border>
    <border>
      <start/>
      <end/>
      <top style="thin">
        <color auto="1"/>
      </top>
      <bottom style="thin">
        <color auto="1"/>
      </bottom>
      <diagonal/>
    </border>
    <border>
      <start style="medium">
        <color auto="1"/>
      </start>
      <end/>
      <top style="thin">
        <color auto="1"/>
      </top>
      <bottom/>
      <diagonal/>
    </border>
    <border>
      <start style="medium">
        <color auto="1"/>
      </start>
      <end/>
      <top/>
      <bottom style="thin">
        <color auto="1"/>
      </bottom>
      <diagonal/>
    </border>
    <border>
      <start style="medium">
        <color auto="1"/>
      </start>
      <end style="thin">
        <color auto="1"/>
      </end>
      <top/>
      <bottom/>
      <diagonal/>
    </border>
  </borders>
  <cellStyleXfs count="4">
    <xf numFmtId="0" fontId="0" fillId="0" borderId="0"/>
    <xf numFmtId="0" fontId="1" fillId="0" borderId="0" applyNumberFormat="0" applyFill="0" applyBorder="0" applyAlignment="0" applyProtection="0"/>
    <xf numFmtId="0" fontId="24" fillId="0" borderId="0"/>
    <xf numFmtId="0" fontId="1" fillId="0" borderId="0" applyNumberFormat="0" applyFill="0" applyBorder="0" applyAlignment="0" applyProtection="0"/>
  </cellStyleXfs>
  <cellXfs count="218">
    <xf numFmtId="0" fontId="0" fillId="0" borderId="0" xfId="0"/>
    <xf numFmtId="0" fontId="4" fillId="0" borderId="0" xfId="0" applyFont="1"/>
    <xf numFmtId="0" fontId="8" fillId="2" borderId="1" xfId="0" applyFont="1" applyFill="1" applyBorder="1" applyAlignment="1">
      <alignment horizontal="center" vertical="center"/>
    </xf>
    <xf numFmtId="8" fontId="10" fillId="2" borderId="1" xfId="0" applyNumberFormat="1" applyFont="1" applyFill="1" applyBorder="1" applyAlignment="1">
      <alignment horizontal="center" vertical="center" wrapText="1"/>
    </xf>
    <xf numFmtId="8" fontId="9" fillId="2" borderId="1" xfId="0" applyNumberFormat="1" applyFont="1" applyFill="1" applyBorder="1" applyAlignment="1">
      <alignment horizontal="center" vertical="center" wrapText="1"/>
    </xf>
    <xf numFmtId="0" fontId="4" fillId="2" borderId="0" xfId="0" applyFont="1" applyFill="1"/>
    <xf numFmtId="16" fontId="9" fillId="0" borderId="1" xfId="0" applyNumberFormat="1" applyFont="1" applyFill="1" applyBorder="1" applyAlignment="1">
      <alignment horizontal="center" vertical="center" wrapText="1"/>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8" fontId="10" fillId="0" borderId="1" xfId="0" applyNumberFormat="1" applyFont="1" applyFill="1" applyBorder="1" applyAlignment="1">
      <alignment horizontal="center" vertical="center" wrapText="1"/>
    </xf>
    <xf numFmtId="8" fontId="9" fillId="0" borderId="1" xfId="0" applyNumberFormat="1" applyFont="1" applyFill="1" applyBorder="1" applyAlignment="1">
      <alignment horizontal="center" vertical="center" wrapText="1"/>
    </xf>
    <xf numFmtId="46" fontId="9" fillId="0" borderId="1" xfId="0" applyNumberFormat="1" applyFont="1" applyFill="1" applyBorder="1" applyAlignment="1">
      <alignment horizontal="center" vertical="center" wrapText="1"/>
    </xf>
    <xf numFmtId="16" fontId="8" fillId="0" borderId="1" xfId="0" applyNumberFormat="1" applyFont="1" applyFill="1" applyBorder="1" applyAlignment="1">
      <alignment horizontal="center" vertical="center"/>
    </xf>
    <xf numFmtId="0" fontId="4" fillId="2" borderId="0" xfId="0" applyFont="1" applyFill="1" applyAlignment="1">
      <alignment horizontal="center" vertical="center"/>
    </xf>
    <xf numFmtId="0" fontId="8" fillId="0" borderId="1" xfId="0" quotePrefix="1" applyFont="1" applyBorder="1" applyAlignment="1">
      <alignment horizontal="center" vertical="center" wrapText="1"/>
    </xf>
    <xf numFmtId="0" fontId="13" fillId="2" borderId="1" xfId="1" applyFont="1" applyFill="1" applyBorder="1" applyAlignment="1">
      <alignment horizontal="center" vertical="center" wrapText="1"/>
    </xf>
    <xf numFmtId="0" fontId="9" fillId="5" borderId="1" xfId="0" applyFont="1" applyFill="1" applyBorder="1" applyAlignment="1">
      <alignment horizontal="center" vertical="center"/>
    </xf>
    <xf numFmtId="8" fontId="11" fillId="3" borderId="1" xfId="0" applyNumberFormat="1"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6" fillId="6" borderId="6" xfId="0" applyFont="1" applyFill="1" applyBorder="1" applyAlignment="1">
      <alignment vertical="center"/>
    </xf>
    <xf numFmtId="0" fontId="7" fillId="4" borderId="1" xfId="0" applyFont="1" applyFill="1" applyBorder="1" applyAlignment="1">
      <alignment horizontal="center" vertical="center" wrapText="1"/>
    </xf>
    <xf numFmtId="0" fontId="13" fillId="0" borderId="1" xfId="1" applyFont="1" applyFill="1" applyBorder="1" applyAlignment="1">
      <alignment horizontal="center" vertical="center" wrapText="1"/>
    </xf>
    <xf numFmtId="0" fontId="9" fillId="0" borderId="1" xfId="0" applyNumberFormat="1" applyFont="1" applyFill="1" applyBorder="1" applyAlignment="1">
      <alignment horizontal="center" vertical="center" wrapText="1"/>
    </xf>
    <xf numFmtId="0" fontId="8" fillId="2" borderId="1" xfId="0" applyNumberFormat="1" applyFont="1" applyFill="1" applyBorder="1" applyAlignment="1">
      <alignment horizontal="center" vertical="center"/>
    </xf>
    <xf numFmtId="0" fontId="9" fillId="2" borderId="1" xfId="0" applyNumberFormat="1" applyFont="1" applyFill="1" applyBorder="1" applyAlignment="1">
      <alignment horizontal="center" vertical="center" wrapText="1"/>
    </xf>
    <xf numFmtId="0" fontId="16" fillId="6" borderId="11" xfId="0" applyFont="1" applyFill="1" applyBorder="1" applyAlignment="1">
      <alignment vertical="center"/>
    </xf>
    <xf numFmtId="0" fontId="14" fillId="2" borderId="0" xfId="0" applyFont="1" applyFill="1"/>
    <xf numFmtId="0" fontId="14" fillId="0" borderId="0" xfId="0" applyFont="1"/>
    <xf numFmtId="20" fontId="8" fillId="0" borderId="1" xfId="0" applyNumberFormat="1" applyFont="1" applyFill="1" applyBorder="1" applyAlignment="1">
      <alignment horizontal="center" vertical="center"/>
    </xf>
    <xf numFmtId="20" fontId="8" fillId="2" borderId="1" xfId="0" applyNumberFormat="1" applyFont="1" applyFill="1" applyBorder="1" applyAlignment="1">
      <alignment horizontal="center" vertical="center"/>
    </xf>
    <xf numFmtId="0" fontId="11" fillId="3" borderId="1" xfId="0" applyNumberFormat="1" applyFont="1" applyFill="1" applyBorder="1" applyAlignment="1">
      <alignment horizontal="center" vertical="center" wrapText="1"/>
    </xf>
    <xf numFmtId="0" fontId="7" fillId="4" borderId="2" xfId="0" applyFont="1" applyFill="1" applyBorder="1" applyAlignment="1">
      <alignment horizontal="center" vertical="center" wrapText="1"/>
    </xf>
    <xf numFmtId="0" fontId="2" fillId="2" borderId="0" xfId="0" applyFont="1" applyFill="1" applyBorder="1" applyAlignment="1">
      <alignment horizontal="center" vertical="center"/>
    </xf>
    <xf numFmtId="0" fontId="3" fillId="2" borderId="0" xfId="0" applyFont="1" applyFill="1" applyBorder="1" applyAlignment="1">
      <alignment horizontal="center" vertical="center"/>
    </xf>
    <xf numFmtId="0" fontId="4" fillId="0" borderId="1" xfId="1" applyFont="1" applyFill="1" applyBorder="1" applyAlignment="1">
      <alignment horizontal="center" vertical="center" wrapText="1"/>
    </xf>
    <xf numFmtId="0" fontId="4" fillId="0" borderId="0" xfId="0" applyFont="1" applyAlignment="1">
      <alignment horizontal="center" wrapText="1"/>
    </xf>
    <xf numFmtId="0" fontId="9" fillId="2"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8" fillId="0" borderId="1" xfId="0" applyNumberFormat="1" applyFont="1" applyFill="1" applyBorder="1" applyAlignment="1">
      <alignment horizontal="center" vertical="center" wrapText="1"/>
    </xf>
    <xf numFmtId="0" fontId="7" fillId="4" borderId="2" xfId="0" applyFont="1" applyFill="1" applyBorder="1" applyAlignment="1">
      <alignment horizontal="center" vertical="center" wrapText="1"/>
    </xf>
    <xf numFmtId="0" fontId="2" fillId="2" borderId="0"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0" xfId="0" applyFont="1" applyFill="1" applyBorder="1" applyAlignment="1">
      <alignment horizontal="center" vertical="center"/>
    </xf>
    <xf numFmtId="0" fontId="7" fillId="4" borderId="2"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14" fillId="2" borderId="2"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7" fillId="0" borderId="1" xfId="1" applyFont="1" applyFill="1" applyBorder="1" applyAlignment="1">
      <alignment horizontal="center" vertical="center" wrapText="1"/>
    </xf>
    <xf numFmtId="0" fontId="1" fillId="0" borderId="1" xfId="1" applyFill="1" applyBorder="1" applyAlignment="1">
      <alignment horizontal="center" vertical="center" wrapText="1"/>
    </xf>
    <xf numFmtId="0" fontId="8" fillId="2" borderId="2" xfId="0" applyFont="1" applyFill="1" applyBorder="1" applyAlignment="1">
      <alignment horizontal="center" vertical="center" wrapText="1"/>
    </xf>
    <xf numFmtId="0" fontId="8" fillId="0" borderId="2" xfId="0" applyFont="1" applyFill="1" applyBorder="1" applyAlignment="1">
      <alignment horizontal="center" vertical="center" wrapText="1"/>
    </xf>
    <xf numFmtId="16" fontId="9" fillId="0" borderId="2" xfId="0" applyNumberFormat="1" applyFont="1" applyFill="1" applyBorder="1" applyAlignment="1">
      <alignment horizontal="center" vertical="center" wrapText="1"/>
    </xf>
    <xf numFmtId="0" fontId="17" fillId="0" borderId="2" xfId="1" applyFont="1" applyFill="1" applyBorder="1" applyAlignment="1">
      <alignment horizontal="center" vertical="center" wrapText="1"/>
    </xf>
    <xf numFmtId="0" fontId="8" fillId="0" borderId="2" xfId="0" applyFont="1" applyFill="1" applyBorder="1" applyAlignment="1">
      <alignment horizontal="center" vertical="center"/>
    </xf>
    <xf numFmtId="8" fontId="9" fillId="0" borderId="2" xfId="0" applyNumberFormat="1" applyFont="1" applyFill="1" applyBorder="1" applyAlignment="1">
      <alignment horizontal="center" vertical="center" wrapText="1"/>
    </xf>
    <xf numFmtId="0" fontId="9" fillId="0" borderId="2" xfId="0" applyNumberFormat="1" applyFont="1" applyFill="1" applyBorder="1" applyAlignment="1">
      <alignment horizontal="center" vertical="center" wrapText="1"/>
    </xf>
    <xf numFmtId="0" fontId="8" fillId="0" borderId="2" xfId="0" applyNumberFormat="1" applyFont="1" applyFill="1" applyBorder="1" applyAlignment="1">
      <alignment horizontal="center" vertical="center" wrapText="1"/>
    </xf>
    <xf numFmtId="0" fontId="8" fillId="2" borderId="2" xfId="0" applyNumberFormat="1" applyFont="1" applyFill="1" applyBorder="1" applyAlignment="1">
      <alignment horizontal="center" vertical="center"/>
    </xf>
    <xf numFmtId="0" fontId="8" fillId="2" borderId="2" xfId="0" applyFont="1" applyFill="1" applyBorder="1" applyAlignment="1">
      <alignment horizontal="center" vertical="center"/>
    </xf>
    <xf numFmtId="8" fontId="11" fillId="3" borderId="3" xfId="0" applyNumberFormat="1" applyFont="1" applyFill="1" applyBorder="1" applyAlignment="1">
      <alignment horizontal="center" vertical="center" wrapText="1"/>
    </xf>
    <xf numFmtId="0" fontId="11" fillId="3" borderId="3" xfId="0" applyNumberFormat="1" applyFont="1" applyFill="1" applyBorder="1" applyAlignment="1">
      <alignment horizontal="center" vertical="center" wrapText="1"/>
    </xf>
    <xf numFmtId="0" fontId="18" fillId="0" borderId="1" xfId="0" applyFont="1" applyBorder="1" applyAlignment="1">
      <alignment horizontal="center" vertical="center" wrapText="1"/>
    </xf>
    <xf numFmtId="0" fontId="1" fillId="0" borderId="2" xfId="1" applyFill="1" applyBorder="1" applyAlignment="1">
      <alignment horizontal="center" vertical="center" wrapText="1"/>
    </xf>
    <xf numFmtId="0" fontId="19" fillId="0" borderId="2" xfId="1" applyFont="1" applyFill="1" applyBorder="1" applyAlignment="1">
      <alignment horizontal="center" vertical="center" wrapText="1"/>
    </xf>
    <xf numFmtId="0" fontId="9"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8" fillId="0" borderId="0" xfId="0" applyFont="1" applyAlignment="1">
      <alignment horizontal="center" vertical="center" wrapText="1"/>
    </xf>
    <xf numFmtId="0" fontId="19" fillId="0" borderId="1" xfId="1" applyFont="1" applyFill="1" applyBorder="1" applyAlignment="1">
      <alignment horizontal="center" vertical="center" wrapText="1"/>
    </xf>
    <xf numFmtId="0" fontId="9" fillId="2" borderId="5" xfId="0" applyFont="1" applyFill="1" applyBorder="1" applyAlignment="1">
      <alignment horizontal="center" vertical="center" wrapText="1"/>
    </xf>
    <xf numFmtId="0" fontId="2" fillId="2" borderId="0" xfId="0" applyFont="1" applyFill="1" applyBorder="1" applyAlignment="1">
      <alignment horizontal="center" vertical="center"/>
    </xf>
    <xf numFmtId="0" fontId="3" fillId="2" borderId="0" xfId="0" applyFont="1" applyFill="1" applyBorder="1" applyAlignment="1">
      <alignment horizontal="center" vertical="center"/>
    </xf>
    <xf numFmtId="0" fontId="8" fillId="0" borderId="1" xfId="1" applyFont="1" applyFill="1" applyBorder="1" applyAlignment="1">
      <alignment horizontal="center" vertical="center" wrapText="1"/>
    </xf>
    <xf numFmtId="0" fontId="9" fillId="2" borderId="2" xfId="0" applyFont="1" applyFill="1" applyBorder="1" applyAlignment="1">
      <alignment horizontal="center" vertical="center" wrapText="1"/>
    </xf>
    <xf numFmtId="0" fontId="21" fillId="0" borderId="1" xfId="1" applyFont="1" applyFill="1" applyBorder="1" applyAlignment="1">
      <alignment horizontal="center" vertical="center" wrapText="1"/>
    </xf>
    <xf numFmtId="0" fontId="8" fillId="0" borderId="1" xfId="0" quotePrefix="1" applyFont="1" applyFill="1" applyBorder="1" applyAlignment="1">
      <alignment horizontal="center" vertical="center" wrapText="1"/>
    </xf>
    <xf numFmtId="0" fontId="3" fillId="2" borderId="0" xfId="0" applyFont="1" applyFill="1" applyBorder="1" applyAlignment="1">
      <alignment horizontal="center" vertical="center"/>
    </xf>
    <xf numFmtId="0" fontId="7" fillId="4" borderId="2" xfId="0" applyFont="1" applyFill="1" applyBorder="1" applyAlignment="1">
      <alignment horizontal="center" vertical="center" wrapText="1"/>
    </xf>
    <xf numFmtId="0" fontId="7" fillId="4" borderId="1" xfId="0" applyFont="1" applyFill="1" applyBorder="1" applyAlignment="1">
      <alignment horizontal="center" vertical="center"/>
    </xf>
    <xf numFmtId="0" fontId="8" fillId="7" borderId="1" xfId="0" applyNumberFormat="1" applyFont="1" applyFill="1" applyBorder="1" applyAlignment="1">
      <alignment horizontal="center" vertical="center"/>
    </xf>
    <xf numFmtId="0" fontId="1" fillId="0" borderId="1" xfId="1" applyFill="1" applyBorder="1" applyAlignment="1">
      <alignment horizontal="center" vertical="center"/>
    </xf>
    <xf numFmtId="0" fontId="4" fillId="2" borderId="1" xfId="0" applyFont="1" applyFill="1" applyBorder="1"/>
    <xf numFmtId="0" fontId="5" fillId="3" borderId="6" xfId="0" applyFont="1" applyFill="1" applyBorder="1" applyAlignment="1">
      <alignment horizontal="center" vertical="center"/>
    </xf>
    <xf numFmtId="0" fontId="4" fillId="0" borderId="0" xfId="2" applyFont="1"/>
    <xf numFmtId="0" fontId="4" fillId="2" borderId="0" xfId="2" applyFont="1" applyFill="1"/>
    <xf numFmtId="0" fontId="4" fillId="0" borderId="1" xfId="2" applyFont="1" applyBorder="1"/>
    <xf numFmtId="0" fontId="4" fillId="2" borderId="0" xfId="2" applyFont="1" applyFill="1" applyAlignment="1">
      <alignment horizontal="center" vertical="center"/>
    </xf>
    <xf numFmtId="0" fontId="11" fillId="3" borderId="3" xfId="2" applyFont="1" applyFill="1" applyBorder="1" applyAlignment="1">
      <alignment horizontal="center" vertical="center" wrapText="1"/>
    </xf>
    <xf numFmtId="8" fontId="11" fillId="3" borderId="3" xfId="2" applyNumberFormat="1" applyFont="1" applyFill="1" applyBorder="1" applyAlignment="1">
      <alignment horizontal="center" vertical="center" wrapText="1"/>
    </xf>
    <xf numFmtId="0" fontId="5" fillId="3" borderId="6" xfId="2" applyFont="1" applyFill="1" applyBorder="1" applyAlignment="1">
      <alignment horizontal="center" vertical="center"/>
    </xf>
    <xf numFmtId="0" fontId="1" fillId="0" borderId="0" xfId="3" applyBorder="1" applyAlignment="1">
      <alignment horizontal="center" vertical="center" wrapText="1"/>
    </xf>
    <xf numFmtId="0" fontId="23" fillId="0" borderId="1" xfId="2" applyFont="1" applyBorder="1" applyAlignment="1">
      <alignment horizontal="center" vertical="center" wrapText="1"/>
    </xf>
    <xf numFmtId="0" fontId="23" fillId="0" borderId="14" xfId="2" applyFont="1" applyBorder="1" applyAlignment="1">
      <alignment horizontal="center" vertical="center" wrapText="1"/>
    </xf>
    <xf numFmtId="0" fontId="23" fillId="8" borderId="1" xfId="2" applyFont="1" applyFill="1" applyBorder="1" applyAlignment="1">
      <alignment horizontal="center" vertical="center" wrapText="1"/>
    </xf>
    <xf numFmtId="8" fontId="9" fillId="0" borderId="1" xfId="2" applyNumberFormat="1" applyFont="1" applyBorder="1" applyAlignment="1">
      <alignment horizontal="center" vertical="center" wrapText="1"/>
    </xf>
    <xf numFmtId="0" fontId="1" fillId="0" borderId="1" xfId="3" applyBorder="1" applyAlignment="1">
      <alignment horizontal="center" vertical="center" wrapText="1"/>
    </xf>
    <xf numFmtId="16" fontId="23" fillId="0" borderId="1" xfId="2" applyNumberFormat="1" applyFont="1" applyBorder="1" applyAlignment="1">
      <alignment horizontal="center" vertical="center" wrapText="1"/>
    </xf>
    <xf numFmtId="0" fontId="8" fillId="2" borderId="1" xfId="2" applyFont="1" applyFill="1" applyBorder="1" applyAlignment="1">
      <alignment horizontal="center" vertical="center" wrapText="1"/>
    </xf>
    <xf numFmtId="0" fontId="7" fillId="4" borderId="1" xfId="2" applyFont="1" applyFill="1" applyBorder="1" applyAlignment="1">
      <alignment horizontal="center" vertical="center" wrapText="1"/>
    </xf>
    <xf numFmtId="0" fontId="7" fillId="4" borderId="10" xfId="2" applyFont="1" applyFill="1" applyBorder="1" applyAlignment="1">
      <alignment horizontal="center" vertical="center" wrapText="1"/>
    </xf>
    <xf numFmtId="0" fontId="7" fillId="4" borderId="2" xfId="2" applyFont="1" applyFill="1" applyBorder="1" applyAlignment="1">
      <alignment horizontal="center" vertical="center" wrapText="1"/>
    </xf>
    <xf numFmtId="0" fontId="7" fillId="4" borderId="2" xfId="2" applyFont="1" applyFill="1" applyBorder="1" applyAlignment="1">
      <alignment horizontal="center" vertical="center"/>
    </xf>
    <xf numFmtId="0" fontId="14" fillId="0" borderId="0" xfId="2" applyFont="1"/>
    <xf numFmtId="0" fontId="14" fillId="2" borderId="0" xfId="2" applyFont="1" applyFill="1"/>
    <xf numFmtId="0" fontId="3" fillId="2" borderId="0" xfId="2" applyFont="1" applyFill="1" applyAlignment="1">
      <alignment horizontal="center" vertical="center"/>
    </xf>
    <xf numFmtId="0" fontId="2" fillId="2" borderId="0" xfId="2" applyFont="1" applyFill="1" applyAlignment="1">
      <alignment horizontal="center" vertical="center"/>
    </xf>
    <xf numFmtId="0" fontId="7" fillId="4" borderId="2" xfId="2" applyFont="1" applyFill="1" applyBorder="1" applyAlignment="1">
      <alignment horizontal="center" vertical="center" wrapText="1"/>
    </xf>
    <xf numFmtId="0" fontId="2" fillId="2" borderId="0" xfId="2" applyFont="1" applyFill="1" applyAlignment="1">
      <alignment horizontal="center" vertical="center"/>
    </xf>
    <xf numFmtId="0" fontId="3" fillId="2" borderId="0" xfId="2" applyFont="1" applyFill="1" applyAlignment="1">
      <alignment horizontal="center" vertical="center"/>
    </xf>
    <xf numFmtId="0" fontId="0" fillId="0" borderId="0" xfId="0" applyFill="1" applyAlignment="1">
      <alignment horizontal="center" vertical="center"/>
    </xf>
    <xf numFmtId="0" fontId="23" fillId="0" borderId="1" xfId="0" applyFont="1" applyBorder="1" applyAlignment="1">
      <alignment horizontal="center" vertical="center" wrapText="1"/>
    </xf>
    <xf numFmtId="16" fontId="23" fillId="0" borderId="1" xfId="0" applyNumberFormat="1" applyFont="1" applyBorder="1" applyAlignment="1">
      <alignment horizontal="center" vertical="center" wrapText="1"/>
    </xf>
    <xf numFmtId="0" fontId="1" fillId="0" borderId="1" xfId="1" applyBorder="1" applyAlignment="1">
      <alignment horizontal="center" vertical="center" wrapText="1"/>
    </xf>
    <xf numFmtId="0" fontId="7" fillId="4" borderId="2" xfId="2" applyFont="1" applyFill="1" applyBorder="1" applyAlignment="1">
      <alignment horizontal="center" vertical="center" wrapText="1"/>
    </xf>
    <xf numFmtId="0" fontId="2" fillId="2" borderId="0" xfId="2" applyFont="1" applyFill="1" applyAlignment="1">
      <alignment horizontal="center" vertical="center"/>
    </xf>
    <xf numFmtId="0" fontId="3" fillId="2" borderId="0" xfId="2" applyFont="1" applyFill="1" applyAlignment="1">
      <alignment horizontal="center" vertical="center"/>
    </xf>
    <xf numFmtId="0" fontId="23" fillId="0" borderId="1" xfId="0" applyFont="1" applyBorder="1" applyAlignment="1">
      <alignment horizontal="center" vertical="center" wrapText="1"/>
    </xf>
    <xf numFmtId="0" fontId="26" fillId="0" borderId="1" xfId="0" applyFont="1" applyBorder="1" applyAlignment="1">
      <alignment horizontal="center" vertical="center" wrapText="1"/>
    </xf>
    <xf numFmtId="164" fontId="23"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0" fontId="23" fillId="0" borderId="0" xfId="0" applyFont="1" applyAlignment="1">
      <alignment horizontal="center" vertical="center"/>
    </xf>
    <xf numFmtId="0" fontId="7" fillId="4" borderId="2" xfId="2" applyFont="1" applyFill="1" applyBorder="1" applyAlignment="1">
      <alignment horizontal="center" vertical="center" wrapText="1"/>
    </xf>
    <xf numFmtId="0" fontId="2" fillId="2" borderId="0" xfId="2" applyFont="1" applyFill="1" applyAlignment="1">
      <alignment horizontal="center" vertical="center"/>
    </xf>
    <xf numFmtId="0" fontId="3" fillId="2" borderId="0" xfId="2" applyFont="1" applyFill="1" applyAlignment="1">
      <alignment horizontal="center" vertical="center"/>
    </xf>
    <xf numFmtId="0" fontId="23"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7" fillId="4" borderId="2" xfId="2" applyFont="1" applyFill="1" applyBorder="1" applyAlignment="1">
      <alignment horizontal="center" vertical="center" wrapText="1"/>
    </xf>
    <xf numFmtId="0" fontId="2" fillId="2" borderId="0" xfId="2" applyFont="1" applyFill="1" applyAlignment="1">
      <alignment horizontal="center" vertical="center"/>
    </xf>
    <xf numFmtId="0" fontId="3" fillId="2" borderId="0" xfId="2" applyFont="1" applyFill="1" applyAlignment="1">
      <alignment horizontal="center" vertical="center"/>
    </xf>
    <xf numFmtId="0" fontId="23" fillId="0" borderId="1" xfId="0" applyFont="1" applyBorder="1" applyAlignment="1">
      <alignment horizontal="center" vertical="center" wrapText="1"/>
    </xf>
    <xf numFmtId="0" fontId="5" fillId="3" borderId="13" xfId="0" applyFont="1" applyFill="1" applyBorder="1" applyAlignment="1">
      <alignment horizontal="right" vertical="center" indent="1"/>
    </xf>
    <xf numFmtId="0" fontId="5" fillId="3" borderId="6" xfId="0" applyFont="1" applyFill="1" applyBorder="1" applyAlignment="1">
      <alignment horizontal="right" vertical="center" indent="1"/>
    </xf>
    <xf numFmtId="0" fontId="5" fillId="3" borderId="8" xfId="0" applyFont="1" applyFill="1" applyBorder="1" applyAlignment="1">
      <alignment horizontal="right" vertical="center" indent="1"/>
    </xf>
    <xf numFmtId="0" fontId="7" fillId="4" borderId="10" xfId="0" applyFont="1" applyFill="1" applyBorder="1" applyAlignment="1">
      <alignment horizontal="center" vertical="center"/>
    </xf>
    <xf numFmtId="0" fontId="7" fillId="4" borderId="11" xfId="0" applyFont="1" applyFill="1" applyBorder="1" applyAlignment="1">
      <alignment horizontal="center" vertical="center"/>
    </xf>
    <xf numFmtId="0" fontId="7" fillId="4" borderId="12" xfId="0" applyFont="1" applyFill="1" applyBorder="1" applyAlignment="1">
      <alignment horizontal="center" vertical="center"/>
    </xf>
    <xf numFmtId="0" fontId="7" fillId="4" borderId="14"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4"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15" xfId="0" applyFont="1" applyFill="1" applyBorder="1" applyAlignment="1">
      <alignment horizontal="center" vertical="center" wrapText="1"/>
    </xf>
    <xf numFmtId="0" fontId="14" fillId="2" borderId="2"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2" fillId="2" borderId="0" xfId="0" applyFont="1" applyFill="1" applyBorder="1" applyAlignment="1">
      <alignment horizontal="center" vertical="center"/>
    </xf>
    <xf numFmtId="0" fontId="3" fillId="2" borderId="0" xfId="0" applyFont="1" applyFill="1" applyBorder="1" applyAlignment="1">
      <alignment horizontal="center" vertical="center"/>
    </xf>
    <xf numFmtId="0" fontId="12" fillId="2" borderId="0" xfId="0" applyFont="1" applyFill="1" applyBorder="1" applyAlignment="1">
      <alignment horizontal="center" vertical="center"/>
    </xf>
    <xf numFmtId="17" fontId="12" fillId="2" borderId="6" xfId="0" applyNumberFormat="1" applyFont="1" applyFill="1" applyBorder="1" applyAlignment="1">
      <alignment horizontal="center" vertical="center"/>
    </xf>
    <xf numFmtId="0" fontId="6" fillId="6" borderId="16" xfId="0" applyFont="1" applyFill="1" applyBorder="1" applyAlignment="1">
      <alignment horizontal="center" vertical="center"/>
    </xf>
    <xf numFmtId="0" fontId="6" fillId="6" borderId="11" xfId="0" applyFont="1" applyFill="1" applyBorder="1" applyAlignment="1">
      <alignment horizontal="center" vertical="center"/>
    </xf>
    <xf numFmtId="0" fontId="6" fillId="6" borderId="17" xfId="0" applyFont="1" applyFill="1" applyBorder="1" applyAlignment="1">
      <alignment horizontal="center" vertical="center"/>
    </xf>
    <xf numFmtId="0" fontId="6" fillId="6" borderId="6" xfId="0" applyFont="1" applyFill="1" applyBorder="1" applyAlignment="1">
      <alignment horizontal="center" vertical="center"/>
    </xf>
    <xf numFmtId="0" fontId="8" fillId="0" borderId="2"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0" borderId="2" xfId="0" quotePrefix="1" applyFont="1" applyFill="1" applyBorder="1" applyAlignment="1">
      <alignment horizontal="center" vertical="center" wrapText="1"/>
    </xf>
    <xf numFmtId="0" fontId="8" fillId="0" borderId="3" xfId="0" quotePrefix="1" applyFont="1" applyFill="1" applyBorder="1" applyAlignment="1">
      <alignment horizontal="center" vertical="center" wrapText="1"/>
    </xf>
    <xf numFmtId="0" fontId="7" fillId="4" borderId="1" xfId="0" applyFont="1" applyFill="1" applyBorder="1" applyAlignment="1">
      <alignment horizontal="center" vertical="center"/>
    </xf>
    <xf numFmtId="0" fontId="6" fillId="6" borderId="1" xfId="0" applyFont="1" applyFill="1" applyBorder="1" applyAlignment="1">
      <alignment horizontal="center" vertical="center"/>
    </xf>
    <xf numFmtId="0" fontId="7" fillId="4" borderId="14" xfId="0" applyFont="1" applyFill="1" applyBorder="1" applyAlignment="1">
      <alignment horizontal="center" vertical="center"/>
    </xf>
    <xf numFmtId="0" fontId="7" fillId="4" borderId="15" xfId="0" applyFont="1" applyFill="1" applyBorder="1" applyAlignment="1">
      <alignment horizontal="center" vertical="center"/>
    </xf>
    <xf numFmtId="0" fontId="7" fillId="4" borderId="5" xfId="0" applyFont="1" applyFill="1" applyBorder="1" applyAlignment="1">
      <alignment horizontal="center" vertical="center"/>
    </xf>
    <xf numFmtId="0" fontId="5" fillId="3" borderId="14" xfId="0" applyFont="1" applyFill="1" applyBorder="1" applyAlignment="1">
      <alignment horizontal="right" vertical="center"/>
    </xf>
    <xf numFmtId="0" fontId="5" fillId="3" borderId="15" xfId="0" applyFont="1" applyFill="1" applyBorder="1" applyAlignment="1">
      <alignment horizontal="right" vertical="center"/>
    </xf>
    <xf numFmtId="0" fontId="5" fillId="3" borderId="5" xfId="0" applyFont="1" applyFill="1" applyBorder="1" applyAlignment="1">
      <alignment horizontal="right" vertical="center"/>
    </xf>
    <xf numFmtId="0" fontId="2" fillId="2" borderId="0" xfId="2" applyFont="1" applyFill="1" applyAlignment="1">
      <alignment horizontal="center" vertical="center"/>
    </xf>
    <xf numFmtId="0" fontId="3" fillId="2" borderId="0" xfId="2" applyFont="1" applyFill="1" applyAlignment="1">
      <alignment horizontal="center" vertical="center"/>
    </xf>
    <xf numFmtId="0" fontId="12" fillId="2" borderId="0" xfId="2" applyFont="1" applyFill="1" applyAlignment="1">
      <alignment horizontal="center" vertical="center"/>
    </xf>
    <xf numFmtId="17" fontId="12" fillId="2" borderId="6" xfId="2" applyNumberFormat="1" applyFont="1" applyFill="1" applyBorder="1" applyAlignment="1">
      <alignment horizontal="center" vertical="center"/>
    </xf>
    <xf numFmtId="0" fontId="5" fillId="3" borderId="14" xfId="2" applyFont="1" applyFill="1" applyBorder="1" applyAlignment="1">
      <alignment horizontal="right" vertical="center"/>
    </xf>
    <xf numFmtId="0" fontId="5" fillId="3" borderId="15" xfId="2" applyFont="1" applyFill="1" applyBorder="1" applyAlignment="1">
      <alignment horizontal="right" vertical="center"/>
    </xf>
    <xf numFmtId="0" fontId="5" fillId="3" borderId="5" xfId="2" applyFont="1" applyFill="1" applyBorder="1" applyAlignment="1">
      <alignment horizontal="right" vertical="center"/>
    </xf>
    <xf numFmtId="0" fontId="23" fillId="0" borderId="2" xfId="2" applyFont="1" applyBorder="1" applyAlignment="1">
      <alignment horizontal="center" vertical="center" wrapText="1"/>
    </xf>
    <xf numFmtId="0" fontId="23" fillId="0" borderId="3" xfId="2" applyFont="1" applyBorder="1" applyAlignment="1">
      <alignment horizontal="center" vertical="center" wrapText="1"/>
    </xf>
    <xf numFmtId="0" fontId="23" fillId="0" borderId="9" xfId="2" applyFont="1" applyBorder="1" applyAlignment="1">
      <alignment horizontal="center" vertical="center" wrapText="1"/>
    </xf>
    <xf numFmtId="0" fontId="6" fillId="6" borderId="14" xfId="2" applyFont="1" applyFill="1" applyBorder="1" applyAlignment="1">
      <alignment horizontal="center" vertical="center"/>
    </xf>
    <xf numFmtId="0" fontId="6" fillId="6" borderId="15" xfId="2" applyFont="1" applyFill="1" applyBorder="1" applyAlignment="1">
      <alignment horizontal="center" vertical="center"/>
    </xf>
    <xf numFmtId="0" fontId="6" fillId="6" borderId="5" xfId="2" applyFont="1" applyFill="1" applyBorder="1" applyAlignment="1">
      <alignment horizontal="center" vertical="center"/>
    </xf>
    <xf numFmtId="0" fontId="7" fillId="4" borderId="14" xfId="2" applyFont="1" applyFill="1" applyBorder="1" applyAlignment="1">
      <alignment horizontal="center" vertical="center" wrapText="1"/>
    </xf>
    <xf numFmtId="0" fontId="7" fillId="4" borderId="15" xfId="2" applyFont="1" applyFill="1" applyBorder="1" applyAlignment="1">
      <alignment horizontal="center" vertical="center" wrapText="1"/>
    </xf>
    <xf numFmtId="0" fontId="7" fillId="4" borderId="5" xfId="2" applyFont="1" applyFill="1" applyBorder="1" applyAlignment="1">
      <alignment horizontal="center" vertical="center" wrapText="1"/>
    </xf>
    <xf numFmtId="0" fontId="7" fillId="4" borderId="2" xfId="2" applyFont="1" applyFill="1" applyBorder="1" applyAlignment="1">
      <alignment horizontal="center" vertical="center" wrapText="1"/>
    </xf>
    <xf numFmtId="0" fontId="7" fillId="4" borderId="3" xfId="2" applyFont="1" applyFill="1" applyBorder="1" applyAlignment="1">
      <alignment horizontal="center" vertical="center" wrapText="1"/>
    </xf>
    <xf numFmtId="0" fontId="7" fillId="4" borderId="4" xfId="2" applyFont="1" applyFill="1" applyBorder="1" applyAlignment="1">
      <alignment horizontal="center" vertical="center" wrapText="1"/>
    </xf>
    <xf numFmtId="0" fontId="7" fillId="4" borderId="7" xfId="2" applyFont="1" applyFill="1" applyBorder="1" applyAlignment="1">
      <alignment horizontal="center" vertical="center" wrapText="1"/>
    </xf>
    <xf numFmtId="0" fontId="8" fillId="2" borderId="2" xfId="2" applyFont="1" applyFill="1" applyBorder="1" applyAlignment="1">
      <alignment horizontal="center" vertical="center" wrapText="1"/>
    </xf>
    <xf numFmtId="0" fontId="8" fillId="2" borderId="9" xfId="2" applyFont="1" applyFill="1" applyBorder="1" applyAlignment="1">
      <alignment horizontal="center" vertical="center" wrapText="1"/>
    </xf>
    <xf numFmtId="0" fontId="8" fillId="2" borderId="3" xfId="2" applyFont="1" applyFill="1" applyBorder="1" applyAlignment="1">
      <alignment horizontal="center" vertical="center" wrapText="1"/>
    </xf>
    <xf numFmtId="0" fontId="7" fillId="4" borderId="9" xfId="2"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2" xfId="0" applyFont="1" applyBorder="1" applyAlignment="1">
      <alignment horizontal="center" vertical="center" wrapText="1"/>
    </xf>
    <xf numFmtId="0" fontId="23" fillId="0" borderId="9" xfId="0" applyFont="1" applyBorder="1" applyAlignment="1">
      <alignment horizontal="center" vertical="center" wrapText="1"/>
    </xf>
    <xf numFmtId="0" fontId="23" fillId="0" borderId="3" xfId="0" applyFont="1" applyBorder="1" applyAlignment="1">
      <alignment horizontal="center" vertical="center" wrapText="1"/>
    </xf>
    <xf numFmtId="0" fontId="5" fillId="3" borderId="13" xfId="2" applyFont="1" applyFill="1" applyBorder="1" applyAlignment="1">
      <alignment horizontal="right" vertical="center"/>
    </xf>
    <xf numFmtId="0" fontId="5" fillId="3" borderId="6" xfId="2" applyFont="1" applyFill="1" applyBorder="1" applyAlignment="1">
      <alignment horizontal="right" vertical="center"/>
    </xf>
    <xf numFmtId="0" fontId="5" fillId="3" borderId="8" xfId="2" applyFont="1" applyFill="1" applyBorder="1" applyAlignment="1">
      <alignment horizontal="right" vertical="center"/>
    </xf>
    <xf numFmtId="0" fontId="8" fillId="2" borderId="2" xfId="2" applyFont="1" applyFill="1" applyBorder="1" applyAlignment="1">
      <alignment horizontal="center" vertical="top" wrapText="1"/>
    </xf>
    <xf numFmtId="0" fontId="8" fillId="2" borderId="9" xfId="2" applyFont="1" applyFill="1" applyBorder="1" applyAlignment="1">
      <alignment horizontal="center" vertical="top" wrapText="1"/>
    </xf>
    <xf numFmtId="0" fontId="8" fillId="2" borderId="3" xfId="2" applyFont="1" applyFill="1" applyBorder="1" applyAlignment="1">
      <alignment horizontal="center" vertical="top" wrapText="1"/>
    </xf>
    <xf numFmtId="0" fontId="25" fillId="2" borderId="2" xfId="2" applyFont="1" applyFill="1" applyBorder="1" applyAlignment="1">
      <alignment horizontal="center" vertical="top" wrapText="1"/>
    </xf>
    <xf numFmtId="0" fontId="7" fillId="4" borderId="18" xfId="2" applyFont="1" applyFill="1" applyBorder="1" applyAlignment="1">
      <alignment horizontal="center" vertical="center" wrapText="1"/>
    </xf>
    <xf numFmtId="0" fontId="25" fillId="2" borderId="9" xfId="2" applyFont="1" applyFill="1" applyBorder="1" applyAlignment="1">
      <alignment horizontal="center" vertical="top" wrapText="1"/>
    </xf>
    <xf numFmtId="0" fontId="25" fillId="2" borderId="3" xfId="2" applyFont="1" applyFill="1" applyBorder="1" applyAlignment="1">
      <alignment horizontal="center" vertical="top" wrapText="1"/>
    </xf>
    <xf numFmtId="0" fontId="8" fillId="2" borderId="1" xfId="2" applyFont="1" applyFill="1" applyBorder="1" applyAlignment="1">
      <alignment horizontal="center" vertical="top" wrapText="1"/>
    </xf>
    <xf numFmtId="0" fontId="25" fillId="2" borderId="1" xfId="2" applyFont="1" applyFill="1" applyBorder="1" applyAlignment="1">
      <alignment horizontal="center" vertical="top" wrapText="1"/>
    </xf>
    <xf numFmtId="0" fontId="8" fillId="2" borderId="1" xfId="2" applyFont="1" applyFill="1" applyBorder="1" applyAlignment="1">
      <alignment vertical="top" wrapText="1"/>
    </xf>
    <xf numFmtId="0" fontId="25" fillId="2" borderId="1" xfId="2" applyFont="1" applyFill="1" applyBorder="1" applyAlignment="1">
      <alignment vertical="top" wrapText="1"/>
    </xf>
  </cellXfs>
  <cellStyles count="4">
    <cellStyle name="Hipervínculo" xfId="1" builtinId="8"/>
    <cellStyle name="Hipervínculo 2" xfId="3" xr:uid="{21FBA232-F8F8-BD46-A66A-9607B62B435E}"/>
    <cellStyle name="Normal" xfId="0" builtinId="0"/>
    <cellStyle name="Normal 2" xfId="2" xr:uid="{FEE837E8-37C6-874E-A499-65C023A73B9C}"/>
  </cellStyles>
  <dxfs count="0"/>
  <tableStyles count="0" defaultTableStyle="TableStyleMedium2" defaultPivotStyle="PivotStyleLight16"/>
  <colors>
    <mruColors>
      <color rgb="FFEE2323"/>
      <color rgb="FFBFBFBF"/>
      <color rgb="FF061F5B"/>
      <color rgb="FFEA16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calcChain" Target="calcChain.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tyles" Target="styles.xml"/><Relationship Id="rId5" Type="http://purl.oclc.org/ooxml/officeDocument/relationships/worksheet" Target="worksheets/sheet5.xml"/><Relationship Id="rId10" Type="http://purl.oclc.org/ooxml/officeDocument/relationships/theme" Target="theme/theme1.xml"/><Relationship Id="rId4" Type="http://purl.oclc.org/ooxml/officeDocument/relationships/worksheet" Target="worksheets/sheet4.xml"/><Relationship Id="rId9" Type="http://purl.oclc.org/ooxml/officeDocument/relationships/worksheet" Target="worksheets/sheet9.xml"/></Relationships>
</file>

<file path=xl/drawings/_rels/drawing1.xml.rels><?xml version="1.0" encoding="UTF-8" standalone="yes"?>
<Relationships xmlns="http://schemas.openxmlformats.org/package/2006/relationships"><Relationship Id="rId1" Type="http://purl.oclc.org/ooxml/officeDocument/relationships/image" Target="../media/image1.emf"/></Relationships>
</file>

<file path=xl/drawings/_rels/drawing2.xml.rels><?xml version="1.0" encoding="UTF-8" standalone="yes"?>
<Relationships xmlns="http://schemas.openxmlformats.org/package/2006/relationships"><Relationship Id="rId1" Type="http://purl.oclc.org/ooxml/officeDocument/relationships/image" Target="../media/image1.emf"/></Relationships>
</file>

<file path=xl/drawings/_rels/drawing3.xml.rels><?xml version="1.0" encoding="UTF-8" standalone="yes"?>
<Relationships xmlns="http://schemas.openxmlformats.org/package/2006/relationships"><Relationship Id="rId1" Type="http://purl.oclc.org/ooxml/officeDocument/relationships/image" Target="../media/image1.emf"/></Relationships>
</file>

<file path=xl/drawings/_rels/drawing4.xml.rels><?xml version="1.0" encoding="UTF-8" standalone="yes"?>
<Relationships xmlns="http://schemas.openxmlformats.org/package/2006/relationships"><Relationship Id="rId1" Type="http://purl.oclc.org/ooxml/officeDocument/relationships/image" Target="../media/image1.emf"/></Relationships>
</file>

<file path=xl/drawings/_rels/drawing5.xml.rels><?xml version="1.0" encoding="UTF-8" standalone="yes"?>
<Relationships xmlns="http://schemas.openxmlformats.org/package/2006/relationships"><Relationship Id="rId1" Type="http://purl.oclc.org/ooxml/officeDocument/relationships/image" Target="../media/image1.emf"/></Relationships>
</file>

<file path=xl/drawings/_rels/drawing6.xml.rels><?xml version="1.0" encoding="UTF-8" standalone="yes"?>
<Relationships xmlns="http://schemas.openxmlformats.org/package/2006/relationships"><Relationship Id="rId1" Type="http://purl.oclc.org/ooxml/officeDocument/relationships/image" Target="../media/image1.emf"/></Relationships>
</file>

<file path=xl/drawings/_rels/drawing7.xml.rels><?xml version="1.0" encoding="UTF-8" standalone="yes"?>
<Relationships xmlns="http://schemas.openxmlformats.org/package/2006/relationships"><Relationship Id="rId1" Type="http://purl.oclc.org/ooxml/officeDocument/relationships/image" Target="../media/image1.emf"/></Relationships>
</file>

<file path=xl/drawings/_rels/drawing8.xml.rels><?xml version="1.0" encoding="UTF-8" standalone="yes"?>
<Relationships xmlns="http://schemas.openxmlformats.org/package/2006/relationships"><Relationship Id="rId1" Type="http://purl.oclc.org/ooxml/officeDocument/relationships/image" Target="../media/image1.emf"/></Relationships>
</file>

<file path=xl/drawings/_rels/drawing9.xml.rels><?xml version="1.0" encoding="UTF-8" standalone="yes"?>
<Relationships xmlns="http://schemas.openxmlformats.org/package/2006/relationships"><Relationship Id="rId1" Type="http://purl.oclc.org/ooxml/officeDocument/relationships/image" Target="../media/image1.emf"/></Relationships>
</file>

<file path=xl/drawings/drawing1.xml><?xml version="1.0" encoding="utf-8"?>
<xdr:wsDr xmlns:xdr="http://purl.oclc.org/ooxml/drawingml/spreadsheetDrawing" xmlns:a="http://purl.oclc.org/ooxml/drawingml/main">
  <xdr:twoCellAnchor editAs="oneCell">
    <xdr:from>
      <xdr:col>22</xdr:col>
      <xdr:colOff>753533</xdr:colOff>
      <xdr:row>2</xdr:row>
      <xdr:rowOff>321733</xdr:rowOff>
    </xdr:from>
    <xdr:to>
      <xdr:col>25</xdr:col>
      <xdr:colOff>210249</xdr:colOff>
      <xdr:row>5</xdr:row>
      <xdr:rowOff>30900</xdr:rowOff>
    </xdr:to>
    <xdr:pic>
      <xdr:nvPicPr>
        <xdr:cNvPr id="2" name="Imagen 1">
          <a:extLst>
            <a:ext uri="{FF2B5EF4-FFF2-40B4-BE49-F238E27FC236}">
              <a16:creationId xmlns:a16="http://schemas.microsoft.com/office/drawing/2014/main" id="{0030C9D9-A55B-DF4B-9B13-64785DD06389}"/>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Lst>
        </a:blip>
        <a:stretch>
          <a:fillRect/>
        </a:stretch>
      </xdr:blipFill>
      <xdr:spPr>
        <a:xfrm>
          <a:off x="31906633" y="842433"/>
          <a:ext cx="1933216" cy="585467"/>
        </a:xfrm>
        <a:prstGeom prst="rect">
          <a:avLst/>
        </a:prstGeom>
      </xdr:spPr>
    </xdr:pic>
    <xdr:clientData/>
  </xdr:twoCellAnchor>
</xdr:wsDr>
</file>

<file path=xl/drawings/drawing2.xml><?xml version="1.0" encoding="utf-8"?>
<xdr:wsDr xmlns:xdr="http://purl.oclc.org/ooxml/drawingml/spreadsheetDrawing" xmlns:a="http://purl.oclc.org/ooxml/drawingml/main">
  <xdr:twoCellAnchor editAs="oneCell">
    <xdr:from>
      <xdr:col>21</xdr:col>
      <xdr:colOff>753533</xdr:colOff>
      <xdr:row>2</xdr:row>
      <xdr:rowOff>321733</xdr:rowOff>
    </xdr:from>
    <xdr:to>
      <xdr:col>24</xdr:col>
      <xdr:colOff>210249</xdr:colOff>
      <xdr:row>5</xdr:row>
      <xdr:rowOff>30900</xdr:rowOff>
    </xdr:to>
    <xdr:pic>
      <xdr:nvPicPr>
        <xdr:cNvPr id="5" name="Imagen 4">
          <a:extLst>
            <a:ext uri="{FF2B5EF4-FFF2-40B4-BE49-F238E27FC236}">
              <a16:creationId xmlns:a16="http://schemas.microsoft.com/office/drawing/2014/main" id="{00000000-0008-0000-0400-000005000000}"/>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Lst>
        </a:blip>
        <a:stretch>
          <a:fillRect/>
        </a:stretch>
      </xdr:blipFill>
      <xdr:spPr>
        <a:xfrm>
          <a:off x="27457400" y="745066"/>
          <a:ext cx="1945916" cy="614851"/>
        </a:xfrm>
        <a:prstGeom prst="rect">
          <a:avLst/>
        </a:prstGeom>
      </xdr:spPr>
    </xdr:pic>
    <xdr:clientData/>
  </xdr:twoCellAnchor>
</xdr:wsDr>
</file>

<file path=xl/drawings/drawing3.xml><?xml version="1.0" encoding="utf-8"?>
<xdr:wsDr xmlns:xdr="http://purl.oclc.org/ooxml/drawingml/spreadsheetDrawing" xmlns:a="http://purl.oclc.org/ooxml/drawingml/main">
  <xdr:twoCellAnchor editAs="oneCell">
    <xdr:from>
      <xdr:col>22</xdr:col>
      <xdr:colOff>753533</xdr:colOff>
      <xdr:row>2</xdr:row>
      <xdr:rowOff>321733</xdr:rowOff>
    </xdr:from>
    <xdr:to>
      <xdr:col>25</xdr:col>
      <xdr:colOff>210248</xdr:colOff>
      <xdr:row>5</xdr:row>
      <xdr:rowOff>30900</xdr:rowOff>
    </xdr:to>
    <xdr:pic>
      <xdr:nvPicPr>
        <xdr:cNvPr id="2" name="Imagen 1">
          <a:extLst>
            <a:ext uri="{FF2B5EF4-FFF2-40B4-BE49-F238E27FC236}">
              <a16:creationId xmlns:a16="http://schemas.microsoft.com/office/drawing/2014/main" id="{5B5BB129-8642-2147-A8FD-4E85D7B8501A}"/>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Lst>
        </a:blip>
        <a:stretch>
          <a:fillRect/>
        </a:stretch>
      </xdr:blipFill>
      <xdr:spPr>
        <a:xfrm>
          <a:off x="31906633" y="842433"/>
          <a:ext cx="1933216" cy="585467"/>
        </a:xfrm>
        <a:prstGeom prst="rect">
          <a:avLst/>
        </a:prstGeom>
      </xdr:spPr>
    </xdr:pic>
    <xdr:clientData/>
  </xdr:twoCellAnchor>
</xdr:wsDr>
</file>

<file path=xl/drawings/drawing4.xml><?xml version="1.0" encoding="utf-8"?>
<xdr:wsDr xmlns:xdr="http://purl.oclc.org/ooxml/drawingml/spreadsheetDrawing" xmlns:a="http://purl.oclc.org/ooxml/drawingml/main">
  <xdr:twoCellAnchor editAs="oneCell">
    <xdr:from>
      <xdr:col>22</xdr:col>
      <xdr:colOff>753533</xdr:colOff>
      <xdr:row>2</xdr:row>
      <xdr:rowOff>321733</xdr:rowOff>
    </xdr:from>
    <xdr:to>
      <xdr:col>25</xdr:col>
      <xdr:colOff>210248</xdr:colOff>
      <xdr:row>5</xdr:row>
      <xdr:rowOff>30900</xdr:rowOff>
    </xdr:to>
    <xdr:pic>
      <xdr:nvPicPr>
        <xdr:cNvPr id="2" name="Imagen 1">
          <a:extLst>
            <a:ext uri="{FF2B5EF4-FFF2-40B4-BE49-F238E27FC236}">
              <a16:creationId xmlns:a16="http://schemas.microsoft.com/office/drawing/2014/main" id="{209E08F9-37FD-6645-AEDC-A49EFDB63B81}"/>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Lst>
        </a:blip>
        <a:stretch>
          <a:fillRect/>
        </a:stretch>
      </xdr:blipFill>
      <xdr:spPr>
        <a:xfrm>
          <a:off x="34129133" y="842433"/>
          <a:ext cx="1933215" cy="585467"/>
        </a:xfrm>
        <a:prstGeom prst="rect">
          <a:avLst/>
        </a:prstGeom>
      </xdr:spPr>
    </xdr:pic>
    <xdr:clientData/>
  </xdr:twoCellAnchor>
</xdr:wsDr>
</file>

<file path=xl/drawings/drawing5.xml><?xml version="1.0" encoding="utf-8"?>
<xdr:wsDr xmlns:xdr="http://purl.oclc.org/ooxml/drawingml/spreadsheetDrawing" xmlns:a="http://purl.oclc.org/ooxml/drawingml/main">
  <xdr:oneCellAnchor>
    <xdr:from>
      <xdr:col>22</xdr:col>
      <xdr:colOff>733050</xdr:colOff>
      <xdr:row>1</xdr:row>
      <xdr:rowOff>140245</xdr:rowOff>
    </xdr:from>
    <xdr:ext cx="1914780" cy="607590"/>
    <xdr:pic>
      <xdr:nvPicPr>
        <xdr:cNvPr id="2" name="Imagen 1">
          <a:extLst>
            <a:ext uri="{FF2B5EF4-FFF2-40B4-BE49-F238E27FC236}">
              <a16:creationId xmlns:a16="http://schemas.microsoft.com/office/drawing/2014/main" id="{67E51B12-C5F7-DA4D-B23D-4FB9F540698D}"/>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Lst>
        </a:blip>
        <a:stretch>
          <a:fillRect/>
        </a:stretch>
      </xdr:blipFill>
      <xdr:spPr>
        <a:xfrm>
          <a:off x="18894050" y="343445"/>
          <a:ext cx="1914780" cy="607590"/>
        </a:xfrm>
        <a:prstGeom prst="rect">
          <a:avLst/>
        </a:prstGeom>
      </xdr:spPr>
    </xdr:pic>
    <xdr:clientData/>
  </xdr:oneCellAnchor>
</xdr:wsDr>
</file>

<file path=xl/drawings/drawing6.xml><?xml version="1.0" encoding="utf-8"?>
<xdr:wsDr xmlns:xdr="http://purl.oclc.org/ooxml/drawingml/spreadsheetDrawing" xmlns:a="http://purl.oclc.org/ooxml/drawingml/main">
  <xdr:oneCellAnchor>
    <xdr:from>
      <xdr:col>22</xdr:col>
      <xdr:colOff>733050</xdr:colOff>
      <xdr:row>1</xdr:row>
      <xdr:rowOff>140245</xdr:rowOff>
    </xdr:from>
    <xdr:ext cx="1914780" cy="607590"/>
    <xdr:pic>
      <xdr:nvPicPr>
        <xdr:cNvPr id="2" name="Imagen 1">
          <a:extLst>
            <a:ext uri="{FF2B5EF4-FFF2-40B4-BE49-F238E27FC236}">
              <a16:creationId xmlns:a16="http://schemas.microsoft.com/office/drawing/2014/main" id="{8DD935AF-C9AB-0E4B-9A04-FE4B9EAC7526}"/>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Lst>
        </a:blip>
        <a:stretch>
          <a:fillRect/>
        </a:stretch>
      </xdr:blipFill>
      <xdr:spPr>
        <a:xfrm>
          <a:off x="34565850" y="419645"/>
          <a:ext cx="1914780" cy="607590"/>
        </a:xfrm>
        <a:prstGeom prst="rect">
          <a:avLst/>
        </a:prstGeom>
      </xdr:spPr>
    </xdr:pic>
    <xdr:clientData/>
  </xdr:oneCellAnchor>
</xdr:wsDr>
</file>

<file path=xl/drawings/drawing7.xml><?xml version="1.0" encoding="utf-8"?>
<xdr:wsDr xmlns:xdr="http://purl.oclc.org/ooxml/drawingml/spreadsheetDrawing" xmlns:a="http://purl.oclc.org/ooxml/drawingml/main">
  <xdr:oneCellAnchor>
    <xdr:from>
      <xdr:col>22</xdr:col>
      <xdr:colOff>733050</xdr:colOff>
      <xdr:row>1</xdr:row>
      <xdr:rowOff>140245</xdr:rowOff>
    </xdr:from>
    <xdr:ext cx="1914780" cy="607590"/>
    <xdr:pic>
      <xdr:nvPicPr>
        <xdr:cNvPr id="2" name="Imagen 1">
          <a:extLst>
            <a:ext uri="{FF2B5EF4-FFF2-40B4-BE49-F238E27FC236}">
              <a16:creationId xmlns:a16="http://schemas.microsoft.com/office/drawing/2014/main" id="{CC01AD07-A404-D247-A92F-0E42E2EE6E10}"/>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Lst>
        </a:blip>
        <a:stretch>
          <a:fillRect/>
        </a:stretch>
      </xdr:blipFill>
      <xdr:spPr>
        <a:xfrm>
          <a:off x="31060650" y="419645"/>
          <a:ext cx="1914780" cy="607590"/>
        </a:xfrm>
        <a:prstGeom prst="rect">
          <a:avLst/>
        </a:prstGeom>
      </xdr:spPr>
    </xdr:pic>
    <xdr:clientData/>
  </xdr:oneCellAnchor>
</xdr:wsDr>
</file>

<file path=xl/drawings/drawing8.xml><?xml version="1.0" encoding="utf-8"?>
<xdr:wsDr xmlns:xdr="http://purl.oclc.org/ooxml/drawingml/spreadsheetDrawing" xmlns:a="http://purl.oclc.org/ooxml/drawingml/main">
  <xdr:oneCellAnchor>
    <xdr:from>
      <xdr:col>22</xdr:col>
      <xdr:colOff>733050</xdr:colOff>
      <xdr:row>1</xdr:row>
      <xdr:rowOff>140245</xdr:rowOff>
    </xdr:from>
    <xdr:ext cx="1914780" cy="607590"/>
    <xdr:pic>
      <xdr:nvPicPr>
        <xdr:cNvPr id="2" name="Imagen 1">
          <a:extLst>
            <a:ext uri="{FF2B5EF4-FFF2-40B4-BE49-F238E27FC236}">
              <a16:creationId xmlns:a16="http://schemas.microsoft.com/office/drawing/2014/main" id="{5702D33B-BB1F-7042-BC5E-320762996FF9}"/>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Lst>
        </a:blip>
        <a:stretch>
          <a:fillRect/>
        </a:stretch>
      </xdr:blipFill>
      <xdr:spPr>
        <a:xfrm>
          <a:off x="31517850" y="419645"/>
          <a:ext cx="1914780" cy="607590"/>
        </a:xfrm>
        <a:prstGeom prst="rect">
          <a:avLst/>
        </a:prstGeom>
      </xdr:spPr>
    </xdr:pic>
    <xdr:clientData/>
  </xdr:oneCellAnchor>
</xdr:wsDr>
</file>

<file path=xl/drawings/drawing9.xml><?xml version="1.0" encoding="utf-8"?>
<xdr:wsDr xmlns:xdr="http://purl.oclc.org/ooxml/drawingml/spreadsheetDrawing" xmlns:a="http://purl.oclc.org/ooxml/drawingml/main">
  <xdr:oneCellAnchor>
    <xdr:from>
      <xdr:col>22</xdr:col>
      <xdr:colOff>733050</xdr:colOff>
      <xdr:row>1</xdr:row>
      <xdr:rowOff>140245</xdr:rowOff>
    </xdr:from>
    <xdr:ext cx="1914780" cy="607590"/>
    <xdr:pic>
      <xdr:nvPicPr>
        <xdr:cNvPr id="2" name="Imagen 1">
          <a:extLst>
            <a:ext uri="{FF2B5EF4-FFF2-40B4-BE49-F238E27FC236}">
              <a16:creationId xmlns:a16="http://schemas.microsoft.com/office/drawing/2014/main" id="{FEC9CB2D-F5DE-F84F-9619-D0D97A692E2C}"/>
            </a:ext>
          </a:extLst>
        </xdr:cNvPr>
        <xdr:cNvPicPr>
          <a:picLocks noChangeAspect="1"/>
        </xdr:cNvPicPr>
      </xdr:nvPicPr>
      <xdr:blipFill>
        <a:blip xmlns:r="http://purl.oclc.org/ooxml/officeDocument/relationships" r:embed="rId1">
          <a:extLst>
            <a:ext uri="{28A0092B-C50C-407E-A947-70E740481C1C}">
              <a14:useLocalDpi xmlns:a14="http://schemas.microsoft.com/office/drawing/2010/main" val="0"/>
            </a:ext>
          </a:extLst>
        </a:blip>
        <a:stretch>
          <a:fillRect/>
        </a:stretch>
      </xdr:blipFill>
      <xdr:spPr>
        <a:xfrm>
          <a:off x="32813250" y="419645"/>
          <a:ext cx="1914780" cy="607590"/>
        </a:xfrm>
        <a:prstGeom prst="rect">
          <a:avLst/>
        </a:prstGeom>
      </xdr:spPr>
    </xdr:pic>
    <xdr:clientData/>
  </xdr:oneCellAnchor>
</xdr:wsDr>
</file>

<file path=xl/theme/theme1.xml><?xml version="1.0" encoding="utf-8"?>
<a:theme xmlns:a="http://purl.oclc.org/ooxml/drawingml/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purl.oclc.org/ooxml/officeDocument/relationships/hyperlink" Target="https://www.ecotvpanama.com/actualidad/donan-segunda-camara-termica-para-monitoreo-de-temperatura-corporal_0_53705/" TargetMode="External"/><Relationship Id="rId18" Type="http://purl.oclc.org/ooxml/officeDocument/relationships/hyperlink" Target="https://twitter.com/WangJianPaco/status/1247996829129555969?s=20" TargetMode="External"/><Relationship Id="rId26" Type="http://purl.oclc.org/ooxml/officeDocument/relationships/hyperlink" Target="https://www.telemetro.com/entrevistas/2020/04/03/donan-a-la-policia-nacional-camara-termica-para-prevencion-del-covid-19/2741823.html" TargetMode="External"/><Relationship Id="rId39" Type="http://purl.oclc.org/ooxml/officeDocument/relationships/hyperlink" Target="https://twitter.com/Panama24horas/status/1248218658662465542?s=20" TargetMode="External"/><Relationship Id="rId21" Type="http://purl.oclc.org/ooxml/officeDocument/relationships/hyperlink" Target="http://www.elespectadordepanama.com/dahua-technology-panama-dona-la-segunda-camara-termica-para-monitoreo-de-temperatura-corporal-al-gobierno-nacional/" TargetMode="External"/><Relationship Id="rId34" Type="http://purl.oclc.org/ooxml/officeDocument/relationships/hyperlink" Target="https://twitter.com/China_Panama/status/1245448062711062528?s=20" TargetMode="External"/><Relationship Id="rId42" Type="http://purl.oclc.org/ooxml/officeDocument/relationships/hyperlink" Target="https://karinariveratv.com/2020/04/las-camaras-de-deteccion-y-monitoreo-termico-una-tecnologia-de-prevencion-frente-al-contagio-y-expansion-del-covid-19" TargetMode="External"/><Relationship Id="rId7" Type="http://purl.oclc.org/ooxml/officeDocument/relationships/hyperlink" Target="https://www.pulsomundialnews.com/2020/04/08/minsa-recibe-tecnologia-para-deteccion-de-pacientes-con-covid-19/" TargetMode="External"/><Relationship Id="rId2" Type="http://purl.oclc.org/ooxml/officeDocument/relationships/hyperlink" Target="https://twitter.com/ensegundos_pa/status/1248020289218383888?s=20" TargetMode="External"/><Relationship Id="rId16" Type="http://purl.oclc.org/ooxml/officeDocument/relationships/hyperlink" Target="https://twitter.com/radiomiapanama/status/1248263849142337541?s=20" TargetMode="External"/><Relationship Id="rId29" Type="http://purl.oclc.org/ooxml/officeDocument/relationships/hyperlink" Target="https://www.metrolibre.com/tecnolog%C3%ADa/167428-empresa-dona-una-c%C3%A1mara-t%C3%A9rmica-para-medici%C3%B3n-de-temperatura.html?utm_source=dlvr.it&amp;utm_medium=facebook" TargetMode="External"/><Relationship Id="rId1" Type="http://purl.oclc.org/ooxml/officeDocument/relationships/hyperlink" Target="https://ensegundos.com.pa/2020/04/08/tecnologia-para-la-deteccion-de-pacientes-con-covid-19/" TargetMode="External"/><Relationship Id="rId6" Type="http://purl.oclc.org/ooxml/officeDocument/relationships/hyperlink" Target="https://www.pulsomundialnews.com/2020/04/08/minsa-recibe-tecnologia-para-deteccion-de-pacientes-con-covid-19/" TargetMode="External"/><Relationship Id="rId11" Type="http://purl.oclc.org/ooxml/officeDocument/relationships/hyperlink" Target="https://www.facebook.com/permalink.php?id=458644227557673&amp;story_fbid=2935377873217617" TargetMode="External"/><Relationship Id="rId24" Type="http://purl.oclc.org/ooxml/officeDocument/relationships/hyperlink" Target="http://laexitosapanama.com/2020/04/02/dahua-technology-panama-entrega-donacion-de-camara-termica-para-medicion-de-temperatura-corporal-al-ministerio-de-seguridad-publica/" TargetMode="External"/><Relationship Id="rId32" Type="http://purl.oclc.org/ooxml/officeDocument/relationships/hyperlink" Target="https://ensegundos.com.pa/2020/04/01/dahua-technology-panama-dona-al-minseg-camara-termica-para-medicion-de-temperatura/" TargetMode="External"/><Relationship Id="rId37" Type="http://purl.oclc.org/ooxml/officeDocument/relationships/hyperlink" Target="https://www.instagram.com/tv/B-xRJK8praJ/?igshid=1u2abtobsbh9g" TargetMode="External"/><Relationship Id="rId40" Type="http://purl.oclc.org/ooxml/officeDocument/relationships/hyperlink" Target="https://twitter.com/Panama24horas/status/1248218658662465542?s=20" TargetMode="External"/><Relationship Id="rId45" Type="http://purl.oclc.org/ooxml/officeDocument/relationships/hyperlink" Target="https://www.facebook.com/ContraportadaRadio/videos/230456194870491/" TargetMode="External"/><Relationship Id="rId5" Type="http://purl.oclc.org/ooxml/officeDocument/relationships/hyperlink" Target="https://twitter.com/ensegundos_pa/status/1248079335996772352" TargetMode="External"/><Relationship Id="rId15" Type="http://purl.oclc.org/ooxml/officeDocument/relationships/hyperlink" Target="https://somosimpactopositivo.com/impactando-en-positivo/camara-termica/" TargetMode="External"/><Relationship Id="rId23" Type="http://purl.oclc.org/ooxml/officeDocument/relationships/hyperlink" Target="https://twitter.com/search?q=%27Dahua%20Technology%20Panam%C3%A1%20dona%20al%20Minseg%20c%C3%A1mara%20t%C3%A9rmica%20para%20medici%C3%B3n%20de%20temperatura%20%23Panam%C3%A1%20%23EnSegundos%20&amp;src=typed_query" TargetMode="External"/><Relationship Id="rId28" Type="http://purl.oclc.org/ooxml/officeDocument/relationships/hyperlink" Target="https://www.youtube.com/watch?v=7VO1GhVD_e4&amp;t=68s" TargetMode="External"/><Relationship Id="rId36" Type="http://purl.oclc.org/ooxml/officeDocument/relationships/hyperlink" Target="https://www.ecotvpanama.com/actualidad/donan-segunda-camara-termica-para-monitoreo-de-temperatura-corporal_0_53705/" TargetMode="External"/><Relationship Id="rId10" Type="http://purl.oclc.org/ooxml/officeDocument/relationships/hyperlink" Target="https://ensegundos.com.pa/2020/04/08/dahua-technology-dona-al-gobierno-segunda-camara-termica-para-monitoreo-de-temperatura/" TargetMode="External"/><Relationship Id="rId19" Type="http://purl.oclc.org/ooxml/officeDocument/relationships/hyperlink" Target="https://www.laestrella.com.pa/nacional/200408/dahua-technology-panama-dona-segunda-camara-termica-minsa" TargetMode="External"/><Relationship Id="rId31" Type="http://purl.oclc.org/ooxml/officeDocument/relationships/hyperlink" Target="https://www.panamaamerica.com.pa/videos/video-camara-termica-para-garantizar-la-seguridad-de-policias-frente-al-covid-19-1160418" TargetMode="External"/><Relationship Id="rId44" Type="http://purl.oclc.org/ooxml/officeDocument/relationships/hyperlink" Target="http://www.juveaccion.com/camaras-de-deteccion-y-monitoreo-termico-una-tecnologia-de-prevencion-covid-19/" TargetMode="External"/><Relationship Id="rId4" Type="http://purl.oclc.org/ooxml/officeDocument/relationships/hyperlink" Target="http://www.panama24horas.com.pa/empresas/dahua-technology-panama-entrega-donacion-de-camara-termica-para-medicion-de-temperatura-corporal-al-ministerio-de-seguridad-publica/" TargetMode="External"/><Relationship Id="rId9" Type="http://purl.oclc.org/ooxml/officeDocument/relationships/hyperlink" Target="http://elsiglo.com.pa/panama/donan-camara-termica-para-medicion-temperatura-corporal-ministerio-seguridad/24153755" TargetMode="External"/><Relationship Id="rId14" Type="http://purl.oclc.org/ooxml/officeDocument/relationships/hyperlink" Target="http://www.radiomiapanama.com/noticias/noticias-nacionales/23621-dahua-technology-panama-dona-la-segunda-camara-termica-para-monitoreo-de-temperatura-corporal-al-gobierno-nacional.html" TargetMode="External"/><Relationship Id="rId22" Type="http://purl.oclc.org/ooxml/officeDocument/relationships/hyperlink" Target="http://toomagazine.com/dahua-technology-panama-entrega-segunda-camara-termica/" TargetMode="External"/><Relationship Id="rId27" Type="http://purl.oclc.org/ooxml/officeDocument/relationships/hyperlink" Target="https://twitter.com/MetroLibrePTY/status/1245462959582621696?s=20" TargetMode="External"/><Relationship Id="rId30" Type="http://purl.oclc.org/ooxml/officeDocument/relationships/hyperlink" Target="https://www.youtube.com/watch?v=EEhO2I5YI1Y" TargetMode="External"/><Relationship Id="rId35" Type="http://purl.oclc.org/ooxml/officeDocument/relationships/hyperlink" Target="https://twitter.com/weiasecas/status/1245449977352110080?s=20" TargetMode="External"/><Relationship Id="rId43" Type="http://purl.oclc.org/ooxml/officeDocument/relationships/hyperlink" Target="http://www.mundoescazu.com/index.php/noticias-escazu-negocios/4101-las-camaras-de-deteccion-y-monitoreo-termico-una-tecnologia-de-prevencion-frente-al-contagio-y-expansion-del-covid-19" TargetMode="External"/><Relationship Id="rId8" Type="http://purl.oclc.org/ooxml/officeDocument/relationships/hyperlink" Target="https://www.diaadia.com.pa/el-pais/entregan-donacion-de-camara-termica-para-medicion-de-temperatura-corporal-364749" TargetMode="External"/><Relationship Id="rId3" Type="http://purl.oclc.org/ooxml/officeDocument/relationships/hyperlink" Target="https://www.metrolibre.com/tecnolog%C3%ADa/168013-gobierno-nacional-recibe-donaci%C3%B3n-de-segunda-c%C3%A1mara-t%C3%A9rmica.html" TargetMode="External"/><Relationship Id="rId12" Type="http://purl.oclc.org/ooxml/officeDocument/relationships/hyperlink" Target="https://elcapitalfinanciero.com/empresa-privada-y-particulares-solidarios-con-panama-ante-impacto-del-covid-19/" TargetMode="External"/><Relationship Id="rId17" Type="http://purl.oclc.org/ooxml/officeDocument/relationships/hyperlink" Target="https://twitter.com/Panama24horas/status/1248130795463639040?s=20" TargetMode="External"/><Relationship Id="rId25" Type="http://purl.oclc.org/ooxml/officeDocument/relationships/hyperlink" Target="https://twitter.com/MetroLibrePTY/status/1245462959582621696?s=20" TargetMode="External"/><Relationship Id="rId33" Type="http://purl.oclc.org/ooxml/officeDocument/relationships/hyperlink" Target="https://twitter.com/Panama24horas/status/1245495456190300161?s=20" TargetMode="External"/><Relationship Id="rId38" Type="http://purl.oclc.org/ooxml/officeDocument/relationships/hyperlink" Target="http://www.panama24horas.com.pa/empresas/dahua-technology-panama-dona-la-segunda-camara-termica-para-monitoreo-de-temperatura-corporal-al-gobierno-nacional/" TargetMode="External"/><Relationship Id="rId46" Type="http://purl.oclc.org/ooxml/officeDocument/relationships/drawing" Target="../drawings/drawing1.xml"/><Relationship Id="rId20" Type="http://purl.oclc.org/ooxml/officeDocument/relationships/hyperlink" Target="https://sertv.gob.pa/tecnologia-para-la-deteccion-de-pacientes-con-covid-19/" TargetMode="External"/><Relationship Id="rId41" Type="http://purl.oclc.org/ooxml/officeDocument/relationships/hyperlink" Target="https://vozdeladiasporanews.com/las-camaras-de-deteccion-y-monitoreo-termico-una-tecnologia-de-prevencion-frente-al-contagio-y-expansion-del-covid-19/" TargetMode="External"/></Relationships>
</file>

<file path=xl/worksheets/_rels/sheet2.xml.rels><?xml version="1.0" encoding="UTF-8" standalone="yes"?>
<Relationships xmlns="http://schemas.openxmlformats.org/package/2006/relationships"><Relationship Id="rId13" Type="http://purl.oclc.org/ooxml/officeDocument/relationships/hyperlink" Target="https://www.ecotvpanama.com/actualidad/donan-segunda-camara-termica-para-monitoreo-de-temperatura-corporal_0_53705/" TargetMode="External"/><Relationship Id="rId18" Type="http://purl.oclc.org/ooxml/officeDocument/relationships/hyperlink" Target="https://twitter.com/WangJianPaco/status/1247996829129555969?s=20" TargetMode="External"/><Relationship Id="rId26" Type="http://purl.oclc.org/ooxml/officeDocument/relationships/hyperlink" Target="https://www.telemetro.com/entrevistas/2020/04/03/donan-a-la-policia-nacional-camara-termica-para-prevencion-del-covid-19/2741823.html" TargetMode="External"/><Relationship Id="rId39" Type="http://purl.oclc.org/ooxml/officeDocument/relationships/hyperlink" Target="https://twitter.com/Panama24horas/status/1248218658662465542?s=20" TargetMode="External"/><Relationship Id="rId21" Type="http://purl.oclc.org/ooxml/officeDocument/relationships/hyperlink" Target="http://www.elespectadordepanama.com/dahua-technology-panama-dona-la-segunda-camara-termica-para-monitoreo-de-temperatura-corporal-al-gobierno-nacional/" TargetMode="External"/><Relationship Id="rId34" Type="http://purl.oclc.org/ooxml/officeDocument/relationships/hyperlink" Target="https://twitter.com/China_Panama/status/1245448062711062528?s=20" TargetMode="External"/><Relationship Id="rId42" Type="http://purl.oclc.org/ooxml/officeDocument/relationships/hyperlink" Target="https://karinariveratv.com/2020/04/las-camaras-de-deteccion-y-monitoreo-termico-una-tecnologia-de-prevencion-frente-al-contagio-y-expansion-del-covid-19" TargetMode="External"/><Relationship Id="rId7" Type="http://purl.oclc.org/ooxml/officeDocument/relationships/hyperlink" Target="https://www.pulsomundialnews.com/2020/04/08/minsa-recibe-tecnologia-para-deteccion-de-pacientes-con-covid-19/" TargetMode="External"/><Relationship Id="rId2" Type="http://purl.oclc.org/ooxml/officeDocument/relationships/hyperlink" Target="https://twitter.com/ensegundos_pa/status/1248020289218383888?s=20" TargetMode="External"/><Relationship Id="rId16" Type="http://purl.oclc.org/ooxml/officeDocument/relationships/hyperlink" Target="https://twitter.com/radiomiapanama/status/1248263849142337541?s=20" TargetMode="External"/><Relationship Id="rId29" Type="http://purl.oclc.org/ooxml/officeDocument/relationships/hyperlink" Target="https://www.metrolibre.com/tecnolog%C3%ADa/167428-empresa-dona-una-c%C3%A1mara-t%C3%A9rmica-para-medici%C3%B3n-de-temperatura.html?utm_source=dlvr.it&amp;utm_medium=facebook" TargetMode="External"/><Relationship Id="rId1" Type="http://purl.oclc.org/ooxml/officeDocument/relationships/hyperlink" Target="https://ensegundos.com.pa/2020/04/08/tecnologia-para-la-deteccion-de-pacientes-con-covid-19/" TargetMode="External"/><Relationship Id="rId6" Type="http://purl.oclc.org/ooxml/officeDocument/relationships/hyperlink" Target="https://www.pulsomundialnews.com/2020/04/08/minsa-recibe-tecnologia-para-deteccion-de-pacientes-con-covid-19/" TargetMode="External"/><Relationship Id="rId11" Type="http://purl.oclc.org/ooxml/officeDocument/relationships/hyperlink" Target="https://www.facebook.com/permalink.php?id=458644227557673&amp;story_fbid=2935377873217617" TargetMode="External"/><Relationship Id="rId24" Type="http://purl.oclc.org/ooxml/officeDocument/relationships/hyperlink" Target="http://laexitosapanama.com/2020/04/02/dahua-technology-panama-entrega-donacion-de-camara-termica-para-medicion-de-temperatura-corporal-al-ministerio-de-seguridad-publica/" TargetMode="External"/><Relationship Id="rId32" Type="http://purl.oclc.org/ooxml/officeDocument/relationships/hyperlink" Target="https://ensegundos.com.pa/2020/04/01/dahua-technology-panama-dona-al-minseg-camara-termica-para-medicion-de-temperatura/" TargetMode="External"/><Relationship Id="rId37" Type="http://purl.oclc.org/ooxml/officeDocument/relationships/hyperlink" Target="https://www.instagram.com/tv/B-xRJK8praJ/?igshid=1u2abtobsbh9g" TargetMode="External"/><Relationship Id="rId40" Type="http://purl.oclc.org/ooxml/officeDocument/relationships/hyperlink" Target="https://twitter.com/Panama24horas/status/1248218658662465542?s=20" TargetMode="External"/><Relationship Id="rId45" Type="http://purl.oclc.org/ooxml/officeDocument/relationships/hyperlink" Target="https://www.facebook.com/ContraportadaRadio/videos/230456194870491/" TargetMode="External"/><Relationship Id="rId5" Type="http://purl.oclc.org/ooxml/officeDocument/relationships/hyperlink" Target="https://twitter.com/ensegundos_pa/status/1248079335996772352" TargetMode="External"/><Relationship Id="rId15" Type="http://purl.oclc.org/ooxml/officeDocument/relationships/hyperlink" Target="https://somosimpactopositivo.com/impactando-en-positivo/camara-termica/" TargetMode="External"/><Relationship Id="rId23" Type="http://purl.oclc.org/ooxml/officeDocument/relationships/hyperlink" Target="https://twitter.com/search?q=%27Dahua%20Technology%20Panam%C3%A1%20dona%20al%20Minseg%20c%C3%A1mara%20t%C3%A9rmica%20para%20medici%C3%B3n%20de%20temperatura%20%23Panam%C3%A1%20%23EnSegundos%20&amp;src=typed_query" TargetMode="External"/><Relationship Id="rId28" Type="http://purl.oclc.org/ooxml/officeDocument/relationships/hyperlink" Target="https://www.youtube.com/watch?v=7VO1GhVD_e4&amp;t=68s" TargetMode="External"/><Relationship Id="rId36" Type="http://purl.oclc.org/ooxml/officeDocument/relationships/hyperlink" Target="https://www.ecotvpanama.com/actualidad/donan-segunda-camara-termica-para-monitoreo-de-temperatura-corporal_0_53705/" TargetMode="External"/><Relationship Id="rId10" Type="http://purl.oclc.org/ooxml/officeDocument/relationships/hyperlink" Target="https://ensegundos.com.pa/2020/04/08/dahua-technology-dona-al-gobierno-segunda-camara-termica-para-monitoreo-de-temperatura/" TargetMode="External"/><Relationship Id="rId19" Type="http://purl.oclc.org/ooxml/officeDocument/relationships/hyperlink" Target="https://www.laestrella.com.pa/nacional/200408/dahua-technology-panama-dona-segunda-camara-termica-minsa" TargetMode="External"/><Relationship Id="rId31" Type="http://purl.oclc.org/ooxml/officeDocument/relationships/hyperlink" Target="https://www.panamaamerica.com.pa/videos/video-camara-termica-para-garantizar-la-seguridad-de-policias-frente-al-covid-19-1160418" TargetMode="External"/><Relationship Id="rId44" Type="http://purl.oclc.org/ooxml/officeDocument/relationships/hyperlink" Target="http://www.juveaccion.com/camaras-de-deteccion-y-monitoreo-termico-una-tecnologia-de-prevencion-covid-19/" TargetMode="External"/><Relationship Id="rId4" Type="http://purl.oclc.org/ooxml/officeDocument/relationships/hyperlink" Target="http://www.panama24horas.com.pa/empresas/dahua-technology-panama-entrega-donacion-de-camara-termica-para-medicion-de-temperatura-corporal-al-ministerio-de-seguridad-publica/" TargetMode="External"/><Relationship Id="rId9" Type="http://purl.oclc.org/ooxml/officeDocument/relationships/hyperlink" Target="http://elsiglo.com.pa/panama/donan-camara-termica-para-medicion-temperatura-corporal-ministerio-seguridad/24153755" TargetMode="External"/><Relationship Id="rId14" Type="http://purl.oclc.org/ooxml/officeDocument/relationships/hyperlink" Target="http://www.radiomiapanama.com/noticias/noticias-nacionales/23621-dahua-technology-panama-dona-la-segunda-camara-termica-para-monitoreo-de-temperatura-corporal-al-gobierno-nacional.html" TargetMode="External"/><Relationship Id="rId22" Type="http://purl.oclc.org/ooxml/officeDocument/relationships/hyperlink" Target="http://toomagazine.com/dahua-technology-panama-entrega-segunda-camara-termica/" TargetMode="External"/><Relationship Id="rId27" Type="http://purl.oclc.org/ooxml/officeDocument/relationships/hyperlink" Target="https://twitter.com/MetroLibrePTY/status/1245462959582621696?s=20" TargetMode="External"/><Relationship Id="rId30" Type="http://purl.oclc.org/ooxml/officeDocument/relationships/hyperlink" Target="https://www.youtube.com/watch?v=EEhO2I5YI1Y" TargetMode="External"/><Relationship Id="rId35" Type="http://purl.oclc.org/ooxml/officeDocument/relationships/hyperlink" Target="https://twitter.com/weiasecas/status/1245449977352110080?s=20" TargetMode="External"/><Relationship Id="rId43" Type="http://purl.oclc.org/ooxml/officeDocument/relationships/hyperlink" Target="http://www.mundoescazu.com/index.php/noticias-escazu-negocios/4101-las-camaras-de-deteccion-y-monitoreo-termico-una-tecnologia-de-prevencion-frente-al-contagio-y-expansion-del-covid-19" TargetMode="External"/><Relationship Id="rId8" Type="http://purl.oclc.org/ooxml/officeDocument/relationships/hyperlink" Target="https://www.diaadia.com.pa/el-pais/entregan-donacion-de-camara-termica-para-medicion-de-temperatura-corporal-364749" TargetMode="External"/><Relationship Id="rId3" Type="http://purl.oclc.org/ooxml/officeDocument/relationships/hyperlink" Target="https://www.metrolibre.com/tecnolog%C3%ADa/168013-gobierno-nacional-recibe-donaci%C3%B3n-de-segunda-c%C3%A1mara-t%C3%A9rmica.html" TargetMode="External"/><Relationship Id="rId12" Type="http://purl.oclc.org/ooxml/officeDocument/relationships/hyperlink" Target="https://elcapitalfinanciero.com/empresa-privada-y-particulares-solidarios-con-panama-ante-impacto-del-covid-19/" TargetMode="External"/><Relationship Id="rId17" Type="http://purl.oclc.org/ooxml/officeDocument/relationships/hyperlink" Target="https://twitter.com/Panama24horas/status/1248130795463639040?s=20" TargetMode="External"/><Relationship Id="rId25" Type="http://purl.oclc.org/ooxml/officeDocument/relationships/hyperlink" Target="https://twitter.com/MetroLibrePTY/status/1245462959582621696?s=20" TargetMode="External"/><Relationship Id="rId33" Type="http://purl.oclc.org/ooxml/officeDocument/relationships/hyperlink" Target="https://twitter.com/Panama24horas/status/1245495456190300161?s=20" TargetMode="External"/><Relationship Id="rId38" Type="http://purl.oclc.org/ooxml/officeDocument/relationships/hyperlink" Target="http://www.panama24horas.com.pa/empresas/dahua-technology-panama-dona-la-segunda-camara-termica-para-monitoreo-de-temperatura-corporal-al-gobierno-nacional/" TargetMode="External"/><Relationship Id="rId46" Type="http://purl.oclc.org/ooxml/officeDocument/relationships/drawing" Target="../drawings/drawing2.xml"/><Relationship Id="rId20" Type="http://purl.oclc.org/ooxml/officeDocument/relationships/hyperlink" Target="https://sertv.gob.pa/tecnologia-para-la-deteccion-de-pacientes-con-covid-19/" TargetMode="External"/><Relationship Id="rId41" Type="http://purl.oclc.org/ooxml/officeDocument/relationships/hyperlink" Target="https://vozdeladiasporanews.com/las-camaras-de-deteccion-y-monitoreo-termico-una-tecnologia-de-prevencion-frente-al-contagio-y-expansion-del-covid-19/" TargetMode="External"/></Relationships>
</file>

<file path=xl/worksheets/_rels/sheet3.xml.rels><?xml version="1.0" encoding="UTF-8" standalone="yes"?>
<Relationships xmlns="http://schemas.openxmlformats.org/package/2006/relationships"><Relationship Id="rId8" Type="http://purl.oclc.org/ooxml/officeDocument/relationships/hyperlink" Target="https://mail.google.com/mail/u/2/" TargetMode="External"/><Relationship Id="rId13" Type="http://purl.oclc.org/ooxml/officeDocument/relationships/hyperlink" Target="https://twitter.com/TReporta/status/1265651905000353792?s=19" TargetMode="External"/><Relationship Id="rId18" Type="http://purl.oclc.org/ooxml/officeDocument/relationships/hyperlink" Target="https://www.facebook.com/permalink.php?id=250405105473117&amp;story_fbid=883258265521128" TargetMode="External"/><Relationship Id="rId3" Type="http://purl.oclc.org/ooxml/officeDocument/relationships/hyperlink" Target="https://ensegundos.com.pa/2020/05/17/dahua-technology-lanza-una-solucion-de-proteccion-de-seguridad-para-epidemias/" TargetMode="External"/><Relationship Id="rId7" Type="http://purl.oclc.org/ooxml/officeDocument/relationships/hyperlink" Target="https://twitter.com/EstrellaOnline/status/1263486813370449920?s=20" TargetMode="External"/><Relationship Id="rId12" Type="http://purl.oclc.org/ooxml/officeDocument/relationships/hyperlink" Target="https://www.instagram.com/tv/CAbBpR0Hgvv/?igshid=tar82xozsuj5" TargetMode="External"/><Relationship Id="rId17" Type="http://purl.oclc.org/ooxml/officeDocument/relationships/hyperlink" Target="https://www.trendsmap.com/twitter/tweet/1263486813370449920" TargetMode="External"/><Relationship Id="rId2" Type="http://purl.oclc.org/ooxml/officeDocument/relationships/hyperlink" Target="https://www.panamaamerica.com.pa/tecnologia/camaras-termicas-aliadas-en-la-lucha-contra-el-sars-cov-2-en-panama-y-nivel-mundial" TargetMode="External"/><Relationship Id="rId16" Type="http://purl.oclc.org/ooxml/officeDocument/relationships/hyperlink" Target="http://www.radiomiapanama.com/noticias/radio-mia-tecnologia/24858-dahua-technology-lanza-una-solucion-de-proteccion-de-seguridad-para-epidemias.html" TargetMode="External"/><Relationship Id="rId20" Type="http://purl.oclc.org/ooxml/officeDocument/relationships/drawing" Target="../drawings/drawing3.xml"/><Relationship Id="rId1" Type="http://purl.oclc.org/ooxml/officeDocument/relationships/hyperlink" Target="https://riducaonline.com/2020/05/14/dahua-technology-lanza-una-solucion-de-proteccion-de-seguridad-para-epidemias-que-ayudara-a-enfrentar-la-nueva-normalidad/" TargetMode="External"/><Relationship Id="rId6" Type="http://purl.oclc.org/ooxml/officeDocument/relationships/hyperlink" Target="https://riducaonline.com/2020/05/21/dahua-technology-instala-camara-termica-donada-al-hospital-nicolas-solano/" TargetMode="External"/><Relationship Id="rId11" Type="http://purl.oclc.org/ooxml/officeDocument/relationships/hyperlink" Target="https://twitter.com/radiomiapanama/status/1262375566134505472" TargetMode="External"/><Relationship Id="rId5" Type="http://purl.oclc.org/ooxml/officeDocument/relationships/hyperlink" Target="https://www.telemetro.com/entrevistas/2020/05/27/camaras-termicas-evitan-el-contagio-del-covid-19-y-permiten-un-mejor-flujo-de-ingreso-a-locales/2896616.html" TargetMode="External"/><Relationship Id="rId15" Type="http://purl.oclc.org/ooxml/officeDocument/relationships/hyperlink" Target="https://twitter.com/contenidopanama/status/1266342146300350467?s=20" TargetMode="External"/><Relationship Id="rId10" Type="http://purl.oclc.org/ooxml/officeDocument/relationships/hyperlink" Target="https://twitter.com/ensegundos_pa/status/1262181266654461952?s=20" TargetMode="External"/><Relationship Id="rId19" Type="http://purl.oclc.org/ooxml/officeDocument/relationships/hyperlink" Target="http://www.elespectadordepanama.com/dahua-technology-panama-instala-camara-termica-donada-al-hospital-nicolas-solano-en-la-chorrera/" TargetMode="External"/><Relationship Id="rId4" Type="http://purl.oclc.org/ooxml/officeDocument/relationships/hyperlink" Target="https://www.radiopanama.com.pa/noticias/actualidad/uso-de-camaras-termograficas-se-ha-convertido-en-una-herramienta-primordial-durante-el-covid19/20200520/nota/4040012.aspx" TargetMode="External"/><Relationship Id="rId9" Type="http://purl.oclc.org/ooxml/officeDocument/relationships/hyperlink" Target="https://twitter.com/radiopanama/status/1263303502555578369?s=20" TargetMode="External"/><Relationship Id="rId14" Type="http://purl.oclc.org/ooxml/officeDocument/relationships/hyperlink" Target="https://twitter.com/TReporta/status/1265795761926737920?s=19" TargetMode="External"/></Relationships>
</file>

<file path=xl/worksheets/_rels/sheet4.xml.rels><?xml version="1.0" encoding="UTF-8" standalone="yes"?>
<Relationships xmlns="http://schemas.openxmlformats.org/package/2006/relationships"><Relationship Id="rId8" Type="http://purl.oclc.org/ooxml/officeDocument/relationships/hyperlink" Target="https://www.facebook.com/search/top?q=C%C3%B3mo%20ser%C3%A1%20la%20nueva%20normalidad%20en%20los%20establecimientos%20comerciales%3F" TargetMode="External"/><Relationship Id="rId3" Type="http://purl.oclc.org/ooxml/officeDocument/relationships/hyperlink" Target="https://www.revistainversionesynegocios.com/2020/06/23/como-sera-la-nueva-normalidad-en-los-establecimientos-comerciales/" TargetMode="External"/><Relationship Id="rId7" Type="http://purl.oclc.org/ooxml/officeDocument/relationships/hyperlink" Target="https://zeta.com.pa/noticias-del-dia/12208-%C2%BFc%C3%B3mo-ser%C3%A1-la-nueva-normalidad-en-los-establecimientos-comerciales.html" TargetMode="External"/><Relationship Id="rId2" Type="http://purl.oclc.org/ooxml/officeDocument/relationships/hyperlink" Target="https://revistamyt.com/intrade-abc-dona-camara-termica-a-la-cne-de-costa-rica/" TargetMode="External"/><Relationship Id="rId1" Type="http://purl.oclc.org/ooxml/officeDocument/relationships/hyperlink" Target="https://riducaonline.com/2020/06/12/como-sera-la-nueva-normalidad-en-los-establecimientos-comerciales/" TargetMode="External"/><Relationship Id="rId6" Type="http://purl.oclc.org/ooxml/officeDocument/relationships/hyperlink" Target="https://panamaaldia.news/la-tecnologia-que-nos-ayudara-a-enfrentar-la-nueva-normalidad/" TargetMode="External"/><Relationship Id="rId5" Type="http://purl.oclc.org/ooxml/officeDocument/relationships/hyperlink" Target="https://observador.cr/noticia/pacientes-con-cancer-pescadores-e-indigenas-se-vieron-beneficiados-con-donaciones-del-sector-privado/" TargetMode="External"/><Relationship Id="rId4" Type="http://purl.oclc.org/ooxml/officeDocument/relationships/hyperlink" Target="https://vozdeladiasporanews.com/como-sera-la-nueva-normalidad-en-los-establecimientos-comerciales/" TargetMode="External"/><Relationship Id="rId9" Type="http://purl.oclc.org/ooxml/officeDocument/relationships/drawing" Target="../drawings/drawing4.xml"/></Relationships>
</file>

<file path=xl/worksheets/_rels/sheet5.xml.rels><?xml version="1.0" encoding="UTF-8" standalone="yes"?>
<Relationships xmlns="http://schemas.openxmlformats.org/package/2006/relationships"><Relationship Id="rId8" Type="http://purl.oclc.org/ooxml/officeDocument/relationships/hyperlink" Target="http://www.mundoescazu.com/index.php/noticias-escazu-negocios/4528-como-minimizar-el-impacto-del-covid-19-por-medio-de-las-camaras-termicas" TargetMode="External"/><Relationship Id="rId13" Type="http://purl.oclc.org/ooxml/officeDocument/relationships/hyperlink" Target="http://elperiodista.com.sv/index.php/12-sala-de-prensa/14675-las-camaras-termicas-dahua-controlan-el-acceso-de-personas-a-establecimientos-comerciales" TargetMode="External"/><Relationship Id="rId18" Type="http://purl.oclc.org/ooxml/officeDocument/relationships/hyperlink" Target="http://www.elespectadordepanama.com/la-tecnologia-que-ayuda-a-monitorear-temperaturas-corporales-anormales/" TargetMode="External"/><Relationship Id="rId26" Type="http://purl.oclc.org/ooxml/officeDocument/relationships/hyperlink" Target="http://prnoticiaspanama.com/la-tecnologia-que-ayuda-a-monitorear-temperaturas-corporales-anormales/" TargetMode="External"/><Relationship Id="rId3" Type="http://purl.oclc.org/ooxml/officeDocument/relationships/hyperlink" Target="http://prnoticiaspanama.com/como-sera-la-nueva-normalidad-en-los-establecimientos-comerciales/" TargetMode="External"/><Relationship Id="rId21" Type="http://purl.oclc.org/ooxml/officeDocument/relationships/hyperlink" Target="https://twitter.com/verpanama1/status/1288846351703453698?s=20" TargetMode="External"/><Relationship Id="rId7" Type="http://purl.oclc.org/ooxml/officeDocument/relationships/hyperlink" Target="http://www.elespectadordepanama.com/como-minimizar-el-impacto-del-covid-19-por-medio-de-las-camaras-termicas/" TargetMode="External"/><Relationship Id="rId12" Type="http://purl.oclc.org/ooxml/officeDocument/relationships/hyperlink" Target="http://www.escenariosv.com/articulo/Espectaculosycultura/camaras-termicas-como/20200722155425002952.html" TargetMode="External"/><Relationship Id="rId17" Type="http://purl.oclc.org/ooxml/officeDocument/relationships/hyperlink" Target="http://www.elespectadordepanama.com/la-tecnologia-que-ayuda-a-monitorear-temperaturas-corporales-anormales/" TargetMode="External"/><Relationship Id="rId25" Type="http://purl.oclc.org/ooxml/officeDocument/relationships/hyperlink" Target="http://prnoticiaspanama.com/la-tecnologia-que-ayuda-a-monitorear-temperaturas-corporales-anormales/" TargetMode="External"/><Relationship Id="rId2" Type="http://purl.oclc.org/ooxml/officeDocument/relationships/hyperlink" Target="http://prnoticiaspanama.com/como-sera-la-nueva-normalidad-en-los-establecimientos-comerciales/" TargetMode="External"/><Relationship Id="rId16" Type="http://purl.oclc.org/ooxml/officeDocument/relationships/hyperlink" Target="https://www.laestrella.com.pa/cafe-estrella/cultura/200729/tecnologia-servicio-prevencion-sars-cov" TargetMode="External"/><Relationship Id="rId20" Type="http://purl.oclc.org/ooxml/officeDocument/relationships/hyperlink" Target="https://verpanama.com/dahua-technology-2020-la-tecnologia-que-ayuda/" TargetMode="External"/><Relationship Id="rId1" Type="http://purl.oclc.org/ooxml/officeDocument/relationships/hyperlink" Target="http://www.mundoescazu.com/index.php/noticias-escazu-negocios/4528-como-minimizar-el-impacto-del-covid-19-por-medio-de-las-camaras-termicas" TargetMode="External"/><Relationship Id="rId6" Type="http://purl.oclc.org/ooxml/officeDocument/relationships/hyperlink" Target="http://www.elespectadordepanama.com/como-minimizar-el-impacto-del-covid-19-por-medio-de-las-camaras-termicas/" TargetMode="External"/><Relationship Id="rId11" Type="http://purl.oclc.org/ooxml/officeDocument/relationships/hyperlink" Target="http://www.escenariosv.com/articulo/Espectaculosycultura/camaras-termicas-como/20200722155425002952.html" TargetMode="External"/><Relationship Id="rId24" Type="http://purl.oclc.org/ooxml/officeDocument/relationships/hyperlink" Target="https://panamaaldia.news/la-tecnologia-que-ayuda-a-monitorear-temperaturas-corporales-anormales/" TargetMode="External"/><Relationship Id="rId5" Type="http://purl.oclc.org/ooxml/officeDocument/relationships/hyperlink" Target="https://www.instagram.com/p/CCMRBZvB8NE/?igshid=16idd148xg8g7" TargetMode="External"/><Relationship Id="rId15" Type="http://purl.oclc.org/ooxml/officeDocument/relationships/hyperlink" Target="https://www.laestrella.com.pa/cafe-estrella/cultura/200729/tecnologia-servicio-prevencion-sars-cov" TargetMode="External"/><Relationship Id="rId23" Type="http://purl.oclc.org/ooxml/officeDocument/relationships/hyperlink" Target="https://panamaaldia.news/la-tecnologia-que-ayuda-a-monitorear-temperaturas-corporales-anormales/" TargetMode="External"/><Relationship Id="rId10" Type="http://purl.oclc.org/ooxml/officeDocument/relationships/hyperlink" Target="https://www.rpcradio.com/noticias/nacionales/como-minimizar-el-impacto-del-covid-19-por-medio-de-las-camaras-termicas_0_4459/" TargetMode="External"/><Relationship Id="rId19" Type="http://purl.oclc.org/ooxml/officeDocument/relationships/hyperlink" Target="https://verpanama.com/dahua-technology-2020-la-tecnologia-que-ayuda/" TargetMode="External"/><Relationship Id="rId4" Type="http://purl.oclc.org/ooxml/officeDocument/relationships/hyperlink" Target="https://www.instagram.com/p/CCMRBZvB8NE/?igshid=16idd148xg8g7" TargetMode="External"/><Relationship Id="rId9" Type="http://purl.oclc.org/ooxml/officeDocument/relationships/hyperlink" Target="https://www.rpcradio.com/noticias/nacionales/como-minimizar-el-impacto-del-covid-19-por-medio-de-las-camaras-termicas_0_4459/" TargetMode="External"/><Relationship Id="rId14" Type="http://purl.oclc.org/ooxml/officeDocument/relationships/hyperlink" Target="http://elperiodista.com.sv/index.php/12-sala-de-prensa/14675-las-camaras-termicas-dahua-controlan-el-acceso-de-personas-a-establecimientos-comerciales" TargetMode="External"/><Relationship Id="rId22" Type="http://purl.oclc.org/ooxml/officeDocument/relationships/hyperlink" Target="https://twitter.com/verpanama1/status/1288846351703453698?s=20" TargetMode="External"/><Relationship Id="rId27" Type="http://purl.oclc.org/ooxml/officeDocument/relationships/drawing" Target="../drawings/drawing5.xml"/></Relationships>
</file>

<file path=xl/worksheets/_rels/sheet6.xml.rels><?xml version="1.0" encoding="UTF-8" standalone="yes"?>
<Relationships xmlns="http://schemas.openxmlformats.org/package/2006/relationships"><Relationship Id="rId8" Type="http://purl.oclc.org/ooxml/officeDocument/relationships/hyperlink" Target="https://www.martesfinanciero.com/tecnologia/tecnologia-que-se-adapta-a-la-nueva-normalidad-por-la-pandemia/" TargetMode="External"/><Relationship Id="rId13" Type="http://purl.oclc.org/ooxml/officeDocument/relationships/hyperlink" Target="https://www.panamaamerica.com.pa/variedades/la-inteligencia-artificial-en-tiempo-de-covid-19-1170738" TargetMode="External"/><Relationship Id="rId18" Type="http://purl.oclc.org/ooxml/officeDocument/relationships/hyperlink" Target="https://twitter.com/ANPanama/status/1298253759550611457?s=20" TargetMode="External"/><Relationship Id="rId3" Type="http://purl.oclc.org/ooxml/officeDocument/relationships/hyperlink" Target="https://vozdeladiasporanews.com/como-esta-ayudando-la-inteligencia-artificial-a-mantener-el-mundo-activo-en-este-2020/" TargetMode="External"/><Relationship Id="rId7" Type="http://purl.oclc.org/ooxml/officeDocument/relationships/hyperlink" Target="https://xpectativapty.com/2020/08/03/la-tecnologia-que-ayuda-a-monitorear-temperaturas-corporales-anormales/" TargetMode="External"/><Relationship Id="rId12" Type="http://purl.oclc.org/ooxml/officeDocument/relationships/hyperlink" Target="https://anpanama.com/10315-Inteligencia-Artificial-y-Robots-ganan-espacio-como-herramientas-operativas-.note.aspx" TargetMode="External"/><Relationship Id="rId17" Type="http://purl.oclc.org/ooxml/officeDocument/relationships/hyperlink" Target="https://twitter.com/riducaonline/status/1298391202425982977?s=20" TargetMode="External"/><Relationship Id="rId2" Type="http://purl.oclc.org/ooxml/officeDocument/relationships/hyperlink" Target="http://www.elguazarero.com/2020/08/como-esta-ayudando-la-inteligencia.html?m=1" TargetMode="External"/><Relationship Id="rId16" Type="http://purl.oclc.org/ooxml/officeDocument/relationships/hyperlink" Target="https://twitter.com/riducaonline/status/1298155020622475265?s=20" TargetMode="External"/><Relationship Id="rId1" Type="http://purl.oclc.org/ooxml/officeDocument/relationships/hyperlink" Target="http://www.bloqueinformativord.com/2020/09/01/como-esta-ayudando-la-inteligencia-artificial-a-mantener-el-mundo-activo-en-este-2020/" TargetMode="External"/><Relationship Id="rId6" Type="http://purl.oclc.org/ooxml/officeDocument/relationships/hyperlink" Target="https://riducaonline.com/2020/08/02/la-tecnologia-que-ayuda-a-monitorear-temperaturas-corporales-anormales/" TargetMode="External"/><Relationship Id="rId11" Type="http://purl.oclc.org/ooxml/officeDocument/relationships/hyperlink" Target="https://www.youtube.com/watch?v=xXOAymi80z0" TargetMode="External"/><Relationship Id="rId5" Type="http://purl.oclc.org/ooxml/officeDocument/relationships/hyperlink" Target="http://www.elpoderdelsur.com/2020/08/interesante-leerlo-como-esta-ayudando_31.html?m=1" TargetMode="External"/><Relationship Id="rId15" Type="http://purl.oclc.org/ooxml/officeDocument/relationships/hyperlink" Target="https://twitter.com/PanamaAmerica/status/1298621217889488898?s=20" TargetMode="External"/><Relationship Id="rId10" Type="http://purl.oclc.org/ooxml/officeDocument/relationships/hyperlink" Target="https://www.instagram.com/p/CEU9Xh_HFWG/?igshid=1nfhyrru6ekr9" TargetMode="External"/><Relationship Id="rId19" Type="http://purl.oclc.org/ooxml/officeDocument/relationships/drawing" Target="../drawings/drawing6.xml"/><Relationship Id="rId4" Type="http://purl.oclc.org/ooxml/officeDocument/relationships/hyperlink" Target="https://cristaldigital.com.do/?p=34414" TargetMode="External"/><Relationship Id="rId9" Type="http://purl.oclc.org/ooxml/officeDocument/relationships/hyperlink" Target="https://twitter.com/RevistaMartesF/status/1290629810578812931?s=20" TargetMode="External"/><Relationship Id="rId14" Type="http://purl.oclc.org/ooxml/officeDocument/relationships/hyperlink" Target="https://riducaonline.com/2020/08/25/conoce-las-principales-aplicaciones-tecnologicas-que-estan-permitiendo-que-el-mundo-salga-adelante/" TargetMode="External"/></Relationships>
</file>

<file path=xl/worksheets/_rels/sheet7.xml.rels><?xml version="1.0" encoding="UTF-8" standalone="yes"?>
<Relationships xmlns="http://schemas.openxmlformats.org/package/2006/relationships"><Relationship Id="rId8" Type="http://purl.oclc.org/ooxml/officeDocument/relationships/hyperlink" Target="https://riducaonline.com/2020/09/28/la-inteligencia-artificial-cambio-la-forma-de-viajar/" TargetMode="External"/><Relationship Id="rId13" Type="http://purl.oclc.org/ooxml/officeDocument/relationships/hyperlink" Target="https://vozdeladiasporanews.com/como-la-inteligencia-artificial-cambio-la-forma-de-viajar/" TargetMode="External"/><Relationship Id="rId18" Type="http://purl.oclc.org/ooxml/officeDocument/relationships/hyperlink" Target="https://twitter.com/dinerocomsv/status/1311025108480385025?s=20" TargetMode="External"/><Relationship Id="rId3" Type="http://purl.oclc.org/ooxml/officeDocument/relationships/hyperlink" Target="http://www.escenariosv.com/articulo/Espectaculosycultura/como-ayudando-inteligencia-artificial-mantener-mundo-activo-2020/20200901122352003644.html" TargetMode="External"/><Relationship Id="rId21" Type="http://purl.oclc.org/ooxml/officeDocument/relationships/hyperlink" Target="https://diariosocialrd.com/como-la-inteligencia-artificial-cambio-la-forma-de-viajar/" TargetMode="External"/><Relationship Id="rId7" Type="http://purl.oclc.org/ooxml/officeDocument/relationships/hyperlink" Target="https://www.enmayuscula.com/132992-%C2%BFc%C3%B3mo-la-inteligencia-artificial-cambi%C3%B3-la-forma-de-viajar.html" TargetMode="External"/><Relationship Id="rId12" Type="http://purl.oclc.org/ooxml/officeDocument/relationships/hyperlink" Target="https://anpanama.com/10423-Inteligencia-Artificial-incursiona-en-nuevos-sectores-en-Panama-y-la-region.note.aspx" TargetMode="External"/><Relationship Id="rId17" Type="http://purl.oclc.org/ooxml/officeDocument/relationships/hyperlink" Target="https://twitter.com/Panama24horas/status/1310814120778829824?s=20" TargetMode="External"/><Relationship Id="rId2" Type="http://purl.oclc.org/ooxml/officeDocument/relationships/hyperlink" Target="https://www.vidayexito.net/tendencias/como-esta-ayudando-la-inteligencia-artificial-a-mantener-el-mundo-activo-en-este-2020/" TargetMode="External"/><Relationship Id="rId16" Type="http://purl.oclc.org/ooxml/officeDocument/relationships/hyperlink" Target="https://www.panama24horas.com.pa/tecnologia/como-la-inteligencia-artificial-cambio-la-forma-de-viajar/" TargetMode="External"/><Relationship Id="rId20" Type="http://purl.oclc.org/ooxml/officeDocument/relationships/hyperlink" Target="http://www.escenariosv.com/articulo/Econom%C3%ADa/como-inteligencia-artificial-cambio-forma-viajar/20200930095602004088.html" TargetMode="External"/><Relationship Id="rId1" Type="http://purl.oclc.org/ooxml/officeDocument/relationships/hyperlink" Target="http://www.bloqueinformativord.com/2020/09/01/como-esta-ayudando-la-inteligencia-artificial-a-mantener-el-mundo-activo-en-este-2020/" TargetMode="External"/><Relationship Id="rId6" Type="http://purl.oclc.org/ooxml/officeDocument/relationships/hyperlink" Target="https://www.muyinteresante.es/tecnologia/inteligencia-artificial/articulo/como-cambiara-la-inteligencia-artificial-la-forma-de-viajar-271562877613" TargetMode="External"/><Relationship Id="rId11" Type="http://purl.oclc.org/ooxml/officeDocument/relationships/hyperlink" Target="https://twitter.com/enmayuscula507/status/1310776992623714315?s=20" TargetMode="External"/><Relationship Id="rId24" Type="http://purl.oclc.org/ooxml/officeDocument/relationships/drawing" Target="../drawings/drawing7.xml"/><Relationship Id="rId5" Type="http://purl.oclc.org/ooxml/officeDocument/relationships/hyperlink" Target="https://ensegundos.com.pa/2020/09/09/activos-logisticos-se-apalancan-en-la-inteligencia-artificial-para-fortalecer-operacion/" TargetMode="External"/><Relationship Id="rId15" Type="http://purl.oclc.org/ooxml/officeDocument/relationships/hyperlink" Target="https://www.diariodominicano.com/economia/2020/09/29/313904/como-la-inteligencia-artificial-cambio-la-forma-de-viajar" TargetMode="External"/><Relationship Id="rId23" Type="http://purl.oclc.org/ooxml/officeDocument/relationships/hyperlink" Target="https://twitter.com/MetroLibrePTY/status/1311237365260677128?s=20" TargetMode="External"/><Relationship Id="rId10" Type="http://purl.oclc.org/ooxml/officeDocument/relationships/hyperlink" Target="https://www.instagram.com/p/CFsKLpAJO56/?igshid=2ghb9x2e7ub6" TargetMode="External"/><Relationship Id="rId19" Type="http://purl.oclc.org/ooxml/officeDocument/relationships/hyperlink" Target="https://twitter.com/ANPanama/status/1310951083313893376?s=20" TargetMode="External"/><Relationship Id="rId4" Type="http://purl.oclc.org/ooxml/officeDocument/relationships/hyperlink" Target="https://prnoticiaspanama.com/como-esta-ayudando-la-inteligencia-artificial-a-mantener-el-mundo-activo-en-este-2020/" TargetMode="External"/><Relationship Id="rId9" Type="http://purl.oclc.org/ooxml/officeDocument/relationships/hyperlink" Target="https://twitter.com/riducaonline/status/1310645328937398272?s=20" TargetMode="External"/><Relationship Id="rId14" Type="http://purl.oclc.org/ooxml/officeDocument/relationships/hyperlink" Target="https://www.dinero.com.sv/es/tecnologia/tras-la-pandemia-la-inteligencia-artificial-cambio-la-forma-de-viajar.html" TargetMode="External"/><Relationship Id="rId22" Type="http://purl.oclc.org/ooxml/officeDocument/relationships/hyperlink" Target="https://www.metrolibre.com/tecnolog%C3%ADa/183172-la-ia-contra-el-covid-19-en-aeropuertos.html" TargetMode="External"/></Relationships>
</file>

<file path=xl/worksheets/_rels/sheet8.xml.rels><?xml version="1.0" encoding="UTF-8" standalone="yes"?>
<Relationships xmlns="http://schemas.openxmlformats.org/package/2006/relationships"><Relationship Id="rId8" Type="http://purl.oclc.org/ooxml/officeDocument/relationships/hyperlink" Target="https://twitter.com/Revista_EyN/status/1322287805700153345?s=20" TargetMode="External"/><Relationship Id="rId13" Type="http://purl.oclc.org/ooxml/officeDocument/relationships/hyperlink" Target="https://twitter.com/Revista_EyN/status/1322283203885998081?s=20" TargetMode="External"/><Relationship Id="rId18" Type="http://purl.oclc.org/ooxml/officeDocument/relationships/hyperlink" Target="https://www.dailymotion.com/embed/video/x7wyvme" TargetMode="External"/><Relationship Id="rId26" Type="http://purl.oclc.org/ooxml/officeDocument/relationships/hyperlink" Target="https://vozdeladiasporanews.com/inteligencia-artificial-mejora-el-nivel-de-seguridad-de-las-actividades-comerciales/" TargetMode="External"/><Relationship Id="rId3" Type="http://purl.oclc.org/ooxml/officeDocument/relationships/hyperlink" Target="https://somosimpactopositivo.com/impacto-social/inteligencia-artificial/" TargetMode="External"/><Relationship Id="rId21" Type="http://purl.oclc.org/ooxml/officeDocument/relationships/hyperlink" Target="https://twitter.com/ElCFPanama/status/1311699596868030465?s=20" TargetMode="External"/><Relationship Id="rId7" Type="http://purl.oclc.org/ooxml/officeDocument/relationships/hyperlink" Target="https://twitter.com/Revista_EyN/status/1322288871401525252?s=20" TargetMode="External"/><Relationship Id="rId12" Type="http://purl.oclc.org/ooxml/officeDocument/relationships/hyperlink" Target="https://twitter.com/Revista_EyN/status/1322284348918370306?s=20" TargetMode="External"/><Relationship Id="rId17" Type="http://purl.oclc.org/ooxml/officeDocument/relationships/hyperlink" Target="https://nexnoticias.ruplayers.com/n6d62Lixg2l4l6M/entrevista-al-ing-enrique-luna-sobre-la-inteligencia-artificial.html" TargetMode="External"/><Relationship Id="rId25" Type="http://purl.oclc.org/ooxml/officeDocument/relationships/hyperlink" Target="http://mundoescazu.com/index.php/noticias-escazu-negocios/5233-inteligencia-artificial-mejora-el-nivel-de-seguridad-de-las-actividades-comerciales" TargetMode="External"/><Relationship Id="rId2" Type="http://purl.oclc.org/ooxml/officeDocument/relationships/hyperlink" Target="http://www.escenariosv.com/articulo/Econom%C3%ADa/inteligencia-artificial-mejora-nivel-seguridad-actividades-comerciales/20201015155644004333.html" TargetMode="External"/><Relationship Id="rId16" Type="http://purl.oclc.org/ooxml/officeDocument/relationships/hyperlink" Target="https://pa.domiplay.net/video/entrevista-al-ing-enrique-luna-20-10-20-nex-9ucdo" TargetMode="External"/><Relationship Id="rId20" Type="http://purl.oclc.org/ooxml/officeDocument/relationships/hyperlink" Target="https://elcapitalfinanciero.com/conozca-como-la-ia-cambio-la-forma-de-viajar/" TargetMode="External"/><Relationship Id="rId1" Type="http://purl.oclc.org/ooxml/officeDocument/relationships/hyperlink" Target="https://www.instagram.com/p/CGQouMGn-FB/?igshid=1femxospxoxhy" TargetMode="External"/><Relationship Id="rId6" Type="http://purl.oclc.org/ooxml/officeDocument/relationships/hyperlink" Target="https://twitter.com/Revista_EyN/status/1322289764817608705?s=20" TargetMode="External"/><Relationship Id="rId11" Type="http://purl.oclc.org/ooxml/officeDocument/relationships/hyperlink" Target="https://twitter.com/Revista_EyN/status/1322286505566605313?s=20" TargetMode="External"/><Relationship Id="rId24" Type="http://purl.oclc.org/ooxml/officeDocument/relationships/hyperlink" Target="https://eljacaguero.com.do/inteligencia-artificial-mejora-el-nivel-de-seguridad-de-las-actividades-comerciales/" TargetMode="External"/><Relationship Id="rId5" Type="http://purl.oclc.org/ooxml/officeDocument/relationships/hyperlink" Target="https://twitter.com/escenariosv/status/1317126121473847297?s=20" TargetMode="External"/><Relationship Id="rId15" Type="http://purl.oclc.org/ooxml/officeDocument/relationships/hyperlink" Target="https://www.youtube.com/watch?v=9uCtTNO9D_o&amp;feature=youtu.be" TargetMode="External"/><Relationship Id="rId23" Type="http://purl.oclc.org/ooxml/officeDocument/relationships/hyperlink" Target="https://riducaonline.com/2020/10/13/la-inteligencia-artificial-mejora-el-nivel-de-seguridad-de-las-actividades-comerciales/" TargetMode="External"/><Relationship Id="rId28" Type="http://purl.oclc.org/ooxml/officeDocument/relationships/drawing" Target="../drawings/drawing8.xml"/><Relationship Id="rId10" Type="http://purl.oclc.org/ooxml/officeDocument/relationships/hyperlink" Target="https://twitter.com/Revista_EyN/status/1322287311762108417?s=20" TargetMode="External"/><Relationship Id="rId19" Type="http://purl.oclc.org/ooxml/officeDocument/relationships/hyperlink" Target="https://riducaonline.com/2020/10/02/la-tecnologia-que-ayuda-a-monitorear-temperaturas-corporales-anormales/" TargetMode="External"/><Relationship Id="rId4" Type="http://purl.oclc.org/ooxml/officeDocument/relationships/hyperlink" Target="https://www.estrategiaynegocios.net/tecnologia/1417011-330/encuentro-en-por-qu%C3%A9-invertir-en-seguridad-biom%C3%A9trica-para-impulsar-el-comercio" TargetMode="External"/><Relationship Id="rId9" Type="http://purl.oclc.org/ooxml/officeDocument/relationships/hyperlink" Target="https://twitter.com/Revista_EyN/status/1322233109199392769?s=20" TargetMode="External"/><Relationship Id="rId14" Type="http://purl.oclc.org/ooxml/officeDocument/relationships/hyperlink" Target="https://twitter.com/Revista_EyN/status/1322288058688032769?s=20" TargetMode="External"/><Relationship Id="rId22" Type="http://purl.oclc.org/ooxml/officeDocument/relationships/hyperlink" Target="https://somosimpactopositivo.com/impactando-en-positivo/comsmarket-agencia/" TargetMode="External"/><Relationship Id="rId27" Type="http://purl.oclc.org/ooxml/officeDocument/relationships/hyperlink" Target="https://forbescentroamerica.com/2020/10/28/la-inteligencia-artificial-ha-cambiado-al-mundo/" TargetMode="External"/></Relationships>
</file>

<file path=xl/worksheets/_rels/sheet9.xml.rels><?xml version="1.0" encoding="UTF-8" standalone="yes"?>
<Relationships xmlns="http://schemas.openxmlformats.org/package/2006/relationships"><Relationship Id="rId8" Type="http://purl.oclc.org/ooxml/officeDocument/relationships/hyperlink" Target="https://riducaonline.com/2020/11/30/evoluciona-la-seguridad-con-la-inteligencia-artificial/" TargetMode="External"/><Relationship Id="rId3" Type="http://purl.oclc.org/ooxml/officeDocument/relationships/hyperlink" Target="https://www.panama24horas.com.pa/tecnologia/como-ha-evolucionado-la-seguridad-con-la-inteligencia-artificial/" TargetMode="External"/><Relationship Id="rId7" Type="http://purl.oclc.org/ooxml/officeDocument/relationships/hyperlink" Target="https://www.elespectadordepanama.com/como-ha-evolucionado-la-seguridad-con-la-inteligencia-artificial/" TargetMode="External"/><Relationship Id="rId2" Type="http://purl.oclc.org/ooxml/officeDocument/relationships/hyperlink" Target="http://www.mundosantaana.com/index.php/noticias-santa-ana-mi-canton/1563-dahua-technology-instala-camara-termica-donada-a-la-municipalidad-de-santa-ana" TargetMode="External"/><Relationship Id="rId1" Type="http://purl.oclc.org/ooxml/officeDocument/relationships/hyperlink" Target="https://www.vidayexito.net/negocios/periscopio/dahua-technology-instala-camara-termica-donada-a-la-municipalidad-de-santa-ana-en-costa-rica/" TargetMode="External"/><Relationship Id="rId6" Type="http://purl.oclc.org/ooxml/officeDocument/relationships/hyperlink" Target="https://twitter.com/VozDiasporaSV/status/1332571859808870401?s=20" TargetMode="External"/><Relationship Id="rId5" Type="http://purl.oclc.org/ooxml/officeDocument/relationships/hyperlink" Target="https://vozdeladiasporanews.com/como-ha-evolucionado-la-seguridad-con-la-inteligencia-artificial/" TargetMode="External"/><Relationship Id="rId4" Type="http://purl.oclc.org/ooxml/officeDocument/relationships/hyperlink" Target="https://twitter.com/Panama24horas/status/1332363057599815680?s=20" TargetMode="External"/><Relationship Id="rId9" Type="http://purl.oclc.org/ooxml/officeDocument/relationships/drawing" Target="../drawings/drawing9.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529"/>
  <sheetViews>
    <sheetView zoomScale="75" zoomScaleNormal="100" workbookViewId="0">
      <pane ySplit="8" topLeftCell="A9" activePane="bottomLeft" state="frozen"/>
      <selection activeCell="A8" sqref="A8"/>
      <selection pane="bottomLeft" activeCell="D12" sqref="D12"/>
    </sheetView>
  </sheetViews>
  <sheetFormatPr baseColWidth="10" defaultColWidth="10.83203125" defaultRowHeight="22" customHeight="1"/>
  <cols>
    <col min="1" max="1" width="10.83203125" style="1"/>
    <col min="2" max="2" width="11" style="1" bestFit="1" customWidth="1"/>
    <col min="3" max="4" width="19.83203125" style="1" customWidth="1"/>
    <col min="5" max="5" width="16.5" style="1" customWidth="1"/>
    <col min="6" max="6" width="76" style="1" customWidth="1"/>
    <col min="7" max="7" width="11" style="1" bestFit="1" customWidth="1"/>
    <col min="8" max="8" width="16.83203125" style="1" customWidth="1"/>
    <col min="9" max="9" width="26.83203125" style="1" customWidth="1"/>
    <col min="10" max="10" width="15.1640625" style="1" customWidth="1"/>
    <col min="11" max="11" width="67.33203125" style="1" customWidth="1"/>
    <col min="12" max="12" width="19.33203125" style="1" customWidth="1"/>
    <col min="13" max="13" width="20.6640625" style="1" customWidth="1"/>
    <col min="14" max="26" width="10.83203125" style="1" customWidth="1"/>
    <col min="27" max="54" width="10.83203125" style="5"/>
    <col min="55" max="16384" width="10.83203125" style="1"/>
  </cols>
  <sheetData>
    <row r="1" spans="1:54" ht="22" customHeight="1">
      <c r="A1" s="149"/>
      <c r="B1" s="150"/>
      <c r="C1" s="150"/>
      <c r="D1" s="150"/>
      <c r="E1" s="150"/>
      <c r="F1" s="150"/>
      <c r="G1" s="150"/>
      <c r="H1" s="150"/>
      <c r="I1" s="150"/>
      <c r="J1" s="150"/>
      <c r="K1" s="150"/>
      <c r="L1" s="150"/>
      <c r="M1" s="150"/>
      <c r="N1" s="150"/>
      <c r="O1" s="150"/>
      <c r="P1" s="150"/>
      <c r="Q1" s="150"/>
      <c r="R1" s="150"/>
      <c r="S1" s="150"/>
      <c r="T1" s="150"/>
      <c r="U1" s="150"/>
      <c r="V1" s="150"/>
      <c r="W1" s="150"/>
      <c r="X1" s="150"/>
      <c r="Y1" s="150"/>
      <c r="Z1" s="150"/>
    </row>
    <row r="2" spans="1:54" ht="22" customHeight="1">
      <c r="A2" s="43"/>
      <c r="B2" s="44"/>
      <c r="C2" s="44"/>
      <c r="D2" s="45"/>
      <c r="E2" s="44"/>
      <c r="F2" s="44"/>
      <c r="G2" s="44"/>
      <c r="H2" s="44"/>
      <c r="I2" s="44"/>
      <c r="J2" s="44"/>
      <c r="K2" s="44"/>
      <c r="L2" s="44"/>
      <c r="M2" s="44"/>
      <c r="N2" s="44"/>
      <c r="O2" s="44"/>
      <c r="P2" s="44"/>
      <c r="Q2" s="44"/>
      <c r="R2" s="44"/>
      <c r="S2" s="44"/>
      <c r="T2" s="44"/>
      <c r="U2" s="44"/>
      <c r="V2" s="44"/>
      <c r="W2" s="44"/>
      <c r="X2" s="44"/>
      <c r="Y2" s="44"/>
      <c r="Z2" s="44"/>
    </row>
    <row r="3" spans="1:54" ht="22" customHeight="1">
      <c r="A3" s="151" t="s">
        <v>38</v>
      </c>
      <c r="B3" s="151"/>
      <c r="C3" s="151"/>
      <c r="D3" s="151"/>
      <c r="E3" s="151"/>
      <c r="F3" s="151"/>
      <c r="G3" s="151"/>
      <c r="H3" s="151"/>
      <c r="I3" s="151"/>
      <c r="J3" s="151"/>
      <c r="K3" s="151"/>
      <c r="L3" s="151"/>
      <c r="M3" s="151"/>
      <c r="N3" s="151"/>
      <c r="O3" s="151"/>
      <c r="P3" s="151"/>
      <c r="Q3" s="151"/>
      <c r="R3" s="151"/>
      <c r="S3" s="151"/>
      <c r="T3" s="151"/>
      <c r="U3" s="151"/>
      <c r="V3" s="151"/>
      <c r="W3" s="151"/>
      <c r="X3" s="151"/>
      <c r="Y3" s="151"/>
      <c r="Z3" s="151"/>
    </row>
    <row r="4" spans="1:54" ht="22" customHeight="1">
      <c r="A4" s="151" t="s">
        <v>0</v>
      </c>
      <c r="B4" s="151"/>
      <c r="C4" s="151"/>
      <c r="D4" s="151"/>
      <c r="E4" s="151"/>
      <c r="F4" s="151"/>
      <c r="G4" s="151"/>
      <c r="H4" s="151"/>
      <c r="I4" s="151"/>
      <c r="J4" s="151"/>
      <c r="K4" s="151"/>
      <c r="L4" s="151"/>
      <c r="M4" s="151"/>
      <c r="N4" s="151"/>
      <c r="O4" s="151"/>
      <c r="P4" s="151"/>
      <c r="Q4" s="151"/>
      <c r="R4" s="151"/>
      <c r="S4" s="151"/>
      <c r="T4" s="151"/>
      <c r="U4" s="151"/>
      <c r="V4" s="151"/>
      <c r="W4" s="151"/>
      <c r="X4" s="151"/>
      <c r="Y4" s="151"/>
      <c r="Z4" s="151"/>
    </row>
    <row r="5" spans="1:54" ht="22" customHeight="1">
      <c r="A5" s="152" t="s">
        <v>31</v>
      </c>
      <c r="B5" s="152"/>
      <c r="C5" s="152"/>
      <c r="D5" s="152"/>
      <c r="E5" s="152"/>
      <c r="F5" s="152"/>
      <c r="G5" s="152"/>
      <c r="H5" s="152"/>
      <c r="I5" s="152"/>
      <c r="J5" s="152"/>
      <c r="K5" s="152"/>
      <c r="L5" s="152"/>
      <c r="M5" s="152"/>
      <c r="N5" s="152"/>
      <c r="O5" s="152"/>
      <c r="P5" s="152"/>
      <c r="Q5" s="152"/>
      <c r="R5" s="152"/>
      <c r="S5" s="152"/>
      <c r="T5" s="152"/>
      <c r="U5" s="152"/>
      <c r="V5" s="152"/>
      <c r="W5" s="152"/>
      <c r="X5" s="152"/>
      <c r="Y5" s="152"/>
      <c r="Z5" s="152"/>
    </row>
    <row r="6" spans="1:54" s="28" customFormat="1" ht="22" customHeight="1">
      <c r="A6" s="153" t="s">
        <v>1</v>
      </c>
      <c r="B6" s="154"/>
      <c r="C6" s="154"/>
      <c r="D6" s="154"/>
      <c r="E6" s="154"/>
      <c r="F6" s="154"/>
      <c r="G6" s="154"/>
      <c r="H6" s="154"/>
      <c r="I6" s="153" t="s">
        <v>86</v>
      </c>
      <c r="J6" s="154"/>
      <c r="K6" s="154"/>
      <c r="L6" s="154"/>
      <c r="M6" s="154"/>
      <c r="N6" s="154"/>
      <c r="O6" s="154"/>
      <c r="P6" s="154"/>
      <c r="Q6" s="154"/>
      <c r="R6" s="154"/>
      <c r="S6" s="154"/>
      <c r="T6" s="154"/>
      <c r="U6" s="154"/>
      <c r="V6" s="154"/>
      <c r="W6" s="154"/>
      <c r="X6" s="26"/>
      <c r="Y6" s="26"/>
      <c r="Z6" s="26"/>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row>
    <row r="7" spans="1:54" ht="22" customHeight="1">
      <c r="A7" s="155"/>
      <c r="B7" s="156"/>
      <c r="C7" s="156"/>
      <c r="D7" s="156"/>
      <c r="E7" s="156"/>
      <c r="F7" s="156"/>
      <c r="G7" s="156"/>
      <c r="H7" s="156"/>
      <c r="I7" s="155"/>
      <c r="J7" s="156"/>
      <c r="K7" s="156"/>
      <c r="L7" s="156"/>
      <c r="M7" s="156"/>
      <c r="N7" s="156"/>
      <c r="O7" s="156"/>
      <c r="P7" s="156"/>
      <c r="Q7" s="156"/>
      <c r="R7" s="156"/>
      <c r="S7" s="156"/>
      <c r="T7" s="156"/>
      <c r="U7" s="156"/>
      <c r="V7" s="156"/>
      <c r="W7" s="156"/>
      <c r="X7" s="20"/>
      <c r="Y7" s="20"/>
      <c r="Z7" s="20"/>
    </row>
    <row r="8" spans="1:54" ht="40" customHeight="1">
      <c r="A8" s="141" t="s">
        <v>2</v>
      </c>
      <c r="B8" s="143" t="s">
        <v>21</v>
      </c>
      <c r="C8" s="143" t="s">
        <v>28</v>
      </c>
      <c r="D8" s="46" t="s">
        <v>139</v>
      </c>
      <c r="E8" s="143" t="s">
        <v>3</v>
      </c>
      <c r="F8" s="143" t="s">
        <v>4</v>
      </c>
      <c r="G8" s="143" t="s">
        <v>22</v>
      </c>
      <c r="H8" s="143" t="s">
        <v>5</v>
      </c>
      <c r="I8" s="143" t="s">
        <v>6</v>
      </c>
      <c r="J8" s="143" t="s">
        <v>25</v>
      </c>
      <c r="K8" s="143" t="s">
        <v>7</v>
      </c>
      <c r="L8" s="143" t="s">
        <v>8</v>
      </c>
      <c r="M8" s="143" t="s">
        <v>9</v>
      </c>
      <c r="N8" s="136" t="s">
        <v>10</v>
      </c>
      <c r="O8" s="137"/>
      <c r="P8" s="137"/>
      <c r="Q8" s="138"/>
      <c r="R8" s="139" t="s">
        <v>11</v>
      </c>
      <c r="S8" s="140"/>
      <c r="T8" s="139" t="s">
        <v>12</v>
      </c>
      <c r="U8" s="140"/>
      <c r="V8" s="139" t="s">
        <v>13</v>
      </c>
      <c r="W8" s="140"/>
      <c r="X8" s="139" t="s">
        <v>14</v>
      </c>
      <c r="Y8" s="145"/>
      <c r="Z8" s="140"/>
    </row>
    <row r="9" spans="1:54" ht="22" customHeight="1">
      <c r="A9" s="142"/>
      <c r="B9" s="144"/>
      <c r="C9" s="148"/>
      <c r="D9" s="47"/>
      <c r="E9" s="144"/>
      <c r="F9" s="144"/>
      <c r="G9" s="144"/>
      <c r="H9" s="144"/>
      <c r="I9" s="144"/>
      <c r="J9" s="144"/>
      <c r="K9" s="144"/>
      <c r="L9" s="144"/>
      <c r="M9" s="144"/>
      <c r="N9" s="21" t="s">
        <v>87</v>
      </c>
      <c r="O9" s="21">
        <v>1</v>
      </c>
      <c r="P9" s="21">
        <v>2</v>
      </c>
      <c r="Q9" s="40">
        <v>3</v>
      </c>
      <c r="R9" s="42" t="s">
        <v>15</v>
      </c>
      <c r="S9" s="42" t="s">
        <v>16</v>
      </c>
      <c r="T9" s="42" t="s">
        <v>15</v>
      </c>
      <c r="U9" s="42" t="s">
        <v>16</v>
      </c>
      <c r="V9" s="42" t="s">
        <v>15</v>
      </c>
      <c r="W9" s="42" t="s">
        <v>16</v>
      </c>
      <c r="X9" s="42" t="s">
        <v>17</v>
      </c>
      <c r="Y9" s="42" t="s">
        <v>18</v>
      </c>
      <c r="Z9" s="42" t="s">
        <v>19</v>
      </c>
    </row>
    <row r="10" spans="1:54" s="5" customFormat="1" ht="57" customHeight="1">
      <c r="A10" s="18" t="s">
        <v>30</v>
      </c>
      <c r="B10" s="18">
        <v>1</v>
      </c>
      <c r="C10" s="146" t="s">
        <v>40</v>
      </c>
      <c r="D10" s="48"/>
      <c r="E10" s="37" t="s">
        <v>24</v>
      </c>
      <c r="F10" s="8" t="s">
        <v>132</v>
      </c>
      <c r="G10" s="6" t="d">
        <v>2020-04-01</v>
      </c>
      <c r="H10" s="22" t="s">
        <v>39</v>
      </c>
      <c r="I10" s="7" t="s">
        <v>78</v>
      </c>
      <c r="J10" s="7" t="s">
        <v>23</v>
      </c>
      <c r="K10" s="8" t="s">
        <v>79</v>
      </c>
      <c r="L10" s="10">
        <v>1000</v>
      </c>
      <c r="M10" s="10">
        <f t="shared" ref="M10:M73" si="0">L10*4</f>
        <v>4000</v>
      </c>
      <c r="N10" s="23">
        <v>1</v>
      </c>
      <c r="O10" s="41">
        <v>1</v>
      </c>
      <c r="P10" s="23"/>
      <c r="Q10" s="23"/>
      <c r="R10" s="24">
        <v>1</v>
      </c>
      <c r="S10" s="2"/>
      <c r="T10" s="2">
        <v>1</v>
      </c>
      <c r="U10" s="2"/>
      <c r="V10" s="2">
        <v>1</v>
      </c>
      <c r="W10" s="2"/>
      <c r="X10" s="2">
        <v>1</v>
      </c>
      <c r="Y10" s="2"/>
      <c r="Z10" s="2"/>
    </row>
    <row r="11" spans="1:54" s="5" customFormat="1" ht="57" customHeight="1">
      <c r="A11" s="18" t="s">
        <v>30</v>
      </c>
      <c r="B11" s="18">
        <v>2</v>
      </c>
      <c r="C11" s="147"/>
      <c r="D11" s="49"/>
      <c r="E11" s="37" t="s">
        <v>24</v>
      </c>
      <c r="F11" s="8" t="s">
        <v>132</v>
      </c>
      <c r="G11" s="6" t="d">
        <v>2020-04-01</v>
      </c>
      <c r="H11" s="22" t="s">
        <v>100</v>
      </c>
      <c r="I11" s="7" t="s">
        <v>78</v>
      </c>
      <c r="J11" s="7" t="s">
        <v>35</v>
      </c>
      <c r="K11" s="8" t="s">
        <v>79</v>
      </c>
      <c r="L11" s="10">
        <v>500</v>
      </c>
      <c r="M11" s="10">
        <f t="shared" si="0"/>
        <v>2000</v>
      </c>
      <c r="N11" s="23">
        <v>1</v>
      </c>
      <c r="O11" s="41">
        <v>1</v>
      </c>
      <c r="P11" s="23"/>
      <c r="Q11" s="23"/>
      <c r="R11" s="24"/>
      <c r="S11" s="2">
        <v>1</v>
      </c>
      <c r="T11" s="2"/>
      <c r="U11" s="2">
        <v>1</v>
      </c>
      <c r="V11" s="2"/>
      <c r="W11" s="2">
        <v>1</v>
      </c>
      <c r="X11" s="2">
        <v>1</v>
      </c>
      <c r="Y11" s="2"/>
      <c r="Z11" s="2"/>
    </row>
    <row r="12" spans="1:54" s="5" customFormat="1" ht="57" customHeight="1">
      <c r="A12" s="18" t="s">
        <v>30</v>
      </c>
      <c r="B12" s="18">
        <v>3</v>
      </c>
      <c r="C12" s="147"/>
      <c r="D12" s="49"/>
      <c r="E12" s="37" t="s">
        <v>24</v>
      </c>
      <c r="F12" s="8" t="s">
        <v>132</v>
      </c>
      <c r="G12" s="6" t="d">
        <v>2020-04-01</v>
      </c>
      <c r="H12" s="22" t="s">
        <v>39</v>
      </c>
      <c r="I12" s="7" t="s">
        <v>46</v>
      </c>
      <c r="J12" s="7" t="s">
        <v>23</v>
      </c>
      <c r="K12" s="8" t="s">
        <v>105</v>
      </c>
      <c r="L12" s="10">
        <v>1000</v>
      </c>
      <c r="M12" s="10">
        <f t="shared" si="0"/>
        <v>4000</v>
      </c>
      <c r="N12" s="23">
        <v>1</v>
      </c>
      <c r="O12" s="41">
        <v>1</v>
      </c>
      <c r="P12" s="23"/>
      <c r="Q12" s="23"/>
      <c r="R12" s="24">
        <v>1</v>
      </c>
      <c r="S12" s="2"/>
      <c r="T12" s="2">
        <v>1</v>
      </c>
      <c r="U12" s="2"/>
      <c r="V12" s="2">
        <v>1</v>
      </c>
      <c r="W12" s="2"/>
      <c r="X12" s="2">
        <v>1</v>
      </c>
      <c r="Y12" s="2"/>
      <c r="Z12" s="2"/>
    </row>
    <row r="13" spans="1:54" s="5" customFormat="1" ht="57" customHeight="1">
      <c r="A13" s="18" t="s">
        <v>30</v>
      </c>
      <c r="B13" s="18">
        <v>4</v>
      </c>
      <c r="C13" s="147"/>
      <c r="D13" s="49"/>
      <c r="E13" s="37" t="s">
        <v>24</v>
      </c>
      <c r="F13" s="8" t="s">
        <v>132</v>
      </c>
      <c r="G13" s="6" t="d">
        <v>2020-04-01</v>
      </c>
      <c r="H13" s="22" t="s">
        <v>29</v>
      </c>
      <c r="I13" s="7" t="s">
        <v>46</v>
      </c>
      <c r="J13" s="7" t="s">
        <v>35</v>
      </c>
      <c r="K13" s="8" t="s">
        <v>104</v>
      </c>
      <c r="L13" s="10">
        <v>500</v>
      </c>
      <c r="M13" s="10">
        <f t="shared" si="0"/>
        <v>2000</v>
      </c>
      <c r="N13" s="23">
        <v>1</v>
      </c>
      <c r="O13" s="41">
        <v>1</v>
      </c>
      <c r="P13" s="23"/>
      <c r="Q13" s="23"/>
      <c r="R13" s="24"/>
      <c r="S13" s="2">
        <v>1</v>
      </c>
      <c r="T13" s="2"/>
      <c r="U13" s="2">
        <v>1</v>
      </c>
      <c r="V13" s="2"/>
      <c r="W13" s="2">
        <v>1</v>
      </c>
      <c r="X13" s="2">
        <v>1</v>
      </c>
      <c r="Y13" s="2"/>
      <c r="Z13" s="2"/>
    </row>
    <row r="14" spans="1:54" s="5" customFormat="1" ht="57" customHeight="1">
      <c r="A14" s="18" t="s">
        <v>30</v>
      </c>
      <c r="B14" s="18">
        <v>5</v>
      </c>
      <c r="C14" s="147"/>
      <c r="D14" s="49"/>
      <c r="E14" s="37" t="s">
        <v>24</v>
      </c>
      <c r="F14" s="8" t="s">
        <v>132</v>
      </c>
      <c r="G14" s="6" t="d">
        <v>2020-04-01</v>
      </c>
      <c r="H14" s="22" t="s">
        <v>88</v>
      </c>
      <c r="I14" s="7" t="s">
        <v>46</v>
      </c>
      <c r="J14" s="7" t="s">
        <v>35</v>
      </c>
      <c r="K14" s="8" t="s">
        <v>105</v>
      </c>
      <c r="L14" s="10">
        <v>500</v>
      </c>
      <c r="M14" s="10">
        <f t="shared" si="0"/>
        <v>2000</v>
      </c>
      <c r="N14" s="23">
        <v>1</v>
      </c>
      <c r="O14" s="41">
        <v>1</v>
      </c>
      <c r="P14" s="23"/>
      <c r="Q14" s="23"/>
      <c r="R14" s="24"/>
      <c r="S14" s="2">
        <v>1</v>
      </c>
      <c r="T14" s="2"/>
      <c r="U14" s="2"/>
      <c r="V14" s="2"/>
      <c r="W14" s="2"/>
      <c r="X14" s="2">
        <v>1</v>
      </c>
      <c r="Y14" s="2"/>
      <c r="Z14" s="2"/>
    </row>
    <row r="15" spans="1:54" s="5" customFormat="1" ht="57" customHeight="1">
      <c r="A15" s="18" t="s">
        <v>30</v>
      </c>
      <c r="B15" s="18">
        <v>6</v>
      </c>
      <c r="C15" s="147"/>
      <c r="D15" s="49"/>
      <c r="E15" s="37" t="s">
        <v>24</v>
      </c>
      <c r="F15" s="8" t="s">
        <v>55</v>
      </c>
      <c r="G15" s="12" t="d">
        <v>2020-04-01</v>
      </c>
      <c r="H15" s="22" t="s">
        <v>39</v>
      </c>
      <c r="I15" s="2" t="s">
        <v>54</v>
      </c>
      <c r="J15" s="2" t="s">
        <v>23</v>
      </c>
      <c r="K15" s="14" t="s">
        <v>55</v>
      </c>
      <c r="L15" s="4">
        <v>750</v>
      </c>
      <c r="M15" s="10">
        <f t="shared" si="0"/>
        <v>3000</v>
      </c>
      <c r="N15" s="23">
        <v>2</v>
      </c>
      <c r="O15" s="41"/>
      <c r="P15" s="23">
        <v>1</v>
      </c>
      <c r="Q15" s="23"/>
      <c r="R15" s="25">
        <v>1</v>
      </c>
      <c r="S15" s="2"/>
      <c r="T15" s="2"/>
      <c r="U15" s="2">
        <v>1</v>
      </c>
      <c r="V15" s="2"/>
      <c r="W15" s="2">
        <v>1</v>
      </c>
      <c r="X15" s="2">
        <v>1</v>
      </c>
      <c r="Y15" s="2"/>
      <c r="Z15" s="2"/>
    </row>
    <row r="16" spans="1:54" s="5" customFormat="1" ht="57" customHeight="1">
      <c r="A16" s="18" t="s">
        <v>30</v>
      </c>
      <c r="B16" s="18">
        <v>7</v>
      </c>
      <c r="C16" s="147"/>
      <c r="D16" s="49"/>
      <c r="E16" s="37" t="s">
        <v>24</v>
      </c>
      <c r="F16" s="8" t="s">
        <v>55</v>
      </c>
      <c r="G16" s="12" t="d">
        <v>2020-04-01</v>
      </c>
      <c r="H16" s="22" t="s">
        <v>88</v>
      </c>
      <c r="I16" s="2" t="s">
        <v>54</v>
      </c>
      <c r="J16" s="7" t="s">
        <v>35</v>
      </c>
      <c r="K16" s="14" t="s">
        <v>116</v>
      </c>
      <c r="L16" s="4">
        <v>200</v>
      </c>
      <c r="M16" s="10">
        <f t="shared" si="0"/>
        <v>800</v>
      </c>
      <c r="N16" s="23">
        <v>2</v>
      </c>
      <c r="O16" s="41"/>
      <c r="P16" s="23">
        <v>1</v>
      </c>
      <c r="Q16" s="23"/>
      <c r="R16" s="25">
        <v>1</v>
      </c>
      <c r="S16" s="2"/>
      <c r="T16" s="2"/>
      <c r="U16" s="2">
        <v>1</v>
      </c>
      <c r="V16" s="2"/>
      <c r="W16" s="2">
        <v>1</v>
      </c>
      <c r="X16" s="2">
        <v>1</v>
      </c>
      <c r="Y16" s="2"/>
      <c r="Z16" s="2"/>
    </row>
    <row r="17" spans="1:26" s="5" customFormat="1" ht="57" customHeight="1">
      <c r="A17" s="18" t="s">
        <v>30</v>
      </c>
      <c r="B17" s="18">
        <v>8</v>
      </c>
      <c r="C17" s="147"/>
      <c r="D17" s="49"/>
      <c r="E17" s="37" t="s">
        <v>24</v>
      </c>
      <c r="F17" s="8" t="s">
        <v>55</v>
      </c>
      <c r="G17" s="12" t="d">
        <v>2020-04-01</v>
      </c>
      <c r="H17" s="22" t="s">
        <v>100</v>
      </c>
      <c r="I17" s="2" t="s">
        <v>54</v>
      </c>
      <c r="J17" s="7" t="s">
        <v>35</v>
      </c>
      <c r="K17" s="14" t="s">
        <v>116</v>
      </c>
      <c r="L17" s="4">
        <v>200</v>
      </c>
      <c r="M17" s="10">
        <f t="shared" si="0"/>
        <v>800</v>
      </c>
      <c r="N17" s="23">
        <v>2</v>
      </c>
      <c r="O17" s="41"/>
      <c r="P17" s="23">
        <v>1</v>
      </c>
      <c r="Q17" s="23"/>
      <c r="R17" s="25">
        <v>1</v>
      </c>
      <c r="S17" s="2"/>
      <c r="T17" s="2"/>
      <c r="U17" s="2">
        <v>1</v>
      </c>
      <c r="V17" s="2"/>
      <c r="W17" s="2">
        <v>1</v>
      </c>
      <c r="X17" s="2">
        <v>1</v>
      </c>
      <c r="Y17" s="2"/>
      <c r="Z17" s="2"/>
    </row>
    <row r="18" spans="1:26" s="5" customFormat="1" ht="57" customHeight="1">
      <c r="A18" s="18" t="s">
        <v>30</v>
      </c>
      <c r="B18" s="18">
        <v>9</v>
      </c>
      <c r="C18" s="147"/>
      <c r="D18" s="49"/>
      <c r="E18" s="37" t="s">
        <v>24</v>
      </c>
      <c r="F18" s="8" t="s">
        <v>55</v>
      </c>
      <c r="G18" s="12" t="d">
        <v>2020-04-01</v>
      </c>
      <c r="H18" s="22" t="s">
        <v>39</v>
      </c>
      <c r="I18" s="2" t="s">
        <v>37</v>
      </c>
      <c r="J18" s="2" t="s">
        <v>23</v>
      </c>
      <c r="K18" s="14" t="s">
        <v>91</v>
      </c>
      <c r="L18" s="4">
        <v>500</v>
      </c>
      <c r="M18" s="10">
        <f t="shared" si="0"/>
        <v>2000</v>
      </c>
      <c r="N18" s="23">
        <v>2</v>
      </c>
      <c r="O18" s="41"/>
      <c r="P18" s="23">
        <v>1</v>
      </c>
      <c r="Q18" s="23"/>
      <c r="R18" s="25">
        <v>1</v>
      </c>
      <c r="S18" s="2"/>
      <c r="T18" s="2">
        <v>1</v>
      </c>
      <c r="U18" s="2"/>
      <c r="V18" s="2">
        <v>1</v>
      </c>
      <c r="W18" s="2"/>
      <c r="X18" s="2">
        <v>1</v>
      </c>
      <c r="Y18" s="2"/>
      <c r="Z18" s="2"/>
    </row>
    <row r="19" spans="1:26" s="5" customFormat="1" ht="57" customHeight="1">
      <c r="A19" s="18" t="s">
        <v>30</v>
      </c>
      <c r="B19" s="18">
        <v>10</v>
      </c>
      <c r="C19" s="147"/>
      <c r="D19" s="49"/>
      <c r="E19" s="37" t="s">
        <v>24</v>
      </c>
      <c r="F19" s="8" t="s">
        <v>55</v>
      </c>
      <c r="G19" s="12" t="d">
        <v>2020-04-01</v>
      </c>
      <c r="H19" s="22" t="s">
        <v>88</v>
      </c>
      <c r="I19" s="2" t="s">
        <v>37</v>
      </c>
      <c r="J19" s="2" t="s">
        <v>35</v>
      </c>
      <c r="K19" s="14" t="s">
        <v>90</v>
      </c>
      <c r="L19" s="4">
        <v>200</v>
      </c>
      <c r="M19" s="10">
        <f t="shared" si="0"/>
        <v>800</v>
      </c>
      <c r="N19" s="23">
        <v>2</v>
      </c>
      <c r="O19" s="41"/>
      <c r="P19" s="23">
        <v>1</v>
      </c>
      <c r="Q19" s="23"/>
      <c r="R19" s="25">
        <v>1</v>
      </c>
      <c r="S19" s="2"/>
      <c r="T19" s="2"/>
      <c r="U19" s="2">
        <v>1</v>
      </c>
      <c r="V19" s="2"/>
      <c r="W19" s="2">
        <v>1</v>
      </c>
      <c r="X19" s="2">
        <v>1</v>
      </c>
      <c r="Y19" s="2"/>
      <c r="Z19" s="2"/>
    </row>
    <row r="20" spans="1:26" s="5" customFormat="1" ht="57" customHeight="1">
      <c r="A20" s="18" t="s">
        <v>30</v>
      </c>
      <c r="B20" s="18">
        <v>11</v>
      </c>
      <c r="C20" s="147"/>
      <c r="D20" s="49"/>
      <c r="E20" s="37" t="s">
        <v>24</v>
      </c>
      <c r="F20" s="8" t="s">
        <v>55</v>
      </c>
      <c r="G20" s="12" t="d">
        <v>2020-04-01</v>
      </c>
      <c r="H20" s="22" t="s">
        <v>29</v>
      </c>
      <c r="I20" s="2" t="s">
        <v>37</v>
      </c>
      <c r="J20" s="2" t="s">
        <v>35</v>
      </c>
      <c r="K20" s="14" t="s">
        <v>90</v>
      </c>
      <c r="L20" s="4">
        <v>200</v>
      </c>
      <c r="M20" s="10">
        <f>L20*4</f>
        <v>800</v>
      </c>
      <c r="N20" s="23">
        <v>2</v>
      </c>
      <c r="O20" s="41"/>
      <c r="P20" s="23">
        <v>1</v>
      </c>
      <c r="Q20" s="23"/>
      <c r="R20" s="25">
        <v>1</v>
      </c>
      <c r="S20" s="2"/>
      <c r="T20" s="2"/>
      <c r="U20" s="2">
        <v>1</v>
      </c>
      <c r="V20" s="2"/>
      <c r="W20" s="2">
        <v>1</v>
      </c>
      <c r="X20" s="2">
        <v>1</v>
      </c>
      <c r="Y20" s="2"/>
      <c r="Z20" s="2"/>
    </row>
    <row r="21" spans="1:26" s="5" customFormat="1" ht="57" customHeight="1">
      <c r="A21" s="18" t="s">
        <v>30</v>
      </c>
      <c r="B21" s="18">
        <v>12</v>
      </c>
      <c r="C21" s="147"/>
      <c r="D21" s="49"/>
      <c r="E21" s="37" t="s">
        <v>24</v>
      </c>
      <c r="F21" s="8" t="s">
        <v>55</v>
      </c>
      <c r="G21" s="12" t="d">
        <v>2020-04-01</v>
      </c>
      <c r="H21" s="22" t="s">
        <v>88</v>
      </c>
      <c r="I21" s="18" t="s">
        <v>117</v>
      </c>
      <c r="J21" s="2" t="s">
        <v>35</v>
      </c>
      <c r="K21" s="14" t="s">
        <v>91</v>
      </c>
      <c r="L21" s="4">
        <v>50</v>
      </c>
      <c r="M21" s="10">
        <f>L21*4</f>
        <v>200</v>
      </c>
      <c r="N21" s="23">
        <v>3</v>
      </c>
      <c r="O21" s="41"/>
      <c r="P21" s="23"/>
      <c r="Q21" s="23">
        <v>1</v>
      </c>
      <c r="R21" s="25">
        <v>1</v>
      </c>
      <c r="S21" s="2"/>
      <c r="T21" s="2"/>
      <c r="U21" s="2">
        <v>1</v>
      </c>
      <c r="V21" s="2"/>
      <c r="W21" s="2">
        <v>1</v>
      </c>
      <c r="X21" s="2">
        <v>1</v>
      </c>
      <c r="Y21" s="2"/>
      <c r="Z21" s="2"/>
    </row>
    <row r="22" spans="1:26" s="5" customFormat="1" ht="57" customHeight="1">
      <c r="A22" s="18" t="s">
        <v>30</v>
      </c>
      <c r="B22" s="18">
        <v>13</v>
      </c>
      <c r="C22" s="147"/>
      <c r="D22" s="49"/>
      <c r="E22" s="37" t="s">
        <v>24</v>
      </c>
      <c r="F22" s="8" t="s">
        <v>55</v>
      </c>
      <c r="G22" s="12" t="d">
        <v>2020-04-01</v>
      </c>
      <c r="H22" s="22" t="s">
        <v>88</v>
      </c>
      <c r="I22" s="2" t="s">
        <v>118</v>
      </c>
      <c r="J22" s="2" t="s">
        <v>35</v>
      </c>
      <c r="K22" s="14" t="s">
        <v>91</v>
      </c>
      <c r="L22" s="4">
        <v>500</v>
      </c>
      <c r="M22" s="10">
        <f>L22*4</f>
        <v>2000</v>
      </c>
      <c r="N22" s="23">
        <v>1</v>
      </c>
      <c r="O22" s="41">
        <v>1</v>
      </c>
      <c r="P22" s="23"/>
      <c r="Q22" s="23"/>
      <c r="R22" s="25">
        <v>1</v>
      </c>
      <c r="S22" s="2"/>
      <c r="T22" s="2"/>
      <c r="U22" s="2">
        <v>1</v>
      </c>
      <c r="V22" s="2"/>
      <c r="W22" s="2">
        <v>1</v>
      </c>
      <c r="X22" s="2">
        <v>1</v>
      </c>
      <c r="Y22" s="2"/>
      <c r="Z22" s="2"/>
    </row>
    <row r="23" spans="1:26" s="5" customFormat="1" ht="57" customHeight="1">
      <c r="A23" s="18" t="s">
        <v>30</v>
      </c>
      <c r="B23" s="18">
        <v>14</v>
      </c>
      <c r="C23" s="147"/>
      <c r="D23" s="49"/>
      <c r="E23" s="37" t="s">
        <v>24</v>
      </c>
      <c r="F23" s="8" t="s">
        <v>55</v>
      </c>
      <c r="G23" s="6" t="d">
        <v>2020-04-02</v>
      </c>
      <c r="H23" s="22" t="s">
        <v>39</v>
      </c>
      <c r="I23" s="7" t="s">
        <v>34</v>
      </c>
      <c r="J23" s="7" t="s">
        <v>23</v>
      </c>
      <c r="K23" s="8" t="s">
        <v>84</v>
      </c>
      <c r="L23" s="10">
        <v>1500</v>
      </c>
      <c r="M23" s="10">
        <f t="shared" si="0"/>
        <v>6000</v>
      </c>
      <c r="N23" s="23">
        <v>1</v>
      </c>
      <c r="O23" s="41">
        <v>1</v>
      </c>
      <c r="P23" s="23"/>
      <c r="Q23" s="23"/>
      <c r="R23" s="24">
        <v>1</v>
      </c>
      <c r="S23" s="2"/>
      <c r="T23" s="2">
        <v>1</v>
      </c>
      <c r="U23" s="2"/>
      <c r="V23" s="2">
        <v>1</v>
      </c>
      <c r="W23" s="2"/>
      <c r="X23" s="2">
        <v>1</v>
      </c>
      <c r="Y23" s="2"/>
      <c r="Z23" s="2"/>
    </row>
    <row r="24" spans="1:26" s="5" customFormat="1" ht="57" customHeight="1">
      <c r="A24" s="18" t="s">
        <v>30</v>
      </c>
      <c r="B24" s="18">
        <v>15</v>
      </c>
      <c r="C24" s="147"/>
      <c r="D24" s="49"/>
      <c r="E24" s="37" t="s">
        <v>24</v>
      </c>
      <c r="F24" s="8" t="s">
        <v>55</v>
      </c>
      <c r="G24" s="6" t="d">
        <v>2020-04-02</v>
      </c>
      <c r="H24" s="22" t="s">
        <v>39</v>
      </c>
      <c r="I24" s="7" t="s">
        <v>32</v>
      </c>
      <c r="J24" s="7" t="s">
        <v>23</v>
      </c>
      <c r="K24" s="8" t="s">
        <v>136</v>
      </c>
      <c r="L24" s="10">
        <v>1000</v>
      </c>
      <c r="M24" s="10">
        <f t="shared" si="0"/>
        <v>4000</v>
      </c>
      <c r="N24" s="23">
        <v>1</v>
      </c>
      <c r="O24" s="41">
        <v>1</v>
      </c>
      <c r="P24" s="23"/>
      <c r="Q24" s="23"/>
      <c r="R24" s="24">
        <v>1</v>
      </c>
      <c r="S24" s="2"/>
      <c r="T24" s="2"/>
      <c r="U24" s="2">
        <v>1</v>
      </c>
      <c r="V24" s="2"/>
      <c r="W24" s="2">
        <v>1</v>
      </c>
      <c r="X24" s="2">
        <v>1</v>
      </c>
      <c r="Y24" s="2"/>
      <c r="Z24" s="2"/>
    </row>
    <row r="25" spans="1:26" s="5" customFormat="1" ht="57" customHeight="1">
      <c r="A25" s="18" t="s">
        <v>30</v>
      </c>
      <c r="B25" s="18">
        <v>16</v>
      </c>
      <c r="C25" s="147"/>
      <c r="D25" s="49"/>
      <c r="E25" s="37" t="s">
        <v>24</v>
      </c>
      <c r="F25" s="8" t="s">
        <v>55</v>
      </c>
      <c r="G25" s="6" t="d">
        <v>2020-04-02</v>
      </c>
      <c r="H25" s="22" t="s">
        <v>88</v>
      </c>
      <c r="I25" s="7" t="s">
        <v>32</v>
      </c>
      <c r="J25" s="7" t="s">
        <v>35</v>
      </c>
      <c r="K25" s="8" t="s">
        <v>77</v>
      </c>
      <c r="L25" s="10">
        <v>500</v>
      </c>
      <c r="M25" s="10">
        <f>L25*4</f>
        <v>2000</v>
      </c>
      <c r="N25" s="23">
        <v>1</v>
      </c>
      <c r="O25" s="41">
        <v>1</v>
      </c>
      <c r="P25" s="23"/>
      <c r="Q25" s="23"/>
      <c r="R25" s="24">
        <v>1</v>
      </c>
      <c r="S25" s="2"/>
      <c r="T25" s="2"/>
      <c r="U25" s="2">
        <v>1</v>
      </c>
      <c r="V25" s="2"/>
      <c r="W25" s="2">
        <v>1</v>
      </c>
      <c r="X25" s="2">
        <v>1</v>
      </c>
      <c r="Y25" s="2"/>
      <c r="Z25" s="2"/>
    </row>
    <row r="26" spans="1:26" s="5" customFormat="1" ht="57" customHeight="1">
      <c r="A26" s="18" t="s">
        <v>30</v>
      </c>
      <c r="B26" s="18">
        <v>17</v>
      </c>
      <c r="C26" s="147"/>
      <c r="D26" s="49"/>
      <c r="E26" s="37" t="s">
        <v>24</v>
      </c>
      <c r="F26" s="8" t="s">
        <v>55</v>
      </c>
      <c r="G26" s="6" t="d">
        <v>2020-04-02</v>
      </c>
      <c r="H26" s="22" t="s">
        <v>39</v>
      </c>
      <c r="I26" s="7" t="s">
        <v>92</v>
      </c>
      <c r="J26" s="7" t="s">
        <v>23</v>
      </c>
      <c r="K26" s="8" t="s">
        <v>55</v>
      </c>
      <c r="L26" s="10">
        <v>300</v>
      </c>
      <c r="M26" s="10">
        <f t="shared" si="0"/>
        <v>1200</v>
      </c>
      <c r="N26" s="23">
        <v>3</v>
      </c>
      <c r="O26" s="41"/>
      <c r="P26" s="23"/>
      <c r="Q26" s="23">
        <v>1</v>
      </c>
      <c r="R26" s="24">
        <v>1</v>
      </c>
      <c r="S26" s="2"/>
      <c r="T26" s="2">
        <v>1</v>
      </c>
      <c r="U26" s="2"/>
      <c r="V26" s="2">
        <v>1</v>
      </c>
      <c r="W26" s="2"/>
      <c r="X26" s="2">
        <v>1</v>
      </c>
      <c r="Y26" s="2"/>
      <c r="Z26" s="2"/>
    </row>
    <row r="27" spans="1:26" s="5" customFormat="1" ht="57" customHeight="1">
      <c r="A27" s="18" t="s">
        <v>30</v>
      </c>
      <c r="B27" s="18">
        <v>18</v>
      </c>
      <c r="C27" s="147"/>
      <c r="D27" s="49"/>
      <c r="E27" s="37" t="s">
        <v>24</v>
      </c>
      <c r="F27" s="8" t="s">
        <v>55</v>
      </c>
      <c r="G27" s="6" t="d">
        <v>2020-04-02</v>
      </c>
      <c r="H27" s="22" t="s">
        <v>88</v>
      </c>
      <c r="I27" s="7" t="s">
        <v>92</v>
      </c>
      <c r="J27" s="7" t="s">
        <v>35</v>
      </c>
      <c r="K27" s="8" t="s">
        <v>119</v>
      </c>
      <c r="L27" s="10">
        <v>150</v>
      </c>
      <c r="M27" s="10">
        <f>L27*4</f>
        <v>600</v>
      </c>
      <c r="N27" s="23">
        <v>3</v>
      </c>
      <c r="O27" s="41"/>
      <c r="P27" s="23"/>
      <c r="Q27" s="23">
        <v>1</v>
      </c>
      <c r="R27" s="24">
        <v>1</v>
      </c>
      <c r="S27" s="2"/>
      <c r="T27" s="2">
        <v>1</v>
      </c>
      <c r="U27" s="2"/>
      <c r="V27" s="2">
        <v>1</v>
      </c>
      <c r="W27" s="2"/>
      <c r="X27" s="2">
        <v>1</v>
      </c>
      <c r="Y27" s="2"/>
      <c r="Z27" s="2"/>
    </row>
    <row r="28" spans="1:26" s="5" customFormat="1" ht="57" customHeight="1">
      <c r="A28" s="18" t="s">
        <v>30</v>
      </c>
      <c r="B28" s="18">
        <v>19</v>
      </c>
      <c r="C28" s="147"/>
      <c r="D28" s="49"/>
      <c r="E28" s="37" t="s">
        <v>24</v>
      </c>
      <c r="F28" s="8" t="s">
        <v>55</v>
      </c>
      <c r="G28" s="6" t="d">
        <v>2020-04-03</v>
      </c>
      <c r="H28" s="22" t="s">
        <v>29</v>
      </c>
      <c r="I28" s="7" t="s">
        <v>34</v>
      </c>
      <c r="J28" s="7" t="s">
        <v>35</v>
      </c>
      <c r="K28" s="8" t="s">
        <v>85</v>
      </c>
      <c r="L28" s="10">
        <v>500</v>
      </c>
      <c r="M28" s="10">
        <f t="shared" si="0"/>
        <v>2000</v>
      </c>
      <c r="N28" s="23">
        <v>1</v>
      </c>
      <c r="O28" s="41">
        <v>1</v>
      </c>
      <c r="P28" s="23"/>
      <c r="Q28" s="23"/>
      <c r="R28" s="24">
        <v>1</v>
      </c>
      <c r="S28" s="2"/>
      <c r="T28" s="2"/>
      <c r="U28" s="2">
        <v>1</v>
      </c>
      <c r="V28" s="2"/>
      <c r="W28" s="2">
        <v>1</v>
      </c>
      <c r="X28" s="2">
        <v>1</v>
      </c>
      <c r="Y28" s="2"/>
      <c r="Z28" s="2"/>
    </row>
    <row r="29" spans="1:26" s="5" customFormat="1" ht="57" customHeight="1">
      <c r="A29" s="18" t="s">
        <v>30</v>
      </c>
      <c r="B29" s="18">
        <v>20</v>
      </c>
      <c r="C29" s="147"/>
      <c r="D29" s="49"/>
      <c r="E29" s="37" t="s">
        <v>36</v>
      </c>
      <c r="F29" s="8"/>
      <c r="G29" s="6" t="d">
        <v>2020-04-03</v>
      </c>
      <c r="H29" s="35" t="s">
        <v>101</v>
      </c>
      <c r="I29" s="7" t="s">
        <v>26</v>
      </c>
      <c r="J29" s="8" t="s">
        <v>102</v>
      </c>
      <c r="K29" s="8" t="s">
        <v>103</v>
      </c>
      <c r="L29" s="10">
        <f>30.55*133</f>
        <v>4063.15</v>
      </c>
      <c r="M29" s="10">
        <f t="shared" si="0"/>
        <v>16252.6</v>
      </c>
      <c r="N29" s="23">
        <v>1</v>
      </c>
      <c r="O29" s="41">
        <v>1</v>
      </c>
      <c r="P29" s="23"/>
      <c r="Q29" s="23"/>
      <c r="R29" s="24">
        <v>1</v>
      </c>
      <c r="S29" s="2"/>
      <c r="T29" s="2">
        <v>1</v>
      </c>
      <c r="U29" s="2"/>
      <c r="V29" s="2">
        <v>1</v>
      </c>
      <c r="W29" s="2"/>
      <c r="X29" s="2">
        <v>1</v>
      </c>
      <c r="Y29" s="2"/>
      <c r="Z29" s="2"/>
    </row>
    <row r="30" spans="1:26" s="5" customFormat="1" ht="57" customHeight="1">
      <c r="A30" s="18" t="s">
        <v>30</v>
      </c>
      <c r="B30" s="18">
        <v>21</v>
      </c>
      <c r="C30" s="147"/>
      <c r="D30" s="49"/>
      <c r="E30" s="37" t="s">
        <v>36</v>
      </c>
      <c r="F30" s="8"/>
      <c r="G30" s="6" t="d">
        <v>2020-04-03</v>
      </c>
      <c r="H30" s="22" t="s">
        <v>39</v>
      </c>
      <c r="I30" s="7" t="s">
        <v>26</v>
      </c>
      <c r="J30" s="8" t="s">
        <v>102</v>
      </c>
      <c r="K30" s="8" t="s">
        <v>99</v>
      </c>
      <c r="L30" s="10">
        <v>1000</v>
      </c>
      <c r="M30" s="10">
        <f t="shared" si="0"/>
        <v>4000</v>
      </c>
      <c r="N30" s="23">
        <v>1</v>
      </c>
      <c r="O30" s="41">
        <v>1</v>
      </c>
      <c r="P30" s="23"/>
      <c r="Q30" s="23"/>
      <c r="R30" s="24">
        <v>1</v>
      </c>
      <c r="S30" s="2"/>
      <c r="T30" s="2">
        <v>1</v>
      </c>
      <c r="U30" s="2"/>
      <c r="V30" s="2">
        <v>1</v>
      </c>
      <c r="W30" s="2"/>
      <c r="X30" s="2">
        <v>1</v>
      </c>
      <c r="Y30" s="2"/>
      <c r="Z30" s="2"/>
    </row>
    <row r="31" spans="1:26" s="5" customFormat="1" ht="57" customHeight="1">
      <c r="A31" s="18" t="s">
        <v>30</v>
      </c>
      <c r="B31" s="18">
        <v>22</v>
      </c>
      <c r="C31" s="147"/>
      <c r="D31" s="49"/>
      <c r="E31" s="37" t="s">
        <v>36</v>
      </c>
      <c r="F31" s="8"/>
      <c r="G31" s="6" t="d">
        <v>2020-04-03</v>
      </c>
      <c r="H31" s="22" t="s">
        <v>88</v>
      </c>
      <c r="I31" s="7" t="s">
        <v>26</v>
      </c>
      <c r="J31" s="7" t="s">
        <v>35</v>
      </c>
      <c r="K31" s="8" t="s">
        <v>99</v>
      </c>
      <c r="L31" s="10">
        <v>500</v>
      </c>
      <c r="M31" s="10">
        <f t="shared" si="0"/>
        <v>2000</v>
      </c>
      <c r="N31" s="23">
        <v>1</v>
      </c>
      <c r="O31" s="41">
        <v>1</v>
      </c>
      <c r="P31" s="23"/>
      <c r="Q31" s="23"/>
      <c r="R31" s="24"/>
      <c r="S31" s="2">
        <v>1</v>
      </c>
      <c r="T31" s="2"/>
      <c r="U31" s="2">
        <v>1</v>
      </c>
      <c r="V31" s="2"/>
      <c r="W31" s="2">
        <v>1</v>
      </c>
      <c r="X31" s="2">
        <v>1</v>
      </c>
      <c r="Y31" s="2"/>
      <c r="Z31" s="2"/>
    </row>
    <row r="32" spans="1:26" s="5" customFormat="1" ht="57" customHeight="1">
      <c r="A32" s="18" t="s">
        <v>30</v>
      </c>
      <c r="B32" s="18">
        <v>23</v>
      </c>
      <c r="C32" s="147"/>
      <c r="D32" s="49"/>
      <c r="E32" s="37" t="s">
        <v>36</v>
      </c>
      <c r="F32" s="8"/>
      <c r="G32" s="6" t="d">
        <v>2020-04-03</v>
      </c>
      <c r="H32" s="22" t="s">
        <v>88</v>
      </c>
      <c r="I32" s="7" t="s">
        <v>120</v>
      </c>
      <c r="J32" s="7" t="s">
        <v>35</v>
      </c>
      <c r="K32" s="8" t="s">
        <v>99</v>
      </c>
      <c r="L32" s="10">
        <v>500</v>
      </c>
      <c r="M32" s="10">
        <f>L32*4</f>
        <v>2000</v>
      </c>
      <c r="N32" s="23">
        <v>1</v>
      </c>
      <c r="O32" s="41">
        <v>1</v>
      </c>
      <c r="P32" s="23"/>
      <c r="Q32" s="23"/>
      <c r="R32" s="24"/>
      <c r="S32" s="2">
        <v>1</v>
      </c>
      <c r="T32" s="2"/>
      <c r="U32" s="2">
        <v>1</v>
      </c>
      <c r="V32" s="2"/>
      <c r="W32" s="2">
        <v>1</v>
      </c>
      <c r="X32" s="2">
        <v>1</v>
      </c>
      <c r="Y32" s="2"/>
      <c r="Z32" s="2"/>
    </row>
    <row r="33" spans="1:26" s="5" customFormat="1" ht="57" customHeight="1">
      <c r="A33" s="18" t="s">
        <v>30</v>
      </c>
      <c r="B33" s="18">
        <v>24</v>
      </c>
      <c r="C33" s="147"/>
      <c r="D33" s="49"/>
      <c r="E33" s="37" t="s">
        <v>36</v>
      </c>
      <c r="F33" s="8"/>
      <c r="G33" s="6" t="d">
        <v>2020-04-04</v>
      </c>
      <c r="H33" s="22" t="s">
        <v>101</v>
      </c>
      <c r="I33" s="7" t="s">
        <v>27</v>
      </c>
      <c r="J33" s="8" t="s">
        <v>106</v>
      </c>
      <c r="K33" s="8" t="s">
        <v>108</v>
      </c>
      <c r="L33" s="10">
        <v>2754.12</v>
      </c>
      <c r="M33" s="10">
        <f t="shared" si="0"/>
        <v>11016.48</v>
      </c>
      <c r="N33" s="23">
        <v>1</v>
      </c>
      <c r="O33" s="41">
        <v>1</v>
      </c>
      <c r="P33" s="23"/>
      <c r="Q33" s="23"/>
      <c r="R33" s="24">
        <v>1</v>
      </c>
      <c r="S33" s="2"/>
      <c r="T33" s="2">
        <v>1</v>
      </c>
      <c r="U33" s="2"/>
      <c r="V33" s="2">
        <v>1</v>
      </c>
      <c r="W33" s="2"/>
      <c r="X33" s="2">
        <v>1</v>
      </c>
      <c r="Y33" s="2"/>
      <c r="Z33" s="2"/>
    </row>
    <row r="34" spans="1:26" s="5" customFormat="1" ht="57" customHeight="1">
      <c r="A34" s="18" t="s">
        <v>30</v>
      </c>
      <c r="B34" s="18">
        <v>25</v>
      </c>
      <c r="C34" s="147"/>
      <c r="D34" s="49"/>
      <c r="E34" s="37" t="s">
        <v>36</v>
      </c>
      <c r="F34" s="8"/>
      <c r="G34" s="6" t="d">
        <v>2020-04-04</v>
      </c>
      <c r="H34" s="22" t="s">
        <v>107</v>
      </c>
      <c r="I34" s="7" t="s">
        <v>27</v>
      </c>
      <c r="J34" s="8" t="s">
        <v>106</v>
      </c>
      <c r="K34" s="8" t="s">
        <v>93</v>
      </c>
      <c r="L34" s="10">
        <v>500</v>
      </c>
      <c r="M34" s="10">
        <f t="shared" si="0"/>
        <v>2000</v>
      </c>
      <c r="N34" s="23">
        <v>1</v>
      </c>
      <c r="O34" s="41">
        <v>1</v>
      </c>
      <c r="P34" s="23"/>
      <c r="Q34" s="23"/>
      <c r="R34" s="24">
        <v>1</v>
      </c>
      <c r="S34" s="2"/>
      <c r="T34" s="2">
        <v>1</v>
      </c>
      <c r="U34" s="2"/>
      <c r="V34" s="2">
        <v>1</v>
      </c>
      <c r="W34" s="2"/>
      <c r="X34" s="2">
        <v>1</v>
      </c>
      <c r="Y34" s="2"/>
      <c r="Z34" s="2"/>
    </row>
    <row r="35" spans="1:26" s="5" customFormat="1" ht="57" customHeight="1">
      <c r="A35" s="18" t="s">
        <v>30</v>
      </c>
      <c r="B35" s="18">
        <v>26</v>
      </c>
      <c r="C35" s="147"/>
      <c r="D35" s="49"/>
      <c r="E35" s="37" t="s">
        <v>36</v>
      </c>
      <c r="F35" s="8"/>
      <c r="G35" s="6" t="d">
        <v>2020-04-04</v>
      </c>
      <c r="H35" s="22" t="s">
        <v>109</v>
      </c>
      <c r="I35" s="7" t="s">
        <v>94</v>
      </c>
      <c r="J35" s="29" t="s">
        <v>110</v>
      </c>
      <c r="K35" s="8" t="s">
        <v>95</v>
      </c>
      <c r="L35" s="10">
        <f>600*1.07</f>
        <v>642</v>
      </c>
      <c r="M35" s="10">
        <f t="shared" si="0"/>
        <v>2568</v>
      </c>
      <c r="N35" s="23">
        <v>1</v>
      </c>
      <c r="O35" s="41">
        <v>1</v>
      </c>
      <c r="P35" s="23"/>
      <c r="Q35" s="23"/>
      <c r="R35" s="24">
        <v>1</v>
      </c>
      <c r="S35" s="2"/>
      <c r="T35" s="2">
        <v>1</v>
      </c>
      <c r="U35" s="2"/>
      <c r="V35" s="2">
        <v>1</v>
      </c>
      <c r="W35" s="2"/>
      <c r="X35" s="2">
        <v>1</v>
      </c>
      <c r="Y35" s="2"/>
      <c r="Z35" s="2"/>
    </row>
    <row r="36" spans="1:26" s="5" customFormat="1" ht="57" customHeight="1">
      <c r="A36" s="18" t="s">
        <v>30</v>
      </c>
      <c r="B36" s="18">
        <v>27</v>
      </c>
      <c r="C36" s="147"/>
      <c r="D36" s="49"/>
      <c r="E36" s="37" t="s">
        <v>36</v>
      </c>
      <c r="F36" s="8"/>
      <c r="G36" s="6" t="d">
        <v>2020-04-04</v>
      </c>
      <c r="H36" s="22" t="s">
        <v>107</v>
      </c>
      <c r="I36" s="7" t="s">
        <v>32</v>
      </c>
      <c r="J36" s="29" t="s">
        <v>111</v>
      </c>
      <c r="K36" s="8" t="s">
        <v>96</v>
      </c>
      <c r="L36" s="10">
        <f>540*5</f>
        <v>2700</v>
      </c>
      <c r="M36" s="10">
        <f t="shared" si="0"/>
        <v>10800</v>
      </c>
      <c r="N36" s="23">
        <v>1</v>
      </c>
      <c r="O36" s="41">
        <v>1</v>
      </c>
      <c r="P36" s="23"/>
      <c r="Q36" s="23"/>
      <c r="R36" s="24">
        <v>1</v>
      </c>
      <c r="S36" s="2"/>
      <c r="T36" s="2">
        <v>1</v>
      </c>
      <c r="U36" s="2"/>
      <c r="V36" s="2">
        <v>1</v>
      </c>
      <c r="W36" s="2"/>
      <c r="X36" s="2">
        <v>1</v>
      </c>
      <c r="Y36" s="2"/>
      <c r="Z36" s="2"/>
    </row>
    <row r="37" spans="1:26" s="5" customFormat="1" ht="57" customHeight="1">
      <c r="A37" s="18" t="s">
        <v>30</v>
      </c>
      <c r="B37" s="18">
        <v>28</v>
      </c>
      <c r="C37" s="147"/>
      <c r="D37" s="49"/>
      <c r="E37" s="37" t="s">
        <v>36</v>
      </c>
      <c r="F37" s="8"/>
      <c r="G37" s="6" t="d">
        <v>2020-04-04</v>
      </c>
      <c r="H37" s="22" t="s">
        <v>39</v>
      </c>
      <c r="I37" s="7" t="s">
        <v>32</v>
      </c>
      <c r="J37" s="7" t="s">
        <v>23</v>
      </c>
      <c r="K37" s="8" t="s">
        <v>96</v>
      </c>
      <c r="L37" s="10">
        <v>1000</v>
      </c>
      <c r="M37" s="10">
        <f t="shared" si="0"/>
        <v>4000</v>
      </c>
      <c r="N37" s="23">
        <v>1</v>
      </c>
      <c r="O37" s="41">
        <v>1</v>
      </c>
      <c r="P37" s="23"/>
      <c r="Q37" s="23"/>
      <c r="R37" s="24">
        <v>1</v>
      </c>
      <c r="S37" s="2"/>
      <c r="T37" s="2">
        <v>1</v>
      </c>
      <c r="U37" s="2"/>
      <c r="V37" s="2">
        <v>1</v>
      </c>
      <c r="W37" s="2"/>
      <c r="X37" s="2">
        <v>1</v>
      </c>
      <c r="Y37" s="2"/>
      <c r="Z37" s="2"/>
    </row>
    <row r="38" spans="1:26" s="5" customFormat="1" ht="57" customHeight="1">
      <c r="A38" s="18" t="s">
        <v>30</v>
      </c>
      <c r="B38" s="18">
        <v>29</v>
      </c>
      <c r="C38" s="147"/>
      <c r="D38" s="49"/>
      <c r="E38" s="37" t="s">
        <v>24</v>
      </c>
      <c r="F38" s="8" t="s">
        <v>55</v>
      </c>
      <c r="G38" s="6" t="d">
        <v>2020-04-05</v>
      </c>
      <c r="H38" s="22" t="s">
        <v>29</v>
      </c>
      <c r="I38" s="7" t="s">
        <v>121</v>
      </c>
      <c r="J38" s="7" t="s">
        <v>35</v>
      </c>
      <c r="K38" s="8" t="s">
        <v>122</v>
      </c>
      <c r="L38" s="10">
        <v>250</v>
      </c>
      <c r="M38" s="10">
        <f t="shared" si="0"/>
        <v>1000</v>
      </c>
      <c r="N38" s="23">
        <v>3</v>
      </c>
      <c r="O38" s="41"/>
      <c r="P38" s="23"/>
      <c r="Q38" s="23">
        <v>1</v>
      </c>
      <c r="R38" s="24">
        <v>1</v>
      </c>
      <c r="S38" s="2"/>
      <c r="T38" s="2">
        <v>1</v>
      </c>
      <c r="U38" s="2"/>
      <c r="V38" s="2">
        <v>1</v>
      </c>
      <c r="W38" s="2"/>
      <c r="X38" s="2">
        <v>1</v>
      </c>
      <c r="Y38" s="2"/>
      <c r="Z38" s="2"/>
    </row>
    <row r="39" spans="1:26" s="5" customFormat="1" ht="57" customHeight="1">
      <c r="A39" s="18" t="s">
        <v>30</v>
      </c>
      <c r="B39" s="18">
        <v>30</v>
      </c>
      <c r="C39" s="147"/>
      <c r="D39" s="49"/>
      <c r="E39" s="37" t="s">
        <v>24</v>
      </c>
      <c r="F39" s="8" t="s">
        <v>133</v>
      </c>
      <c r="G39" s="6" t="d">
        <v>2020-04-08</v>
      </c>
      <c r="H39" s="15" t="s">
        <v>39</v>
      </c>
      <c r="I39" s="7" t="s">
        <v>76</v>
      </c>
      <c r="J39" s="7" t="s">
        <v>23</v>
      </c>
      <c r="K39" s="8" t="s">
        <v>75</v>
      </c>
      <c r="L39" s="9">
        <v>300</v>
      </c>
      <c r="M39" s="10">
        <f t="shared" si="0"/>
        <v>1200</v>
      </c>
      <c r="N39" s="23">
        <v>2</v>
      </c>
      <c r="O39" s="41"/>
      <c r="P39" s="23">
        <v>1</v>
      </c>
      <c r="Q39" s="25"/>
      <c r="R39" s="25">
        <v>1</v>
      </c>
      <c r="S39" s="2"/>
      <c r="T39" s="2">
        <v>1</v>
      </c>
      <c r="U39" s="2"/>
      <c r="V39" s="2">
        <v>1</v>
      </c>
      <c r="W39" s="2"/>
      <c r="X39" s="2">
        <v>1</v>
      </c>
      <c r="Y39" s="2"/>
      <c r="Z39" s="2"/>
    </row>
    <row r="40" spans="1:26" s="5" customFormat="1" ht="57" customHeight="1">
      <c r="A40" s="18" t="s">
        <v>30</v>
      </c>
      <c r="B40" s="18">
        <v>31</v>
      </c>
      <c r="C40" s="147"/>
      <c r="D40" s="49"/>
      <c r="E40" s="37" t="s">
        <v>24</v>
      </c>
      <c r="F40" s="8" t="s">
        <v>133</v>
      </c>
      <c r="G40" s="6" t="d">
        <v>2020-04-08</v>
      </c>
      <c r="H40" s="22" t="s">
        <v>39</v>
      </c>
      <c r="I40" s="7" t="s">
        <v>46</v>
      </c>
      <c r="J40" s="2" t="s">
        <v>23</v>
      </c>
      <c r="K40" s="8" t="s">
        <v>45</v>
      </c>
      <c r="L40" s="10">
        <v>1000</v>
      </c>
      <c r="M40" s="10">
        <f t="shared" si="0"/>
        <v>4000</v>
      </c>
      <c r="N40" s="23">
        <v>1</v>
      </c>
      <c r="O40" s="41">
        <v>1</v>
      </c>
      <c r="P40" s="23"/>
      <c r="Q40" s="23"/>
      <c r="R40" s="24">
        <v>1</v>
      </c>
      <c r="S40" s="2"/>
      <c r="T40" s="2">
        <v>1</v>
      </c>
      <c r="U40" s="2"/>
      <c r="V40" s="2">
        <v>1</v>
      </c>
      <c r="W40" s="2"/>
      <c r="X40" s="2">
        <v>1</v>
      </c>
      <c r="Y40" s="2"/>
      <c r="Z40" s="2"/>
    </row>
    <row r="41" spans="1:26" s="5" customFormat="1" ht="57" customHeight="1">
      <c r="A41" s="18" t="s">
        <v>30</v>
      </c>
      <c r="B41" s="18">
        <v>32</v>
      </c>
      <c r="C41" s="147"/>
      <c r="D41" s="49"/>
      <c r="E41" s="37" t="s">
        <v>24</v>
      </c>
      <c r="F41" s="8" t="s">
        <v>134</v>
      </c>
      <c r="G41" s="6" t="d">
        <v>2020-04-08</v>
      </c>
      <c r="H41" s="22" t="s">
        <v>88</v>
      </c>
      <c r="I41" s="7" t="s">
        <v>46</v>
      </c>
      <c r="J41" s="2" t="s">
        <v>23</v>
      </c>
      <c r="K41" s="8" t="s">
        <v>45</v>
      </c>
      <c r="L41" s="10">
        <v>250</v>
      </c>
      <c r="M41" s="10">
        <f t="shared" si="0"/>
        <v>1000</v>
      </c>
      <c r="N41" s="23">
        <v>1</v>
      </c>
      <c r="O41" s="41">
        <v>1</v>
      </c>
      <c r="P41" s="23"/>
      <c r="Q41" s="23"/>
      <c r="R41" s="24">
        <v>1</v>
      </c>
      <c r="S41" s="2"/>
      <c r="T41" s="2"/>
      <c r="U41" s="2">
        <v>1</v>
      </c>
      <c r="V41" s="2"/>
      <c r="W41" s="2">
        <v>1</v>
      </c>
      <c r="X41" s="2">
        <v>1</v>
      </c>
      <c r="Y41" s="2"/>
      <c r="Z41" s="2"/>
    </row>
    <row r="42" spans="1:26" s="5" customFormat="1" ht="57" customHeight="1">
      <c r="A42" s="18" t="s">
        <v>30</v>
      </c>
      <c r="B42" s="18">
        <v>33</v>
      </c>
      <c r="C42" s="147"/>
      <c r="D42" s="49"/>
      <c r="E42" s="37" t="s">
        <v>24</v>
      </c>
      <c r="F42" s="8" t="s">
        <v>134</v>
      </c>
      <c r="G42" s="6" t="d">
        <v>2020-04-08</v>
      </c>
      <c r="H42" s="15" t="s">
        <v>39</v>
      </c>
      <c r="I42" s="7" t="s">
        <v>44</v>
      </c>
      <c r="J42" s="2" t="s">
        <v>23</v>
      </c>
      <c r="K42" s="8" t="s">
        <v>47</v>
      </c>
      <c r="L42" s="10">
        <v>500</v>
      </c>
      <c r="M42" s="10">
        <f t="shared" si="0"/>
        <v>2000</v>
      </c>
      <c r="N42" s="23">
        <v>2</v>
      </c>
      <c r="O42" s="41"/>
      <c r="P42" s="23">
        <v>1</v>
      </c>
      <c r="Q42" s="25"/>
      <c r="R42" s="25">
        <v>1</v>
      </c>
      <c r="S42" s="2"/>
      <c r="T42" s="2"/>
      <c r="U42" s="2">
        <v>1</v>
      </c>
      <c r="V42" s="2"/>
      <c r="W42" s="2">
        <v>1</v>
      </c>
      <c r="X42" s="2">
        <v>1</v>
      </c>
      <c r="Y42" s="2"/>
      <c r="Z42" s="2"/>
    </row>
    <row r="43" spans="1:26" ht="57" customHeight="1">
      <c r="A43" s="18" t="s">
        <v>30</v>
      </c>
      <c r="B43" s="18">
        <v>34</v>
      </c>
      <c r="C43" s="147"/>
      <c r="D43" s="49"/>
      <c r="E43" s="37" t="s">
        <v>24</v>
      </c>
      <c r="F43" s="8" t="s">
        <v>134</v>
      </c>
      <c r="G43" s="6" t="d">
        <v>2020-04-08</v>
      </c>
      <c r="H43" s="15" t="s">
        <v>88</v>
      </c>
      <c r="I43" s="7" t="s">
        <v>37</v>
      </c>
      <c r="J43" s="2" t="s">
        <v>35</v>
      </c>
      <c r="K43" s="8" t="s">
        <v>89</v>
      </c>
      <c r="L43" s="10">
        <v>200</v>
      </c>
      <c r="M43" s="10">
        <f t="shared" si="0"/>
        <v>800</v>
      </c>
      <c r="N43" s="23">
        <v>2</v>
      </c>
      <c r="O43" s="41"/>
      <c r="P43" s="23">
        <v>1</v>
      </c>
      <c r="Q43" s="25"/>
      <c r="R43" s="25"/>
      <c r="S43" s="2">
        <v>1</v>
      </c>
      <c r="T43" s="2"/>
      <c r="U43" s="2">
        <v>1</v>
      </c>
      <c r="V43" s="2"/>
      <c r="W43" s="2">
        <v>1</v>
      </c>
      <c r="X43" s="2">
        <v>1</v>
      </c>
      <c r="Y43" s="2"/>
      <c r="Z43" s="2"/>
    </row>
    <row r="44" spans="1:26" s="5" customFormat="1" ht="57" customHeight="1">
      <c r="A44" s="18" t="s">
        <v>30</v>
      </c>
      <c r="B44" s="18">
        <v>35</v>
      </c>
      <c r="C44" s="147"/>
      <c r="D44" s="49"/>
      <c r="E44" s="37" t="s">
        <v>24</v>
      </c>
      <c r="F44" s="8" t="s">
        <v>134</v>
      </c>
      <c r="G44" s="6" t="d">
        <v>2020-04-08</v>
      </c>
      <c r="H44" s="15" t="s">
        <v>39</v>
      </c>
      <c r="I44" s="7" t="s">
        <v>44</v>
      </c>
      <c r="J44" s="7" t="s">
        <v>23</v>
      </c>
      <c r="K44" s="8" t="s">
        <v>43</v>
      </c>
      <c r="L44" s="10">
        <v>500</v>
      </c>
      <c r="M44" s="10">
        <f t="shared" si="0"/>
        <v>2000</v>
      </c>
      <c r="N44" s="23">
        <v>2</v>
      </c>
      <c r="O44" s="41"/>
      <c r="P44" s="23">
        <v>1</v>
      </c>
      <c r="Q44" s="23"/>
      <c r="R44" s="24">
        <v>1</v>
      </c>
      <c r="S44" s="2"/>
      <c r="T44" s="2">
        <v>1</v>
      </c>
      <c r="U44" s="2"/>
      <c r="V44" s="2">
        <v>1</v>
      </c>
      <c r="W44" s="2"/>
      <c r="X44" s="2">
        <v>1</v>
      </c>
      <c r="Y44" s="2"/>
      <c r="Z44" s="2"/>
    </row>
    <row r="45" spans="1:26" s="5" customFormat="1" ht="57" customHeight="1">
      <c r="A45" s="18" t="s">
        <v>30</v>
      </c>
      <c r="B45" s="18">
        <v>36</v>
      </c>
      <c r="C45" s="147"/>
      <c r="D45" s="49"/>
      <c r="E45" s="37" t="s">
        <v>24</v>
      </c>
      <c r="F45" s="8" t="s">
        <v>134</v>
      </c>
      <c r="G45" s="12" t="d">
        <v>2020-04-08</v>
      </c>
      <c r="H45" s="15" t="s">
        <v>88</v>
      </c>
      <c r="I45" s="7" t="s">
        <v>44</v>
      </c>
      <c r="J45" s="2" t="s">
        <v>35</v>
      </c>
      <c r="K45" s="19" t="s">
        <v>59</v>
      </c>
      <c r="L45" s="10">
        <v>200</v>
      </c>
      <c r="M45" s="10">
        <f t="shared" si="0"/>
        <v>800</v>
      </c>
      <c r="N45" s="23">
        <v>2</v>
      </c>
      <c r="O45" s="41"/>
      <c r="P45" s="23">
        <v>1</v>
      </c>
      <c r="Q45" s="25"/>
      <c r="R45" s="25"/>
      <c r="S45" s="2">
        <v>1</v>
      </c>
      <c r="T45" s="2"/>
      <c r="U45" s="2">
        <v>1</v>
      </c>
      <c r="V45" s="2"/>
      <c r="W45" s="2">
        <v>1</v>
      </c>
      <c r="X45" s="2">
        <v>1</v>
      </c>
      <c r="Y45" s="2"/>
      <c r="Z45" s="2"/>
    </row>
    <row r="46" spans="1:26" s="5" customFormat="1" ht="57" customHeight="1">
      <c r="A46" s="18" t="s">
        <v>30</v>
      </c>
      <c r="B46" s="18">
        <v>37</v>
      </c>
      <c r="C46" s="147"/>
      <c r="D46" s="49"/>
      <c r="E46" s="37" t="s">
        <v>24</v>
      </c>
      <c r="F46" s="8" t="s">
        <v>134</v>
      </c>
      <c r="G46" s="6" t="d">
        <v>2020-04-08</v>
      </c>
      <c r="H46" s="15" t="s">
        <v>39</v>
      </c>
      <c r="I46" s="7" t="s">
        <v>48</v>
      </c>
      <c r="J46" s="2" t="s">
        <v>23</v>
      </c>
      <c r="K46" s="18" t="s">
        <v>49</v>
      </c>
      <c r="L46" s="3">
        <v>1000</v>
      </c>
      <c r="M46" s="10">
        <f t="shared" si="0"/>
        <v>4000</v>
      </c>
      <c r="N46" s="23">
        <v>1</v>
      </c>
      <c r="O46" s="41">
        <v>1</v>
      </c>
      <c r="P46" s="23"/>
      <c r="Q46" s="23"/>
      <c r="R46" s="24">
        <v>1</v>
      </c>
      <c r="S46" s="2"/>
      <c r="T46" s="2">
        <v>1</v>
      </c>
      <c r="U46" s="2"/>
      <c r="V46" s="2">
        <v>1</v>
      </c>
      <c r="W46" s="2"/>
      <c r="X46" s="2">
        <v>1</v>
      </c>
      <c r="Y46" s="2"/>
      <c r="Z46" s="2"/>
    </row>
    <row r="47" spans="1:26" ht="57" customHeight="1">
      <c r="A47" s="18" t="s">
        <v>30</v>
      </c>
      <c r="B47" s="18">
        <v>38</v>
      </c>
      <c r="C47" s="147"/>
      <c r="D47" s="49"/>
      <c r="E47" s="37" t="s">
        <v>24</v>
      </c>
      <c r="F47" s="8" t="s">
        <v>134</v>
      </c>
      <c r="G47" s="6" t="d">
        <v>2020-04-08</v>
      </c>
      <c r="H47" s="22" t="s">
        <v>39</v>
      </c>
      <c r="I47" s="7" t="s">
        <v>74</v>
      </c>
      <c r="J47" s="7" t="s">
        <v>23</v>
      </c>
      <c r="K47" s="8" t="s">
        <v>47</v>
      </c>
      <c r="L47" s="10">
        <v>500</v>
      </c>
      <c r="M47" s="10">
        <f t="shared" si="0"/>
        <v>2000</v>
      </c>
      <c r="N47" s="23">
        <v>2</v>
      </c>
      <c r="O47" s="41"/>
      <c r="P47" s="23">
        <v>1</v>
      </c>
      <c r="Q47" s="23"/>
      <c r="R47" s="24">
        <v>1</v>
      </c>
      <c r="S47" s="2"/>
      <c r="T47" s="2"/>
      <c r="U47" s="2">
        <v>1</v>
      </c>
      <c r="V47" s="2"/>
      <c r="W47" s="2">
        <v>1</v>
      </c>
      <c r="X47" s="2">
        <v>1</v>
      </c>
      <c r="Y47" s="2"/>
      <c r="Z47" s="2"/>
    </row>
    <row r="48" spans="1:26" ht="57" customHeight="1">
      <c r="A48" s="18" t="s">
        <v>30</v>
      </c>
      <c r="B48" s="18">
        <v>39</v>
      </c>
      <c r="C48" s="147"/>
      <c r="D48" s="49"/>
      <c r="E48" s="37" t="s">
        <v>36</v>
      </c>
      <c r="F48" s="8"/>
      <c r="G48" s="6" t="d">
        <v>2020-04-08</v>
      </c>
      <c r="H48" s="15" t="s">
        <v>88</v>
      </c>
      <c r="I48" s="7" t="s">
        <v>63</v>
      </c>
      <c r="J48" s="2" t="s">
        <v>35</v>
      </c>
      <c r="K48" s="14" t="s">
        <v>64</v>
      </c>
      <c r="L48" s="10">
        <v>300</v>
      </c>
      <c r="M48" s="10">
        <f t="shared" si="0"/>
        <v>1200</v>
      </c>
      <c r="N48" s="23">
        <v>1</v>
      </c>
      <c r="O48" s="41">
        <v>1</v>
      </c>
      <c r="P48" s="23"/>
      <c r="Q48" s="23"/>
      <c r="R48" s="24">
        <v>1</v>
      </c>
      <c r="S48" s="2"/>
      <c r="T48" s="2">
        <v>1</v>
      </c>
      <c r="U48" s="2"/>
      <c r="V48" s="2">
        <v>1</v>
      </c>
      <c r="W48" s="2"/>
      <c r="X48" s="2">
        <v>1</v>
      </c>
      <c r="Y48" s="2"/>
      <c r="Z48" s="2"/>
    </row>
    <row r="49" spans="1:26" ht="57" customHeight="1">
      <c r="A49" s="18" t="s">
        <v>30</v>
      </c>
      <c r="B49" s="18">
        <v>40</v>
      </c>
      <c r="C49" s="147"/>
      <c r="D49" s="49"/>
      <c r="E49" s="37" t="s">
        <v>24</v>
      </c>
      <c r="F49" s="8" t="s">
        <v>134</v>
      </c>
      <c r="G49" s="6" t="d">
        <v>2020-04-08</v>
      </c>
      <c r="H49" s="22" t="s">
        <v>39</v>
      </c>
      <c r="I49" s="7" t="s">
        <v>123</v>
      </c>
      <c r="J49" s="2" t="s">
        <v>35</v>
      </c>
      <c r="K49" s="14" t="s">
        <v>47</v>
      </c>
      <c r="L49" s="10">
        <v>200</v>
      </c>
      <c r="M49" s="10">
        <f t="shared" si="0"/>
        <v>800</v>
      </c>
      <c r="N49" s="23">
        <v>2</v>
      </c>
      <c r="O49" s="41"/>
      <c r="P49" s="23">
        <v>1</v>
      </c>
      <c r="Q49" s="23"/>
      <c r="R49" s="24">
        <v>1</v>
      </c>
      <c r="S49" s="2"/>
      <c r="T49" s="2"/>
      <c r="U49" s="2">
        <v>1</v>
      </c>
      <c r="V49" s="2"/>
      <c r="W49" s="2">
        <v>1</v>
      </c>
      <c r="X49" s="2">
        <v>1</v>
      </c>
      <c r="Y49" s="2"/>
      <c r="Z49" s="2"/>
    </row>
    <row r="50" spans="1:26" s="5" customFormat="1" ht="57" customHeight="1">
      <c r="A50" s="18" t="s">
        <v>30</v>
      </c>
      <c r="B50" s="18">
        <v>41</v>
      </c>
      <c r="C50" s="147"/>
      <c r="D50" s="49"/>
      <c r="E50" s="37" t="s">
        <v>24</v>
      </c>
      <c r="F50" s="38" t="s">
        <v>134</v>
      </c>
      <c r="G50" s="6" t="d">
        <v>2020-04-08</v>
      </c>
      <c r="H50" s="22" t="s">
        <v>39</v>
      </c>
      <c r="I50" s="7" t="s">
        <v>41</v>
      </c>
      <c r="J50" s="2" t="s">
        <v>23</v>
      </c>
      <c r="K50" s="8" t="s">
        <v>42</v>
      </c>
      <c r="L50" s="10">
        <v>1000</v>
      </c>
      <c r="M50" s="10">
        <f t="shared" si="0"/>
        <v>4000</v>
      </c>
      <c r="N50" s="23">
        <v>1</v>
      </c>
      <c r="O50" s="41">
        <v>1</v>
      </c>
      <c r="P50" s="23"/>
      <c r="Q50" s="23"/>
      <c r="R50" s="24">
        <v>1</v>
      </c>
      <c r="S50" s="2"/>
      <c r="T50" s="2">
        <v>1</v>
      </c>
      <c r="U50" s="2"/>
      <c r="V50" s="2">
        <v>1</v>
      </c>
      <c r="W50" s="2"/>
      <c r="X50" s="2">
        <v>1</v>
      </c>
      <c r="Y50" s="2"/>
      <c r="Z50" s="2"/>
    </row>
    <row r="51" spans="1:26" s="5" customFormat="1" ht="57" customHeight="1">
      <c r="A51" s="18" t="s">
        <v>30</v>
      </c>
      <c r="B51" s="18">
        <v>42</v>
      </c>
      <c r="C51" s="147"/>
      <c r="D51" s="49"/>
      <c r="E51" s="37" t="s">
        <v>24</v>
      </c>
      <c r="F51" s="38" t="s">
        <v>134</v>
      </c>
      <c r="G51" s="6" t="d">
        <v>2020-04-08</v>
      </c>
      <c r="H51" s="22" t="s">
        <v>29</v>
      </c>
      <c r="I51" s="7" t="s">
        <v>41</v>
      </c>
      <c r="J51" s="2" t="s">
        <v>23</v>
      </c>
      <c r="K51" s="8" t="s">
        <v>42</v>
      </c>
      <c r="L51" s="10">
        <v>500</v>
      </c>
      <c r="M51" s="10">
        <f t="shared" si="0"/>
        <v>2000</v>
      </c>
      <c r="N51" s="23">
        <v>1</v>
      </c>
      <c r="O51" s="41">
        <v>1</v>
      </c>
      <c r="P51" s="23"/>
      <c r="Q51" s="23"/>
      <c r="R51" s="24"/>
      <c r="S51" s="2">
        <v>1</v>
      </c>
      <c r="T51" s="2"/>
      <c r="U51" s="2">
        <v>1</v>
      </c>
      <c r="V51" s="2"/>
      <c r="W51" s="2">
        <v>1</v>
      </c>
      <c r="X51" s="2">
        <v>1</v>
      </c>
      <c r="Y51" s="2"/>
      <c r="Z51" s="2"/>
    </row>
    <row r="52" spans="1:26" s="5" customFormat="1" ht="57" customHeight="1">
      <c r="A52" s="18" t="s">
        <v>30</v>
      </c>
      <c r="B52" s="18">
        <v>43</v>
      </c>
      <c r="C52" s="147"/>
      <c r="D52" s="49"/>
      <c r="E52" s="37" t="s">
        <v>24</v>
      </c>
      <c r="F52" s="38" t="s">
        <v>134</v>
      </c>
      <c r="G52" s="6" t="d">
        <v>2020-04-08</v>
      </c>
      <c r="H52" s="22" t="s">
        <v>39</v>
      </c>
      <c r="I52" s="7" t="s">
        <v>82</v>
      </c>
      <c r="J52" s="7" t="s">
        <v>23</v>
      </c>
      <c r="K52" s="8" t="s">
        <v>83</v>
      </c>
      <c r="L52" s="10">
        <v>300</v>
      </c>
      <c r="M52" s="10">
        <f t="shared" si="0"/>
        <v>1200</v>
      </c>
      <c r="N52" s="23">
        <v>2</v>
      </c>
      <c r="O52" s="41"/>
      <c r="P52" s="23">
        <v>1</v>
      </c>
      <c r="Q52" s="23"/>
      <c r="R52" s="24">
        <v>1</v>
      </c>
      <c r="S52" s="2"/>
      <c r="T52" s="2"/>
      <c r="U52" s="2">
        <v>1</v>
      </c>
      <c r="V52" s="2"/>
      <c r="W52" s="2">
        <v>1</v>
      </c>
      <c r="X52" s="2">
        <v>1</v>
      </c>
      <c r="Y52" s="2"/>
      <c r="Z52" s="2"/>
    </row>
    <row r="53" spans="1:26" s="5" customFormat="1" ht="57" customHeight="1">
      <c r="A53" s="18" t="s">
        <v>30</v>
      </c>
      <c r="B53" s="18">
        <v>44</v>
      </c>
      <c r="C53" s="147"/>
      <c r="D53" s="49"/>
      <c r="E53" s="37" t="s">
        <v>24</v>
      </c>
      <c r="F53" s="38" t="s">
        <v>134</v>
      </c>
      <c r="G53" s="6" t="d">
        <v>2020-04-08</v>
      </c>
      <c r="H53" s="22" t="s">
        <v>39</v>
      </c>
      <c r="I53" s="7" t="s">
        <v>80</v>
      </c>
      <c r="J53" s="7" t="s">
        <v>23</v>
      </c>
      <c r="K53" s="8" t="s">
        <v>81</v>
      </c>
      <c r="L53" s="10">
        <v>1000</v>
      </c>
      <c r="M53" s="10">
        <f t="shared" si="0"/>
        <v>4000</v>
      </c>
      <c r="N53" s="23">
        <v>1</v>
      </c>
      <c r="O53" s="41">
        <v>1</v>
      </c>
      <c r="P53" s="23"/>
      <c r="Q53" s="23"/>
      <c r="R53" s="24">
        <v>1</v>
      </c>
      <c r="S53" s="2"/>
      <c r="T53" s="2">
        <v>1</v>
      </c>
      <c r="U53" s="2"/>
      <c r="V53" s="2">
        <v>1</v>
      </c>
      <c r="W53" s="2"/>
      <c r="X53" s="2">
        <v>1</v>
      </c>
      <c r="Y53" s="2"/>
      <c r="Z53" s="2"/>
    </row>
    <row r="54" spans="1:26" s="5" customFormat="1" ht="57" customHeight="1">
      <c r="A54" s="18" t="s">
        <v>30</v>
      </c>
      <c r="B54" s="18">
        <v>45</v>
      </c>
      <c r="C54" s="147"/>
      <c r="D54" s="49"/>
      <c r="E54" s="37" t="s">
        <v>24</v>
      </c>
      <c r="F54" s="38" t="s">
        <v>134</v>
      </c>
      <c r="G54" s="6" t="d">
        <v>2020-04-09</v>
      </c>
      <c r="H54" s="22" t="s">
        <v>112</v>
      </c>
      <c r="I54" s="2" t="s">
        <v>57</v>
      </c>
      <c r="J54" s="2" t="s">
        <v>35</v>
      </c>
      <c r="K54" s="19" t="s">
        <v>58</v>
      </c>
      <c r="L54" s="3">
        <v>500</v>
      </c>
      <c r="M54" s="10">
        <f>L54*4</f>
        <v>2000</v>
      </c>
      <c r="N54" s="23">
        <v>2</v>
      </c>
      <c r="O54" s="41"/>
      <c r="P54" s="23">
        <v>1</v>
      </c>
      <c r="Q54" s="23"/>
      <c r="R54" s="25">
        <v>1</v>
      </c>
      <c r="S54" s="2"/>
      <c r="T54" s="2">
        <v>1</v>
      </c>
      <c r="U54" s="2"/>
      <c r="V54" s="2">
        <v>1</v>
      </c>
      <c r="W54" s="2"/>
      <c r="X54" s="2">
        <v>1</v>
      </c>
      <c r="Y54" s="16"/>
      <c r="Z54" s="2"/>
    </row>
    <row r="55" spans="1:26" s="5" customFormat="1" ht="57" customHeight="1">
      <c r="A55" s="18" t="s">
        <v>30</v>
      </c>
      <c r="B55" s="18">
        <v>46</v>
      </c>
      <c r="C55" s="147"/>
      <c r="D55" s="49"/>
      <c r="E55" s="37" t="s">
        <v>24</v>
      </c>
      <c r="F55" s="38" t="s">
        <v>134</v>
      </c>
      <c r="G55" s="6" t="d">
        <v>2020-04-09</v>
      </c>
      <c r="H55" s="22" t="s">
        <v>39</v>
      </c>
      <c r="I55" s="7" t="s">
        <v>51</v>
      </c>
      <c r="J55" s="2" t="s">
        <v>23</v>
      </c>
      <c r="K55" s="18" t="s">
        <v>50</v>
      </c>
      <c r="L55" s="3">
        <v>300</v>
      </c>
      <c r="M55" s="10">
        <f t="shared" si="0"/>
        <v>1200</v>
      </c>
      <c r="N55" s="23">
        <v>3</v>
      </c>
      <c r="O55" s="41"/>
      <c r="P55" s="23"/>
      <c r="Q55" s="25">
        <v>1</v>
      </c>
      <c r="R55" s="25">
        <v>1</v>
      </c>
      <c r="S55" s="2"/>
      <c r="T55" s="2">
        <v>1</v>
      </c>
      <c r="U55" s="2"/>
      <c r="V55" s="2">
        <v>1</v>
      </c>
      <c r="W55" s="2"/>
      <c r="X55" s="2">
        <v>1</v>
      </c>
      <c r="Y55" s="2"/>
      <c r="Z55" s="2"/>
    </row>
    <row r="56" spans="1:26" ht="57" customHeight="1">
      <c r="A56" s="18" t="s">
        <v>30</v>
      </c>
      <c r="B56" s="18">
        <v>47</v>
      </c>
      <c r="C56" s="147"/>
      <c r="D56" s="49"/>
      <c r="E56" s="37" t="s">
        <v>24</v>
      </c>
      <c r="F56" s="38" t="s">
        <v>134</v>
      </c>
      <c r="G56" s="12" t="d">
        <v>2020-04-09</v>
      </c>
      <c r="H56" s="15" t="s">
        <v>88</v>
      </c>
      <c r="I56" s="2" t="s">
        <v>51</v>
      </c>
      <c r="J56" s="2" t="s">
        <v>35</v>
      </c>
      <c r="K56" s="14" t="s">
        <v>60</v>
      </c>
      <c r="L56" s="4">
        <v>150</v>
      </c>
      <c r="M56" s="10">
        <f t="shared" si="0"/>
        <v>600</v>
      </c>
      <c r="N56" s="23">
        <v>3</v>
      </c>
      <c r="O56" s="41"/>
      <c r="P56" s="23"/>
      <c r="Q56" s="23">
        <v>1</v>
      </c>
      <c r="R56" s="24">
        <v>1</v>
      </c>
      <c r="S56" s="2"/>
      <c r="T56" s="2"/>
      <c r="U56" s="2">
        <v>1</v>
      </c>
      <c r="V56" s="2"/>
      <c r="W56" s="2">
        <v>1</v>
      </c>
      <c r="X56" s="2">
        <v>1</v>
      </c>
      <c r="Y56" s="2"/>
      <c r="Z56" s="2"/>
    </row>
    <row r="57" spans="1:26" s="5" customFormat="1" ht="57" customHeight="1">
      <c r="A57" s="18" t="s">
        <v>30</v>
      </c>
      <c r="B57" s="18">
        <v>48</v>
      </c>
      <c r="C57" s="147"/>
      <c r="D57" s="49"/>
      <c r="E57" s="37" t="s">
        <v>24</v>
      </c>
      <c r="F57" s="38" t="s">
        <v>134</v>
      </c>
      <c r="G57" s="12" t="d">
        <v>2020-04-09</v>
      </c>
      <c r="H57" s="15" t="s">
        <v>39</v>
      </c>
      <c r="I57" s="2" t="s">
        <v>52</v>
      </c>
      <c r="J57" s="2" t="s">
        <v>23</v>
      </c>
      <c r="K57" s="14" t="s">
        <v>53</v>
      </c>
      <c r="L57" s="4">
        <v>600</v>
      </c>
      <c r="M57" s="10">
        <f t="shared" si="0"/>
        <v>2400</v>
      </c>
      <c r="N57" s="23">
        <v>2</v>
      </c>
      <c r="O57" s="41"/>
      <c r="P57" s="23">
        <v>1</v>
      </c>
      <c r="Q57" s="25"/>
      <c r="R57" s="25">
        <v>1</v>
      </c>
      <c r="S57" s="2"/>
      <c r="T57" s="2">
        <v>1</v>
      </c>
      <c r="U57" s="2"/>
      <c r="V57" s="2">
        <v>1</v>
      </c>
      <c r="W57" s="2"/>
      <c r="X57" s="2">
        <v>1</v>
      </c>
      <c r="Y57" s="2"/>
      <c r="Z57" s="2"/>
    </row>
    <row r="58" spans="1:26" s="5" customFormat="1" ht="57" customHeight="1">
      <c r="A58" s="18" t="s">
        <v>30</v>
      </c>
      <c r="B58" s="18">
        <v>49</v>
      </c>
      <c r="C58" s="147"/>
      <c r="D58" s="49"/>
      <c r="E58" s="37" t="s">
        <v>24</v>
      </c>
      <c r="F58" s="38" t="s">
        <v>134</v>
      </c>
      <c r="G58" s="12" t="d">
        <v>2020-04-09</v>
      </c>
      <c r="H58" s="15" t="s">
        <v>39</v>
      </c>
      <c r="I58" s="2" t="s">
        <v>33</v>
      </c>
      <c r="J58" s="2" t="s">
        <v>23</v>
      </c>
      <c r="K58" s="14" t="s">
        <v>56</v>
      </c>
      <c r="L58" s="4">
        <v>1000</v>
      </c>
      <c r="M58" s="10">
        <f t="shared" si="0"/>
        <v>4000</v>
      </c>
      <c r="N58" s="23">
        <v>1</v>
      </c>
      <c r="O58" s="41">
        <v>1</v>
      </c>
      <c r="P58" s="23"/>
      <c r="Q58" s="23"/>
      <c r="R58" s="25">
        <v>1</v>
      </c>
      <c r="S58" s="2"/>
      <c r="T58" s="2">
        <v>1</v>
      </c>
      <c r="U58" s="2"/>
      <c r="V58" s="2">
        <v>1</v>
      </c>
      <c r="W58" s="2"/>
      <c r="X58" s="2">
        <v>1</v>
      </c>
      <c r="Y58" s="2"/>
      <c r="Z58" s="2"/>
    </row>
    <row r="59" spans="1:26" ht="57" customHeight="1">
      <c r="A59" s="18" t="s">
        <v>30</v>
      </c>
      <c r="B59" s="18">
        <v>50</v>
      </c>
      <c r="C59" s="147"/>
      <c r="D59" s="49"/>
      <c r="E59" s="37" t="s">
        <v>24</v>
      </c>
      <c r="F59" s="38" t="s">
        <v>134</v>
      </c>
      <c r="G59" s="6" t="d">
        <v>2020-04-09</v>
      </c>
      <c r="H59" s="22" t="s">
        <v>88</v>
      </c>
      <c r="I59" s="7" t="s">
        <v>126</v>
      </c>
      <c r="J59" s="2" t="s">
        <v>35</v>
      </c>
      <c r="K59" s="14" t="s">
        <v>137</v>
      </c>
      <c r="L59" s="10">
        <v>500</v>
      </c>
      <c r="M59" s="10">
        <f t="shared" si="0"/>
        <v>2000</v>
      </c>
      <c r="N59" s="23">
        <v>1</v>
      </c>
      <c r="O59" s="41">
        <v>1</v>
      </c>
      <c r="P59" s="23"/>
      <c r="Q59" s="23"/>
      <c r="R59" s="25">
        <v>1</v>
      </c>
      <c r="S59" s="2"/>
      <c r="T59" s="2"/>
      <c r="U59" s="2">
        <v>1</v>
      </c>
      <c r="V59" s="2"/>
      <c r="W59" s="2">
        <v>1</v>
      </c>
      <c r="X59" s="2">
        <v>1</v>
      </c>
      <c r="Y59" s="2"/>
      <c r="Z59" s="2"/>
    </row>
    <row r="60" spans="1:26" ht="57" customHeight="1">
      <c r="A60" s="18" t="s">
        <v>30</v>
      </c>
      <c r="B60" s="18">
        <v>51</v>
      </c>
      <c r="C60" s="147"/>
      <c r="D60" s="49"/>
      <c r="E60" s="37" t="s">
        <v>24</v>
      </c>
      <c r="F60" s="38" t="s">
        <v>134</v>
      </c>
      <c r="G60" s="6" t="d">
        <v>2020-04-09</v>
      </c>
      <c r="H60" s="22" t="s">
        <v>125</v>
      </c>
      <c r="I60" s="7" t="s">
        <v>126</v>
      </c>
      <c r="J60" s="2" t="s">
        <v>35</v>
      </c>
      <c r="K60" s="14" t="s">
        <v>124</v>
      </c>
      <c r="L60" s="10">
        <v>500</v>
      </c>
      <c r="M60" s="10">
        <f t="shared" si="0"/>
        <v>2000</v>
      </c>
      <c r="N60" s="23">
        <v>1</v>
      </c>
      <c r="O60" s="41">
        <v>1</v>
      </c>
      <c r="P60" s="23"/>
      <c r="Q60" s="23"/>
      <c r="R60" s="25">
        <v>1</v>
      </c>
      <c r="S60" s="2"/>
      <c r="T60" s="2"/>
      <c r="U60" s="2">
        <v>1</v>
      </c>
      <c r="V60" s="2"/>
      <c r="W60" s="2">
        <v>1</v>
      </c>
      <c r="X60" s="2">
        <v>1</v>
      </c>
      <c r="Y60" s="2"/>
      <c r="Z60" s="2"/>
    </row>
    <row r="61" spans="1:26" ht="57" customHeight="1">
      <c r="A61" s="18" t="s">
        <v>30</v>
      </c>
      <c r="B61" s="18">
        <v>52</v>
      </c>
      <c r="C61" s="147"/>
      <c r="D61" s="49"/>
      <c r="E61" s="37" t="s">
        <v>24</v>
      </c>
      <c r="F61" s="38" t="s">
        <v>134</v>
      </c>
      <c r="G61" s="12" t="d">
        <v>2020-04-09</v>
      </c>
      <c r="H61" s="15" t="s">
        <v>39</v>
      </c>
      <c r="I61" s="2" t="s">
        <v>54</v>
      </c>
      <c r="J61" s="2" t="s">
        <v>23</v>
      </c>
      <c r="K61" s="14" t="s">
        <v>81</v>
      </c>
      <c r="L61" s="4">
        <v>750</v>
      </c>
      <c r="M61" s="10">
        <f t="shared" si="0"/>
        <v>3000</v>
      </c>
      <c r="N61" s="23">
        <v>2</v>
      </c>
      <c r="O61" s="41"/>
      <c r="P61" s="23">
        <v>1</v>
      </c>
      <c r="Q61" s="23"/>
      <c r="R61" s="25">
        <v>1</v>
      </c>
      <c r="S61" s="2"/>
      <c r="T61" s="2">
        <v>1</v>
      </c>
      <c r="U61" s="2"/>
      <c r="V61" s="2">
        <v>1</v>
      </c>
      <c r="W61" s="2"/>
      <c r="X61" s="2">
        <v>1</v>
      </c>
      <c r="Y61" s="2"/>
      <c r="Z61" s="2"/>
    </row>
    <row r="62" spans="1:26" ht="57" customHeight="1">
      <c r="A62" s="18" t="s">
        <v>30</v>
      </c>
      <c r="B62" s="18">
        <v>53</v>
      </c>
      <c r="C62" s="147"/>
      <c r="D62" s="49"/>
      <c r="E62" s="37" t="s">
        <v>24</v>
      </c>
      <c r="F62" s="38" t="s">
        <v>134</v>
      </c>
      <c r="G62" s="12" t="d">
        <v>2020-04-09</v>
      </c>
      <c r="H62" s="22" t="s">
        <v>100</v>
      </c>
      <c r="I62" s="2" t="s">
        <v>54</v>
      </c>
      <c r="J62" s="2" t="s">
        <v>23</v>
      </c>
      <c r="K62" s="14" t="s">
        <v>81</v>
      </c>
      <c r="L62" s="4">
        <v>300</v>
      </c>
      <c r="M62" s="10">
        <f t="shared" si="0"/>
        <v>1200</v>
      </c>
      <c r="N62" s="23">
        <v>2</v>
      </c>
      <c r="O62" s="41"/>
      <c r="P62" s="23">
        <v>1</v>
      </c>
      <c r="Q62" s="23"/>
      <c r="R62" s="25">
        <v>1</v>
      </c>
      <c r="S62" s="2"/>
      <c r="T62" s="2"/>
      <c r="U62" s="2">
        <v>1</v>
      </c>
      <c r="V62" s="2"/>
      <c r="W62" s="2">
        <v>1</v>
      </c>
      <c r="X62" s="2">
        <v>1</v>
      </c>
      <c r="Y62" s="2"/>
      <c r="Z62" s="2"/>
    </row>
    <row r="63" spans="1:26" ht="57" customHeight="1">
      <c r="A63" s="18" t="s">
        <v>30</v>
      </c>
      <c r="B63" s="18">
        <v>54</v>
      </c>
      <c r="C63" s="147"/>
      <c r="D63" s="49"/>
      <c r="E63" s="37" t="s">
        <v>24</v>
      </c>
      <c r="F63" s="38" t="s">
        <v>134</v>
      </c>
      <c r="G63" s="6" t="d">
        <v>2020-04-09</v>
      </c>
      <c r="H63" s="22" t="s">
        <v>88</v>
      </c>
      <c r="I63" s="7" t="s">
        <v>61</v>
      </c>
      <c r="J63" s="2" t="s">
        <v>35</v>
      </c>
      <c r="K63" s="14" t="s">
        <v>62</v>
      </c>
      <c r="L63" s="10">
        <v>200</v>
      </c>
      <c r="M63" s="10">
        <f t="shared" si="0"/>
        <v>800</v>
      </c>
      <c r="N63" s="23">
        <v>3</v>
      </c>
      <c r="O63" s="41"/>
      <c r="P63" s="23"/>
      <c r="Q63" s="23">
        <v>1</v>
      </c>
      <c r="R63" s="25">
        <v>1</v>
      </c>
      <c r="S63" s="2"/>
      <c r="T63" s="2">
        <v>1</v>
      </c>
      <c r="U63" s="2"/>
      <c r="V63" s="2">
        <v>1</v>
      </c>
      <c r="W63" s="2"/>
      <c r="X63" s="2">
        <v>1</v>
      </c>
      <c r="Y63" s="2"/>
      <c r="Z63" s="2"/>
    </row>
    <row r="64" spans="1:26" ht="57" customHeight="1">
      <c r="A64" s="18" t="s">
        <v>30</v>
      </c>
      <c r="B64" s="18">
        <v>55</v>
      </c>
      <c r="C64" s="147"/>
      <c r="D64" s="49"/>
      <c r="E64" s="37" t="s">
        <v>24</v>
      </c>
      <c r="F64" s="38" t="s">
        <v>134</v>
      </c>
      <c r="G64" s="6" t="d">
        <v>2020-04-09</v>
      </c>
      <c r="H64" s="22" t="s">
        <v>88</v>
      </c>
      <c r="I64" s="7" t="s">
        <v>61</v>
      </c>
      <c r="J64" s="2" t="s">
        <v>35</v>
      </c>
      <c r="K64" s="14" t="s">
        <v>124</v>
      </c>
      <c r="L64" s="10">
        <v>200</v>
      </c>
      <c r="M64" s="10">
        <f>L64*4</f>
        <v>800</v>
      </c>
      <c r="N64" s="23">
        <v>3</v>
      </c>
      <c r="O64" s="41"/>
      <c r="P64" s="23"/>
      <c r="Q64" s="23">
        <v>1</v>
      </c>
      <c r="R64" s="25">
        <v>1</v>
      </c>
      <c r="S64" s="2"/>
      <c r="T64" s="2">
        <v>1</v>
      </c>
      <c r="U64" s="2"/>
      <c r="V64" s="2">
        <v>1</v>
      </c>
      <c r="W64" s="2"/>
      <c r="X64" s="2">
        <v>1</v>
      </c>
      <c r="Y64" s="2"/>
      <c r="Z64" s="2"/>
    </row>
    <row r="65" spans="1:26" ht="57" customHeight="1">
      <c r="A65" s="18" t="s">
        <v>30</v>
      </c>
      <c r="B65" s="18">
        <v>56</v>
      </c>
      <c r="C65" s="147"/>
      <c r="D65" s="49"/>
      <c r="E65" s="37" t="s">
        <v>24</v>
      </c>
      <c r="F65" s="38" t="s">
        <v>134</v>
      </c>
      <c r="G65" s="6" t="d">
        <v>2020-04-09</v>
      </c>
      <c r="H65" s="22" t="s">
        <v>125</v>
      </c>
      <c r="I65" s="7" t="s">
        <v>61</v>
      </c>
      <c r="J65" s="2" t="s">
        <v>35</v>
      </c>
      <c r="K65" s="14" t="s">
        <v>124</v>
      </c>
      <c r="L65" s="10">
        <v>250</v>
      </c>
      <c r="M65" s="10">
        <f>L65*4</f>
        <v>1000</v>
      </c>
      <c r="N65" s="23">
        <v>3</v>
      </c>
      <c r="O65" s="41"/>
      <c r="P65" s="23"/>
      <c r="Q65" s="23">
        <v>1</v>
      </c>
      <c r="R65" s="25">
        <v>1</v>
      </c>
      <c r="S65" s="2"/>
      <c r="T65" s="2">
        <v>1</v>
      </c>
      <c r="U65" s="2"/>
      <c r="V65" s="2">
        <v>1</v>
      </c>
      <c r="W65" s="2"/>
      <c r="X65" s="2">
        <v>1</v>
      </c>
      <c r="Y65" s="2"/>
      <c r="Z65" s="2"/>
    </row>
    <row r="66" spans="1:26" ht="57" customHeight="1">
      <c r="A66" s="18" t="s">
        <v>30</v>
      </c>
      <c r="B66" s="18">
        <v>57</v>
      </c>
      <c r="C66" s="147"/>
      <c r="D66" s="49"/>
      <c r="E66" s="37" t="s">
        <v>36</v>
      </c>
      <c r="F66" s="39"/>
      <c r="G66" s="6" t="d">
        <v>2020-04-11</v>
      </c>
      <c r="H66" s="22" t="s">
        <v>101</v>
      </c>
      <c r="I66" s="7" t="s">
        <v>97</v>
      </c>
      <c r="J66" s="30" t="s">
        <v>114</v>
      </c>
      <c r="K66" s="14" t="s">
        <v>113</v>
      </c>
      <c r="L66" s="3">
        <f>150*30.22</f>
        <v>4533</v>
      </c>
      <c r="M66" s="10">
        <f t="shared" si="0"/>
        <v>18132</v>
      </c>
      <c r="N66" s="23">
        <v>1</v>
      </c>
      <c r="O66" s="41">
        <v>1</v>
      </c>
      <c r="P66" s="23"/>
      <c r="Q66" s="23"/>
      <c r="R66" s="24">
        <v>1</v>
      </c>
      <c r="S66" s="2"/>
      <c r="T66" s="2">
        <v>1</v>
      </c>
      <c r="U66" s="2"/>
      <c r="V66" s="2">
        <v>1</v>
      </c>
      <c r="W66" s="2"/>
      <c r="X66" s="2">
        <v>1</v>
      </c>
      <c r="Y66" s="2"/>
      <c r="Z66" s="2"/>
    </row>
    <row r="67" spans="1:26" ht="57" customHeight="1">
      <c r="A67" s="18" t="s">
        <v>30</v>
      </c>
      <c r="B67" s="18">
        <v>58</v>
      </c>
      <c r="C67" s="147"/>
      <c r="D67" s="49"/>
      <c r="E67" s="37" t="s">
        <v>36</v>
      </c>
      <c r="F67" s="39"/>
      <c r="G67" s="6" t="d">
        <v>2020-04-11</v>
      </c>
      <c r="H67" s="22" t="s">
        <v>101</v>
      </c>
      <c r="I67" s="7" t="s">
        <v>98</v>
      </c>
      <c r="J67" s="30" t="s">
        <v>115</v>
      </c>
      <c r="K67" s="14" t="s">
        <v>73</v>
      </c>
      <c r="L67" s="3">
        <f>720*15</f>
        <v>10800</v>
      </c>
      <c r="M67" s="10">
        <f t="shared" si="0"/>
        <v>43200</v>
      </c>
      <c r="N67" s="23">
        <v>1</v>
      </c>
      <c r="O67" s="41">
        <v>1</v>
      </c>
      <c r="P67" s="23"/>
      <c r="Q67" s="23"/>
      <c r="R67" s="24">
        <v>1</v>
      </c>
      <c r="S67" s="2"/>
      <c r="T67" s="2">
        <v>1</v>
      </c>
      <c r="U67" s="2"/>
      <c r="V67" s="2">
        <v>1</v>
      </c>
      <c r="W67" s="2"/>
      <c r="X67" s="2">
        <v>1</v>
      </c>
      <c r="Y67" s="2"/>
      <c r="Z67" s="2"/>
    </row>
    <row r="68" spans="1:26" ht="57" customHeight="1">
      <c r="A68" s="18" t="s">
        <v>30</v>
      </c>
      <c r="B68" s="18">
        <v>59</v>
      </c>
      <c r="C68" s="147"/>
      <c r="D68" s="49"/>
      <c r="E68" s="37" t="s">
        <v>131</v>
      </c>
      <c r="F68" s="38" t="s">
        <v>135</v>
      </c>
      <c r="G68" s="6" t="d">
        <v>2020-04-14</v>
      </c>
      <c r="H68" s="22" t="s">
        <v>39</v>
      </c>
      <c r="I68" s="7" t="s">
        <v>65</v>
      </c>
      <c r="J68" s="2" t="s">
        <v>23</v>
      </c>
      <c r="K68" s="14" t="s">
        <v>66</v>
      </c>
      <c r="L68" s="10">
        <v>3000</v>
      </c>
      <c r="M68" s="10">
        <f t="shared" si="0"/>
        <v>12000</v>
      </c>
      <c r="N68" s="23">
        <v>1</v>
      </c>
      <c r="O68" s="41">
        <v>1</v>
      </c>
      <c r="P68" s="23"/>
      <c r="Q68" s="23"/>
      <c r="R68" s="24">
        <v>1</v>
      </c>
      <c r="S68" s="2"/>
      <c r="T68" s="2">
        <v>1</v>
      </c>
      <c r="U68" s="2"/>
      <c r="V68" s="2">
        <v>1</v>
      </c>
      <c r="W68" s="2"/>
      <c r="X68" s="2">
        <v>1</v>
      </c>
      <c r="Y68" s="2"/>
      <c r="Z68" s="2"/>
    </row>
    <row r="69" spans="1:26" ht="57" customHeight="1">
      <c r="A69" s="18" t="s">
        <v>30</v>
      </c>
      <c r="B69" s="18">
        <v>60</v>
      </c>
      <c r="C69" s="147"/>
      <c r="D69" s="49"/>
      <c r="E69" s="37" t="s">
        <v>131</v>
      </c>
      <c r="F69" s="38" t="s">
        <v>66</v>
      </c>
      <c r="G69" s="6" t="d">
        <v>2020-04-14</v>
      </c>
      <c r="H69" s="15" t="s">
        <v>39</v>
      </c>
      <c r="I69" s="7" t="s">
        <v>69</v>
      </c>
      <c r="J69" s="2" t="s">
        <v>23</v>
      </c>
      <c r="K69" s="14" t="s">
        <v>66</v>
      </c>
      <c r="L69" s="10">
        <v>2000</v>
      </c>
      <c r="M69" s="10">
        <f t="shared" si="0"/>
        <v>8000</v>
      </c>
      <c r="N69" s="23">
        <v>1</v>
      </c>
      <c r="O69" s="41">
        <v>1</v>
      </c>
      <c r="P69" s="23"/>
      <c r="Q69" s="23"/>
      <c r="R69" s="24">
        <v>1</v>
      </c>
      <c r="S69" s="2"/>
      <c r="T69" s="2">
        <v>1</v>
      </c>
      <c r="U69" s="2"/>
      <c r="V69" s="2">
        <v>1</v>
      </c>
      <c r="W69" s="2"/>
      <c r="X69" s="2">
        <v>1</v>
      </c>
      <c r="Y69" s="2"/>
      <c r="Z69" s="2"/>
    </row>
    <row r="70" spans="1:26" ht="57" customHeight="1">
      <c r="A70" s="18" t="s">
        <v>30</v>
      </c>
      <c r="B70" s="18">
        <v>61</v>
      </c>
      <c r="C70" s="147"/>
      <c r="D70" s="49"/>
      <c r="E70" s="37" t="s">
        <v>24</v>
      </c>
      <c r="F70" s="38" t="s">
        <v>66</v>
      </c>
      <c r="G70" s="6" t="d">
        <v>2020-04-14</v>
      </c>
      <c r="H70" s="22" t="s">
        <v>39</v>
      </c>
      <c r="I70" s="7" t="s">
        <v>70</v>
      </c>
      <c r="J70" s="2" t="s">
        <v>23</v>
      </c>
      <c r="K70" s="14" t="s">
        <v>66</v>
      </c>
      <c r="L70" s="10">
        <v>2000</v>
      </c>
      <c r="M70" s="10">
        <f t="shared" si="0"/>
        <v>8000</v>
      </c>
      <c r="N70" s="23">
        <v>1</v>
      </c>
      <c r="O70" s="41">
        <v>1</v>
      </c>
      <c r="P70" s="23"/>
      <c r="Q70" s="23"/>
      <c r="R70" s="24">
        <v>1</v>
      </c>
      <c r="S70" s="2"/>
      <c r="T70" s="2">
        <v>1</v>
      </c>
      <c r="U70" s="2"/>
      <c r="V70" s="2">
        <v>1</v>
      </c>
      <c r="W70" s="2"/>
      <c r="X70" s="2">
        <v>1</v>
      </c>
      <c r="Y70" s="2"/>
      <c r="Z70" s="2"/>
    </row>
    <row r="71" spans="1:26" ht="57" customHeight="1">
      <c r="A71" s="18" t="s">
        <v>30</v>
      </c>
      <c r="B71" s="18">
        <v>62</v>
      </c>
      <c r="C71" s="147"/>
      <c r="D71" s="49"/>
      <c r="E71" s="37" t="s">
        <v>131</v>
      </c>
      <c r="F71" s="38" t="s">
        <v>66</v>
      </c>
      <c r="G71" s="6" t="d">
        <v>2020-04-14</v>
      </c>
      <c r="H71" s="15" t="s">
        <v>39</v>
      </c>
      <c r="I71" s="7" t="s">
        <v>68</v>
      </c>
      <c r="J71" s="2" t="s">
        <v>23</v>
      </c>
      <c r="K71" s="14" t="s">
        <v>67</v>
      </c>
      <c r="L71" s="10">
        <v>2000</v>
      </c>
      <c r="M71" s="10">
        <f t="shared" si="0"/>
        <v>8000</v>
      </c>
      <c r="N71" s="23">
        <v>1</v>
      </c>
      <c r="O71" s="41">
        <v>1</v>
      </c>
      <c r="P71" s="23"/>
      <c r="Q71" s="23"/>
      <c r="R71" s="24">
        <v>1</v>
      </c>
      <c r="S71" s="2"/>
      <c r="T71" s="2">
        <v>1</v>
      </c>
      <c r="U71" s="2"/>
      <c r="V71" s="2">
        <v>1</v>
      </c>
      <c r="W71" s="2"/>
      <c r="X71" s="2">
        <v>1</v>
      </c>
      <c r="Y71" s="2"/>
      <c r="Z71" s="2"/>
    </row>
    <row r="72" spans="1:26" ht="57" customHeight="1">
      <c r="A72" s="18" t="s">
        <v>30</v>
      </c>
      <c r="B72" s="18">
        <v>63</v>
      </c>
      <c r="C72" s="147"/>
      <c r="D72" s="49"/>
      <c r="E72" s="37" t="s">
        <v>131</v>
      </c>
      <c r="F72" s="38" t="s">
        <v>66</v>
      </c>
      <c r="G72" s="6" t="d">
        <v>2020-04-24</v>
      </c>
      <c r="H72" s="36" t="s">
        <v>127</v>
      </c>
      <c r="I72" s="7" t="s">
        <v>72</v>
      </c>
      <c r="J72" s="11" t="s">
        <v>128</v>
      </c>
      <c r="K72" s="14" t="s">
        <v>71</v>
      </c>
      <c r="L72" s="3">
        <v>1992</v>
      </c>
      <c r="M72" s="10">
        <f t="shared" si="0"/>
        <v>7968</v>
      </c>
      <c r="N72" s="23">
        <v>1</v>
      </c>
      <c r="O72" s="41">
        <v>1</v>
      </c>
      <c r="P72" s="23"/>
      <c r="Q72" s="23"/>
      <c r="R72" s="24">
        <v>1</v>
      </c>
      <c r="S72" s="2"/>
      <c r="T72" s="2">
        <v>1</v>
      </c>
      <c r="U72" s="2"/>
      <c r="V72" s="2">
        <v>1</v>
      </c>
      <c r="W72" s="2"/>
      <c r="X72" s="2">
        <v>1</v>
      </c>
      <c r="Y72" s="2"/>
      <c r="Z72" s="2"/>
    </row>
    <row r="73" spans="1:26" ht="57" customHeight="1">
      <c r="A73" s="18" t="s">
        <v>30</v>
      </c>
      <c r="B73" s="18">
        <v>64</v>
      </c>
      <c r="C73" s="147"/>
      <c r="D73" s="49"/>
      <c r="E73" s="37" t="s">
        <v>131</v>
      </c>
      <c r="F73" s="38" t="s">
        <v>66</v>
      </c>
      <c r="G73" s="6" t="d">
        <v>2020-04-24</v>
      </c>
      <c r="H73" s="15" t="s">
        <v>39</v>
      </c>
      <c r="I73" s="7" t="s">
        <v>72</v>
      </c>
      <c r="J73" s="11" t="s">
        <v>35</v>
      </c>
      <c r="K73" s="14" t="s">
        <v>71</v>
      </c>
      <c r="L73" s="3">
        <v>1000</v>
      </c>
      <c r="M73" s="10">
        <f t="shared" si="0"/>
        <v>4000</v>
      </c>
      <c r="N73" s="23">
        <v>1</v>
      </c>
      <c r="O73" s="41">
        <v>1</v>
      </c>
      <c r="P73" s="23"/>
      <c r="Q73" s="23"/>
      <c r="R73" s="24">
        <v>1</v>
      </c>
      <c r="S73" s="2"/>
      <c r="T73" s="2">
        <v>1</v>
      </c>
      <c r="U73" s="2"/>
      <c r="V73" s="2">
        <v>1</v>
      </c>
      <c r="W73" s="2"/>
      <c r="X73" s="2">
        <v>1</v>
      </c>
      <c r="Y73" s="2"/>
      <c r="Z73" s="2"/>
    </row>
    <row r="74" spans="1:26" ht="57" customHeight="1">
      <c r="A74" s="18" t="s">
        <v>30</v>
      </c>
      <c r="B74" s="18">
        <v>65</v>
      </c>
      <c r="C74" s="147"/>
      <c r="D74" s="49"/>
      <c r="E74" s="37" t="s">
        <v>24</v>
      </c>
      <c r="F74" s="38" t="s">
        <v>66</v>
      </c>
      <c r="G74" s="6" t="d">
        <v>2020-04-24</v>
      </c>
      <c r="H74" s="14" t="s">
        <v>88</v>
      </c>
      <c r="I74" s="7" t="s">
        <v>129</v>
      </c>
      <c r="J74" s="2" t="s">
        <v>35</v>
      </c>
      <c r="K74" s="14" t="s">
        <v>130</v>
      </c>
      <c r="L74" s="10">
        <v>1000</v>
      </c>
      <c r="M74" s="10">
        <f>L74*4</f>
        <v>4000</v>
      </c>
      <c r="N74" s="23">
        <v>1</v>
      </c>
      <c r="O74" s="41">
        <v>1</v>
      </c>
      <c r="P74" s="23"/>
      <c r="Q74" s="23"/>
      <c r="R74" s="24">
        <v>1</v>
      </c>
      <c r="S74" s="2"/>
      <c r="T74" s="2">
        <v>1</v>
      </c>
      <c r="U74" s="2"/>
      <c r="V74" s="2">
        <v>1</v>
      </c>
      <c r="W74" s="2"/>
      <c r="X74" s="2">
        <v>1</v>
      </c>
      <c r="Y74" s="2"/>
      <c r="Z74" s="2"/>
    </row>
    <row r="75" spans="1:26" ht="22" customHeight="1">
      <c r="A75" s="133" t="s">
        <v>20</v>
      </c>
      <c r="B75" s="134"/>
      <c r="C75" s="134"/>
      <c r="D75" s="134"/>
      <c r="E75" s="134"/>
      <c r="F75" s="134"/>
      <c r="G75" s="134"/>
      <c r="H75" s="134"/>
      <c r="I75" s="134"/>
      <c r="J75" s="134"/>
      <c r="K75" s="135"/>
      <c r="L75" s="17">
        <f>SUM(L10:L74)</f>
        <v>65284.270000000004</v>
      </c>
      <c r="M75" s="17">
        <f>SUM(M10:M74)</f>
        <v>261137.08000000002</v>
      </c>
      <c r="N75" s="31"/>
      <c r="O75" s="31">
        <v>40</v>
      </c>
      <c r="P75" s="31">
        <v>19</v>
      </c>
      <c r="Q75" s="31">
        <f>SUM(Q9:Q74)</f>
        <v>12</v>
      </c>
      <c r="R75" s="31">
        <f t="shared" ref="R75:Z75" si="1">SUM(R10:R74)</f>
        <v>57</v>
      </c>
      <c r="S75" s="31">
        <f t="shared" si="1"/>
        <v>8</v>
      </c>
      <c r="T75" s="31">
        <f t="shared" si="1"/>
        <v>38</v>
      </c>
      <c r="U75" s="31">
        <f t="shared" si="1"/>
        <v>26</v>
      </c>
      <c r="V75" s="31">
        <f t="shared" si="1"/>
        <v>38</v>
      </c>
      <c r="W75" s="31">
        <f t="shared" si="1"/>
        <v>26</v>
      </c>
      <c r="X75" s="31">
        <f t="shared" si="1"/>
        <v>65</v>
      </c>
      <c r="Y75" s="31">
        <f t="shared" si="1"/>
        <v>0</v>
      </c>
      <c r="Z75" s="31">
        <f t="shared" si="1"/>
        <v>0</v>
      </c>
    </row>
    <row r="76" spans="1:26" s="5" customFormat="1" ht="22" customHeight="1"/>
    <row r="77" spans="1:26" s="5" customFormat="1" ht="22" customHeight="1"/>
    <row r="78" spans="1:26" s="5" customFormat="1" ht="22" customHeight="1"/>
    <row r="79" spans="1:26" s="5" customFormat="1" ht="22" customHeight="1"/>
    <row r="80" spans="1:26" s="5" customFormat="1" ht="22" customHeight="1"/>
    <row r="81" spans="6:7" s="5" customFormat="1" ht="22" customHeight="1"/>
    <row r="82" spans="6:7" s="5" customFormat="1" ht="22" customHeight="1"/>
    <row r="83" spans="6:7" s="5" customFormat="1" ht="22" customHeight="1"/>
    <row r="84" spans="6:7" s="5" customFormat="1" ht="22" customHeight="1"/>
    <row r="85" spans="6:7" s="5" customFormat="1" ht="22" customHeight="1"/>
    <row r="86" spans="6:7" s="5" customFormat="1" ht="22" customHeight="1"/>
    <row r="87" spans="6:7" s="5" customFormat="1" ht="22" customHeight="1"/>
    <row r="88" spans="6:7" s="5" customFormat="1" ht="22" customHeight="1"/>
    <row r="89" spans="6:7" s="5" customFormat="1" ht="22" customHeight="1"/>
    <row r="90" spans="6:7" s="5" customFormat="1" ht="22" customHeight="1"/>
    <row r="91" spans="6:7" s="5" customFormat="1" ht="22" customHeight="1"/>
    <row r="92" spans="6:7" s="5" customFormat="1" ht="22" customHeight="1"/>
    <row r="93" spans="6:7" s="5" customFormat="1" ht="22" customHeight="1"/>
    <row r="94" spans="6:7" s="5" customFormat="1" ht="22" customHeight="1"/>
    <row r="95" spans="6:7" s="5" customFormat="1" ht="22" customHeight="1">
      <c r="G95" s="13"/>
    </row>
    <row r="96" spans="6:7" s="5" customFormat="1" ht="22" customHeight="1">
      <c r="F96" s="13"/>
    </row>
    <row r="97" s="5" customFormat="1" ht="22" customHeight="1"/>
    <row r="98" s="5" customFormat="1" ht="22" customHeight="1"/>
    <row r="99" s="5" customFormat="1" ht="22" customHeight="1"/>
    <row r="100" s="5" customFormat="1" ht="22" customHeight="1"/>
    <row r="101" s="5" customFormat="1" ht="22" customHeight="1"/>
    <row r="102" s="5" customFormat="1" ht="22" customHeight="1"/>
    <row r="103" s="5" customFormat="1" ht="22" customHeight="1"/>
    <row r="104" s="5" customFormat="1" ht="22" customHeight="1"/>
    <row r="105" s="5" customFormat="1" ht="22" customHeight="1"/>
    <row r="106" s="5" customFormat="1" ht="22" customHeight="1"/>
    <row r="107" s="5" customFormat="1" ht="22" customHeight="1"/>
    <row r="108" s="5" customFormat="1" ht="22" customHeight="1"/>
    <row r="109" s="5" customFormat="1" ht="22" customHeight="1"/>
    <row r="110" s="5" customFormat="1" ht="22" customHeight="1"/>
    <row r="111" s="5" customFormat="1" ht="22" customHeight="1"/>
    <row r="112" s="5" customFormat="1" ht="22" customHeight="1"/>
    <row r="113" s="5" customFormat="1" ht="22" customHeight="1"/>
    <row r="114" s="5" customFormat="1" ht="22" customHeight="1"/>
    <row r="115" s="5" customFormat="1" ht="22" customHeight="1"/>
    <row r="116" s="5" customFormat="1" ht="22" customHeight="1"/>
    <row r="117" s="5" customFormat="1" ht="22" customHeight="1"/>
    <row r="118" s="5" customFormat="1" ht="22" customHeight="1"/>
    <row r="119" s="5" customFormat="1" ht="22" customHeight="1"/>
    <row r="120" s="5" customFormat="1" ht="22" customHeight="1"/>
    <row r="121" s="5" customFormat="1" ht="22" customHeight="1"/>
    <row r="122" s="5" customFormat="1" ht="22" customHeight="1"/>
    <row r="123" s="5" customFormat="1" ht="22" customHeight="1"/>
    <row r="124" s="5" customFormat="1" ht="22" customHeight="1"/>
    <row r="125" s="5" customFormat="1" ht="22" customHeight="1"/>
    <row r="126" s="5" customFormat="1" ht="22" customHeight="1"/>
    <row r="127" s="5" customFormat="1" ht="22" customHeight="1"/>
    <row r="128" s="5" customFormat="1" ht="22" customHeight="1"/>
    <row r="129" s="5" customFormat="1" ht="22" customHeight="1"/>
    <row r="130" s="5" customFormat="1" ht="22" customHeight="1"/>
    <row r="131" s="5" customFormat="1" ht="22" customHeight="1"/>
    <row r="132" s="5" customFormat="1" ht="22" customHeight="1"/>
    <row r="133" s="5" customFormat="1" ht="22" customHeight="1"/>
    <row r="134" s="5" customFormat="1" ht="22" customHeight="1"/>
    <row r="135" s="5" customFormat="1" ht="22" customHeight="1"/>
    <row r="136" s="5" customFormat="1" ht="22" customHeight="1"/>
    <row r="137" s="5" customFormat="1" ht="22" customHeight="1"/>
    <row r="138" s="5" customFormat="1" ht="22" customHeight="1"/>
    <row r="139" s="5" customFormat="1" ht="22" customHeight="1"/>
    <row r="140" s="5" customFormat="1" ht="22" customHeight="1"/>
    <row r="141" s="5" customFormat="1" ht="22" customHeight="1"/>
    <row r="142" s="5" customFormat="1" ht="22" customHeight="1"/>
    <row r="143" s="5" customFormat="1" ht="22" customHeight="1"/>
    <row r="144" s="5" customFormat="1" ht="22" customHeight="1"/>
    <row r="145" s="5" customFormat="1" ht="22" customHeight="1"/>
    <row r="146" s="5" customFormat="1" ht="22" customHeight="1"/>
    <row r="147" s="5" customFormat="1" ht="22" customHeight="1"/>
    <row r="148" s="5" customFormat="1" ht="22" customHeight="1"/>
    <row r="149" s="5" customFormat="1" ht="22" customHeight="1"/>
    <row r="150" s="5" customFormat="1" ht="22" customHeight="1"/>
    <row r="151" s="5" customFormat="1" ht="22" customHeight="1"/>
    <row r="152" s="5" customFormat="1" ht="22" customHeight="1"/>
    <row r="153" s="5" customFormat="1" ht="22" customHeight="1"/>
    <row r="154" s="5" customFormat="1" ht="22" customHeight="1"/>
    <row r="155" s="5" customFormat="1" ht="22" customHeight="1"/>
    <row r="156" s="5" customFormat="1" ht="22" customHeight="1"/>
    <row r="157" s="5" customFormat="1" ht="22" customHeight="1"/>
    <row r="158" s="5" customFormat="1" ht="22" customHeight="1"/>
    <row r="159" s="5" customFormat="1" ht="22" customHeight="1"/>
    <row r="160" s="5" customFormat="1" ht="22" customHeight="1"/>
    <row r="161" s="5" customFormat="1" ht="22" customHeight="1"/>
    <row r="162" s="5" customFormat="1" ht="22" customHeight="1"/>
    <row r="163" s="5" customFormat="1" ht="22" customHeight="1"/>
    <row r="164" s="5" customFormat="1" ht="22" customHeight="1"/>
    <row r="165" s="5" customFormat="1" ht="22" customHeight="1"/>
    <row r="166" s="5" customFormat="1" ht="22" customHeight="1"/>
    <row r="167" s="5" customFormat="1" ht="22" customHeight="1"/>
    <row r="168" s="5" customFormat="1" ht="22" customHeight="1"/>
    <row r="169" s="5" customFormat="1" ht="22" customHeight="1"/>
    <row r="170" s="5" customFormat="1" ht="22" customHeight="1"/>
    <row r="171" s="5" customFormat="1" ht="22" customHeight="1"/>
    <row r="172" s="5" customFormat="1" ht="22" customHeight="1"/>
    <row r="173" s="5" customFormat="1" ht="22" customHeight="1"/>
    <row r="174" s="5" customFormat="1" ht="22" customHeight="1"/>
    <row r="175" s="5" customFormat="1" ht="22" customHeight="1"/>
    <row r="176" s="5" customFormat="1" ht="22" customHeight="1"/>
    <row r="177" s="5" customFormat="1" ht="22" customHeight="1"/>
    <row r="178" s="5" customFormat="1" ht="22" customHeight="1"/>
    <row r="179" s="5" customFormat="1" ht="22" customHeight="1"/>
    <row r="180" s="5" customFormat="1" ht="22" customHeight="1"/>
    <row r="181" s="5" customFormat="1" ht="22" customHeight="1"/>
    <row r="182" s="5" customFormat="1" ht="22" customHeight="1"/>
    <row r="183" s="5" customFormat="1" ht="22" customHeight="1"/>
    <row r="184" s="5" customFormat="1" ht="22" customHeight="1"/>
    <row r="185" s="5" customFormat="1" ht="22" customHeight="1"/>
    <row r="186" s="5" customFormat="1" ht="22" customHeight="1"/>
    <row r="187" s="5" customFormat="1" ht="22" customHeight="1"/>
    <row r="188" s="5" customFormat="1" ht="22" customHeight="1"/>
    <row r="189" s="5" customFormat="1" ht="22" customHeight="1"/>
    <row r="190" s="5" customFormat="1" ht="22" customHeight="1"/>
    <row r="191" s="5" customFormat="1" ht="22" customHeight="1"/>
    <row r="192" s="5" customFormat="1" ht="22" customHeight="1"/>
    <row r="193" s="5" customFormat="1" ht="22" customHeight="1"/>
    <row r="194" s="5" customFormat="1" ht="22" customHeight="1"/>
    <row r="195" s="5" customFormat="1" ht="22" customHeight="1"/>
    <row r="196" s="5" customFormat="1" ht="22" customHeight="1"/>
    <row r="197" s="5" customFormat="1" ht="22" customHeight="1"/>
    <row r="198" s="5" customFormat="1" ht="22" customHeight="1"/>
    <row r="199" s="5" customFormat="1" ht="22" customHeight="1"/>
    <row r="200" s="5" customFormat="1" ht="22" customHeight="1"/>
    <row r="201" s="5" customFormat="1" ht="22" customHeight="1"/>
    <row r="202" s="5" customFormat="1" ht="22" customHeight="1"/>
    <row r="203" s="5" customFormat="1" ht="22" customHeight="1"/>
    <row r="204" s="5" customFormat="1" ht="22" customHeight="1"/>
    <row r="205" s="5" customFormat="1" ht="22" customHeight="1"/>
    <row r="206" s="5" customFormat="1" ht="22" customHeight="1"/>
    <row r="207" s="5" customFormat="1" ht="22" customHeight="1"/>
    <row r="208" s="5" customFormat="1" ht="22" customHeight="1"/>
    <row r="209" s="5" customFormat="1" ht="22" customHeight="1"/>
    <row r="210" s="5" customFormat="1" ht="22" customHeight="1"/>
    <row r="211" s="5" customFormat="1" ht="22" customHeight="1"/>
    <row r="212" s="5" customFormat="1" ht="22" customHeight="1"/>
    <row r="213" s="5" customFormat="1" ht="22" customHeight="1"/>
    <row r="214" s="5" customFormat="1" ht="22" customHeight="1"/>
    <row r="215" s="5" customFormat="1" ht="22" customHeight="1"/>
    <row r="216" s="5" customFormat="1" ht="22" customHeight="1"/>
    <row r="217" s="5" customFormat="1" ht="22" customHeight="1"/>
    <row r="218" s="5" customFormat="1" ht="22" customHeight="1"/>
    <row r="219" s="5" customFormat="1" ht="22" customHeight="1"/>
    <row r="220" s="5" customFormat="1" ht="22" customHeight="1"/>
    <row r="221" s="5" customFormat="1" ht="22" customHeight="1"/>
    <row r="222" s="5" customFormat="1" ht="22" customHeight="1"/>
    <row r="223" s="5" customFormat="1" ht="22" customHeight="1"/>
    <row r="224" s="5" customFormat="1" ht="22" customHeight="1"/>
    <row r="225" s="5" customFormat="1" ht="22" customHeight="1"/>
    <row r="226" s="5" customFormat="1" ht="22" customHeight="1"/>
    <row r="227" s="5" customFormat="1" ht="22" customHeight="1"/>
    <row r="228" s="5" customFormat="1" ht="22" customHeight="1"/>
    <row r="229" s="5" customFormat="1" ht="22" customHeight="1"/>
    <row r="230" s="5" customFormat="1" ht="22" customHeight="1"/>
    <row r="231" s="5" customFormat="1" ht="22" customHeight="1"/>
    <row r="232" s="5" customFormat="1" ht="22" customHeight="1"/>
    <row r="233" s="5" customFormat="1" ht="22" customHeight="1"/>
    <row r="234" s="5" customFormat="1" ht="22" customHeight="1"/>
    <row r="235" s="5" customFormat="1" ht="22" customHeight="1"/>
    <row r="236" s="5" customFormat="1" ht="22" customHeight="1"/>
    <row r="237" s="5" customFormat="1" ht="22" customHeight="1"/>
    <row r="238" s="5" customFormat="1" ht="22" customHeight="1"/>
    <row r="239" s="5" customFormat="1" ht="22" customHeight="1"/>
    <row r="240" s="5" customFormat="1" ht="22" customHeight="1"/>
    <row r="241" s="5" customFormat="1" ht="22" customHeight="1"/>
    <row r="242" s="5" customFormat="1" ht="22" customHeight="1"/>
    <row r="243" s="5" customFormat="1" ht="22" customHeight="1"/>
    <row r="244" s="5" customFormat="1" ht="22" customHeight="1"/>
    <row r="245" s="5" customFormat="1" ht="22" customHeight="1"/>
    <row r="246" s="5" customFormat="1" ht="22" customHeight="1"/>
    <row r="247" s="5" customFormat="1" ht="22" customHeight="1"/>
    <row r="248" s="5" customFormat="1" ht="22" customHeight="1"/>
    <row r="249" s="5" customFormat="1" ht="22" customHeight="1"/>
    <row r="250" s="5" customFormat="1" ht="22" customHeight="1"/>
    <row r="251" s="5" customFormat="1" ht="22" customHeight="1"/>
    <row r="252" s="5" customFormat="1" ht="22" customHeight="1"/>
    <row r="253" s="5" customFormat="1" ht="22" customHeight="1"/>
    <row r="254" s="5" customFormat="1" ht="22" customHeight="1"/>
    <row r="255" s="5" customFormat="1" ht="22" customHeight="1"/>
    <row r="256" s="5" customFormat="1" ht="22" customHeight="1"/>
    <row r="257" s="5" customFormat="1" ht="22" customHeight="1"/>
    <row r="258" s="5" customFormat="1" ht="22" customHeight="1"/>
    <row r="259" s="5" customFormat="1" ht="22" customHeight="1"/>
    <row r="260" s="5" customFormat="1" ht="22" customHeight="1"/>
    <row r="261" s="5" customFormat="1" ht="22" customHeight="1"/>
    <row r="262" s="5" customFormat="1" ht="22" customHeight="1"/>
    <row r="263" s="5" customFormat="1" ht="22" customHeight="1"/>
    <row r="264" s="5" customFormat="1" ht="22" customHeight="1"/>
    <row r="265" s="5" customFormat="1" ht="22" customHeight="1"/>
    <row r="266" s="5" customFormat="1" ht="22" customHeight="1"/>
    <row r="267" s="5" customFormat="1" ht="22" customHeight="1"/>
    <row r="268" s="5" customFormat="1" ht="22" customHeight="1"/>
    <row r="269" s="5" customFormat="1" ht="22" customHeight="1"/>
    <row r="270" s="5" customFormat="1" ht="22" customHeight="1"/>
    <row r="271" s="5" customFormat="1" ht="22" customHeight="1"/>
    <row r="272" s="5" customFormat="1" ht="22" customHeight="1"/>
    <row r="273" s="5" customFormat="1" ht="22" customHeight="1"/>
    <row r="274" s="5" customFormat="1" ht="22" customHeight="1"/>
    <row r="275" s="5" customFormat="1" ht="22" customHeight="1"/>
    <row r="276" s="5" customFormat="1" ht="22" customHeight="1"/>
    <row r="277" s="5" customFormat="1" ht="22" customHeight="1"/>
    <row r="278" s="5" customFormat="1" ht="22" customHeight="1"/>
    <row r="279" s="5" customFormat="1" ht="22" customHeight="1"/>
    <row r="280" s="5" customFormat="1" ht="22" customHeight="1"/>
    <row r="281" s="5" customFormat="1" ht="22" customHeight="1"/>
    <row r="282" s="5" customFormat="1" ht="22" customHeight="1"/>
    <row r="283" s="5" customFormat="1" ht="22" customHeight="1"/>
    <row r="284" s="5" customFormat="1" ht="22" customHeight="1"/>
    <row r="285" s="5" customFormat="1" ht="22" customHeight="1"/>
    <row r="286" s="5" customFormat="1" ht="22" customHeight="1"/>
    <row r="287" s="5" customFormat="1" ht="22" customHeight="1"/>
    <row r="288" s="5" customFormat="1" ht="22" customHeight="1"/>
    <row r="289" s="5" customFormat="1" ht="22" customHeight="1"/>
    <row r="290" s="5" customFormat="1" ht="22" customHeight="1"/>
    <row r="291" s="5" customFormat="1" ht="22" customHeight="1"/>
    <row r="292" s="5" customFormat="1" ht="22" customHeight="1"/>
    <row r="293" s="5" customFormat="1" ht="22" customHeight="1"/>
    <row r="294" s="5" customFormat="1" ht="22" customHeight="1"/>
    <row r="295" s="5" customFormat="1" ht="22" customHeight="1"/>
    <row r="296" s="5" customFormat="1" ht="22" customHeight="1"/>
    <row r="297" s="5" customFormat="1" ht="22" customHeight="1"/>
    <row r="298" s="5" customFormat="1" ht="22" customHeight="1"/>
    <row r="299" s="5" customFormat="1" ht="22" customHeight="1"/>
    <row r="300" s="5" customFormat="1" ht="22" customHeight="1"/>
    <row r="301" s="5" customFormat="1" ht="22" customHeight="1"/>
    <row r="302" s="5" customFormat="1" ht="22" customHeight="1"/>
    <row r="303" s="5" customFormat="1" ht="22" customHeight="1"/>
    <row r="304" s="5" customFormat="1" ht="22" customHeight="1"/>
    <row r="305" s="5" customFormat="1" ht="22" customHeight="1"/>
    <row r="306" s="5" customFormat="1" ht="22" customHeight="1"/>
    <row r="307" s="5" customFormat="1" ht="22" customHeight="1"/>
    <row r="308" s="5" customFormat="1" ht="22" customHeight="1"/>
    <row r="309" s="5" customFormat="1" ht="22" customHeight="1"/>
    <row r="310" s="5" customFormat="1" ht="22" customHeight="1"/>
    <row r="311" s="5" customFormat="1" ht="22" customHeight="1"/>
    <row r="312" s="5" customFormat="1" ht="22" customHeight="1"/>
    <row r="313" s="5" customFormat="1" ht="22" customHeight="1"/>
    <row r="314" s="5" customFormat="1" ht="22" customHeight="1"/>
    <row r="315" s="5" customFormat="1" ht="22" customHeight="1"/>
    <row r="316" s="5" customFormat="1" ht="22" customHeight="1"/>
    <row r="317" s="5" customFormat="1" ht="22" customHeight="1"/>
    <row r="318" s="5" customFormat="1" ht="22" customHeight="1"/>
    <row r="319" s="5" customFormat="1" ht="22" customHeight="1"/>
    <row r="320" s="5" customFormat="1" ht="22" customHeight="1"/>
    <row r="321" s="5" customFormat="1" ht="22" customHeight="1"/>
    <row r="322" s="5" customFormat="1" ht="22" customHeight="1"/>
    <row r="323" s="5" customFormat="1" ht="22" customHeight="1"/>
    <row r="324" s="5" customFormat="1" ht="22" customHeight="1"/>
    <row r="325" s="5" customFormat="1" ht="22" customHeight="1"/>
    <row r="326" s="5" customFormat="1" ht="22" customHeight="1"/>
    <row r="327" s="5" customFormat="1" ht="22" customHeight="1"/>
    <row r="328" s="5" customFormat="1" ht="22" customHeight="1"/>
    <row r="329" s="5" customFormat="1" ht="22" customHeight="1"/>
    <row r="330" s="5" customFormat="1" ht="22" customHeight="1"/>
    <row r="331" s="5" customFormat="1" ht="22" customHeight="1"/>
    <row r="332" s="5" customFormat="1" ht="22" customHeight="1"/>
    <row r="333" s="5" customFormat="1" ht="22" customHeight="1"/>
    <row r="334" s="5" customFormat="1" ht="22" customHeight="1"/>
    <row r="335" s="5" customFormat="1" ht="22" customHeight="1"/>
    <row r="336" s="5" customFormat="1" ht="22" customHeight="1"/>
    <row r="337" s="5" customFormat="1" ht="22" customHeight="1"/>
    <row r="338" s="5" customFormat="1" ht="22" customHeight="1"/>
    <row r="339" s="5" customFormat="1" ht="22" customHeight="1"/>
    <row r="340" s="5" customFormat="1" ht="22" customHeight="1"/>
    <row r="341" s="5" customFormat="1" ht="22" customHeight="1"/>
    <row r="342" s="5" customFormat="1" ht="22" customHeight="1"/>
    <row r="343" s="5" customFormat="1" ht="22" customHeight="1"/>
    <row r="344" s="5" customFormat="1" ht="22" customHeight="1"/>
    <row r="345" s="5" customFormat="1" ht="22" customHeight="1"/>
    <row r="346" s="5" customFormat="1" ht="22" customHeight="1"/>
    <row r="347" s="5" customFormat="1" ht="22" customHeight="1"/>
    <row r="348" s="5" customFormat="1" ht="22" customHeight="1"/>
    <row r="349" s="5" customFormat="1" ht="22" customHeight="1"/>
    <row r="350" s="5" customFormat="1" ht="22" customHeight="1"/>
    <row r="351" s="5" customFormat="1" ht="22" customHeight="1"/>
    <row r="352" s="5" customFormat="1" ht="22" customHeight="1"/>
    <row r="353" s="5" customFormat="1" ht="22" customHeight="1"/>
    <row r="354" s="5" customFormat="1" ht="22" customHeight="1"/>
    <row r="355" s="5" customFormat="1" ht="22" customHeight="1"/>
    <row r="356" s="5" customFormat="1" ht="22" customHeight="1"/>
    <row r="357" s="5" customFormat="1" ht="22" customHeight="1"/>
    <row r="358" s="5" customFormat="1" ht="22" customHeight="1"/>
    <row r="359" s="5" customFormat="1" ht="22" customHeight="1"/>
    <row r="360" s="5" customFormat="1" ht="22" customHeight="1"/>
    <row r="361" s="5" customFormat="1" ht="22" customHeight="1"/>
    <row r="362" s="5" customFormat="1" ht="22" customHeight="1"/>
    <row r="363" s="5" customFormat="1" ht="22" customHeight="1"/>
    <row r="364" s="5" customFormat="1" ht="22" customHeight="1"/>
    <row r="365" s="5" customFormat="1" ht="22" customHeight="1"/>
    <row r="366" s="5" customFormat="1" ht="22" customHeight="1"/>
    <row r="367" s="5" customFormat="1" ht="22" customHeight="1"/>
    <row r="368" s="5" customFormat="1" ht="22" customHeight="1"/>
    <row r="369" s="5" customFormat="1" ht="22" customHeight="1"/>
    <row r="370" s="5" customFormat="1" ht="22" customHeight="1"/>
    <row r="371" s="5" customFormat="1" ht="22" customHeight="1"/>
    <row r="372" s="5" customFormat="1" ht="22" customHeight="1"/>
    <row r="373" s="5" customFormat="1" ht="22" customHeight="1"/>
    <row r="374" s="5" customFormat="1" ht="22" customHeight="1"/>
    <row r="375" s="5" customFormat="1" ht="22" customHeight="1"/>
    <row r="376" s="5" customFormat="1" ht="22" customHeight="1"/>
    <row r="377" s="5" customFormat="1" ht="22" customHeight="1"/>
    <row r="378" s="5" customFormat="1" ht="22" customHeight="1"/>
    <row r="379" s="5" customFormat="1" ht="22" customHeight="1"/>
    <row r="380" s="5" customFormat="1" ht="22" customHeight="1"/>
    <row r="381" s="5" customFormat="1" ht="22" customHeight="1"/>
    <row r="382" s="5" customFormat="1" ht="22" customHeight="1"/>
    <row r="383" s="5" customFormat="1" ht="22" customHeight="1"/>
    <row r="384" s="5" customFormat="1" ht="22" customHeight="1"/>
    <row r="385" s="5" customFormat="1" ht="22" customHeight="1"/>
    <row r="386" s="5" customFormat="1" ht="22" customHeight="1"/>
    <row r="387" s="5" customFormat="1" ht="22" customHeight="1"/>
    <row r="388" s="5" customFormat="1" ht="22" customHeight="1"/>
    <row r="389" s="5" customFormat="1" ht="22" customHeight="1"/>
    <row r="390" s="5" customFormat="1" ht="22" customHeight="1"/>
    <row r="391" s="5" customFormat="1" ht="22" customHeight="1"/>
    <row r="392" s="5" customFormat="1" ht="22" customHeight="1"/>
    <row r="393" s="5" customFormat="1" ht="22" customHeight="1"/>
    <row r="394" s="5" customFormat="1" ht="22" customHeight="1"/>
    <row r="395" s="5" customFormat="1" ht="22" customHeight="1"/>
    <row r="396" s="5" customFormat="1" ht="22" customHeight="1"/>
    <row r="397" s="5" customFormat="1" ht="22" customHeight="1"/>
    <row r="398" s="5" customFormat="1" ht="22" customHeight="1"/>
    <row r="399" s="5" customFormat="1" ht="22" customHeight="1"/>
    <row r="400" s="5" customFormat="1" ht="22" customHeight="1"/>
    <row r="401" s="5" customFormat="1" ht="22" customHeight="1"/>
    <row r="402" s="5" customFormat="1" ht="22" customHeight="1"/>
    <row r="403" s="5" customFormat="1" ht="22" customHeight="1"/>
    <row r="404" s="5" customFormat="1" ht="22" customHeight="1"/>
    <row r="405" s="5" customFormat="1" ht="22" customHeight="1"/>
    <row r="406" s="5" customFormat="1" ht="22" customHeight="1"/>
    <row r="407" s="5" customFormat="1" ht="22" customHeight="1"/>
    <row r="408" s="5" customFormat="1" ht="22" customHeight="1"/>
    <row r="409" s="5" customFormat="1" ht="22" customHeight="1"/>
    <row r="410" s="5" customFormat="1" ht="22" customHeight="1"/>
    <row r="411" s="5" customFormat="1" ht="22" customHeight="1"/>
    <row r="412" s="5" customFormat="1" ht="22" customHeight="1"/>
    <row r="413" s="5" customFormat="1" ht="22" customHeight="1"/>
    <row r="414" s="5" customFormat="1" ht="22" customHeight="1"/>
    <row r="415" s="5" customFormat="1" ht="22" customHeight="1"/>
    <row r="416" s="5" customFormat="1" ht="22" customHeight="1"/>
    <row r="417" s="5" customFormat="1" ht="22" customHeight="1"/>
    <row r="418" s="5" customFormat="1" ht="22" customHeight="1"/>
    <row r="419" s="5" customFormat="1" ht="22" customHeight="1"/>
    <row r="420" s="5" customFormat="1" ht="22" customHeight="1"/>
    <row r="421" s="5" customFormat="1" ht="22" customHeight="1"/>
    <row r="422" s="5" customFormat="1" ht="22" customHeight="1"/>
    <row r="423" s="5" customFormat="1" ht="22" customHeight="1"/>
    <row r="424" s="5" customFormat="1" ht="22" customHeight="1"/>
    <row r="425" s="5" customFormat="1" ht="22" customHeight="1"/>
    <row r="426" s="5" customFormat="1" ht="22" customHeight="1"/>
    <row r="427" s="5" customFormat="1" ht="22" customHeight="1"/>
    <row r="428" s="5" customFormat="1" ht="22" customHeight="1"/>
    <row r="429" s="5" customFormat="1" ht="22" customHeight="1"/>
    <row r="430" s="5" customFormat="1" ht="22" customHeight="1"/>
    <row r="431" s="5" customFormat="1" ht="22" customHeight="1"/>
    <row r="432" s="5" customFormat="1" ht="22" customHeight="1"/>
    <row r="433" s="5" customFormat="1" ht="22" customHeight="1"/>
    <row r="434" s="5" customFormat="1" ht="22" customHeight="1"/>
    <row r="435" s="5" customFormat="1" ht="22" customHeight="1"/>
    <row r="436" s="5" customFormat="1" ht="22" customHeight="1"/>
    <row r="437" s="5" customFormat="1" ht="22" customHeight="1"/>
    <row r="438" s="5" customFormat="1" ht="22" customHeight="1"/>
    <row r="439" s="5" customFormat="1" ht="22" customHeight="1"/>
    <row r="440" s="5" customFormat="1" ht="22" customHeight="1"/>
    <row r="441" s="5" customFormat="1" ht="22" customHeight="1"/>
    <row r="442" s="5" customFormat="1" ht="22" customHeight="1"/>
    <row r="443" s="5" customFormat="1" ht="22" customHeight="1"/>
    <row r="444" s="5" customFormat="1" ht="22" customHeight="1"/>
    <row r="445" s="5" customFormat="1" ht="22" customHeight="1"/>
    <row r="446" s="5" customFormat="1" ht="22" customHeight="1"/>
    <row r="447" s="5" customFormat="1" ht="22" customHeight="1"/>
    <row r="448" s="5" customFormat="1" ht="22" customHeight="1"/>
    <row r="449" s="5" customFormat="1" ht="22" customHeight="1"/>
    <row r="450" s="5" customFormat="1" ht="22" customHeight="1"/>
    <row r="451" s="5" customFormat="1" ht="22" customHeight="1"/>
    <row r="452" s="5" customFormat="1" ht="22" customHeight="1"/>
    <row r="453" s="5" customFormat="1" ht="22" customHeight="1"/>
    <row r="454" s="5" customFormat="1" ht="22" customHeight="1"/>
    <row r="455" s="5" customFormat="1" ht="22" customHeight="1"/>
    <row r="456" s="5" customFormat="1" ht="22" customHeight="1"/>
    <row r="457" s="5" customFormat="1" ht="22" customHeight="1"/>
    <row r="458" s="5" customFormat="1" ht="22" customHeight="1"/>
    <row r="459" s="5" customFormat="1" ht="22" customHeight="1"/>
    <row r="460" s="5" customFormat="1" ht="22" customHeight="1"/>
    <row r="461" s="5" customFormat="1" ht="22" customHeight="1"/>
    <row r="462" s="5" customFormat="1" ht="22" customHeight="1"/>
    <row r="463" s="5" customFormat="1" ht="22" customHeight="1"/>
    <row r="464" s="5" customFormat="1" ht="22" customHeight="1"/>
    <row r="465" s="5" customFormat="1" ht="22" customHeight="1"/>
    <row r="466" s="5" customFormat="1" ht="22" customHeight="1"/>
    <row r="467" s="5" customFormat="1" ht="22" customHeight="1"/>
    <row r="468" s="5" customFormat="1" ht="22" customHeight="1"/>
    <row r="469" s="5" customFormat="1" ht="22" customHeight="1"/>
    <row r="470" s="5" customFormat="1" ht="22" customHeight="1"/>
    <row r="471" s="5" customFormat="1" ht="22" customHeight="1"/>
    <row r="472" s="5" customFormat="1" ht="22" customHeight="1"/>
    <row r="473" s="5" customFormat="1" ht="22" customHeight="1"/>
    <row r="474" s="5" customFormat="1" ht="22" customHeight="1"/>
    <row r="475" s="5" customFormat="1" ht="22" customHeight="1"/>
    <row r="476" s="5" customFormat="1" ht="22" customHeight="1"/>
    <row r="477" s="5" customFormat="1" ht="22" customHeight="1"/>
    <row r="478" s="5" customFormat="1" ht="22" customHeight="1"/>
    <row r="479" s="5" customFormat="1" ht="22" customHeight="1"/>
    <row r="480" s="5" customFormat="1" ht="22" customHeight="1"/>
    <row r="481" s="5" customFormat="1" ht="22" customHeight="1"/>
    <row r="482" s="5" customFormat="1" ht="22" customHeight="1"/>
    <row r="483" s="5" customFormat="1" ht="22" customHeight="1"/>
    <row r="484" s="5" customFormat="1" ht="22" customHeight="1"/>
    <row r="485" s="5" customFormat="1" ht="22" customHeight="1"/>
    <row r="486" s="5" customFormat="1" ht="22" customHeight="1"/>
    <row r="487" s="5" customFormat="1" ht="22" customHeight="1"/>
    <row r="488" s="5" customFormat="1" ht="22" customHeight="1"/>
    <row r="489" s="5" customFormat="1" ht="22" customHeight="1"/>
    <row r="490" s="5" customFormat="1" ht="22" customHeight="1"/>
    <row r="491" s="5" customFormat="1" ht="22" customHeight="1"/>
    <row r="492" s="5" customFormat="1" ht="22" customHeight="1"/>
    <row r="493" s="5" customFormat="1" ht="22" customHeight="1"/>
    <row r="494" s="5" customFormat="1" ht="22" customHeight="1"/>
    <row r="495" s="5" customFormat="1" ht="22" customHeight="1"/>
    <row r="496" s="5" customFormat="1" ht="22" customHeight="1"/>
    <row r="497" s="5" customFormat="1" ht="22" customHeight="1"/>
    <row r="498" s="5" customFormat="1" ht="22" customHeight="1"/>
    <row r="499" s="5" customFormat="1" ht="22" customHeight="1"/>
    <row r="500" s="5" customFormat="1" ht="22" customHeight="1"/>
    <row r="501" s="5" customFormat="1" ht="22" customHeight="1"/>
    <row r="502" s="5" customFormat="1" ht="22" customHeight="1"/>
    <row r="503" s="5" customFormat="1" ht="22" customHeight="1"/>
    <row r="504" s="5" customFormat="1" ht="22" customHeight="1"/>
    <row r="505" s="5" customFormat="1" ht="22" customHeight="1"/>
    <row r="506" s="5" customFormat="1" ht="22" customHeight="1"/>
    <row r="507" s="5" customFormat="1" ht="22" customHeight="1"/>
    <row r="508" s="5" customFormat="1" ht="22" customHeight="1"/>
    <row r="509" s="5" customFormat="1" ht="22" customHeight="1"/>
    <row r="510" s="5" customFormat="1" ht="22" customHeight="1"/>
    <row r="511" s="5" customFormat="1" ht="22" customHeight="1"/>
    <row r="512" s="5" customFormat="1" ht="22" customHeight="1"/>
    <row r="513" s="5" customFormat="1" ht="22" customHeight="1"/>
    <row r="514" s="5" customFormat="1" ht="22" customHeight="1"/>
    <row r="515" s="5" customFormat="1" ht="22" customHeight="1"/>
    <row r="516" s="5" customFormat="1" ht="22" customHeight="1"/>
    <row r="517" s="5" customFormat="1" ht="22" customHeight="1"/>
    <row r="518" s="5" customFormat="1" ht="22" customHeight="1"/>
    <row r="519" s="5" customFormat="1" ht="22" customHeight="1"/>
    <row r="520" s="5" customFormat="1" ht="22" customHeight="1"/>
    <row r="521" s="5" customFormat="1" ht="22" customHeight="1"/>
    <row r="522" s="5" customFormat="1" ht="22" customHeight="1"/>
    <row r="523" s="5" customFormat="1" ht="22" customHeight="1"/>
    <row r="524" s="5" customFormat="1" ht="22" customHeight="1"/>
    <row r="525" s="5" customFormat="1" ht="22" customHeight="1"/>
    <row r="526" s="5" customFormat="1" ht="22" customHeight="1"/>
    <row r="527" s="5" customFormat="1" ht="22" customHeight="1"/>
    <row r="528" s="5" customFormat="1" ht="22" customHeight="1"/>
    <row r="529" spans="7:26" s="5" customFormat="1" ht="22" customHeight="1">
      <c r="G529" s="1"/>
      <c r="H529" s="1"/>
      <c r="I529" s="1"/>
      <c r="J529" s="1"/>
      <c r="K529" s="1"/>
      <c r="L529" s="1"/>
      <c r="M529" s="1"/>
      <c r="N529" s="1"/>
      <c r="O529" s="1"/>
      <c r="P529" s="1"/>
      <c r="Q529" s="1"/>
      <c r="R529" s="1"/>
      <c r="S529" s="1"/>
      <c r="T529" s="1"/>
      <c r="U529" s="1"/>
      <c r="V529" s="1"/>
      <c r="W529" s="1"/>
      <c r="X529" s="1"/>
      <c r="Y529" s="1"/>
      <c r="Z529" s="1"/>
    </row>
  </sheetData>
  <autoFilter ref="A8:BB75" xr:uid="{00000000-0009-0000-0000-000000000000}">
    <filterColumn colId="13" showButton="0"/>
    <filterColumn colId="14" showButton="0"/>
    <filterColumn colId="15" showButton="0"/>
    <filterColumn colId="17" showButton="0"/>
    <filterColumn colId="19" showButton="0"/>
    <filterColumn colId="21" showButton="0"/>
    <filterColumn colId="23" showButton="0"/>
    <filterColumn colId="24" showButton="0"/>
  </autoFilter>
  <mergeCells count="25">
    <mergeCell ref="A1:Z1"/>
    <mergeCell ref="A3:Z3"/>
    <mergeCell ref="A4:Z4"/>
    <mergeCell ref="A5:Z5"/>
    <mergeCell ref="A6:H7"/>
    <mergeCell ref="I6:W7"/>
    <mergeCell ref="X8:Z8"/>
    <mergeCell ref="C10:C74"/>
    <mergeCell ref="H8:H9"/>
    <mergeCell ref="I8:I9"/>
    <mergeCell ref="J8:J9"/>
    <mergeCell ref="K8:K9"/>
    <mergeCell ref="L8:L9"/>
    <mergeCell ref="M8:M9"/>
    <mergeCell ref="C8:C9"/>
    <mergeCell ref="E8:E9"/>
    <mergeCell ref="F8:F9"/>
    <mergeCell ref="G8:G9"/>
    <mergeCell ref="A75:K75"/>
    <mergeCell ref="N8:Q8"/>
    <mergeCell ref="R8:S8"/>
    <mergeCell ref="T8:U8"/>
    <mergeCell ref="V8:W8"/>
    <mergeCell ref="A8:A9"/>
    <mergeCell ref="B8:B9"/>
  </mergeCells>
  <hyperlinks>
    <hyperlink ref="H42" r:id="rId1" display="https://ensegundos.com.pa/2020/04/08/tecnologia-para-la-deteccion-de-pacientes-con-covid-19/" xr:uid="{00000000-0004-0000-0000-000000000000}"/>
    <hyperlink ref="H45" r:id="rId2" display="https://twitter.com/ensegundos_pa/status/1248020289218383888?s=20" xr:uid="{00000000-0004-0000-0000-000001000000}"/>
    <hyperlink ref="H40" r:id="rId3" display="https://www.metrolibre.com/tecnolog%C3%ADa/168013-gobierno-nacional-recibe-donaci%C3%B3n-de-segunda-c%C3%A1mara-t%C3%A9rmica.html" xr:uid="{00000000-0004-0000-0000-000002000000}"/>
    <hyperlink ref="H15" r:id="rId4" display="http://www.panama24horas.com.pa/empresas/dahua-technology-panama-entrega-donacion-de-camara-termica-para-medicion-de-temperatura-corporal-al-ministerio-de-seguridad-publica/" xr:uid="{00000000-0004-0000-0000-000003000000}"/>
    <hyperlink ref="H43" r:id="rId5" display="https://twitter.com/ensegundos_pa/status/1248079335996772352" xr:uid="{00000000-0004-0000-0000-000004000000}"/>
    <hyperlink ref="H39" r:id="rId6" display="https://www.pulsomundialnews.com/2020/04/08/minsa-recibe-tecnologia-para-deteccion-de-pacientes-con-covid-19/" xr:uid="{00000000-0004-0000-0000-000005000000}"/>
    <hyperlink ref="K39" r:id="rId7" display="https://www.pulsomundialnews.com/2020/04/08/minsa-recibe-tecnologia-para-deteccion-de-pacientes-con-covid-19/" xr:uid="{00000000-0004-0000-0000-000006000000}"/>
    <hyperlink ref="H10" r:id="rId8" display="https://www.diaadia.com.pa/el-pais/entregan-donacion-de-camara-termica-para-medicion-de-temperatura-corporal-364749" xr:uid="{00000000-0004-0000-0000-000007000000}"/>
    <hyperlink ref="H23" r:id="rId9" display="http://elsiglo.com.pa/panama/donan-camara-termica-para-medicion-temperatura-corporal-ministerio-seguridad/24153755" xr:uid="{00000000-0004-0000-0000-000008000000}"/>
    <hyperlink ref="H44" r:id="rId10" display="https://ensegundos.com.pa/2020/04/08/dahua-technology-dona-al-gobierno-segunda-camara-termica-para-monitoreo-de-temperatura/" xr:uid="{00000000-0004-0000-0000-000009000000}"/>
    <hyperlink ref="H28" r:id="rId11" xr:uid="{00000000-0004-0000-0000-00000A000000}"/>
    <hyperlink ref="H58" r:id="rId12" display="https://elcapitalfinanciero.com/empresa-privada-y-particulares-solidarios-con-panama-ante-impacto-del-covid-19/" xr:uid="{00000000-0004-0000-0000-00000B000000}"/>
    <hyperlink ref="H50" r:id="rId13" display="https://www.ecotvpanama.com/actualidad/donan-segunda-camara-termica-para-monitoreo-de-temperatura-corporal_0_53705/" xr:uid="{00000000-0004-0000-0000-00000C000000}"/>
    <hyperlink ref="H55" r:id="rId14" display="http://www.radiomiapanama.com/noticias/noticias-nacionales/23621-dahua-technology-panama-dona-la-segunda-camara-termica-para-monitoreo-de-temperatura-corporal-al-gobierno-nacional.html" xr:uid="{00000000-0004-0000-0000-00000D000000}"/>
    <hyperlink ref="H57" r:id="rId15" display="https://somosimpactopositivo.com/impactando-en-positivo/camara-termica/" xr:uid="{00000000-0004-0000-0000-00000E000000}"/>
    <hyperlink ref="H56" r:id="rId16" display="https://twitter.com/radiomiapanama/status/1248263849142337541?s=20" xr:uid="{00000000-0004-0000-0000-00000F000000}"/>
    <hyperlink ref="H63" r:id="rId17" display="https://twitter.com/Panama24horas/status/1248130795463639040?s=20" xr:uid="{00000000-0004-0000-0000-000010000000}"/>
    <hyperlink ref="H48" r:id="rId18" display="https://twitter.com/WangJianPaco/status/1247996829129555969?s=20" xr:uid="{00000000-0004-0000-0000-000011000000}"/>
    <hyperlink ref="H46" r:id="rId19" display="https://www.laestrella.com.pa/nacional/200408/dahua-technology-panama-dona-segunda-camara-termica-minsa" xr:uid="{00000000-0004-0000-0000-000012000000}"/>
    <hyperlink ref="H47" r:id="rId20" display="https://sertv.gob.pa/tecnologia-para-la-deteccion-de-pacientes-con-covid-19/" xr:uid="{00000000-0004-0000-0000-000013000000}"/>
    <hyperlink ref="H53" r:id="rId21" display="http://www.elespectadordepanama.com/dahua-technology-panama-dona-la-segunda-camara-termica-para-monitoreo-de-temperatura-corporal-al-gobierno-nacional/" xr:uid="{00000000-0004-0000-0000-000014000000}"/>
    <hyperlink ref="H52" r:id="rId22" display="http://toomagazine.com/dahua-technology-panama-entrega-segunda-camara-termica/" xr:uid="{00000000-0004-0000-0000-000015000000}"/>
    <hyperlink ref="H19" r:id="rId23" display="https://twitter.com/search?q=%27Dahua%20Technology%20Panamá%20dona%20al%20Minseg%20cámara%20térmica%20para%20medición%20de%20temperatura%20%23Panamá%20%23EnSegundos%20&amp;src=typed_query" xr:uid="{00000000-0004-0000-0000-000016000000}"/>
    <hyperlink ref="H26" r:id="rId24" display="http://laexitosapanama.com/2020/04/02/dahua-technology-panama-entrega-donacion-de-camara-termica-para-medicion-de-temperatura-corporal-al-ministerio-de-seguridad-publica/" xr:uid="{00000000-0004-0000-0000-000017000000}"/>
    <hyperlink ref="H13" r:id="rId25" xr:uid="{00000000-0004-0000-0000-000018000000}"/>
    <hyperlink ref="H30" r:id="rId26" display="https://www.telemetro.com/entrevistas/2020/04/03/donan-a-la-policia-nacional-camara-termica-para-prevencion-del-covid-19/2741823.html" xr:uid="{00000000-0004-0000-0000-000019000000}"/>
    <hyperlink ref="H14" r:id="rId27" display="https://twitter.com/MetroLibrePTY/status/1245462959582621696?s=20" xr:uid="{00000000-0004-0000-0000-00001A000000}"/>
    <hyperlink ref="H34" r:id="rId28" display="https://www.youtube.com/watch?v=7VO1GhVD_e4&amp;t=68s" xr:uid="{00000000-0004-0000-0000-00001B000000}"/>
    <hyperlink ref="H12" r:id="rId29" display="https://www.metrolibre.com/tecnolog%C3%ADa/167428-empresa-dona-una-cámara-térmica-para-medición-de-temperatura.html?utm_source=dlvr.it&amp;utm_medium=facebook" xr:uid="{00000000-0004-0000-0000-00001C000000}"/>
    <hyperlink ref="H36" r:id="rId30" display="https://www.youtube.com/watch?v=EEhO2I5YI1Y" xr:uid="{00000000-0004-0000-0000-00001D000000}"/>
    <hyperlink ref="H37" r:id="rId31" display="https://www.panamaamerica.com.pa/videos/video-camara-termica-para-garantizar-la-seguridad-de-policias-frente-al-covid-19-1160418" xr:uid="{00000000-0004-0000-0000-00001E000000}"/>
    <hyperlink ref="H18" r:id="rId32" display="https://ensegundos.com.pa/2020/04/01/dahua-technology-panama-dona-al-minseg-camara-termica-para-medicion-de-temperatura/" xr:uid="{00000000-0004-0000-0000-00001F000000}"/>
    <hyperlink ref="H16" r:id="rId33" display="https://twitter.com/Panama24horas/status/1245495456190300161?s=20" xr:uid="{00000000-0004-0000-0000-000020000000}"/>
    <hyperlink ref="H21" r:id="rId34" display="https://twitter.com/China_Panama/status/1245448062711062528?s=20" xr:uid="{00000000-0004-0000-0000-000021000000}"/>
    <hyperlink ref="H22" r:id="rId35" display="https://twitter.com/weiasecas/status/1245449977352110080?s=20" xr:uid="{00000000-0004-0000-0000-000022000000}"/>
    <hyperlink ref="H49" r:id="rId36" display="https://www.ecotvpanama.com/actualidad/donan-segunda-camara-termica-para-monitoreo-de-temperatura-corporal_0_53705/" xr:uid="{00000000-0004-0000-0000-000023000000}"/>
    <hyperlink ref="H54" r:id="rId37" display="https://www.instagram.com/tv/B-xRJK8praJ/?igshid=1u2abtobsbh9g" xr:uid="{00000000-0004-0000-0000-000024000000}"/>
    <hyperlink ref="H61" r:id="rId38" display="http://www.panama24horas.com.pa/empresas/dahua-technology-panama-dona-la-segunda-camara-termica-para-monitoreo-de-temperatura-corporal-al-gobierno-nacional/" xr:uid="{00000000-0004-0000-0000-000025000000}"/>
    <hyperlink ref="H64" r:id="rId39" display="https://twitter.com/Panama24horas/status/1248218658662465542?s=20" xr:uid="{00000000-0004-0000-0000-000026000000}"/>
    <hyperlink ref="H59" r:id="rId40" display="https://twitter.com/Panama24horas/status/1248218658662465542?s=20" xr:uid="{00000000-0004-0000-0000-000027000000}"/>
    <hyperlink ref="H68" r:id="rId41" display="https://vozdeladiasporanews.com/las-camaras-de-deteccion-y-monitoreo-termico-una-tecnologia-de-prevencion-frente-al-contagio-y-expansion-del-covid-19/" xr:uid="{00000000-0004-0000-0000-000028000000}"/>
    <hyperlink ref="H69" r:id="rId42" display="https://karinariveratv.com/2020/04/las-camaras-de-deteccion-y-monitoreo-termico-una-tecnologia-de-prevencion-frente-al-contagio-y-expansion-del-covid-19" xr:uid="{00000000-0004-0000-0000-000029000000}"/>
    <hyperlink ref="H70" r:id="rId43" display="http://www.mundoescazu.com/index.php/noticias-escazu-negocios/4101-las-camaras-de-deteccion-y-monitoreo-termico-una-tecnologia-de-prevencion-frente-al-contagio-y-expansion-del-covid-19" xr:uid="{00000000-0004-0000-0000-00002A000000}"/>
    <hyperlink ref="H71" r:id="rId44" display="http://www.juveaccion.com/camaras-de-deteccion-y-monitoreo-termico-una-tecnologia-de-prevencion-covid-19/" xr:uid="{00000000-0004-0000-0000-00002B000000}"/>
    <hyperlink ref="H73" r:id="rId45" display="https://www.facebook.com/ContraportadaRadio/videos/230456194870491/" xr:uid="{00000000-0004-0000-0000-00002C000000}"/>
  </hyperlinks>
  <pageMargins left="0.7" right="0.7" top="0.75" bottom="0.75" header="0.3" footer="0.3"/>
  <drawing r:id="rId46"/>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529"/>
  <sheetViews>
    <sheetView topLeftCell="E1" zoomScaleNormal="100" workbookViewId="0">
      <pane ySplit="8" topLeftCell="A45" activePane="bottomLeft" state="frozen"/>
      <selection activeCell="A8" sqref="A8"/>
      <selection pane="bottomLeft" activeCell="AL12" sqref="AL12"/>
    </sheetView>
  </sheetViews>
  <sheetFormatPr baseColWidth="10" defaultColWidth="10.83203125" defaultRowHeight="22" customHeight="1"/>
  <cols>
    <col min="1" max="1" width="10.83203125" style="1"/>
    <col min="2" max="2" width="11" style="1" bestFit="1" customWidth="1"/>
    <col min="3" max="3" width="19.83203125" style="1" customWidth="1"/>
    <col min="4" max="4" width="16.5" style="1" customWidth="1"/>
    <col min="5" max="5" width="76" style="1" customWidth="1"/>
    <col min="6" max="6" width="11" style="1" bestFit="1" customWidth="1"/>
    <col min="7" max="7" width="16.83203125" style="1" customWidth="1"/>
    <col min="8" max="8" width="26.83203125" style="1" customWidth="1"/>
    <col min="9" max="9" width="15.1640625" style="1" customWidth="1"/>
    <col min="10" max="10" width="67.33203125" style="1" customWidth="1"/>
    <col min="11" max="11" width="19.33203125" style="1" customWidth="1"/>
    <col min="12" max="12" width="20.6640625" style="1" customWidth="1"/>
    <col min="13" max="25" width="10.83203125" style="1" customWidth="1"/>
    <col min="26" max="53" width="10.83203125" style="5"/>
    <col min="54" max="16384" width="10.83203125" style="1"/>
  </cols>
  <sheetData>
    <row r="1" spans="1:53" ht="22" customHeight="1">
      <c r="A1" s="149"/>
      <c r="B1" s="150"/>
      <c r="C1" s="150"/>
      <c r="D1" s="150"/>
      <c r="E1" s="150"/>
      <c r="F1" s="150"/>
      <c r="G1" s="150"/>
      <c r="H1" s="150"/>
      <c r="I1" s="150"/>
      <c r="J1" s="150"/>
      <c r="K1" s="150"/>
      <c r="L1" s="150"/>
      <c r="M1" s="150"/>
      <c r="N1" s="150"/>
      <c r="O1" s="150"/>
      <c r="P1" s="150"/>
      <c r="Q1" s="150"/>
      <c r="R1" s="150"/>
      <c r="S1" s="150"/>
      <c r="T1" s="150"/>
      <c r="U1" s="150"/>
      <c r="V1" s="150"/>
      <c r="W1" s="150"/>
      <c r="X1" s="150"/>
      <c r="Y1" s="150"/>
    </row>
    <row r="2" spans="1:53" ht="22" customHeight="1">
      <c r="A2" s="33"/>
      <c r="B2" s="34"/>
      <c r="C2" s="34"/>
      <c r="D2" s="34"/>
      <c r="E2" s="34"/>
      <c r="F2" s="34"/>
      <c r="G2" s="34"/>
      <c r="H2" s="34"/>
      <c r="I2" s="34"/>
      <c r="J2" s="34"/>
      <c r="K2" s="34"/>
      <c r="L2" s="34"/>
      <c r="M2" s="34"/>
      <c r="N2" s="34"/>
      <c r="O2" s="34"/>
      <c r="P2" s="34"/>
      <c r="Q2" s="34"/>
      <c r="R2" s="34"/>
      <c r="S2" s="34"/>
      <c r="T2" s="34"/>
      <c r="U2" s="34"/>
      <c r="V2" s="34"/>
      <c r="W2" s="34"/>
      <c r="X2" s="34"/>
      <c r="Y2" s="34"/>
    </row>
    <row r="3" spans="1:53" ht="22" customHeight="1">
      <c r="A3" s="151" t="s">
        <v>38</v>
      </c>
      <c r="B3" s="151"/>
      <c r="C3" s="151"/>
      <c r="D3" s="151"/>
      <c r="E3" s="151"/>
      <c r="F3" s="151"/>
      <c r="G3" s="151"/>
      <c r="H3" s="151"/>
      <c r="I3" s="151"/>
      <c r="J3" s="151"/>
      <c r="K3" s="151"/>
      <c r="L3" s="151"/>
      <c r="M3" s="151"/>
      <c r="N3" s="151"/>
      <c r="O3" s="151"/>
      <c r="P3" s="151"/>
      <c r="Q3" s="151"/>
      <c r="R3" s="151"/>
      <c r="S3" s="151"/>
      <c r="T3" s="151"/>
      <c r="U3" s="151"/>
      <c r="V3" s="151"/>
      <c r="W3" s="151"/>
      <c r="X3" s="151"/>
      <c r="Y3" s="151"/>
    </row>
    <row r="4" spans="1:53" ht="22" customHeight="1">
      <c r="A4" s="151" t="s">
        <v>0</v>
      </c>
      <c r="B4" s="151"/>
      <c r="C4" s="151"/>
      <c r="D4" s="151"/>
      <c r="E4" s="151"/>
      <c r="F4" s="151"/>
      <c r="G4" s="151"/>
      <c r="H4" s="151"/>
      <c r="I4" s="151"/>
      <c r="J4" s="151"/>
      <c r="K4" s="151"/>
      <c r="L4" s="151"/>
      <c r="M4" s="151"/>
      <c r="N4" s="151"/>
      <c r="O4" s="151"/>
      <c r="P4" s="151"/>
      <c r="Q4" s="151"/>
      <c r="R4" s="151"/>
      <c r="S4" s="151"/>
      <c r="T4" s="151"/>
      <c r="U4" s="151"/>
      <c r="V4" s="151"/>
      <c r="W4" s="151"/>
      <c r="X4" s="151"/>
      <c r="Y4" s="151"/>
    </row>
    <row r="5" spans="1:53" ht="22" customHeight="1">
      <c r="A5" s="152" t="s">
        <v>31</v>
      </c>
      <c r="B5" s="152"/>
      <c r="C5" s="152"/>
      <c r="D5" s="152"/>
      <c r="E5" s="152"/>
      <c r="F5" s="152"/>
      <c r="G5" s="152"/>
      <c r="H5" s="152"/>
      <c r="I5" s="152"/>
      <c r="J5" s="152"/>
      <c r="K5" s="152"/>
      <c r="L5" s="152"/>
      <c r="M5" s="152"/>
      <c r="N5" s="152"/>
      <c r="O5" s="152"/>
      <c r="P5" s="152"/>
      <c r="Q5" s="152"/>
      <c r="R5" s="152"/>
      <c r="S5" s="152"/>
      <c r="T5" s="152"/>
      <c r="U5" s="152"/>
      <c r="V5" s="152"/>
      <c r="W5" s="152"/>
      <c r="X5" s="152"/>
      <c r="Y5" s="152"/>
    </row>
    <row r="6" spans="1:53" s="28" customFormat="1" ht="22" customHeight="1">
      <c r="A6" s="153" t="s">
        <v>1</v>
      </c>
      <c r="B6" s="154"/>
      <c r="C6" s="154"/>
      <c r="D6" s="154"/>
      <c r="E6" s="154"/>
      <c r="F6" s="154"/>
      <c r="G6" s="154"/>
      <c r="H6" s="153" t="s">
        <v>86</v>
      </c>
      <c r="I6" s="154"/>
      <c r="J6" s="154"/>
      <c r="K6" s="154"/>
      <c r="L6" s="154"/>
      <c r="M6" s="154"/>
      <c r="N6" s="154"/>
      <c r="O6" s="154"/>
      <c r="P6" s="154"/>
      <c r="Q6" s="154"/>
      <c r="R6" s="154"/>
      <c r="S6" s="154"/>
      <c r="T6" s="154"/>
      <c r="U6" s="154"/>
      <c r="V6" s="154"/>
      <c r="W6" s="26"/>
      <c r="X6" s="26"/>
      <c r="Y6" s="26"/>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row>
    <row r="7" spans="1:53" ht="22" customHeight="1">
      <c r="A7" s="155"/>
      <c r="B7" s="156"/>
      <c r="C7" s="156"/>
      <c r="D7" s="156"/>
      <c r="E7" s="156"/>
      <c r="F7" s="156"/>
      <c r="G7" s="156"/>
      <c r="H7" s="155"/>
      <c r="I7" s="156"/>
      <c r="J7" s="156"/>
      <c r="K7" s="156"/>
      <c r="L7" s="156"/>
      <c r="M7" s="156"/>
      <c r="N7" s="156"/>
      <c r="O7" s="156"/>
      <c r="P7" s="156"/>
      <c r="Q7" s="156"/>
      <c r="R7" s="156"/>
      <c r="S7" s="156"/>
      <c r="T7" s="156"/>
      <c r="U7" s="156"/>
      <c r="V7" s="156"/>
      <c r="W7" s="20"/>
      <c r="X7" s="20"/>
      <c r="Y7" s="20"/>
    </row>
    <row r="8" spans="1:53" ht="40" customHeight="1">
      <c r="A8" s="141" t="s">
        <v>2</v>
      </c>
      <c r="B8" s="143" t="s">
        <v>21</v>
      </c>
      <c r="C8" s="143" t="s">
        <v>28</v>
      </c>
      <c r="D8" s="143" t="s">
        <v>3</v>
      </c>
      <c r="E8" s="143" t="s">
        <v>4</v>
      </c>
      <c r="F8" s="143" t="s">
        <v>22</v>
      </c>
      <c r="G8" s="143" t="s">
        <v>5</v>
      </c>
      <c r="H8" s="143" t="s">
        <v>6</v>
      </c>
      <c r="I8" s="143" t="s">
        <v>25</v>
      </c>
      <c r="J8" s="143" t="s">
        <v>7</v>
      </c>
      <c r="K8" s="143" t="s">
        <v>8</v>
      </c>
      <c r="L8" s="143" t="s">
        <v>9</v>
      </c>
      <c r="M8" s="136" t="s">
        <v>10</v>
      </c>
      <c r="N8" s="137"/>
      <c r="O8" s="137"/>
      <c r="P8" s="138"/>
      <c r="Q8" s="139" t="s">
        <v>11</v>
      </c>
      <c r="R8" s="140"/>
      <c r="S8" s="139" t="s">
        <v>12</v>
      </c>
      <c r="T8" s="140"/>
      <c r="U8" s="139" t="s">
        <v>13</v>
      </c>
      <c r="V8" s="140"/>
      <c r="W8" s="139" t="s">
        <v>14</v>
      </c>
      <c r="X8" s="145"/>
      <c r="Y8" s="140"/>
    </row>
    <row r="9" spans="1:53" ht="22" customHeight="1">
      <c r="A9" s="142"/>
      <c r="B9" s="144"/>
      <c r="C9" s="148"/>
      <c r="D9" s="144"/>
      <c r="E9" s="144"/>
      <c r="F9" s="144"/>
      <c r="G9" s="144"/>
      <c r="H9" s="144"/>
      <c r="I9" s="144"/>
      <c r="J9" s="144"/>
      <c r="K9" s="144"/>
      <c r="L9" s="144"/>
      <c r="M9" s="21" t="s">
        <v>87</v>
      </c>
      <c r="N9" s="21">
        <v>1</v>
      </c>
      <c r="O9" s="21">
        <v>2</v>
      </c>
      <c r="P9" s="40">
        <v>3</v>
      </c>
      <c r="Q9" s="32" t="s">
        <v>15</v>
      </c>
      <c r="R9" s="32" t="s">
        <v>16</v>
      </c>
      <c r="S9" s="32" t="s">
        <v>15</v>
      </c>
      <c r="T9" s="32" t="s">
        <v>16</v>
      </c>
      <c r="U9" s="32" t="s">
        <v>15</v>
      </c>
      <c r="V9" s="32" t="s">
        <v>16</v>
      </c>
      <c r="W9" s="32" t="s">
        <v>17</v>
      </c>
      <c r="X9" s="32" t="s">
        <v>18</v>
      </c>
      <c r="Y9" s="32" t="s">
        <v>19</v>
      </c>
    </row>
    <row r="10" spans="1:53" s="5" customFormat="1" ht="57" customHeight="1">
      <c r="A10" s="18" t="s">
        <v>30</v>
      </c>
      <c r="B10" s="18">
        <v>1</v>
      </c>
      <c r="C10" s="146" t="s">
        <v>40</v>
      </c>
      <c r="D10" s="37" t="s">
        <v>24</v>
      </c>
      <c r="E10" s="8" t="s">
        <v>132</v>
      </c>
      <c r="F10" s="6" t="d">
        <v>2020-04-01</v>
      </c>
      <c r="G10" s="22" t="s">
        <v>39</v>
      </c>
      <c r="H10" s="7" t="s">
        <v>78</v>
      </c>
      <c r="I10" s="7" t="s">
        <v>23</v>
      </c>
      <c r="J10" s="8" t="s">
        <v>79</v>
      </c>
      <c r="K10" s="10">
        <v>1000</v>
      </c>
      <c r="L10" s="10">
        <f t="shared" ref="L10:L18" si="0">K10*4</f>
        <v>4000</v>
      </c>
      <c r="M10" s="23">
        <v>1</v>
      </c>
      <c r="N10" s="41">
        <v>1</v>
      </c>
      <c r="O10" s="23"/>
      <c r="P10" s="23"/>
      <c r="Q10" s="24">
        <v>1</v>
      </c>
      <c r="R10" s="2"/>
      <c r="S10" s="2">
        <v>1</v>
      </c>
      <c r="T10" s="2"/>
      <c r="U10" s="2">
        <v>1</v>
      </c>
      <c r="V10" s="2"/>
      <c r="W10" s="2">
        <v>1</v>
      </c>
      <c r="X10" s="2"/>
      <c r="Y10" s="2"/>
    </row>
    <row r="11" spans="1:53" s="5" customFormat="1" ht="57" customHeight="1">
      <c r="A11" s="18" t="s">
        <v>30</v>
      </c>
      <c r="B11" s="18">
        <v>2</v>
      </c>
      <c r="C11" s="147"/>
      <c r="D11" s="37" t="s">
        <v>24</v>
      </c>
      <c r="E11" s="8" t="s">
        <v>132</v>
      </c>
      <c r="F11" s="6" t="d">
        <v>2020-04-01</v>
      </c>
      <c r="G11" s="22" t="s">
        <v>100</v>
      </c>
      <c r="H11" s="7" t="s">
        <v>78</v>
      </c>
      <c r="I11" s="7" t="s">
        <v>35</v>
      </c>
      <c r="J11" s="8" t="s">
        <v>79</v>
      </c>
      <c r="K11" s="10">
        <v>500</v>
      </c>
      <c r="L11" s="10">
        <f t="shared" si="0"/>
        <v>2000</v>
      </c>
      <c r="M11" s="23">
        <v>1</v>
      </c>
      <c r="N11" s="41">
        <v>1</v>
      </c>
      <c r="O11" s="23"/>
      <c r="P11" s="23"/>
      <c r="Q11" s="24"/>
      <c r="R11" s="2">
        <v>1</v>
      </c>
      <c r="S11" s="2"/>
      <c r="T11" s="2">
        <v>1</v>
      </c>
      <c r="U11" s="2"/>
      <c r="V11" s="2">
        <v>1</v>
      </c>
      <c r="W11" s="2">
        <v>1</v>
      </c>
      <c r="X11" s="2"/>
      <c r="Y11" s="2"/>
    </row>
    <row r="12" spans="1:53" s="5" customFormat="1" ht="57" customHeight="1">
      <c r="A12" s="18" t="s">
        <v>30</v>
      </c>
      <c r="B12" s="18">
        <v>3</v>
      </c>
      <c r="C12" s="147"/>
      <c r="D12" s="37" t="s">
        <v>24</v>
      </c>
      <c r="E12" s="8" t="s">
        <v>132</v>
      </c>
      <c r="F12" s="6" t="d">
        <v>2020-04-01</v>
      </c>
      <c r="G12" s="22" t="s">
        <v>39</v>
      </c>
      <c r="H12" s="7" t="s">
        <v>46</v>
      </c>
      <c r="I12" s="7" t="s">
        <v>23</v>
      </c>
      <c r="J12" s="8" t="s">
        <v>105</v>
      </c>
      <c r="K12" s="10">
        <v>1000</v>
      </c>
      <c r="L12" s="10">
        <f t="shared" si="0"/>
        <v>4000</v>
      </c>
      <c r="M12" s="23">
        <v>1</v>
      </c>
      <c r="N12" s="41">
        <v>1</v>
      </c>
      <c r="O12" s="23"/>
      <c r="P12" s="23"/>
      <c r="Q12" s="24">
        <v>1</v>
      </c>
      <c r="R12" s="2"/>
      <c r="S12" s="2">
        <v>1</v>
      </c>
      <c r="T12" s="2"/>
      <c r="U12" s="2">
        <v>1</v>
      </c>
      <c r="V12" s="2"/>
      <c r="W12" s="2">
        <v>1</v>
      </c>
      <c r="X12" s="2"/>
      <c r="Y12" s="2"/>
    </row>
    <row r="13" spans="1:53" s="5" customFormat="1" ht="57" customHeight="1">
      <c r="A13" s="18" t="s">
        <v>30</v>
      </c>
      <c r="B13" s="18">
        <v>4</v>
      </c>
      <c r="C13" s="147"/>
      <c r="D13" s="37" t="s">
        <v>24</v>
      </c>
      <c r="E13" s="8" t="s">
        <v>132</v>
      </c>
      <c r="F13" s="6" t="d">
        <v>2020-04-01</v>
      </c>
      <c r="G13" s="22" t="s">
        <v>29</v>
      </c>
      <c r="H13" s="7" t="s">
        <v>46</v>
      </c>
      <c r="I13" s="7" t="s">
        <v>35</v>
      </c>
      <c r="J13" s="8" t="s">
        <v>104</v>
      </c>
      <c r="K13" s="10">
        <v>500</v>
      </c>
      <c r="L13" s="10">
        <f t="shared" si="0"/>
        <v>2000</v>
      </c>
      <c r="M13" s="23">
        <v>1</v>
      </c>
      <c r="N13" s="41">
        <v>1</v>
      </c>
      <c r="O13" s="23"/>
      <c r="P13" s="23"/>
      <c r="Q13" s="24"/>
      <c r="R13" s="2">
        <v>1</v>
      </c>
      <c r="S13" s="2"/>
      <c r="T13" s="2">
        <v>1</v>
      </c>
      <c r="U13" s="2"/>
      <c r="V13" s="2">
        <v>1</v>
      </c>
      <c r="W13" s="2">
        <v>1</v>
      </c>
      <c r="X13" s="2"/>
      <c r="Y13" s="2"/>
    </row>
    <row r="14" spans="1:53" s="5" customFormat="1" ht="57" customHeight="1">
      <c r="A14" s="18" t="s">
        <v>30</v>
      </c>
      <c r="B14" s="18">
        <v>5</v>
      </c>
      <c r="C14" s="147"/>
      <c r="D14" s="37" t="s">
        <v>24</v>
      </c>
      <c r="E14" s="8" t="s">
        <v>132</v>
      </c>
      <c r="F14" s="6" t="d">
        <v>2020-04-01</v>
      </c>
      <c r="G14" s="22" t="s">
        <v>88</v>
      </c>
      <c r="H14" s="7" t="s">
        <v>46</v>
      </c>
      <c r="I14" s="7" t="s">
        <v>35</v>
      </c>
      <c r="J14" s="8" t="s">
        <v>105</v>
      </c>
      <c r="K14" s="10">
        <v>500</v>
      </c>
      <c r="L14" s="10">
        <f t="shared" si="0"/>
        <v>2000</v>
      </c>
      <c r="M14" s="23">
        <v>1</v>
      </c>
      <c r="N14" s="41">
        <v>1</v>
      </c>
      <c r="O14" s="23"/>
      <c r="P14" s="23"/>
      <c r="Q14" s="24"/>
      <c r="R14" s="2">
        <v>1</v>
      </c>
      <c r="S14" s="2"/>
      <c r="T14" s="2"/>
      <c r="U14" s="2"/>
      <c r="V14" s="2"/>
      <c r="W14" s="2">
        <v>1</v>
      </c>
      <c r="X14" s="2"/>
      <c r="Y14" s="2"/>
    </row>
    <row r="15" spans="1:53" s="5" customFormat="1" ht="57" customHeight="1">
      <c r="A15" s="18" t="s">
        <v>30</v>
      </c>
      <c r="B15" s="18">
        <v>6</v>
      </c>
      <c r="C15" s="147"/>
      <c r="D15" s="37" t="s">
        <v>24</v>
      </c>
      <c r="E15" s="8" t="s">
        <v>55</v>
      </c>
      <c r="F15" s="12" t="d">
        <v>2020-04-01</v>
      </c>
      <c r="G15" s="22" t="s">
        <v>39</v>
      </c>
      <c r="H15" s="2" t="s">
        <v>54</v>
      </c>
      <c r="I15" s="2" t="s">
        <v>23</v>
      </c>
      <c r="J15" s="14" t="s">
        <v>55</v>
      </c>
      <c r="K15" s="4">
        <v>750</v>
      </c>
      <c r="L15" s="10">
        <f t="shared" si="0"/>
        <v>3000</v>
      </c>
      <c r="M15" s="23">
        <v>2</v>
      </c>
      <c r="N15" s="41"/>
      <c r="O15" s="23">
        <v>1</v>
      </c>
      <c r="P15" s="23"/>
      <c r="Q15" s="25">
        <v>1</v>
      </c>
      <c r="R15" s="2"/>
      <c r="S15" s="2"/>
      <c r="T15" s="2">
        <v>1</v>
      </c>
      <c r="U15" s="2"/>
      <c r="V15" s="2">
        <v>1</v>
      </c>
      <c r="W15" s="2">
        <v>1</v>
      </c>
      <c r="X15" s="2"/>
      <c r="Y15" s="2"/>
    </row>
    <row r="16" spans="1:53" s="5" customFormat="1" ht="57" customHeight="1">
      <c r="A16" s="18" t="s">
        <v>30</v>
      </c>
      <c r="B16" s="18">
        <v>7</v>
      </c>
      <c r="C16" s="147"/>
      <c r="D16" s="37" t="s">
        <v>24</v>
      </c>
      <c r="E16" s="8" t="s">
        <v>55</v>
      </c>
      <c r="F16" s="12" t="d">
        <v>2020-04-01</v>
      </c>
      <c r="G16" s="22" t="s">
        <v>88</v>
      </c>
      <c r="H16" s="2" t="s">
        <v>54</v>
      </c>
      <c r="I16" s="7" t="s">
        <v>35</v>
      </c>
      <c r="J16" s="14" t="s">
        <v>116</v>
      </c>
      <c r="K16" s="4">
        <v>200</v>
      </c>
      <c r="L16" s="10">
        <f t="shared" si="0"/>
        <v>800</v>
      </c>
      <c r="M16" s="23">
        <v>2</v>
      </c>
      <c r="N16" s="41"/>
      <c r="O16" s="23">
        <v>1</v>
      </c>
      <c r="P16" s="23"/>
      <c r="Q16" s="25">
        <v>1</v>
      </c>
      <c r="R16" s="2"/>
      <c r="S16" s="2"/>
      <c r="T16" s="2">
        <v>1</v>
      </c>
      <c r="U16" s="2"/>
      <c r="V16" s="2">
        <v>1</v>
      </c>
      <c r="W16" s="2">
        <v>1</v>
      </c>
      <c r="X16" s="2"/>
      <c r="Y16" s="2"/>
    </row>
    <row r="17" spans="1:25" s="5" customFormat="1" ht="57" customHeight="1">
      <c r="A17" s="18" t="s">
        <v>30</v>
      </c>
      <c r="B17" s="18">
        <v>8</v>
      </c>
      <c r="C17" s="147"/>
      <c r="D17" s="37" t="s">
        <v>24</v>
      </c>
      <c r="E17" s="8" t="s">
        <v>55</v>
      </c>
      <c r="F17" s="12" t="d">
        <v>2020-04-01</v>
      </c>
      <c r="G17" s="22" t="s">
        <v>100</v>
      </c>
      <c r="H17" s="2" t="s">
        <v>54</v>
      </c>
      <c r="I17" s="7" t="s">
        <v>35</v>
      </c>
      <c r="J17" s="14" t="s">
        <v>116</v>
      </c>
      <c r="K17" s="4">
        <v>200</v>
      </c>
      <c r="L17" s="10">
        <f t="shared" si="0"/>
        <v>800</v>
      </c>
      <c r="M17" s="23">
        <v>2</v>
      </c>
      <c r="N17" s="41"/>
      <c r="O17" s="23">
        <v>1</v>
      </c>
      <c r="P17" s="23"/>
      <c r="Q17" s="25">
        <v>1</v>
      </c>
      <c r="R17" s="2"/>
      <c r="S17" s="2"/>
      <c r="T17" s="2">
        <v>1</v>
      </c>
      <c r="U17" s="2"/>
      <c r="V17" s="2">
        <v>1</v>
      </c>
      <c r="W17" s="2">
        <v>1</v>
      </c>
      <c r="X17" s="2"/>
      <c r="Y17" s="2"/>
    </row>
    <row r="18" spans="1:25" s="5" customFormat="1" ht="57" customHeight="1">
      <c r="A18" s="18" t="s">
        <v>30</v>
      </c>
      <c r="B18" s="18">
        <v>9</v>
      </c>
      <c r="C18" s="147"/>
      <c r="D18" s="37" t="s">
        <v>24</v>
      </c>
      <c r="E18" s="8" t="s">
        <v>55</v>
      </c>
      <c r="F18" s="12" t="d">
        <v>2020-04-01</v>
      </c>
      <c r="G18" s="22" t="s">
        <v>39</v>
      </c>
      <c r="H18" s="2" t="s">
        <v>37</v>
      </c>
      <c r="I18" s="2" t="s">
        <v>23</v>
      </c>
      <c r="J18" s="14" t="s">
        <v>91</v>
      </c>
      <c r="K18" s="4">
        <v>500</v>
      </c>
      <c r="L18" s="10">
        <f t="shared" si="0"/>
        <v>2000</v>
      </c>
      <c r="M18" s="23">
        <v>2</v>
      </c>
      <c r="N18" s="41"/>
      <c r="O18" s="23">
        <v>1</v>
      </c>
      <c r="P18" s="23"/>
      <c r="Q18" s="25">
        <v>1</v>
      </c>
      <c r="R18" s="2"/>
      <c r="S18" s="2">
        <v>1</v>
      </c>
      <c r="T18" s="2"/>
      <c r="U18" s="2">
        <v>1</v>
      </c>
      <c r="V18" s="2"/>
      <c r="W18" s="2">
        <v>1</v>
      </c>
      <c r="X18" s="2"/>
      <c r="Y18" s="2"/>
    </row>
    <row r="19" spans="1:25" s="5" customFormat="1" ht="57" customHeight="1">
      <c r="A19" s="18" t="s">
        <v>30</v>
      </c>
      <c r="B19" s="18">
        <v>10</v>
      </c>
      <c r="C19" s="147"/>
      <c r="D19" s="37" t="s">
        <v>24</v>
      </c>
      <c r="E19" s="8" t="s">
        <v>55</v>
      </c>
      <c r="F19" s="12" t="d">
        <v>2020-04-01</v>
      </c>
      <c r="G19" s="22" t="s">
        <v>88</v>
      </c>
      <c r="H19" s="2" t="s">
        <v>37</v>
      </c>
      <c r="I19" s="2" t="s">
        <v>35</v>
      </c>
      <c r="J19" s="14" t="s">
        <v>90</v>
      </c>
      <c r="K19" s="4">
        <v>200</v>
      </c>
      <c r="L19" s="10">
        <f t="shared" ref="L19:L67" si="1">K19*4</f>
        <v>800</v>
      </c>
      <c r="M19" s="23">
        <v>2</v>
      </c>
      <c r="N19" s="41"/>
      <c r="O19" s="23">
        <v>1</v>
      </c>
      <c r="P19" s="23"/>
      <c r="Q19" s="25">
        <v>1</v>
      </c>
      <c r="R19" s="2"/>
      <c r="S19" s="2"/>
      <c r="T19" s="2">
        <v>1</v>
      </c>
      <c r="U19" s="2"/>
      <c r="V19" s="2">
        <v>1</v>
      </c>
      <c r="W19" s="2">
        <v>1</v>
      </c>
      <c r="X19" s="2"/>
      <c r="Y19" s="2"/>
    </row>
    <row r="20" spans="1:25" s="5" customFormat="1" ht="57" customHeight="1">
      <c r="A20" s="18" t="s">
        <v>30</v>
      </c>
      <c r="B20" s="18">
        <v>11</v>
      </c>
      <c r="C20" s="147"/>
      <c r="D20" s="37" t="s">
        <v>24</v>
      </c>
      <c r="E20" s="8" t="s">
        <v>55</v>
      </c>
      <c r="F20" s="12" t="d">
        <v>2020-04-01</v>
      </c>
      <c r="G20" s="22" t="s">
        <v>29</v>
      </c>
      <c r="H20" s="2" t="s">
        <v>37</v>
      </c>
      <c r="I20" s="2" t="s">
        <v>35</v>
      </c>
      <c r="J20" s="14" t="s">
        <v>90</v>
      </c>
      <c r="K20" s="4">
        <v>200</v>
      </c>
      <c r="L20" s="10">
        <f>K20*4</f>
        <v>800</v>
      </c>
      <c r="M20" s="23">
        <v>2</v>
      </c>
      <c r="N20" s="41"/>
      <c r="O20" s="23">
        <v>1</v>
      </c>
      <c r="P20" s="23"/>
      <c r="Q20" s="25">
        <v>1</v>
      </c>
      <c r="R20" s="2"/>
      <c r="S20" s="2"/>
      <c r="T20" s="2">
        <v>1</v>
      </c>
      <c r="U20" s="2"/>
      <c r="V20" s="2">
        <v>1</v>
      </c>
      <c r="W20" s="2">
        <v>1</v>
      </c>
      <c r="X20" s="2"/>
      <c r="Y20" s="2"/>
    </row>
    <row r="21" spans="1:25" s="5" customFormat="1" ht="57" customHeight="1">
      <c r="A21" s="18" t="s">
        <v>30</v>
      </c>
      <c r="B21" s="18">
        <v>12</v>
      </c>
      <c r="C21" s="147"/>
      <c r="D21" s="37" t="s">
        <v>24</v>
      </c>
      <c r="E21" s="8" t="s">
        <v>55</v>
      </c>
      <c r="F21" s="12" t="d">
        <v>2020-04-01</v>
      </c>
      <c r="G21" s="22" t="s">
        <v>88</v>
      </c>
      <c r="H21" s="18" t="s">
        <v>117</v>
      </c>
      <c r="I21" s="2" t="s">
        <v>35</v>
      </c>
      <c r="J21" s="14" t="s">
        <v>91</v>
      </c>
      <c r="K21" s="4">
        <v>50</v>
      </c>
      <c r="L21" s="10">
        <f>K21*4</f>
        <v>200</v>
      </c>
      <c r="M21" s="23">
        <v>3</v>
      </c>
      <c r="N21" s="41"/>
      <c r="O21" s="23"/>
      <c r="P21" s="23">
        <v>1</v>
      </c>
      <c r="Q21" s="25">
        <v>1</v>
      </c>
      <c r="R21" s="2"/>
      <c r="S21" s="2"/>
      <c r="T21" s="2">
        <v>1</v>
      </c>
      <c r="U21" s="2"/>
      <c r="V21" s="2">
        <v>1</v>
      </c>
      <c r="W21" s="2">
        <v>1</v>
      </c>
      <c r="X21" s="2"/>
      <c r="Y21" s="2"/>
    </row>
    <row r="22" spans="1:25" s="5" customFormat="1" ht="57" customHeight="1">
      <c r="A22" s="18" t="s">
        <v>30</v>
      </c>
      <c r="B22" s="18">
        <v>13</v>
      </c>
      <c r="C22" s="147"/>
      <c r="D22" s="37" t="s">
        <v>24</v>
      </c>
      <c r="E22" s="8" t="s">
        <v>55</v>
      </c>
      <c r="F22" s="12" t="d">
        <v>2020-04-01</v>
      </c>
      <c r="G22" s="22" t="s">
        <v>88</v>
      </c>
      <c r="H22" s="2" t="s">
        <v>118</v>
      </c>
      <c r="I22" s="2" t="s">
        <v>35</v>
      </c>
      <c r="J22" s="14" t="s">
        <v>91</v>
      </c>
      <c r="K22" s="4">
        <v>500</v>
      </c>
      <c r="L22" s="10">
        <f>K22*4</f>
        <v>2000</v>
      </c>
      <c r="M22" s="23">
        <v>1</v>
      </c>
      <c r="N22" s="41">
        <v>1</v>
      </c>
      <c r="O22" s="23"/>
      <c r="P22" s="23"/>
      <c r="Q22" s="25">
        <v>1</v>
      </c>
      <c r="R22" s="2"/>
      <c r="S22" s="2"/>
      <c r="T22" s="2">
        <v>1</v>
      </c>
      <c r="U22" s="2"/>
      <c r="V22" s="2">
        <v>1</v>
      </c>
      <c r="W22" s="2">
        <v>1</v>
      </c>
      <c r="X22" s="2"/>
      <c r="Y22" s="2"/>
    </row>
    <row r="23" spans="1:25" s="5" customFormat="1" ht="57" customHeight="1">
      <c r="A23" s="18" t="s">
        <v>30</v>
      </c>
      <c r="B23" s="18">
        <v>14</v>
      </c>
      <c r="C23" s="147"/>
      <c r="D23" s="37" t="s">
        <v>24</v>
      </c>
      <c r="E23" s="8" t="s">
        <v>55</v>
      </c>
      <c r="F23" s="6" t="d">
        <v>2020-04-02</v>
      </c>
      <c r="G23" s="22" t="s">
        <v>39</v>
      </c>
      <c r="H23" s="7" t="s">
        <v>34</v>
      </c>
      <c r="I23" s="7" t="s">
        <v>23</v>
      </c>
      <c r="J23" s="8" t="s">
        <v>84</v>
      </c>
      <c r="K23" s="10">
        <v>1500</v>
      </c>
      <c r="L23" s="10">
        <f t="shared" si="1"/>
        <v>6000</v>
      </c>
      <c r="M23" s="23">
        <v>1</v>
      </c>
      <c r="N23" s="41">
        <v>1</v>
      </c>
      <c r="O23" s="23"/>
      <c r="P23" s="23"/>
      <c r="Q23" s="24">
        <v>1</v>
      </c>
      <c r="R23" s="2"/>
      <c r="S23" s="2">
        <v>1</v>
      </c>
      <c r="T23" s="2"/>
      <c r="U23" s="2">
        <v>1</v>
      </c>
      <c r="V23" s="2"/>
      <c r="W23" s="2">
        <v>1</v>
      </c>
      <c r="X23" s="2"/>
      <c r="Y23" s="2"/>
    </row>
    <row r="24" spans="1:25" s="5" customFormat="1" ht="57" customHeight="1">
      <c r="A24" s="18" t="s">
        <v>30</v>
      </c>
      <c r="B24" s="18">
        <v>15</v>
      </c>
      <c r="C24" s="147"/>
      <c r="D24" s="37" t="s">
        <v>24</v>
      </c>
      <c r="E24" s="8" t="s">
        <v>55</v>
      </c>
      <c r="F24" s="6" t="d">
        <v>2020-04-02</v>
      </c>
      <c r="G24" s="22" t="s">
        <v>39</v>
      </c>
      <c r="H24" s="7" t="s">
        <v>32</v>
      </c>
      <c r="I24" s="7" t="s">
        <v>23</v>
      </c>
      <c r="J24" s="8" t="s">
        <v>136</v>
      </c>
      <c r="K24" s="10">
        <v>1000</v>
      </c>
      <c r="L24" s="10">
        <f t="shared" si="1"/>
        <v>4000</v>
      </c>
      <c r="M24" s="23">
        <v>1</v>
      </c>
      <c r="N24" s="41">
        <v>1</v>
      </c>
      <c r="O24" s="23"/>
      <c r="P24" s="23"/>
      <c r="Q24" s="24">
        <v>1</v>
      </c>
      <c r="R24" s="2"/>
      <c r="S24" s="2"/>
      <c r="T24" s="2">
        <v>1</v>
      </c>
      <c r="U24" s="2"/>
      <c r="V24" s="2">
        <v>1</v>
      </c>
      <c r="W24" s="2">
        <v>1</v>
      </c>
      <c r="X24" s="2"/>
      <c r="Y24" s="2"/>
    </row>
    <row r="25" spans="1:25" s="5" customFormat="1" ht="57" customHeight="1">
      <c r="A25" s="18" t="s">
        <v>30</v>
      </c>
      <c r="B25" s="18">
        <v>16</v>
      </c>
      <c r="C25" s="147"/>
      <c r="D25" s="37" t="s">
        <v>24</v>
      </c>
      <c r="E25" s="8" t="s">
        <v>55</v>
      </c>
      <c r="F25" s="6" t="d">
        <v>2020-04-02</v>
      </c>
      <c r="G25" s="22" t="s">
        <v>88</v>
      </c>
      <c r="H25" s="7" t="s">
        <v>32</v>
      </c>
      <c r="I25" s="7" t="s">
        <v>35</v>
      </c>
      <c r="J25" s="8" t="s">
        <v>77</v>
      </c>
      <c r="K25" s="10">
        <v>500</v>
      </c>
      <c r="L25" s="10">
        <f>K25*4</f>
        <v>2000</v>
      </c>
      <c r="M25" s="23">
        <v>1</v>
      </c>
      <c r="N25" s="41">
        <v>1</v>
      </c>
      <c r="O25" s="23"/>
      <c r="P25" s="23"/>
      <c r="Q25" s="24">
        <v>1</v>
      </c>
      <c r="R25" s="2"/>
      <c r="S25" s="2"/>
      <c r="T25" s="2">
        <v>1</v>
      </c>
      <c r="U25" s="2"/>
      <c r="V25" s="2">
        <v>1</v>
      </c>
      <c r="W25" s="2">
        <v>1</v>
      </c>
      <c r="X25" s="2"/>
      <c r="Y25" s="2"/>
    </row>
    <row r="26" spans="1:25" s="5" customFormat="1" ht="57" customHeight="1">
      <c r="A26" s="18" t="s">
        <v>30</v>
      </c>
      <c r="B26" s="18">
        <v>17</v>
      </c>
      <c r="C26" s="147"/>
      <c r="D26" s="37" t="s">
        <v>24</v>
      </c>
      <c r="E26" s="8" t="s">
        <v>55</v>
      </c>
      <c r="F26" s="6" t="d">
        <v>2020-04-02</v>
      </c>
      <c r="G26" s="22" t="s">
        <v>39</v>
      </c>
      <c r="H26" s="7" t="s">
        <v>92</v>
      </c>
      <c r="I26" s="7" t="s">
        <v>23</v>
      </c>
      <c r="J26" s="8" t="s">
        <v>55</v>
      </c>
      <c r="K26" s="10">
        <v>300</v>
      </c>
      <c r="L26" s="10">
        <f t="shared" si="1"/>
        <v>1200</v>
      </c>
      <c r="M26" s="23">
        <v>3</v>
      </c>
      <c r="N26" s="41"/>
      <c r="O26" s="23"/>
      <c r="P26" s="23">
        <v>1</v>
      </c>
      <c r="Q26" s="24">
        <v>1</v>
      </c>
      <c r="R26" s="2"/>
      <c r="S26" s="2">
        <v>1</v>
      </c>
      <c r="T26" s="2"/>
      <c r="U26" s="2">
        <v>1</v>
      </c>
      <c r="V26" s="2"/>
      <c r="W26" s="2">
        <v>1</v>
      </c>
      <c r="X26" s="2"/>
      <c r="Y26" s="2"/>
    </row>
    <row r="27" spans="1:25" s="5" customFormat="1" ht="57" customHeight="1">
      <c r="A27" s="18" t="s">
        <v>30</v>
      </c>
      <c r="B27" s="18">
        <v>18</v>
      </c>
      <c r="C27" s="147"/>
      <c r="D27" s="37" t="s">
        <v>24</v>
      </c>
      <c r="E27" s="8" t="s">
        <v>55</v>
      </c>
      <c r="F27" s="6" t="d">
        <v>2020-04-02</v>
      </c>
      <c r="G27" s="22" t="s">
        <v>88</v>
      </c>
      <c r="H27" s="7" t="s">
        <v>92</v>
      </c>
      <c r="I27" s="7" t="s">
        <v>35</v>
      </c>
      <c r="J27" s="8" t="s">
        <v>119</v>
      </c>
      <c r="K27" s="10">
        <v>150</v>
      </c>
      <c r="L27" s="10">
        <f>K27*4</f>
        <v>600</v>
      </c>
      <c r="M27" s="23">
        <v>3</v>
      </c>
      <c r="N27" s="41"/>
      <c r="O27" s="23"/>
      <c r="P27" s="23">
        <v>1</v>
      </c>
      <c r="Q27" s="24">
        <v>1</v>
      </c>
      <c r="R27" s="2"/>
      <c r="S27" s="2">
        <v>1</v>
      </c>
      <c r="T27" s="2"/>
      <c r="U27" s="2">
        <v>1</v>
      </c>
      <c r="V27" s="2"/>
      <c r="W27" s="2">
        <v>1</v>
      </c>
      <c r="X27" s="2"/>
      <c r="Y27" s="2"/>
    </row>
    <row r="28" spans="1:25" s="5" customFormat="1" ht="57" customHeight="1">
      <c r="A28" s="18" t="s">
        <v>30</v>
      </c>
      <c r="B28" s="18">
        <v>19</v>
      </c>
      <c r="C28" s="147"/>
      <c r="D28" s="37" t="s">
        <v>24</v>
      </c>
      <c r="E28" s="8" t="s">
        <v>55</v>
      </c>
      <c r="F28" s="6" t="d">
        <v>2020-04-03</v>
      </c>
      <c r="G28" s="22" t="s">
        <v>29</v>
      </c>
      <c r="H28" s="7" t="s">
        <v>34</v>
      </c>
      <c r="I28" s="7" t="s">
        <v>35</v>
      </c>
      <c r="J28" s="8" t="s">
        <v>85</v>
      </c>
      <c r="K28" s="10">
        <v>500</v>
      </c>
      <c r="L28" s="10">
        <f t="shared" si="1"/>
        <v>2000</v>
      </c>
      <c r="M28" s="23">
        <v>1</v>
      </c>
      <c r="N28" s="41">
        <v>1</v>
      </c>
      <c r="O28" s="23"/>
      <c r="P28" s="23"/>
      <c r="Q28" s="24">
        <v>1</v>
      </c>
      <c r="R28" s="2"/>
      <c r="S28" s="2"/>
      <c r="T28" s="2">
        <v>1</v>
      </c>
      <c r="U28" s="2"/>
      <c r="V28" s="2">
        <v>1</v>
      </c>
      <c r="W28" s="2">
        <v>1</v>
      </c>
      <c r="X28" s="2"/>
      <c r="Y28" s="2"/>
    </row>
    <row r="29" spans="1:25" s="5" customFormat="1" ht="57" customHeight="1">
      <c r="A29" s="18" t="s">
        <v>30</v>
      </c>
      <c r="B29" s="18">
        <v>20</v>
      </c>
      <c r="C29" s="147"/>
      <c r="D29" s="37" t="s">
        <v>36</v>
      </c>
      <c r="E29" s="8"/>
      <c r="F29" s="6" t="d">
        <v>2020-04-03</v>
      </c>
      <c r="G29" s="35" t="s">
        <v>101</v>
      </c>
      <c r="H29" s="7" t="s">
        <v>26</v>
      </c>
      <c r="I29" s="8" t="s">
        <v>102</v>
      </c>
      <c r="J29" s="8" t="s">
        <v>103</v>
      </c>
      <c r="K29" s="10">
        <f>30.55*133</f>
        <v>4063.15</v>
      </c>
      <c r="L29" s="10">
        <f t="shared" si="1"/>
        <v>16252.6</v>
      </c>
      <c r="M29" s="23">
        <v>1</v>
      </c>
      <c r="N29" s="41">
        <v>1</v>
      </c>
      <c r="O29" s="23"/>
      <c r="P29" s="23"/>
      <c r="Q29" s="24">
        <v>1</v>
      </c>
      <c r="R29" s="2"/>
      <c r="S29" s="2">
        <v>1</v>
      </c>
      <c r="T29" s="2"/>
      <c r="U29" s="2">
        <v>1</v>
      </c>
      <c r="V29" s="2"/>
      <c r="W29" s="2">
        <v>1</v>
      </c>
      <c r="X29" s="2"/>
      <c r="Y29" s="2"/>
    </row>
    <row r="30" spans="1:25" s="5" customFormat="1" ht="57" customHeight="1">
      <c r="A30" s="18" t="s">
        <v>30</v>
      </c>
      <c r="B30" s="18">
        <v>21</v>
      </c>
      <c r="C30" s="147"/>
      <c r="D30" s="37" t="s">
        <v>36</v>
      </c>
      <c r="E30" s="8"/>
      <c r="F30" s="6" t="d">
        <v>2020-04-03</v>
      </c>
      <c r="G30" s="22" t="s">
        <v>39</v>
      </c>
      <c r="H30" s="7" t="s">
        <v>26</v>
      </c>
      <c r="I30" s="8" t="s">
        <v>102</v>
      </c>
      <c r="J30" s="8" t="s">
        <v>99</v>
      </c>
      <c r="K30" s="10">
        <v>1000</v>
      </c>
      <c r="L30" s="10">
        <f t="shared" si="1"/>
        <v>4000</v>
      </c>
      <c r="M30" s="23">
        <v>1</v>
      </c>
      <c r="N30" s="41">
        <v>1</v>
      </c>
      <c r="O30" s="23"/>
      <c r="P30" s="23"/>
      <c r="Q30" s="24">
        <v>1</v>
      </c>
      <c r="R30" s="2"/>
      <c r="S30" s="2">
        <v>1</v>
      </c>
      <c r="T30" s="2"/>
      <c r="U30" s="2">
        <v>1</v>
      </c>
      <c r="V30" s="2"/>
      <c r="W30" s="2">
        <v>1</v>
      </c>
      <c r="X30" s="2"/>
      <c r="Y30" s="2"/>
    </row>
    <row r="31" spans="1:25" s="5" customFormat="1" ht="57" customHeight="1">
      <c r="A31" s="18" t="s">
        <v>30</v>
      </c>
      <c r="B31" s="18">
        <v>22</v>
      </c>
      <c r="C31" s="147"/>
      <c r="D31" s="37" t="s">
        <v>36</v>
      </c>
      <c r="E31" s="8"/>
      <c r="F31" s="6" t="d">
        <v>2020-04-03</v>
      </c>
      <c r="G31" s="22" t="s">
        <v>88</v>
      </c>
      <c r="H31" s="7" t="s">
        <v>26</v>
      </c>
      <c r="I31" s="7" t="s">
        <v>35</v>
      </c>
      <c r="J31" s="8" t="s">
        <v>99</v>
      </c>
      <c r="K31" s="10">
        <v>500</v>
      </c>
      <c r="L31" s="10">
        <f t="shared" si="1"/>
        <v>2000</v>
      </c>
      <c r="M31" s="23">
        <v>1</v>
      </c>
      <c r="N31" s="41">
        <v>1</v>
      </c>
      <c r="O31" s="23"/>
      <c r="P31" s="23"/>
      <c r="Q31" s="24"/>
      <c r="R31" s="2">
        <v>1</v>
      </c>
      <c r="S31" s="2"/>
      <c r="T31" s="2">
        <v>1</v>
      </c>
      <c r="U31" s="2"/>
      <c r="V31" s="2">
        <v>1</v>
      </c>
      <c r="W31" s="2">
        <v>1</v>
      </c>
      <c r="X31" s="2"/>
      <c r="Y31" s="2"/>
    </row>
    <row r="32" spans="1:25" s="5" customFormat="1" ht="57" customHeight="1">
      <c r="A32" s="18" t="s">
        <v>30</v>
      </c>
      <c r="B32" s="18">
        <v>23</v>
      </c>
      <c r="C32" s="147"/>
      <c r="D32" s="37" t="s">
        <v>36</v>
      </c>
      <c r="E32" s="8"/>
      <c r="F32" s="6" t="d">
        <v>2020-04-03</v>
      </c>
      <c r="G32" s="22" t="s">
        <v>88</v>
      </c>
      <c r="H32" s="7" t="s">
        <v>120</v>
      </c>
      <c r="I32" s="7" t="s">
        <v>35</v>
      </c>
      <c r="J32" s="8" t="s">
        <v>99</v>
      </c>
      <c r="K32" s="10">
        <v>500</v>
      </c>
      <c r="L32" s="10">
        <f>K32*4</f>
        <v>2000</v>
      </c>
      <c r="M32" s="23">
        <v>1</v>
      </c>
      <c r="N32" s="41">
        <v>1</v>
      </c>
      <c r="O32" s="23"/>
      <c r="P32" s="23"/>
      <c r="Q32" s="24"/>
      <c r="R32" s="2">
        <v>1</v>
      </c>
      <c r="S32" s="2"/>
      <c r="T32" s="2">
        <v>1</v>
      </c>
      <c r="U32" s="2"/>
      <c r="V32" s="2">
        <v>1</v>
      </c>
      <c r="W32" s="2">
        <v>1</v>
      </c>
      <c r="X32" s="2"/>
      <c r="Y32" s="2"/>
    </row>
    <row r="33" spans="1:25" s="5" customFormat="1" ht="57" customHeight="1">
      <c r="A33" s="18" t="s">
        <v>30</v>
      </c>
      <c r="B33" s="18">
        <v>24</v>
      </c>
      <c r="C33" s="147"/>
      <c r="D33" s="37" t="s">
        <v>36</v>
      </c>
      <c r="E33" s="8"/>
      <c r="F33" s="6" t="d">
        <v>2020-04-04</v>
      </c>
      <c r="G33" s="22" t="s">
        <v>101</v>
      </c>
      <c r="H33" s="7" t="s">
        <v>27</v>
      </c>
      <c r="I33" s="8" t="s">
        <v>106</v>
      </c>
      <c r="J33" s="8" t="s">
        <v>108</v>
      </c>
      <c r="K33" s="10">
        <v>2754.12</v>
      </c>
      <c r="L33" s="10">
        <f t="shared" si="1"/>
        <v>11016.48</v>
      </c>
      <c r="M33" s="23">
        <v>1</v>
      </c>
      <c r="N33" s="41">
        <v>1</v>
      </c>
      <c r="O33" s="23"/>
      <c r="P33" s="23"/>
      <c r="Q33" s="24">
        <v>1</v>
      </c>
      <c r="R33" s="2"/>
      <c r="S33" s="2">
        <v>1</v>
      </c>
      <c r="T33" s="2"/>
      <c r="U33" s="2">
        <v>1</v>
      </c>
      <c r="V33" s="2"/>
      <c r="W33" s="2">
        <v>1</v>
      </c>
      <c r="X33" s="2"/>
      <c r="Y33" s="2"/>
    </row>
    <row r="34" spans="1:25" s="5" customFormat="1" ht="57" customHeight="1">
      <c r="A34" s="18" t="s">
        <v>30</v>
      </c>
      <c r="B34" s="18">
        <v>25</v>
      </c>
      <c r="C34" s="147"/>
      <c r="D34" s="37" t="s">
        <v>36</v>
      </c>
      <c r="E34" s="8"/>
      <c r="F34" s="6" t="d">
        <v>2020-04-04</v>
      </c>
      <c r="G34" s="22" t="s">
        <v>107</v>
      </c>
      <c r="H34" s="7" t="s">
        <v>27</v>
      </c>
      <c r="I34" s="8" t="s">
        <v>106</v>
      </c>
      <c r="J34" s="8" t="s">
        <v>93</v>
      </c>
      <c r="K34" s="10">
        <v>500</v>
      </c>
      <c r="L34" s="10">
        <f t="shared" si="1"/>
        <v>2000</v>
      </c>
      <c r="M34" s="23">
        <v>1</v>
      </c>
      <c r="N34" s="41">
        <v>1</v>
      </c>
      <c r="O34" s="23"/>
      <c r="P34" s="23"/>
      <c r="Q34" s="24">
        <v>1</v>
      </c>
      <c r="R34" s="2"/>
      <c r="S34" s="2">
        <v>1</v>
      </c>
      <c r="T34" s="2"/>
      <c r="U34" s="2">
        <v>1</v>
      </c>
      <c r="V34" s="2"/>
      <c r="W34" s="2">
        <v>1</v>
      </c>
      <c r="X34" s="2"/>
      <c r="Y34" s="2"/>
    </row>
    <row r="35" spans="1:25" s="5" customFormat="1" ht="57" customHeight="1">
      <c r="A35" s="18" t="s">
        <v>30</v>
      </c>
      <c r="B35" s="18">
        <v>26</v>
      </c>
      <c r="C35" s="147"/>
      <c r="D35" s="37" t="s">
        <v>36</v>
      </c>
      <c r="E35" s="8"/>
      <c r="F35" s="6" t="d">
        <v>2020-04-04</v>
      </c>
      <c r="G35" s="22" t="s">
        <v>109</v>
      </c>
      <c r="H35" s="7" t="s">
        <v>94</v>
      </c>
      <c r="I35" s="29" t="s">
        <v>110</v>
      </c>
      <c r="J35" s="8" t="s">
        <v>95</v>
      </c>
      <c r="K35" s="10">
        <f>600*1.07</f>
        <v>642</v>
      </c>
      <c r="L35" s="10">
        <f t="shared" si="1"/>
        <v>2568</v>
      </c>
      <c r="M35" s="23">
        <v>1</v>
      </c>
      <c r="N35" s="41">
        <v>1</v>
      </c>
      <c r="O35" s="23"/>
      <c r="P35" s="23"/>
      <c r="Q35" s="24">
        <v>1</v>
      </c>
      <c r="R35" s="2"/>
      <c r="S35" s="2">
        <v>1</v>
      </c>
      <c r="T35" s="2"/>
      <c r="U35" s="2">
        <v>1</v>
      </c>
      <c r="V35" s="2"/>
      <c r="W35" s="2">
        <v>1</v>
      </c>
      <c r="X35" s="2"/>
      <c r="Y35" s="2"/>
    </row>
    <row r="36" spans="1:25" s="5" customFormat="1" ht="57" customHeight="1">
      <c r="A36" s="18" t="s">
        <v>30</v>
      </c>
      <c r="B36" s="18">
        <v>27</v>
      </c>
      <c r="C36" s="147"/>
      <c r="D36" s="37" t="s">
        <v>36</v>
      </c>
      <c r="E36" s="8"/>
      <c r="F36" s="6" t="d">
        <v>2020-04-04</v>
      </c>
      <c r="G36" s="22" t="s">
        <v>107</v>
      </c>
      <c r="H36" s="7" t="s">
        <v>32</v>
      </c>
      <c r="I36" s="29" t="s">
        <v>111</v>
      </c>
      <c r="J36" s="8" t="s">
        <v>96</v>
      </c>
      <c r="K36" s="10">
        <f>540*5</f>
        <v>2700</v>
      </c>
      <c r="L36" s="10">
        <f t="shared" si="1"/>
        <v>10800</v>
      </c>
      <c r="M36" s="23">
        <v>1</v>
      </c>
      <c r="N36" s="41">
        <v>1</v>
      </c>
      <c r="O36" s="23"/>
      <c r="P36" s="23"/>
      <c r="Q36" s="24">
        <v>1</v>
      </c>
      <c r="R36" s="2"/>
      <c r="S36" s="2">
        <v>1</v>
      </c>
      <c r="T36" s="2"/>
      <c r="U36" s="2">
        <v>1</v>
      </c>
      <c r="V36" s="2"/>
      <c r="W36" s="2">
        <v>1</v>
      </c>
      <c r="X36" s="2"/>
      <c r="Y36" s="2"/>
    </row>
    <row r="37" spans="1:25" s="5" customFormat="1" ht="57" customHeight="1">
      <c r="A37" s="18" t="s">
        <v>30</v>
      </c>
      <c r="B37" s="18">
        <v>28</v>
      </c>
      <c r="C37" s="147"/>
      <c r="D37" s="37" t="s">
        <v>36</v>
      </c>
      <c r="E37" s="8"/>
      <c r="F37" s="6" t="d">
        <v>2020-04-04</v>
      </c>
      <c r="G37" s="22" t="s">
        <v>39</v>
      </c>
      <c r="H37" s="7" t="s">
        <v>32</v>
      </c>
      <c r="I37" s="7" t="s">
        <v>23</v>
      </c>
      <c r="J37" s="8" t="s">
        <v>96</v>
      </c>
      <c r="K37" s="10">
        <v>1000</v>
      </c>
      <c r="L37" s="10">
        <f t="shared" si="1"/>
        <v>4000</v>
      </c>
      <c r="M37" s="23">
        <v>1</v>
      </c>
      <c r="N37" s="41">
        <v>1</v>
      </c>
      <c r="O37" s="23"/>
      <c r="P37" s="23"/>
      <c r="Q37" s="24">
        <v>1</v>
      </c>
      <c r="R37" s="2"/>
      <c r="S37" s="2">
        <v>1</v>
      </c>
      <c r="T37" s="2"/>
      <c r="U37" s="2">
        <v>1</v>
      </c>
      <c r="V37" s="2"/>
      <c r="W37" s="2">
        <v>1</v>
      </c>
      <c r="X37" s="2"/>
      <c r="Y37" s="2"/>
    </row>
    <row r="38" spans="1:25" s="5" customFormat="1" ht="57" customHeight="1">
      <c r="A38" s="18" t="s">
        <v>30</v>
      </c>
      <c r="B38" s="18">
        <v>29</v>
      </c>
      <c r="C38" s="147"/>
      <c r="D38" s="37" t="s">
        <v>24</v>
      </c>
      <c r="E38" s="8" t="s">
        <v>55</v>
      </c>
      <c r="F38" s="6" t="d">
        <v>2020-04-05</v>
      </c>
      <c r="G38" s="22" t="s">
        <v>29</v>
      </c>
      <c r="H38" s="7" t="s">
        <v>121</v>
      </c>
      <c r="I38" s="7" t="s">
        <v>35</v>
      </c>
      <c r="J38" s="8" t="s">
        <v>122</v>
      </c>
      <c r="K38" s="10">
        <v>250</v>
      </c>
      <c r="L38" s="10">
        <f t="shared" si="1"/>
        <v>1000</v>
      </c>
      <c r="M38" s="23">
        <v>3</v>
      </c>
      <c r="N38" s="41"/>
      <c r="O38" s="23"/>
      <c r="P38" s="23">
        <v>1</v>
      </c>
      <c r="Q38" s="24">
        <v>1</v>
      </c>
      <c r="R38" s="2"/>
      <c r="S38" s="2">
        <v>1</v>
      </c>
      <c r="T38" s="2"/>
      <c r="U38" s="2">
        <v>1</v>
      </c>
      <c r="V38" s="2"/>
      <c r="W38" s="2">
        <v>1</v>
      </c>
      <c r="X38" s="2"/>
      <c r="Y38" s="2"/>
    </row>
    <row r="39" spans="1:25" s="5" customFormat="1" ht="57" customHeight="1">
      <c r="A39" s="18" t="s">
        <v>30</v>
      </c>
      <c r="B39" s="18">
        <v>30</v>
      </c>
      <c r="C39" s="147"/>
      <c r="D39" s="37" t="s">
        <v>24</v>
      </c>
      <c r="E39" s="8" t="s">
        <v>133</v>
      </c>
      <c r="F39" s="6" t="d">
        <v>2020-04-08</v>
      </c>
      <c r="G39" s="15" t="s">
        <v>39</v>
      </c>
      <c r="H39" s="7" t="s">
        <v>76</v>
      </c>
      <c r="I39" s="7" t="s">
        <v>23</v>
      </c>
      <c r="J39" s="8" t="s">
        <v>75</v>
      </c>
      <c r="K39" s="9">
        <v>300</v>
      </c>
      <c r="L39" s="10">
        <f t="shared" si="1"/>
        <v>1200</v>
      </c>
      <c r="M39" s="23">
        <v>2</v>
      </c>
      <c r="N39" s="41"/>
      <c r="O39" s="23">
        <v>1</v>
      </c>
      <c r="P39" s="25"/>
      <c r="Q39" s="25">
        <v>1</v>
      </c>
      <c r="R39" s="2"/>
      <c r="S39" s="2">
        <v>1</v>
      </c>
      <c r="T39" s="2"/>
      <c r="U39" s="2">
        <v>1</v>
      </c>
      <c r="V39" s="2"/>
      <c r="W39" s="2">
        <v>1</v>
      </c>
      <c r="X39" s="2"/>
      <c r="Y39" s="2"/>
    </row>
    <row r="40" spans="1:25" s="5" customFormat="1" ht="57" customHeight="1">
      <c r="A40" s="18" t="s">
        <v>30</v>
      </c>
      <c r="B40" s="18">
        <v>31</v>
      </c>
      <c r="C40" s="147"/>
      <c r="D40" s="37" t="s">
        <v>24</v>
      </c>
      <c r="E40" s="8" t="s">
        <v>133</v>
      </c>
      <c r="F40" s="6" t="d">
        <v>2020-04-08</v>
      </c>
      <c r="G40" s="22" t="s">
        <v>39</v>
      </c>
      <c r="H40" s="7" t="s">
        <v>46</v>
      </c>
      <c r="I40" s="2" t="s">
        <v>23</v>
      </c>
      <c r="J40" s="8" t="s">
        <v>45</v>
      </c>
      <c r="K40" s="10">
        <v>1000</v>
      </c>
      <c r="L40" s="10">
        <f t="shared" si="1"/>
        <v>4000</v>
      </c>
      <c r="M40" s="23">
        <v>1</v>
      </c>
      <c r="N40" s="41">
        <v>1</v>
      </c>
      <c r="O40" s="23"/>
      <c r="P40" s="23"/>
      <c r="Q40" s="24">
        <v>1</v>
      </c>
      <c r="R40" s="2"/>
      <c r="S40" s="2">
        <v>1</v>
      </c>
      <c r="T40" s="2"/>
      <c r="U40" s="2">
        <v>1</v>
      </c>
      <c r="V40" s="2"/>
      <c r="W40" s="2">
        <v>1</v>
      </c>
      <c r="X40" s="2"/>
      <c r="Y40" s="2"/>
    </row>
    <row r="41" spans="1:25" s="5" customFormat="1" ht="57" customHeight="1">
      <c r="A41" s="18" t="s">
        <v>30</v>
      </c>
      <c r="B41" s="18">
        <v>32</v>
      </c>
      <c r="C41" s="147"/>
      <c r="D41" s="37" t="s">
        <v>24</v>
      </c>
      <c r="E41" s="8" t="s">
        <v>134</v>
      </c>
      <c r="F41" s="6" t="d">
        <v>2020-04-08</v>
      </c>
      <c r="G41" s="22" t="s">
        <v>88</v>
      </c>
      <c r="H41" s="7" t="s">
        <v>46</v>
      </c>
      <c r="I41" s="2" t="s">
        <v>23</v>
      </c>
      <c r="J41" s="8" t="s">
        <v>45</v>
      </c>
      <c r="K41" s="10">
        <v>250</v>
      </c>
      <c r="L41" s="10">
        <f t="shared" si="1"/>
        <v>1000</v>
      </c>
      <c r="M41" s="23">
        <v>1</v>
      </c>
      <c r="N41" s="41">
        <v>1</v>
      </c>
      <c r="O41" s="23"/>
      <c r="P41" s="23"/>
      <c r="Q41" s="24">
        <v>1</v>
      </c>
      <c r="R41" s="2"/>
      <c r="S41" s="2"/>
      <c r="T41" s="2">
        <v>1</v>
      </c>
      <c r="U41" s="2"/>
      <c r="V41" s="2">
        <v>1</v>
      </c>
      <c r="W41" s="2">
        <v>1</v>
      </c>
      <c r="X41" s="2"/>
      <c r="Y41" s="2"/>
    </row>
    <row r="42" spans="1:25" s="5" customFormat="1" ht="57" customHeight="1">
      <c r="A42" s="18" t="s">
        <v>30</v>
      </c>
      <c r="B42" s="18">
        <v>33</v>
      </c>
      <c r="C42" s="147"/>
      <c r="D42" s="37" t="s">
        <v>24</v>
      </c>
      <c r="E42" s="8" t="s">
        <v>134</v>
      </c>
      <c r="F42" s="6" t="d">
        <v>2020-04-08</v>
      </c>
      <c r="G42" s="15" t="s">
        <v>39</v>
      </c>
      <c r="H42" s="7" t="s">
        <v>44</v>
      </c>
      <c r="I42" s="2" t="s">
        <v>23</v>
      </c>
      <c r="J42" s="8" t="s">
        <v>47</v>
      </c>
      <c r="K42" s="10">
        <v>500</v>
      </c>
      <c r="L42" s="10">
        <f t="shared" si="1"/>
        <v>2000</v>
      </c>
      <c r="M42" s="23">
        <v>2</v>
      </c>
      <c r="N42" s="41"/>
      <c r="O42" s="23">
        <v>1</v>
      </c>
      <c r="P42" s="25"/>
      <c r="Q42" s="25">
        <v>1</v>
      </c>
      <c r="R42" s="2"/>
      <c r="S42" s="2"/>
      <c r="T42" s="2">
        <v>1</v>
      </c>
      <c r="U42" s="2"/>
      <c r="V42" s="2">
        <v>1</v>
      </c>
      <c r="W42" s="2">
        <v>1</v>
      </c>
      <c r="X42" s="2"/>
      <c r="Y42" s="2"/>
    </row>
    <row r="43" spans="1:25" ht="57" customHeight="1">
      <c r="A43" s="18" t="s">
        <v>30</v>
      </c>
      <c r="B43" s="18">
        <v>34</v>
      </c>
      <c r="C43" s="147"/>
      <c r="D43" s="37" t="s">
        <v>24</v>
      </c>
      <c r="E43" s="8" t="s">
        <v>134</v>
      </c>
      <c r="F43" s="6" t="d">
        <v>2020-04-08</v>
      </c>
      <c r="G43" s="15" t="s">
        <v>88</v>
      </c>
      <c r="H43" s="7" t="s">
        <v>37</v>
      </c>
      <c r="I43" s="2" t="s">
        <v>35</v>
      </c>
      <c r="J43" s="8" t="s">
        <v>89</v>
      </c>
      <c r="K43" s="10">
        <v>200</v>
      </c>
      <c r="L43" s="10">
        <f t="shared" si="1"/>
        <v>800</v>
      </c>
      <c r="M43" s="23">
        <v>2</v>
      </c>
      <c r="N43" s="41"/>
      <c r="O43" s="23">
        <v>1</v>
      </c>
      <c r="P43" s="25"/>
      <c r="Q43" s="25"/>
      <c r="R43" s="2">
        <v>1</v>
      </c>
      <c r="S43" s="2"/>
      <c r="T43" s="2">
        <v>1</v>
      </c>
      <c r="U43" s="2"/>
      <c r="V43" s="2">
        <v>1</v>
      </c>
      <c r="W43" s="2">
        <v>1</v>
      </c>
      <c r="X43" s="2"/>
      <c r="Y43" s="2"/>
    </row>
    <row r="44" spans="1:25" s="5" customFormat="1" ht="57" customHeight="1">
      <c r="A44" s="18" t="s">
        <v>30</v>
      </c>
      <c r="B44" s="18">
        <v>35</v>
      </c>
      <c r="C44" s="147"/>
      <c r="D44" s="37" t="s">
        <v>24</v>
      </c>
      <c r="E44" s="8" t="s">
        <v>134</v>
      </c>
      <c r="F44" s="6" t="d">
        <v>2020-04-08</v>
      </c>
      <c r="G44" s="15" t="s">
        <v>39</v>
      </c>
      <c r="H44" s="7" t="s">
        <v>44</v>
      </c>
      <c r="I44" s="7" t="s">
        <v>23</v>
      </c>
      <c r="J44" s="8" t="s">
        <v>43</v>
      </c>
      <c r="K44" s="10">
        <v>500</v>
      </c>
      <c r="L44" s="10">
        <f t="shared" si="1"/>
        <v>2000</v>
      </c>
      <c r="M44" s="23">
        <v>2</v>
      </c>
      <c r="N44" s="41"/>
      <c r="O44" s="23">
        <v>1</v>
      </c>
      <c r="P44" s="23"/>
      <c r="Q44" s="24">
        <v>1</v>
      </c>
      <c r="R44" s="2"/>
      <c r="S44" s="2">
        <v>1</v>
      </c>
      <c r="T44" s="2"/>
      <c r="U44" s="2">
        <v>1</v>
      </c>
      <c r="V44" s="2"/>
      <c r="W44" s="2">
        <v>1</v>
      </c>
      <c r="X44" s="2"/>
      <c r="Y44" s="2"/>
    </row>
    <row r="45" spans="1:25" s="5" customFormat="1" ht="57" customHeight="1">
      <c r="A45" s="18" t="s">
        <v>30</v>
      </c>
      <c r="B45" s="18">
        <v>36</v>
      </c>
      <c r="C45" s="147"/>
      <c r="D45" s="37" t="s">
        <v>24</v>
      </c>
      <c r="E45" s="8" t="s">
        <v>134</v>
      </c>
      <c r="F45" s="12" t="d">
        <v>2020-04-08</v>
      </c>
      <c r="G45" s="15" t="s">
        <v>88</v>
      </c>
      <c r="H45" s="7" t="s">
        <v>44</v>
      </c>
      <c r="I45" s="2" t="s">
        <v>35</v>
      </c>
      <c r="J45" s="19" t="s">
        <v>59</v>
      </c>
      <c r="K45" s="10">
        <v>200</v>
      </c>
      <c r="L45" s="10">
        <f t="shared" si="1"/>
        <v>800</v>
      </c>
      <c r="M45" s="23">
        <v>2</v>
      </c>
      <c r="N45" s="41"/>
      <c r="O45" s="23">
        <v>1</v>
      </c>
      <c r="P45" s="25"/>
      <c r="Q45" s="25"/>
      <c r="R45" s="2">
        <v>1</v>
      </c>
      <c r="S45" s="2"/>
      <c r="T45" s="2">
        <v>1</v>
      </c>
      <c r="U45" s="2"/>
      <c r="V45" s="2">
        <v>1</v>
      </c>
      <c r="W45" s="2">
        <v>1</v>
      </c>
      <c r="X45" s="2"/>
      <c r="Y45" s="2"/>
    </row>
    <row r="46" spans="1:25" s="5" customFormat="1" ht="57" customHeight="1">
      <c r="A46" s="18" t="s">
        <v>30</v>
      </c>
      <c r="B46" s="18">
        <v>37</v>
      </c>
      <c r="C46" s="147"/>
      <c r="D46" s="37" t="s">
        <v>24</v>
      </c>
      <c r="E46" s="8" t="s">
        <v>134</v>
      </c>
      <c r="F46" s="6" t="d">
        <v>2020-04-08</v>
      </c>
      <c r="G46" s="15" t="s">
        <v>39</v>
      </c>
      <c r="H46" s="7" t="s">
        <v>48</v>
      </c>
      <c r="I46" s="2" t="s">
        <v>23</v>
      </c>
      <c r="J46" s="18" t="s">
        <v>49</v>
      </c>
      <c r="K46" s="3">
        <v>1000</v>
      </c>
      <c r="L46" s="10">
        <f t="shared" si="1"/>
        <v>4000</v>
      </c>
      <c r="M46" s="23">
        <v>1</v>
      </c>
      <c r="N46" s="41">
        <v>1</v>
      </c>
      <c r="O46" s="23"/>
      <c r="P46" s="23"/>
      <c r="Q46" s="24">
        <v>1</v>
      </c>
      <c r="R46" s="2"/>
      <c r="S46" s="2">
        <v>1</v>
      </c>
      <c r="T46" s="2"/>
      <c r="U46" s="2">
        <v>1</v>
      </c>
      <c r="V46" s="2"/>
      <c r="W46" s="2">
        <v>1</v>
      </c>
      <c r="X46" s="2"/>
      <c r="Y46" s="2"/>
    </row>
    <row r="47" spans="1:25" ht="57" customHeight="1">
      <c r="A47" s="18" t="s">
        <v>30</v>
      </c>
      <c r="B47" s="18">
        <v>38</v>
      </c>
      <c r="C47" s="147"/>
      <c r="D47" s="37" t="s">
        <v>24</v>
      </c>
      <c r="E47" s="8" t="s">
        <v>134</v>
      </c>
      <c r="F47" s="6" t="d">
        <v>2020-04-08</v>
      </c>
      <c r="G47" s="22" t="s">
        <v>39</v>
      </c>
      <c r="H47" s="7" t="s">
        <v>74</v>
      </c>
      <c r="I47" s="7" t="s">
        <v>23</v>
      </c>
      <c r="J47" s="8" t="s">
        <v>47</v>
      </c>
      <c r="K47" s="10">
        <v>500</v>
      </c>
      <c r="L47" s="10">
        <f t="shared" si="1"/>
        <v>2000</v>
      </c>
      <c r="M47" s="23">
        <v>2</v>
      </c>
      <c r="N47" s="41"/>
      <c r="O47" s="23">
        <v>1</v>
      </c>
      <c r="P47" s="23"/>
      <c r="Q47" s="24">
        <v>1</v>
      </c>
      <c r="R47" s="2"/>
      <c r="S47" s="2"/>
      <c r="T47" s="2">
        <v>1</v>
      </c>
      <c r="U47" s="2"/>
      <c r="V47" s="2">
        <v>1</v>
      </c>
      <c r="W47" s="2">
        <v>1</v>
      </c>
      <c r="X47" s="2"/>
      <c r="Y47" s="2"/>
    </row>
    <row r="48" spans="1:25" ht="57" customHeight="1">
      <c r="A48" s="18" t="s">
        <v>30</v>
      </c>
      <c r="B48" s="18">
        <v>39</v>
      </c>
      <c r="C48" s="147"/>
      <c r="D48" s="37" t="s">
        <v>36</v>
      </c>
      <c r="E48" s="8"/>
      <c r="F48" s="6" t="d">
        <v>2020-04-08</v>
      </c>
      <c r="G48" s="15" t="s">
        <v>88</v>
      </c>
      <c r="H48" s="7" t="s">
        <v>63</v>
      </c>
      <c r="I48" s="2" t="s">
        <v>35</v>
      </c>
      <c r="J48" s="14" t="s">
        <v>64</v>
      </c>
      <c r="K48" s="10">
        <v>300</v>
      </c>
      <c r="L48" s="10">
        <f t="shared" si="1"/>
        <v>1200</v>
      </c>
      <c r="M48" s="23">
        <v>1</v>
      </c>
      <c r="N48" s="41">
        <v>1</v>
      </c>
      <c r="O48" s="23"/>
      <c r="P48" s="23"/>
      <c r="Q48" s="24">
        <v>1</v>
      </c>
      <c r="R48" s="2"/>
      <c r="S48" s="2">
        <v>1</v>
      </c>
      <c r="T48" s="2"/>
      <c r="U48" s="2">
        <v>1</v>
      </c>
      <c r="V48" s="2"/>
      <c r="W48" s="2">
        <v>1</v>
      </c>
      <c r="X48" s="2"/>
      <c r="Y48" s="2"/>
    </row>
    <row r="49" spans="1:25" ht="57" customHeight="1">
      <c r="A49" s="18" t="s">
        <v>30</v>
      </c>
      <c r="B49" s="18">
        <v>40</v>
      </c>
      <c r="C49" s="147"/>
      <c r="D49" s="37" t="s">
        <v>24</v>
      </c>
      <c r="E49" s="8" t="s">
        <v>134</v>
      </c>
      <c r="F49" s="6" t="d">
        <v>2020-04-08</v>
      </c>
      <c r="G49" s="22" t="s">
        <v>39</v>
      </c>
      <c r="H49" s="7" t="s">
        <v>123</v>
      </c>
      <c r="I49" s="2" t="s">
        <v>35</v>
      </c>
      <c r="J49" s="14" t="s">
        <v>47</v>
      </c>
      <c r="K49" s="10">
        <v>200</v>
      </c>
      <c r="L49" s="10">
        <f t="shared" si="1"/>
        <v>800</v>
      </c>
      <c r="M49" s="23">
        <v>2</v>
      </c>
      <c r="N49" s="41"/>
      <c r="O49" s="23">
        <v>1</v>
      </c>
      <c r="P49" s="23"/>
      <c r="Q49" s="24">
        <v>1</v>
      </c>
      <c r="R49" s="2"/>
      <c r="S49" s="2"/>
      <c r="T49" s="2">
        <v>1</v>
      </c>
      <c r="U49" s="2"/>
      <c r="V49" s="2">
        <v>1</v>
      </c>
      <c r="W49" s="2">
        <v>1</v>
      </c>
      <c r="X49" s="2"/>
      <c r="Y49" s="2"/>
    </row>
    <row r="50" spans="1:25" s="5" customFormat="1" ht="57" customHeight="1">
      <c r="A50" s="18" t="s">
        <v>30</v>
      </c>
      <c r="B50" s="18">
        <v>41</v>
      </c>
      <c r="C50" s="147"/>
      <c r="D50" s="37" t="s">
        <v>24</v>
      </c>
      <c r="E50" s="38" t="s">
        <v>134</v>
      </c>
      <c r="F50" s="6" t="d">
        <v>2020-04-08</v>
      </c>
      <c r="G50" s="22" t="s">
        <v>39</v>
      </c>
      <c r="H50" s="7" t="s">
        <v>41</v>
      </c>
      <c r="I50" s="2" t="s">
        <v>23</v>
      </c>
      <c r="J50" s="8" t="s">
        <v>42</v>
      </c>
      <c r="K50" s="10">
        <v>1000</v>
      </c>
      <c r="L50" s="10">
        <f t="shared" si="1"/>
        <v>4000</v>
      </c>
      <c r="M50" s="23">
        <v>1</v>
      </c>
      <c r="N50" s="41">
        <v>1</v>
      </c>
      <c r="O50" s="23"/>
      <c r="P50" s="23"/>
      <c r="Q50" s="24">
        <v>1</v>
      </c>
      <c r="R50" s="2"/>
      <c r="S50" s="2">
        <v>1</v>
      </c>
      <c r="T50" s="2"/>
      <c r="U50" s="2">
        <v>1</v>
      </c>
      <c r="V50" s="2"/>
      <c r="W50" s="2">
        <v>1</v>
      </c>
      <c r="X50" s="2"/>
      <c r="Y50" s="2"/>
    </row>
    <row r="51" spans="1:25" s="5" customFormat="1" ht="57" customHeight="1">
      <c r="A51" s="18" t="s">
        <v>30</v>
      </c>
      <c r="B51" s="18">
        <v>42</v>
      </c>
      <c r="C51" s="147"/>
      <c r="D51" s="37" t="s">
        <v>24</v>
      </c>
      <c r="E51" s="38" t="s">
        <v>134</v>
      </c>
      <c r="F51" s="6" t="d">
        <v>2020-04-08</v>
      </c>
      <c r="G51" s="22" t="s">
        <v>29</v>
      </c>
      <c r="H51" s="7" t="s">
        <v>41</v>
      </c>
      <c r="I51" s="2" t="s">
        <v>23</v>
      </c>
      <c r="J51" s="8" t="s">
        <v>42</v>
      </c>
      <c r="K51" s="10">
        <v>500</v>
      </c>
      <c r="L51" s="10">
        <f t="shared" si="1"/>
        <v>2000</v>
      </c>
      <c r="M51" s="23">
        <v>1</v>
      </c>
      <c r="N51" s="41">
        <v>1</v>
      </c>
      <c r="O51" s="23"/>
      <c r="P51" s="23"/>
      <c r="Q51" s="24"/>
      <c r="R51" s="2">
        <v>1</v>
      </c>
      <c r="S51" s="2"/>
      <c r="T51" s="2">
        <v>1</v>
      </c>
      <c r="U51" s="2"/>
      <c r="V51" s="2">
        <v>1</v>
      </c>
      <c r="W51" s="2">
        <v>1</v>
      </c>
      <c r="X51" s="2"/>
      <c r="Y51" s="2"/>
    </row>
    <row r="52" spans="1:25" s="5" customFormat="1" ht="57" customHeight="1">
      <c r="A52" s="18" t="s">
        <v>30</v>
      </c>
      <c r="B52" s="18">
        <v>43</v>
      </c>
      <c r="C52" s="147"/>
      <c r="D52" s="37" t="s">
        <v>24</v>
      </c>
      <c r="E52" s="38" t="s">
        <v>134</v>
      </c>
      <c r="F52" s="6" t="d">
        <v>2020-04-08</v>
      </c>
      <c r="G52" s="22" t="s">
        <v>39</v>
      </c>
      <c r="H52" s="7" t="s">
        <v>82</v>
      </c>
      <c r="I52" s="7" t="s">
        <v>23</v>
      </c>
      <c r="J52" s="8" t="s">
        <v>83</v>
      </c>
      <c r="K52" s="10">
        <v>300</v>
      </c>
      <c r="L52" s="10">
        <f t="shared" si="1"/>
        <v>1200</v>
      </c>
      <c r="M52" s="23">
        <v>2</v>
      </c>
      <c r="N52" s="41"/>
      <c r="O52" s="23">
        <v>1</v>
      </c>
      <c r="P52" s="23"/>
      <c r="Q52" s="24">
        <v>1</v>
      </c>
      <c r="R52" s="2"/>
      <c r="S52" s="2"/>
      <c r="T52" s="2">
        <v>1</v>
      </c>
      <c r="U52" s="2"/>
      <c r="V52" s="2">
        <v>1</v>
      </c>
      <c r="W52" s="2">
        <v>1</v>
      </c>
      <c r="X52" s="2"/>
      <c r="Y52" s="2"/>
    </row>
    <row r="53" spans="1:25" s="5" customFormat="1" ht="57" customHeight="1">
      <c r="A53" s="18" t="s">
        <v>30</v>
      </c>
      <c r="B53" s="18">
        <v>44</v>
      </c>
      <c r="C53" s="147"/>
      <c r="D53" s="37" t="s">
        <v>24</v>
      </c>
      <c r="E53" s="38" t="s">
        <v>134</v>
      </c>
      <c r="F53" s="6" t="d">
        <v>2020-04-08</v>
      </c>
      <c r="G53" s="22" t="s">
        <v>39</v>
      </c>
      <c r="H53" s="7" t="s">
        <v>80</v>
      </c>
      <c r="I53" s="7" t="s">
        <v>23</v>
      </c>
      <c r="J53" s="8" t="s">
        <v>81</v>
      </c>
      <c r="K53" s="10">
        <v>1000</v>
      </c>
      <c r="L53" s="10">
        <f t="shared" si="1"/>
        <v>4000</v>
      </c>
      <c r="M53" s="23">
        <v>1</v>
      </c>
      <c r="N53" s="41">
        <v>1</v>
      </c>
      <c r="O53" s="23"/>
      <c r="P53" s="23"/>
      <c r="Q53" s="24">
        <v>1</v>
      </c>
      <c r="R53" s="2"/>
      <c r="S53" s="2">
        <v>1</v>
      </c>
      <c r="T53" s="2"/>
      <c r="U53" s="2">
        <v>1</v>
      </c>
      <c r="V53" s="2"/>
      <c r="W53" s="2">
        <v>1</v>
      </c>
      <c r="X53" s="2"/>
      <c r="Y53" s="2"/>
    </row>
    <row r="54" spans="1:25" s="5" customFormat="1" ht="57" customHeight="1">
      <c r="A54" s="18" t="s">
        <v>30</v>
      </c>
      <c r="B54" s="18">
        <v>45</v>
      </c>
      <c r="C54" s="147"/>
      <c r="D54" s="37" t="s">
        <v>24</v>
      </c>
      <c r="E54" s="38" t="s">
        <v>134</v>
      </c>
      <c r="F54" s="6" t="d">
        <v>2020-04-09</v>
      </c>
      <c r="G54" s="22" t="s">
        <v>112</v>
      </c>
      <c r="H54" s="2" t="s">
        <v>57</v>
      </c>
      <c r="I54" s="2" t="s">
        <v>35</v>
      </c>
      <c r="J54" s="19" t="s">
        <v>58</v>
      </c>
      <c r="K54" s="3">
        <v>500</v>
      </c>
      <c r="L54" s="10">
        <f>K54*4</f>
        <v>2000</v>
      </c>
      <c r="M54" s="23">
        <v>2</v>
      </c>
      <c r="N54" s="41"/>
      <c r="O54" s="23">
        <v>1</v>
      </c>
      <c r="P54" s="23"/>
      <c r="Q54" s="25">
        <v>1</v>
      </c>
      <c r="R54" s="2"/>
      <c r="S54" s="2">
        <v>1</v>
      </c>
      <c r="T54" s="2"/>
      <c r="U54" s="2">
        <v>1</v>
      </c>
      <c r="V54" s="2"/>
      <c r="W54" s="2">
        <v>1</v>
      </c>
      <c r="X54" s="16"/>
      <c r="Y54" s="2"/>
    </row>
    <row r="55" spans="1:25" s="5" customFormat="1" ht="57" customHeight="1">
      <c r="A55" s="18" t="s">
        <v>30</v>
      </c>
      <c r="B55" s="18">
        <v>46</v>
      </c>
      <c r="C55" s="147"/>
      <c r="D55" s="37" t="s">
        <v>24</v>
      </c>
      <c r="E55" s="38" t="s">
        <v>134</v>
      </c>
      <c r="F55" s="6" t="d">
        <v>2020-04-09</v>
      </c>
      <c r="G55" s="22" t="s">
        <v>39</v>
      </c>
      <c r="H55" s="7" t="s">
        <v>51</v>
      </c>
      <c r="I55" s="2" t="s">
        <v>23</v>
      </c>
      <c r="J55" s="18" t="s">
        <v>50</v>
      </c>
      <c r="K55" s="3">
        <v>300</v>
      </c>
      <c r="L55" s="10">
        <f t="shared" si="1"/>
        <v>1200</v>
      </c>
      <c r="M55" s="23">
        <v>3</v>
      </c>
      <c r="N55" s="41"/>
      <c r="O55" s="23"/>
      <c r="P55" s="25">
        <v>1</v>
      </c>
      <c r="Q55" s="25">
        <v>1</v>
      </c>
      <c r="R55" s="2"/>
      <c r="S55" s="2">
        <v>1</v>
      </c>
      <c r="T55" s="2"/>
      <c r="U55" s="2">
        <v>1</v>
      </c>
      <c r="V55" s="2"/>
      <c r="W55" s="2">
        <v>1</v>
      </c>
      <c r="X55" s="2"/>
      <c r="Y55" s="2"/>
    </row>
    <row r="56" spans="1:25" ht="57" customHeight="1">
      <c r="A56" s="18" t="s">
        <v>30</v>
      </c>
      <c r="B56" s="18">
        <v>47</v>
      </c>
      <c r="C56" s="147"/>
      <c r="D56" s="37" t="s">
        <v>24</v>
      </c>
      <c r="E56" s="38" t="s">
        <v>134</v>
      </c>
      <c r="F56" s="12" t="d">
        <v>2020-04-09</v>
      </c>
      <c r="G56" s="15" t="s">
        <v>88</v>
      </c>
      <c r="H56" s="2" t="s">
        <v>51</v>
      </c>
      <c r="I56" s="2" t="s">
        <v>35</v>
      </c>
      <c r="J56" s="14" t="s">
        <v>60</v>
      </c>
      <c r="K56" s="4">
        <v>150</v>
      </c>
      <c r="L56" s="10">
        <f t="shared" si="1"/>
        <v>600</v>
      </c>
      <c r="M56" s="23">
        <v>3</v>
      </c>
      <c r="N56" s="41"/>
      <c r="O56" s="23"/>
      <c r="P56" s="23">
        <v>1</v>
      </c>
      <c r="Q56" s="24">
        <v>1</v>
      </c>
      <c r="R56" s="2"/>
      <c r="S56" s="2"/>
      <c r="T56" s="2">
        <v>1</v>
      </c>
      <c r="U56" s="2"/>
      <c r="V56" s="2">
        <v>1</v>
      </c>
      <c r="W56" s="2">
        <v>1</v>
      </c>
      <c r="X56" s="2"/>
      <c r="Y56" s="2"/>
    </row>
    <row r="57" spans="1:25" s="5" customFormat="1" ht="57" customHeight="1">
      <c r="A57" s="18" t="s">
        <v>30</v>
      </c>
      <c r="B57" s="18">
        <v>48</v>
      </c>
      <c r="C57" s="147"/>
      <c r="D57" s="37" t="s">
        <v>24</v>
      </c>
      <c r="E57" s="38" t="s">
        <v>134</v>
      </c>
      <c r="F57" s="12" t="d">
        <v>2020-04-09</v>
      </c>
      <c r="G57" s="15" t="s">
        <v>39</v>
      </c>
      <c r="H57" s="2" t="s">
        <v>52</v>
      </c>
      <c r="I57" s="2" t="s">
        <v>23</v>
      </c>
      <c r="J57" s="14" t="s">
        <v>53</v>
      </c>
      <c r="K57" s="4">
        <v>600</v>
      </c>
      <c r="L57" s="10">
        <f t="shared" si="1"/>
        <v>2400</v>
      </c>
      <c r="M57" s="23">
        <v>2</v>
      </c>
      <c r="N57" s="41"/>
      <c r="O57" s="23">
        <v>1</v>
      </c>
      <c r="P57" s="25"/>
      <c r="Q57" s="25">
        <v>1</v>
      </c>
      <c r="R57" s="2"/>
      <c r="S57" s="2">
        <v>1</v>
      </c>
      <c r="T57" s="2"/>
      <c r="U57" s="2">
        <v>1</v>
      </c>
      <c r="V57" s="2"/>
      <c r="W57" s="2">
        <v>1</v>
      </c>
      <c r="X57" s="2"/>
      <c r="Y57" s="2"/>
    </row>
    <row r="58" spans="1:25" s="5" customFormat="1" ht="57" customHeight="1">
      <c r="A58" s="18" t="s">
        <v>30</v>
      </c>
      <c r="B58" s="18">
        <v>49</v>
      </c>
      <c r="C58" s="147"/>
      <c r="D58" s="37" t="s">
        <v>24</v>
      </c>
      <c r="E58" s="38" t="s">
        <v>134</v>
      </c>
      <c r="F58" s="12" t="d">
        <v>2020-04-09</v>
      </c>
      <c r="G58" s="15" t="s">
        <v>39</v>
      </c>
      <c r="H58" s="2" t="s">
        <v>33</v>
      </c>
      <c r="I58" s="2" t="s">
        <v>23</v>
      </c>
      <c r="J58" s="14" t="s">
        <v>56</v>
      </c>
      <c r="K58" s="4">
        <v>1000</v>
      </c>
      <c r="L58" s="10">
        <f t="shared" si="1"/>
        <v>4000</v>
      </c>
      <c r="M58" s="23">
        <v>1</v>
      </c>
      <c r="N58" s="41">
        <v>1</v>
      </c>
      <c r="O58" s="23"/>
      <c r="P58" s="23"/>
      <c r="Q58" s="25">
        <v>1</v>
      </c>
      <c r="R58" s="2"/>
      <c r="S58" s="2">
        <v>1</v>
      </c>
      <c r="T58" s="2"/>
      <c r="U58" s="2">
        <v>1</v>
      </c>
      <c r="V58" s="2"/>
      <c r="W58" s="2">
        <v>1</v>
      </c>
      <c r="X58" s="2"/>
      <c r="Y58" s="2"/>
    </row>
    <row r="59" spans="1:25" ht="57" customHeight="1">
      <c r="A59" s="18" t="s">
        <v>30</v>
      </c>
      <c r="B59" s="18">
        <v>50</v>
      </c>
      <c r="C59" s="147"/>
      <c r="D59" s="37" t="s">
        <v>24</v>
      </c>
      <c r="E59" s="38" t="s">
        <v>134</v>
      </c>
      <c r="F59" s="6" t="d">
        <v>2020-04-09</v>
      </c>
      <c r="G59" s="22" t="s">
        <v>88</v>
      </c>
      <c r="H59" s="7" t="s">
        <v>126</v>
      </c>
      <c r="I59" s="2" t="s">
        <v>35</v>
      </c>
      <c r="J59" s="14" t="s">
        <v>137</v>
      </c>
      <c r="K59" s="10">
        <v>500</v>
      </c>
      <c r="L59" s="10">
        <f t="shared" si="1"/>
        <v>2000</v>
      </c>
      <c r="M59" s="23">
        <v>1</v>
      </c>
      <c r="N59" s="41">
        <v>1</v>
      </c>
      <c r="O59" s="23"/>
      <c r="P59" s="23"/>
      <c r="Q59" s="25">
        <v>1</v>
      </c>
      <c r="R59" s="2"/>
      <c r="S59" s="2"/>
      <c r="T59" s="2">
        <v>1</v>
      </c>
      <c r="U59" s="2"/>
      <c r="V59" s="2">
        <v>1</v>
      </c>
      <c r="W59" s="2">
        <v>1</v>
      </c>
      <c r="X59" s="2"/>
      <c r="Y59" s="2"/>
    </row>
    <row r="60" spans="1:25" ht="57" customHeight="1">
      <c r="A60" s="18" t="s">
        <v>30</v>
      </c>
      <c r="B60" s="18">
        <v>51</v>
      </c>
      <c r="C60" s="147"/>
      <c r="D60" s="37" t="s">
        <v>24</v>
      </c>
      <c r="E60" s="38" t="s">
        <v>134</v>
      </c>
      <c r="F60" s="6" t="d">
        <v>2020-04-09</v>
      </c>
      <c r="G60" s="22" t="s">
        <v>125</v>
      </c>
      <c r="H60" s="7" t="s">
        <v>126</v>
      </c>
      <c r="I60" s="2" t="s">
        <v>35</v>
      </c>
      <c r="J60" s="14" t="s">
        <v>124</v>
      </c>
      <c r="K60" s="10">
        <v>500</v>
      </c>
      <c r="L60" s="10">
        <f t="shared" si="1"/>
        <v>2000</v>
      </c>
      <c r="M60" s="23">
        <v>1</v>
      </c>
      <c r="N60" s="41">
        <v>1</v>
      </c>
      <c r="O60" s="23"/>
      <c r="P60" s="23"/>
      <c r="Q60" s="25">
        <v>1</v>
      </c>
      <c r="R60" s="2"/>
      <c r="S60" s="2"/>
      <c r="T60" s="2">
        <v>1</v>
      </c>
      <c r="U60" s="2"/>
      <c r="V60" s="2">
        <v>1</v>
      </c>
      <c r="W60" s="2">
        <v>1</v>
      </c>
      <c r="X60" s="2"/>
      <c r="Y60" s="2"/>
    </row>
    <row r="61" spans="1:25" ht="57" customHeight="1">
      <c r="A61" s="18" t="s">
        <v>30</v>
      </c>
      <c r="B61" s="18">
        <v>52</v>
      </c>
      <c r="C61" s="147"/>
      <c r="D61" s="37" t="s">
        <v>24</v>
      </c>
      <c r="E61" s="38" t="s">
        <v>134</v>
      </c>
      <c r="F61" s="12" t="d">
        <v>2020-04-09</v>
      </c>
      <c r="G61" s="15" t="s">
        <v>39</v>
      </c>
      <c r="H61" s="2" t="s">
        <v>54</v>
      </c>
      <c r="I61" s="2" t="s">
        <v>23</v>
      </c>
      <c r="J61" s="14" t="s">
        <v>81</v>
      </c>
      <c r="K61" s="4">
        <v>750</v>
      </c>
      <c r="L61" s="10">
        <f t="shared" si="1"/>
        <v>3000</v>
      </c>
      <c r="M61" s="23">
        <v>2</v>
      </c>
      <c r="N61" s="41"/>
      <c r="O61" s="23">
        <v>1</v>
      </c>
      <c r="P61" s="23"/>
      <c r="Q61" s="25">
        <v>1</v>
      </c>
      <c r="R61" s="2"/>
      <c r="S61" s="2">
        <v>1</v>
      </c>
      <c r="T61" s="2"/>
      <c r="U61" s="2">
        <v>1</v>
      </c>
      <c r="V61" s="2"/>
      <c r="W61" s="2">
        <v>1</v>
      </c>
      <c r="X61" s="2"/>
      <c r="Y61" s="2"/>
    </row>
    <row r="62" spans="1:25" ht="57" customHeight="1">
      <c r="A62" s="18" t="s">
        <v>30</v>
      </c>
      <c r="B62" s="18">
        <v>53</v>
      </c>
      <c r="C62" s="147"/>
      <c r="D62" s="37" t="s">
        <v>24</v>
      </c>
      <c r="E62" s="38" t="s">
        <v>134</v>
      </c>
      <c r="F62" s="12" t="d">
        <v>2020-04-09</v>
      </c>
      <c r="G62" s="22" t="s">
        <v>100</v>
      </c>
      <c r="H62" s="2" t="s">
        <v>54</v>
      </c>
      <c r="I62" s="2" t="s">
        <v>23</v>
      </c>
      <c r="J62" s="14" t="s">
        <v>81</v>
      </c>
      <c r="K62" s="4">
        <v>300</v>
      </c>
      <c r="L62" s="10">
        <f t="shared" si="1"/>
        <v>1200</v>
      </c>
      <c r="M62" s="23">
        <v>2</v>
      </c>
      <c r="N62" s="41"/>
      <c r="O62" s="23">
        <v>1</v>
      </c>
      <c r="P62" s="23"/>
      <c r="Q62" s="25">
        <v>1</v>
      </c>
      <c r="R62" s="2"/>
      <c r="S62" s="2"/>
      <c r="T62" s="2">
        <v>1</v>
      </c>
      <c r="U62" s="2"/>
      <c r="V62" s="2">
        <v>1</v>
      </c>
      <c r="W62" s="2">
        <v>1</v>
      </c>
      <c r="X62" s="2"/>
      <c r="Y62" s="2"/>
    </row>
    <row r="63" spans="1:25" ht="57" customHeight="1">
      <c r="A63" s="18" t="s">
        <v>30</v>
      </c>
      <c r="B63" s="18">
        <v>54</v>
      </c>
      <c r="C63" s="147"/>
      <c r="D63" s="37" t="s">
        <v>24</v>
      </c>
      <c r="E63" s="38" t="s">
        <v>134</v>
      </c>
      <c r="F63" s="6" t="d">
        <v>2020-04-09</v>
      </c>
      <c r="G63" s="22" t="s">
        <v>88</v>
      </c>
      <c r="H63" s="7" t="s">
        <v>61</v>
      </c>
      <c r="I63" s="2" t="s">
        <v>35</v>
      </c>
      <c r="J63" s="14" t="s">
        <v>62</v>
      </c>
      <c r="K63" s="10">
        <v>200</v>
      </c>
      <c r="L63" s="10">
        <f t="shared" si="1"/>
        <v>800</v>
      </c>
      <c r="M63" s="23">
        <v>3</v>
      </c>
      <c r="N63" s="41"/>
      <c r="O63" s="23"/>
      <c r="P63" s="23">
        <v>1</v>
      </c>
      <c r="Q63" s="25">
        <v>1</v>
      </c>
      <c r="R63" s="2"/>
      <c r="S63" s="2">
        <v>1</v>
      </c>
      <c r="T63" s="2"/>
      <c r="U63" s="2">
        <v>1</v>
      </c>
      <c r="V63" s="2"/>
      <c r="W63" s="2">
        <v>1</v>
      </c>
      <c r="X63" s="2"/>
      <c r="Y63" s="2"/>
    </row>
    <row r="64" spans="1:25" ht="57" customHeight="1">
      <c r="A64" s="18" t="s">
        <v>30</v>
      </c>
      <c r="B64" s="18">
        <v>55</v>
      </c>
      <c r="C64" s="147"/>
      <c r="D64" s="37" t="s">
        <v>24</v>
      </c>
      <c r="E64" s="38" t="s">
        <v>134</v>
      </c>
      <c r="F64" s="6" t="d">
        <v>2020-04-09</v>
      </c>
      <c r="G64" s="22" t="s">
        <v>88</v>
      </c>
      <c r="H64" s="7" t="s">
        <v>61</v>
      </c>
      <c r="I64" s="2" t="s">
        <v>35</v>
      </c>
      <c r="J64" s="14" t="s">
        <v>124</v>
      </c>
      <c r="K64" s="10">
        <v>200</v>
      </c>
      <c r="L64" s="10">
        <f>K64*4</f>
        <v>800</v>
      </c>
      <c r="M64" s="23">
        <v>3</v>
      </c>
      <c r="N64" s="41"/>
      <c r="O64" s="23"/>
      <c r="P64" s="23">
        <v>1</v>
      </c>
      <c r="Q64" s="25">
        <v>1</v>
      </c>
      <c r="R64" s="2"/>
      <c r="S64" s="2">
        <v>1</v>
      </c>
      <c r="T64" s="2"/>
      <c r="U64" s="2">
        <v>1</v>
      </c>
      <c r="V64" s="2"/>
      <c r="W64" s="2">
        <v>1</v>
      </c>
      <c r="X64" s="2"/>
      <c r="Y64" s="2"/>
    </row>
    <row r="65" spans="1:25" ht="57" customHeight="1">
      <c r="A65" s="18" t="s">
        <v>30</v>
      </c>
      <c r="B65" s="18">
        <v>56</v>
      </c>
      <c r="C65" s="147"/>
      <c r="D65" s="37" t="s">
        <v>24</v>
      </c>
      <c r="E65" s="38" t="s">
        <v>134</v>
      </c>
      <c r="F65" s="6" t="d">
        <v>2020-04-09</v>
      </c>
      <c r="G65" s="22" t="s">
        <v>125</v>
      </c>
      <c r="H65" s="7" t="s">
        <v>61</v>
      </c>
      <c r="I65" s="2" t="s">
        <v>35</v>
      </c>
      <c r="J65" s="14" t="s">
        <v>124</v>
      </c>
      <c r="K65" s="10">
        <v>250</v>
      </c>
      <c r="L65" s="10">
        <f>K65*4</f>
        <v>1000</v>
      </c>
      <c r="M65" s="23">
        <v>3</v>
      </c>
      <c r="N65" s="41"/>
      <c r="O65" s="23"/>
      <c r="P65" s="23">
        <v>1</v>
      </c>
      <c r="Q65" s="25">
        <v>1</v>
      </c>
      <c r="R65" s="2"/>
      <c r="S65" s="2">
        <v>1</v>
      </c>
      <c r="T65" s="2"/>
      <c r="U65" s="2">
        <v>1</v>
      </c>
      <c r="V65" s="2"/>
      <c r="W65" s="2">
        <v>1</v>
      </c>
      <c r="X65" s="2"/>
      <c r="Y65" s="2"/>
    </row>
    <row r="66" spans="1:25" ht="57" customHeight="1">
      <c r="A66" s="18" t="s">
        <v>30</v>
      </c>
      <c r="B66" s="18">
        <v>57</v>
      </c>
      <c r="C66" s="147"/>
      <c r="D66" s="37" t="s">
        <v>36</v>
      </c>
      <c r="E66" s="39"/>
      <c r="F66" s="6" t="d">
        <v>2020-04-11</v>
      </c>
      <c r="G66" s="22" t="s">
        <v>101</v>
      </c>
      <c r="H66" s="7" t="s">
        <v>97</v>
      </c>
      <c r="I66" s="30" t="s">
        <v>114</v>
      </c>
      <c r="J66" s="14" t="s">
        <v>113</v>
      </c>
      <c r="K66" s="3">
        <f>150*30.22</f>
        <v>4533</v>
      </c>
      <c r="L66" s="10">
        <f t="shared" si="1"/>
        <v>18132</v>
      </c>
      <c r="M66" s="23">
        <v>1</v>
      </c>
      <c r="N66" s="41">
        <v>1</v>
      </c>
      <c r="O66" s="23"/>
      <c r="P66" s="23"/>
      <c r="Q66" s="24">
        <v>1</v>
      </c>
      <c r="R66" s="2"/>
      <c r="S66" s="2">
        <v>1</v>
      </c>
      <c r="T66" s="2"/>
      <c r="U66" s="2">
        <v>1</v>
      </c>
      <c r="V66" s="2"/>
      <c r="W66" s="2">
        <v>1</v>
      </c>
      <c r="X66" s="2"/>
      <c r="Y66" s="2"/>
    </row>
    <row r="67" spans="1:25" ht="57" customHeight="1">
      <c r="A67" s="18" t="s">
        <v>30</v>
      </c>
      <c r="B67" s="18">
        <v>58</v>
      </c>
      <c r="C67" s="147"/>
      <c r="D67" s="37" t="s">
        <v>36</v>
      </c>
      <c r="E67" s="39"/>
      <c r="F67" s="6" t="d">
        <v>2020-04-11</v>
      </c>
      <c r="G67" s="22" t="s">
        <v>101</v>
      </c>
      <c r="H67" s="7" t="s">
        <v>98</v>
      </c>
      <c r="I67" s="30" t="s">
        <v>115</v>
      </c>
      <c r="J67" s="14" t="s">
        <v>73</v>
      </c>
      <c r="K67" s="3">
        <f>720*15</f>
        <v>10800</v>
      </c>
      <c r="L67" s="10">
        <f t="shared" si="1"/>
        <v>43200</v>
      </c>
      <c r="M67" s="23">
        <v>1</v>
      </c>
      <c r="N67" s="41">
        <v>1</v>
      </c>
      <c r="O67" s="23"/>
      <c r="P67" s="23"/>
      <c r="Q67" s="24">
        <v>1</v>
      </c>
      <c r="R67" s="2"/>
      <c r="S67" s="2">
        <v>1</v>
      </c>
      <c r="T67" s="2"/>
      <c r="U67" s="2">
        <v>1</v>
      </c>
      <c r="V67" s="2"/>
      <c r="W67" s="2">
        <v>1</v>
      </c>
      <c r="X67" s="2"/>
      <c r="Y67" s="2"/>
    </row>
    <row r="68" spans="1:25" ht="57" customHeight="1">
      <c r="A68" s="18" t="s">
        <v>30</v>
      </c>
      <c r="B68" s="18">
        <v>59</v>
      </c>
      <c r="C68" s="147"/>
      <c r="D68" s="37" t="s">
        <v>131</v>
      </c>
      <c r="E68" s="38" t="s">
        <v>135</v>
      </c>
      <c r="F68" s="6" t="d">
        <v>2020-04-14</v>
      </c>
      <c r="G68" s="22" t="s">
        <v>39</v>
      </c>
      <c r="H68" s="7" t="s">
        <v>65</v>
      </c>
      <c r="I68" s="2" t="s">
        <v>23</v>
      </c>
      <c r="J68" s="14" t="s">
        <v>66</v>
      </c>
      <c r="K68" s="10">
        <v>3000</v>
      </c>
      <c r="L68" s="10">
        <f t="shared" ref="L68:L74" si="2">K68*4</f>
        <v>12000</v>
      </c>
      <c r="M68" s="23">
        <v>1</v>
      </c>
      <c r="N68" s="41">
        <v>1</v>
      </c>
      <c r="O68" s="23"/>
      <c r="P68" s="23"/>
      <c r="Q68" s="24">
        <v>1</v>
      </c>
      <c r="R68" s="2"/>
      <c r="S68" s="2">
        <v>1</v>
      </c>
      <c r="T68" s="2"/>
      <c r="U68" s="2">
        <v>1</v>
      </c>
      <c r="V68" s="2"/>
      <c r="W68" s="2">
        <v>1</v>
      </c>
      <c r="X68" s="2"/>
      <c r="Y68" s="2"/>
    </row>
    <row r="69" spans="1:25" ht="57" customHeight="1">
      <c r="A69" s="18" t="s">
        <v>30</v>
      </c>
      <c r="B69" s="18">
        <v>60</v>
      </c>
      <c r="C69" s="147"/>
      <c r="D69" s="37" t="s">
        <v>131</v>
      </c>
      <c r="E69" s="38" t="s">
        <v>66</v>
      </c>
      <c r="F69" s="6" t="d">
        <v>2020-04-14</v>
      </c>
      <c r="G69" s="15" t="s">
        <v>39</v>
      </c>
      <c r="H69" s="7" t="s">
        <v>69</v>
      </c>
      <c r="I69" s="2" t="s">
        <v>23</v>
      </c>
      <c r="J69" s="14" t="s">
        <v>66</v>
      </c>
      <c r="K69" s="10">
        <v>2000</v>
      </c>
      <c r="L69" s="10">
        <f t="shared" si="2"/>
        <v>8000</v>
      </c>
      <c r="M69" s="23">
        <v>1</v>
      </c>
      <c r="N69" s="41">
        <v>1</v>
      </c>
      <c r="O69" s="23"/>
      <c r="P69" s="23"/>
      <c r="Q69" s="24">
        <v>1</v>
      </c>
      <c r="R69" s="2"/>
      <c r="S69" s="2">
        <v>1</v>
      </c>
      <c r="T69" s="2"/>
      <c r="U69" s="2">
        <v>1</v>
      </c>
      <c r="V69" s="2"/>
      <c r="W69" s="2">
        <v>1</v>
      </c>
      <c r="X69" s="2"/>
      <c r="Y69" s="2"/>
    </row>
    <row r="70" spans="1:25" ht="57" customHeight="1">
      <c r="A70" s="18" t="s">
        <v>30</v>
      </c>
      <c r="B70" s="18">
        <v>61</v>
      </c>
      <c r="C70" s="147"/>
      <c r="D70" s="37" t="s">
        <v>24</v>
      </c>
      <c r="E70" s="38" t="s">
        <v>66</v>
      </c>
      <c r="F70" s="6" t="d">
        <v>2020-04-14</v>
      </c>
      <c r="G70" s="22" t="s">
        <v>39</v>
      </c>
      <c r="H70" s="7" t="s">
        <v>70</v>
      </c>
      <c r="I70" s="2" t="s">
        <v>23</v>
      </c>
      <c r="J70" s="14" t="s">
        <v>66</v>
      </c>
      <c r="K70" s="10">
        <v>2000</v>
      </c>
      <c r="L70" s="10">
        <f t="shared" si="2"/>
        <v>8000</v>
      </c>
      <c r="M70" s="23">
        <v>1</v>
      </c>
      <c r="N70" s="41">
        <v>1</v>
      </c>
      <c r="O70" s="23"/>
      <c r="P70" s="23"/>
      <c r="Q70" s="24">
        <v>1</v>
      </c>
      <c r="R70" s="2"/>
      <c r="S70" s="2">
        <v>1</v>
      </c>
      <c r="T70" s="2"/>
      <c r="U70" s="2">
        <v>1</v>
      </c>
      <c r="V70" s="2"/>
      <c r="W70" s="2">
        <v>1</v>
      </c>
      <c r="X70" s="2"/>
      <c r="Y70" s="2"/>
    </row>
    <row r="71" spans="1:25" ht="57" customHeight="1">
      <c r="A71" s="18" t="s">
        <v>30</v>
      </c>
      <c r="B71" s="18">
        <v>62</v>
      </c>
      <c r="C71" s="147"/>
      <c r="D71" s="37" t="s">
        <v>131</v>
      </c>
      <c r="E71" s="38" t="s">
        <v>66</v>
      </c>
      <c r="F71" s="6" t="d">
        <v>2020-04-14</v>
      </c>
      <c r="G71" s="15" t="s">
        <v>39</v>
      </c>
      <c r="H71" s="7" t="s">
        <v>68</v>
      </c>
      <c r="I71" s="2" t="s">
        <v>23</v>
      </c>
      <c r="J71" s="14" t="s">
        <v>67</v>
      </c>
      <c r="K71" s="10">
        <v>2000</v>
      </c>
      <c r="L71" s="10">
        <f t="shared" si="2"/>
        <v>8000</v>
      </c>
      <c r="M71" s="23">
        <v>1</v>
      </c>
      <c r="N71" s="41">
        <v>1</v>
      </c>
      <c r="O71" s="23"/>
      <c r="P71" s="23"/>
      <c r="Q71" s="24">
        <v>1</v>
      </c>
      <c r="R71" s="2"/>
      <c r="S71" s="2">
        <v>1</v>
      </c>
      <c r="T71" s="2"/>
      <c r="U71" s="2">
        <v>1</v>
      </c>
      <c r="V71" s="2"/>
      <c r="W71" s="2">
        <v>1</v>
      </c>
      <c r="X71" s="2"/>
      <c r="Y71" s="2"/>
    </row>
    <row r="72" spans="1:25" ht="57" customHeight="1">
      <c r="A72" s="18" t="s">
        <v>30</v>
      </c>
      <c r="B72" s="18">
        <v>63</v>
      </c>
      <c r="C72" s="147"/>
      <c r="D72" s="37" t="s">
        <v>131</v>
      </c>
      <c r="E72" s="38" t="s">
        <v>66</v>
      </c>
      <c r="F72" s="6" t="d">
        <v>2020-04-24</v>
      </c>
      <c r="G72" s="36" t="s">
        <v>127</v>
      </c>
      <c r="H72" s="7" t="s">
        <v>72</v>
      </c>
      <c r="I72" s="11" t="s">
        <v>128</v>
      </c>
      <c r="J72" s="14" t="s">
        <v>71</v>
      </c>
      <c r="K72" s="3">
        <v>1992</v>
      </c>
      <c r="L72" s="10">
        <f t="shared" si="2"/>
        <v>7968</v>
      </c>
      <c r="M72" s="23">
        <v>1</v>
      </c>
      <c r="N72" s="41">
        <v>1</v>
      </c>
      <c r="O72" s="23"/>
      <c r="P72" s="23"/>
      <c r="Q72" s="24">
        <v>1</v>
      </c>
      <c r="R72" s="2"/>
      <c r="S72" s="2">
        <v>1</v>
      </c>
      <c r="T72" s="2"/>
      <c r="U72" s="2">
        <v>1</v>
      </c>
      <c r="V72" s="2"/>
      <c r="W72" s="2">
        <v>1</v>
      </c>
      <c r="X72" s="2"/>
      <c r="Y72" s="2"/>
    </row>
    <row r="73" spans="1:25" ht="57" customHeight="1">
      <c r="A73" s="18" t="s">
        <v>30</v>
      </c>
      <c r="B73" s="18">
        <v>64</v>
      </c>
      <c r="C73" s="147"/>
      <c r="D73" s="37" t="s">
        <v>131</v>
      </c>
      <c r="E73" s="38" t="s">
        <v>66</v>
      </c>
      <c r="F73" s="6" t="d">
        <v>2020-04-24</v>
      </c>
      <c r="G73" s="15" t="s">
        <v>39</v>
      </c>
      <c r="H73" s="7" t="s">
        <v>72</v>
      </c>
      <c r="I73" s="11" t="s">
        <v>35</v>
      </c>
      <c r="J73" s="14" t="s">
        <v>71</v>
      </c>
      <c r="K73" s="3">
        <v>1000</v>
      </c>
      <c r="L73" s="10">
        <f t="shared" si="2"/>
        <v>4000</v>
      </c>
      <c r="M73" s="23">
        <v>1</v>
      </c>
      <c r="N73" s="41">
        <v>1</v>
      </c>
      <c r="O73" s="23"/>
      <c r="P73" s="23"/>
      <c r="Q73" s="24">
        <v>1</v>
      </c>
      <c r="R73" s="2"/>
      <c r="S73" s="2">
        <v>1</v>
      </c>
      <c r="T73" s="2"/>
      <c r="U73" s="2">
        <v>1</v>
      </c>
      <c r="V73" s="2"/>
      <c r="W73" s="2">
        <v>1</v>
      </c>
      <c r="X73" s="2"/>
      <c r="Y73" s="2"/>
    </row>
    <row r="74" spans="1:25" ht="57" customHeight="1">
      <c r="A74" s="18" t="s">
        <v>30</v>
      </c>
      <c r="B74" s="18">
        <v>65</v>
      </c>
      <c r="C74" s="147"/>
      <c r="D74" s="37" t="s">
        <v>24</v>
      </c>
      <c r="E74" s="38" t="s">
        <v>66</v>
      </c>
      <c r="F74" s="6" t="d">
        <v>2020-04-24</v>
      </c>
      <c r="G74" s="14" t="s">
        <v>88</v>
      </c>
      <c r="H74" s="7" t="s">
        <v>129</v>
      </c>
      <c r="I74" s="2" t="s">
        <v>35</v>
      </c>
      <c r="J74" s="14" t="s">
        <v>130</v>
      </c>
      <c r="K74" s="10">
        <v>1000</v>
      </c>
      <c r="L74" s="10">
        <f t="shared" si="2"/>
        <v>4000</v>
      </c>
      <c r="M74" s="23">
        <v>1</v>
      </c>
      <c r="N74" s="41">
        <v>1</v>
      </c>
      <c r="O74" s="23"/>
      <c r="P74" s="23"/>
      <c r="Q74" s="24">
        <v>1</v>
      </c>
      <c r="R74" s="2"/>
      <c r="S74" s="2">
        <v>1</v>
      </c>
      <c r="T74" s="2"/>
      <c r="U74" s="2">
        <v>1</v>
      </c>
      <c r="V74" s="2"/>
      <c r="W74" s="2">
        <v>1</v>
      </c>
      <c r="X74" s="2"/>
      <c r="Y74" s="2"/>
    </row>
    <row r="75" spans="1:25" ht="22" customHeight="1">
      <c r="A75" s="133" t="s">
        <v>20</v>
      </c>
      <c r="B75" s="134"/>
      <c r="C75" s="134"/>
      <c r="D75" s="134"/>
      <c r="E75" s="134"/>
      <c r="F75" s="134"/>
      <c r="G75" s="134"/>
      <c r="H75" s="134"/>
      <c r="I75" s="134"/>
      <c r="J75" s="135"/>
      <c r="K75" s="17">
        <f>SUM(K10:K74)</f>
        <v>65284.270000000004</v>
      </c>
      <c r="L75" s="17">
        <f>SUM(L10:L74)</f>
        <v>261137.08000000002</v>
      </c>
      <c r="M75" s="31"/>
      <c r="N75" s="31">
        <v>40</v>
      </c>
      <c r="O75" s="31">
        <v>19</v>
      </c>
      <c r="P75" s="31">
        <f>SUM(P9:P74)</f>
        <v>12</v>
      </c>
      <c r="Q75" s="31">
        <f t="shared" ref="Q75:Y75" si="3">SUM(Q10:Q74)</f>
        <v>57</v>
      </c>
      <c r="R75" s="31">
        <f t="shared" si="3"/>
        <v>8</v>
      </c>
      <c r="S75" s="31">
        <f t="shared" si="3"/>
        <v>38</v>
      </c>
      <c r="T75" s="31">
        <f t="shared" si="3"/>
        <v>26</v>
      </c>
      <c r="U75" s="31">
        <f t="shared" si="3"/>
        <v>38</v>
      </c>
      <c r="V75" s="31">
        <f t="shared" si="3"/>
        <v>26</v>
      </c>
      <c r="W75" s="31">
        <f t="shared" si="3"/>
        <v>65</v>
      </c>
      <c r="X75" s="31">
        <f t="shared" si="3"/>
        <v>0</v>
      </c>
      <c r="Y75" s="31">
        <f t="shared" si="3"/>
        <v>0</v>
      </c>
    </row>
    <row r="76" spans="1:25" s="5" customFormat="1" ht="22" customHeight="1"/>
    <row r="77" spans="1:25" s="5" customFormat="1" ht="22" customHeight="1"/>
    <row r="78" spans="1:25" s="5" customFormat="1" ht="22" customHeight="1"/>
    <row r="79" spans="1:25" s="5" customFormat="1" ht="22" customHeight="1"/>
    <row r="80" spans="1:25" s="5" customFormat="1" ht="22" customHeight="1"/>
    <row r="81" spans="5:6" s="5" customFormat="1" ht="22" customHeight="1"/>
    <row r="82" spans="5:6" s="5" customFormat="1" ht="22" customHeight="1"/>
    <row r="83" spans="5:6" s="5" customFormat="1" ht="22" customHeight="1"/>
    <row r="84" spans="5:6" s="5" customFormat="1" ht="22" customHeight="1"/>
    <row r="85" spans="5:6" s="5" customFormat="1" ht="22" customHeight="1"/>
    <row r="86" spans="5:6" s="5" customFormat="1" ht="22" customHeight="1"/>
    <row r="87" spans="5:6" s="5" customFormat="1" ht="22" customHeight="1"/>
    <row r="88" spans="5:6" s="5" customFormat="1" ht="22" customHeight="1"/>
    <row r="89" spans="5:6" s="5" customFormat="1" ht="22" customHeight="1"/>
    <row r="90" spans="5:6" s="5" customFormat="1" ht="22" customHeight="1"/>
    <row r="91" spans="5:6" s="5" customFormat="1" ht="22" customHeight="1"/>
    <row r="92" spans="5:6" s="5" customFormat="1" ht="22" customHeight="1"/>
    <row r="93" spans="5:6" s="5" customFormat="1" ht="22" customHeight="1"/>
    <row r="94" spans="5:6" s="5" customFormat="1" ht="22" customHeight="1"/>
    <row r="95" spans="5:6" s="5" customFormat="1" ht="22" customHeight="1">
      <c r="F95" s="13"/>
    </row>
    <row r="96" spans="5:6" s="5" customFormat="1" ht="22" customHeight="1">
      <c r="E96" s="13"/>
    </row>
    <row r="97" s="5" customFormat="1" ht="22" customHeight="1"/>
    <row r="98" s="5" customFormat="1" ht="22" customHeight="1"/>
    <row r="99" s="5" customFormat="1" ht="22" customHeight="1"/>
    <row r="100" s="5" customFormat="1" ht="22" customHeight="1"/>
    <row r="101" s="5" customFormat="1" ht="22" customHeight="1"/>
    <row r="102" s="5" customFormat="1" ht="22" customHeight="1"/>
    <row r="103" s="5" customFormat="1" ht="22" customHeight="1"/>
    <row r="104" s="5" customFormat="1" ht="22" customHeight="1"/>
    <row r="105" s="5" customFormat="1" ht="22" customHeight="1"/>
    <row r="106" s="5" customFormat="1" ht="22" customHeight="1"/>
    <row r="107" s="5" customFormat="1" ht="22" customHeight="1"/>
    <row r="108" s="5" customFormat="1" ht="22" customHeight="1"/>
    <row r="109" s="5" customFormat="1" ht="22" customHeight="1"/>
    <row r="110" s="5" customFormat="1" ht="22" customHeight="1"/>
    <row r="111" s="5" customFormat="1" ht="22" customHeight="1"/>
    <row r="112" s="5" customFormat="1" ht="22" customHeight="1"/>
    <row r="113" s="5" customFormat="1" ht="22" customHeight="1"/>
    <row r="114" s="5" customFormat="1" ht="22" customHeight="1"/>
    <row r="115" s="5" customFormat="1" ht="22" customHeight="1"/>
    <row r="116" s="5" customFormat="1" ht="22" customHeight="1"/>
    <row r="117" s="5" customFormat="1" ht="22" customHeight="1"/>
    <row r="118" s="5" customFormat="1" ht="22" customHeight="1"/>
    <row r="119" s="5" customFormat="1" ht="22" customHeight="1"/>
    <row r="120" s="5" customFormat="1" ht="22" customHeight="1"/>
    <row r="121" s="5" customFormat="1" ht="22" customHeight="1"/>
    <row r="122" s="5" customFormat="1" ht="22" customHeight="1"/>
    <row r="123" s="5" customFormat="1" ht="22" customHeight="1"/>
    <row r="124" s="5" customFormat="1" ht="22" customHeight="1"/>
    <row r="125" s="5" customFormat="1" ht="22" customHeight="1"/>
    <row r="126" s="5" customFormat="1" ht="22" customHeight="1"/>
    <row r="127" s="5" customFormat="1" ht="22" customHeight="1"/>
    <row r="128" s="5" customFormat="1" ht="22" customHeight="1"/>
    <row r="129" s="5" customFormat="1" ht="22" customHeight="1"/>
    <row r="130" s="5" customFormat="1" ht="22" customHeight="1"/>
    <row r="131" s="5" customFormat="1" ht="22" customHeight="1"/>
    <row r="132" s="5" customFormat="1" ht="22" customHeight="1"/>
    <row r="133" s="5" customFormat="1" ht="22" customHeight="1"/>
    <row r="134" s="5" customFormat="1" ht="22" customHeight="1"/>
    <row r="135" s="5" customFormat="1" ht="22" customHeight="1"/>
    <row r="136" s="5" customFormat="1" ht="22" customHeight="1"/>
    <row r="137" s="5" customFormat="1" ht="22" customHeight="1"/>
    <row r="138" s="5" customFormat="1" ht="22" customHeight="1"/>
    <row r="139" s="5" customFormat="1" ht="22" customHeight="1"/>
    <row r="140" s="5" customFormat="1" ht="22" customHeight="1"/>
    <row r="141" s="5" customFormat="1" ht="22" customHeight="1"/>
    <row r="142" s="5" customFormat="1" ht="22" customHeight="1"/>
    <row r="143" s="5" customFormat="1" ht="22" customHeight="1"/>
    <row r="144" s="5" customFormat="1" ht="22" customHeight="1"/>
    <row r="145" s="5" customFormat="1" ht="22" customHeight="1"/>
    <row r="146" s="5" customFormat="1" ht="22" customHeight="1"/>
    <row r="147" s="5" customFormat="1" ht="22" customHeight="1"/>
    <row r="148" s="5" customFormat="1" ht="22" customHeight="1"/>
    <row r="149" s="5" customFormat="1" ht="22" customHeight="1"/>
    <row r="150" s="5" customFormat="1" ht="22" customHeight="1"/>
    <row r="151" s="5" customFormat="1" ht="22" customHeight="1"/>
    <row r="152" s="5" customFormat="1" ht="22" customHeight="1"/>
    <row r="153" s="5" customFormat="1" ht="22" customHeight="1"/>
    <row r="154" s="5" customFormat="1" ht="22" customHeight="1"/>
    <row r="155" s="5" customFormat="1" ht="22" customHeight="1"/>
    <row r="156" s="5" customFormat="1" ht="22" customHeight="1"/>
    <row r="157" s="5" customFormat="1" ht="22" customHeight="1"/>
    <row r="158" s="5" customFormat="1" ht="22" customHeight="1"/>
    <row r="159" s="5" customFormat="1" ht="22" customHeight="1"/>
    <row r="160" s="5" customFormat="1" ht="22" customHeight="1"/>
    <row r="161" s="5" customFormat="1" ht="22" customHeight="1"/>
    <row r="162" s="5" customFormat="1" ht="22" customHeight="1"/>
    <row r="163" s="5" customFormat="1" ht="22" customHeight="1"/>
    <row r="164" s="5" customFormat="1" ht="22" customHeight="1"/>
    <row r="165" s="5" customFormat="1" ht="22" customHeight="1"/>
    <row r="166" s="5" customFormat="1" ht="22" customHeight="1"/>
    <row r="167" s="5" customFormat="1" ht="22" customHeight="1"/>
    <row r="168" s="5" customFormat="1" ht="22" customHeight="1"/>
    <row r="169" s="5" customFormat="1" ht="22" customHeight="1"/>
    <row r="170" s="5" customFormat="1" ht="22" customHeight="1"/>
    <row r="171" s="5" customFormat="1" ht="22" customHeight="1"/>
    <row r="172" s="5" customFormat="1" ht="22" customHeight="1"/>
    <row r="173" s="5" customFormat="1" ht="22" customHeight="1"/>
    <row r="174" s="5" customFormat="1" ht="22" customHeight="1"/>
    <row r="175" s="5" customFormat="1" ht="22" customHeight="1"/>
    <row r="176" s="5" customFormat="1" ht="22" customHeight="1"/>
    <row r="177" s="5" customFormat="1" ht="22" customHeight="1"/>
    <row r="178" s="5" customFormat="1" ht="22" customHeight="1"/>
    <row r="179" s="5" customFormat="1" ht="22" customHeight="1"/>
    <row r="180" s="5" customFormat="1" ht="22" customHeight="1"/>
    <row r="181" s="5" customFormat="1" ht="22" customHeight="1"/>
    <row r="182" s="5" customFormat="1" ht="22" customHeight="1"/>
    <row r="183" s="5" customFormat="1" ht="22" customHeight="1"/>
    <row r="184" s="5" customFormat="1" ht="22" customHeight="1"/>
    <row r="185" s="5" customFormat="1" ht="22" customHeight="1"/>
    <row r="186" s="5" customFormat="1" ht="22" customHeight="1"/>
    <row r="187" s="5" customFormat="1" ht="22" customHeight="1"/>
    <row r="188" s="5" customFormat="1" ht="22" customHeight="1"/>
    <row r="189" s="5" customFormat="1" ht="22" customHeight="1"/>
    <row r="190" s="5" customFormat="1" ht="22" customHeight="1"/>
    <row r="191" s="5" customFormat="1" ht="22" customHeight="1"/>
    <row r="192" s="5" customFormat="1" ht="22" customHeight="1"/>
    <row r="193" s="5" customFormat="1" ht="22" customHeight="1"/>
    <row r="194" s="5" customFormat="1" ht="22" customHeight="1"/>
    <row r="195" s="5" customFormat="1" ht="22" customHeight="1"/>
    <row r="196" s="5" customFormat="1" ht="22" customHeight="1"/>
    <row r="197" s="5" customFormat="1" ht="22" customHeight="1"/>
    <row r="198" s="5" customFormat="1" ht="22" customHeight="1"/>
    <row r="199" s="5" customFormat="1" ht="22" customHeight="1"/>
    <row r="200" s="5" customFormat="1" ht="22" customHeight="1"/>
    <row r="201" s="5" customFormat="1" ht="22" customHeight="1"/>
    <row r="202" s="5" customFormat="1" ht="22" customHeight="1"/>
    <row r="203" s="5" customFormat="1" ht="22" customHeight="1"/>
    <row r="204" s="5" customFormat="1" ht="22" customHeight="1"/>
    <row r="205" s="5" customFormat="1" ht="22" customHeight="1"/>
    <row r="206" s="5" customFormat="1" ht="22" customHeight="1"/>
    <row r="207" s="5" customFormat="1" ht="22" customHeight="1"/>
    <row r="208" s="5" customFormat="1" ht="22" customHeight="1"/>
    <row r="209" s="5" customFormat="1" ht="22" customHeight="1"/>
    <row r="210" s="5" customFormat="1" ht="22" customHeight="1"/>
    <row r="211" s="5" customFormat="1" ht="22" customHeight="1"/>
    <row r="212" s="5" customFormat="1" ht="22" customHeight="1"/>
    <row r="213" s="5" customFormat="1" ht="22" customHeight="1"/>
    <row r="214" s="5" customFormat="1" ht="22" customHeight="1"/>
    <row r="215" s="5" customFormat="1" ht="22" customHeight="1"/>
    <row r="216" s="5" customFormat="1" ht="22" customHeight="1"/>
    <row r="217" s="5" customFormat="1" ht="22" customHeight="1"/>
    <row r="218" s="5" customFormat="1" ht="22" customHeight="1"/>
    <row r="219" s="5" customFormat="1" ht="22" customHeight="1"/>
    <row r="220" s="5" customFormat="1" ht="22" customHeight="1"/>
    <row r="221" s="5" customFormat="1" ht="22" customHeight="1"/>
    <row r="222" s="5" customFormat="1" ht="22" customHeight="1"/>
    <row r="223" s="5" customFormat="1" ht="22" customHeight="1"/>
    <row r="224" s="5" customFormat="1" ht="22" customHeight="1"/>
    <row r="225" s="5" customFormat="1" ht="22" customHeight="1"/>
    <row r="226" s="5" customFormat="1" ht="22" customHeight="1"/>
    <row r="227" s="5" customFormat="1" ht="22" customHeight="1"/>
    <row r="228" s="5" customFormat="1" ht="22" customHeight="1"/>
    <row r="229" s="5" customFormat="1" ht="22" customHeight="1"/>
    <row r="230" s="5" customFormat="1" ht="22" customHeight="1"/>
    <row r="231" s="5" customFormat="1" ht="22" customHeight="1"/>
    <row r="232" s="5" customFormat="1" ht="22" customHeight="1"/>
    <row r="233" s="5" customFormat="1" ht="22" customHeight="1"/>
    <row r="234" s="5" customFormat="1" ht="22" customHeight="1"/>
    <row r="235" s="5" customFormat="1" ht="22" customHeight="1"/>
    <row r="236" s="5" customFormat="1" ht="22" customHeight="1"/>
    <row r="237" s="5" customFormat="1" ht="22" customHeight="1"/>
    <row r="238" s="5" customFormat="1" ht="22" customHeight="1"/>
    <row r="239" s="5" customFormat="1" ht="22" customHeight="1"/>
    <row r="240" s="5" customFormat="1" ht="22" customHeight="1"/>
    <row r="241" s="5" customFormat="1" ht="22" customHeight="1"/>
    <row r="242" s="5" customFormat="1" ht="22" customHeight="1"/>
    <row r="243" s="5" customFormat="1" ht="22" customHeight="1"/>
    <row r="244" s="5" customFormat="1" ht="22" customHeight="1"/>
    <row r="245" s="5" customFormat="1" ht="22" customHeight="1"/>
    <row r="246" s="5" customFormat="1" ht="22" customHeight="1"/>
    <row r="247" s="5" customFormat="1" ht="22" customHeight="1"/>
    <row r="248" s="5" customFormat="1" ht="22" customHeight="1"/>
    <row r="249" s="5" customFormat="1" ht="22" customHeight="1"/>
    <row r="250" s="5" customFormat="1" ht="22" customHeight="1"/>
    <row r="251" s="5" customFormat="1" ht="22" customHeight="1"/>
    <row r="252" s="5" customFormat="1" ht="22" customHeight="1"/>
    <row r="253" s="5" customFormat="1" ht="22" customHeight="1"/>
    <row r="254" s="5" customFormat="1" ht="22" customHeight="1"/>
    <row r="255" s="5" customFormat="1" ht="22" customHeight="1"/>
    <row r="256" s="5" customFormat="1" ht="22" customHeight="1"/>
    <row r="257" s="5" customFormat="1" ht="22" customHeight="1"/>
    <row r="258" s="5" customFormat="1" ht="22" customHeight="1"/>
    <row r="259" s="5" customFormat="1" ht="22" customHeight="1"/>
    <row r="260" s="5" customFormat="1" ht="22" customHeight="1"/>
    <row r="261" s="5" customFormat="1" ht="22" customHeight="1"/>
    <row r="262" s="5" customFormat="1" ht="22" customHeight="1"/>
    <row r="263" s="5" customFormat="1" ht="22" customHeight="1"/>
    <row r="264" s="5" customFormat="1" ht="22" customHeight="1"/>
    <row r="265" s="5" customFormat="1" ht="22" customHeight="1"/>
    <row r="266" s="5" customFormat="1" ht="22" customHeight="1"/>
    <row r="267" s="5" customFormat="1" ht="22" customHeight="1"/>
    <row r="268" s="5" customFormat="1" ht="22" customHeight="1"/>
    <row r="269" s="5" customFormat="1" ht="22" customHeight="1"/>
    <row r="270" s="5" customFormat="1" ht="22" customHeight="1"/>
    <row r="271" s="5" customFormat="1" ht="22" customHeight="1"/>
    <row r="272" s="5" customFormat="1" ht="22" customHeight="1"/>
    <row r="273" s="5" customFormat="1" ht="22" customHeight="1"/>
    <row r="274" s="5" customFormat="1" ht="22" customHeight="1"/>
    <row r="275" s="5" customFormat="1" ht="22" customHeight="1"/>
    <row r="276" s="5" customFormat="1" ht="22" customHeight="1"/>
    <row r="277" s="5" customFormat="1" ht="22" customHeight="1"/>
    <row r="278" s="5" customFormat="1" ht="22" customHeight="1"/>
    <row r="279" s="5" customFormat="1" ht="22" customHeight="1"/>
    <row r="280" s="5" customFormat="1" ht="22" customHeight="1"/>
    <row r="281" s="5" customFormat="1" ht="22" customHeight="1"/>
    <row r="282" s="5" customFormat="1" ht="22" customHeight="1"/>
    <row r="283" s="5" customFormat="1" ht="22" customHeight="1"/>
    <row r="284" s="5" customFormat="1" ht="22" customHeight="1"/>
    <row r="285" s="5" customFormat="1" ht="22" customHeight="1"/>
    <row r="286" s="5" customFormat="1" ht="22" customHeight="1"/>
    <row r="287" s="5" customFormat="1" ht="22" customHeight="1"/>
    <row r="288" s="5" customFormat="1" ht="22" customHeight="1"/>
    <row r="289" s="5" customFormat="1" ht="22" customHeight="1"/>
    <row r="290" s="5" customFormat="1" ht="22" customHeight="1"/>
    <row r="291" s="5" customFormat="1" ht="22" customHeight="1"/>
    <row r="292" s="5" customFormat="1" ht="22" customHeight="1"/>
    <row r="293" s="5" customFormat="1" ht="22" customHeight="1"/>
    <row r="294" s="5" customFormat="1" ht="22" customHeight="1"/>
    <row r="295" s="5" customFormat="1" ht="22" customHeight="1"/>
    <row r="296" s="5" customFormat="1" ht="22" customHeight="1"/>
    <row r="297" s="5" customFormat="1" ht="22" customHeight="1"/>
    <row r="298" s="5" customFormat="1" ht="22" customHeight="1"/>
    <row r="299" s="5" customFormat="1" ht="22" customHeight="1"/>
    <row r="300" s="5" customFormat="1" ht="22" customHeight="1"/>
    <row r="301" s="5" customFormat="1" ht="22" customHeight="1"/>
    <row r="302" s="5" customFormat="1" ht="22" customHeight="1"/>
    <row r="303" s="5" customFormat="1" ht="22" customHeight="1"/>
    <row r="304" s="5" customFormat="1" ht="22" customHeight="1"/>
    <row r="305" s="5" customFormat="1" ht="22" customHeight="1"/>
    <row r="306" s="5" customFormat="1" ht="22" customHeight="1"/>
    <row r="307" s="5" customFormat="1" ht="22" customHeight="1"/>
    <row r="308" s="5" customFormat="1" ht="22" customHeight="1"/>
    <row r="309" s="5" customFormat="1" ht="22" customHeight="1"/>
    <row r="310" s="5" customFormat="1" ht="22" customHeight="1"/>
    <row r="311" s="5" customFormat="1" ht="22" customHeight="1"/>
    <row r="312" s="5" customFormat="1" ht="22" customHeight="1"/>
    <row r="313" s="5" customFormat="1" ht="22" customHeight="1"/>
    <row r="314" s="5" customFormat="1" ht="22" customHeight="1"/>
    <row r="315" s="5" customFormat="1" ht="22" customHeight="1"/>
    <row r="316" s="5" customFormat="1" ht="22" customHeight="1"/>
    <row r="317" s="5" customFormat="1" ht="22" customHeight="1"/>
    <row r="318" s="5" customFormat="1" ht="22" customHeight="1"/>
    <row r="319" s="5" customFormat="1" ht="22" customHeight="1"/>
    <row r="320" s="5" customFormat="1" ht="22" customHeight="1"/>
    <row r="321" s="5" customFormat="1" ht="22" customHeight="1"/>
    <row r="322" s="5" customFormat="1" ht="22" customHeight="1"/>
    <row r="323" s="5" customFormat="1" ht="22" customHeight="1"/>
    <row r="324" s="5" customFormat="1" ht="22" customHeight="1"/>
    <row r="325" s="5" customFormat="1" ht="22" customHeight="1"/>
    <row r="326" s="5" customFormat="1" ht="22" customHeight="1"/>
    <row r="327" s="5" customFormat="1" ht="22" customHeight="1"/>
    <row r="328" s="5" customFormat="1" ht="22" customHeight="1"/>
    <row r="329" s="5" customFormat="1" ht="22" customHeight="1"/>
    <row r="330" s="5" customFormat="1" ht="22" customHeight="1"/>
    <row r="331" s="5" customFormat="1" ht="22" customHeight="1"/>
    <row r="332" s="5" customFormat="1" ht="22" customHeight="1"/>
    <row r="333" s="5" customFormat="1" ht="22" customHeight="1"/>
    <row r="334" s="5" customFormat="1" ht="22" customHeight="1"/>
    <row r="335" s="5" customFormat="1" ht="22" customHeight="1"/>
    <row r="336" s="5" customFormat="1" ht="22" customHeight="1"/>
    <row r="337" s="5" customFormat="1" ht="22" customHeight="1"/>
    <row r="338" s="5" customFormat="1" ht="22" customHeight="1"/>
    <row r="339" s="5" customFormat="1" ht="22" customHeight="1"/>
    <row r="340" s="5" customFormat="1" ht="22" customHeight="1"/>
    <row r="341" s="5" customFormat="1" ht="22" customHeight="1"/>
    <row r="342" s="5" customFormat="1" ht="22" customHeight="1"/>
    <row r="343" s="5" customFormat="1" ht="22" customHeight="1"/>
    <row r="344" s="5" customFormat="1" ht="22" customHeight="1"/>
    <row r="345" s="5" customFormat="1" ht="22" customHeight="1"/>
    <row r="346" s="5" customFormat="1" ht="22" customHeight="1"/>
    <row r="347" s="5" customFormat="1" ht="22" customHeight="1"/>
    <row r="348" s="5" customFormat="1" ht="22" customHeight="1"/>
    <row r="349" s="5" customFormat="1" ht="22" customHeight="1"/>
    <row r="350" s="5" customFormat="1" ht="22" customHeight="1"/>
    <row r="351" s="5" customFormat="1" ht="22" customHeight="1"/>
    <row r="352" s="5" customFormat="1" ht="22" customHeight="1"/>
    <row r="353" s="5" customFormat="1" ht="22" customHeight="1"/>
    <row r="354" s="5" customFormat="1" ht="22" customHeight="1"/>
    <row r="355" s="5" customFormat="1" ht="22" customHeight="1"/>
    <row r="356" s="5" customFormat="1" ht="22" customHeight="1"/>
    <row r="357" s="5" customFormat="1" ht="22" customHeight="1"/>
    <row r="358" s="5" customFormat="1" ht="22" customHeight="1"/>
    <row r="359" s="5" customFormat="1" ht="22" customHeight="1"/>
    <row r="360" s="5" customFormat="1" ht="22" customHeight="1"/>
    <row r="361" s="5" customFormat="1" ht="22" customHeight="1"/>
    <row r="362" s="5" customFormat="1" ht="22" customHeight="1"/>
    <row r="363" s="5" customFormat="1" ht="22" customHeight="1"/>
    <row r="364" s="5" customFormat="1" ht="22" customHeight="1"/>
    <row r="365" s="5" customFormat="1" ht="22" customHeight="1"/>
    <row r="366" s="5" customFormat="1" ht="22" customHeight="1"/>
    <row r="367" s="5" customFormat="1" ht="22" customHeight="1"/>
    <row r="368" s="5" customFormat="1" ht="22" customHeight="1"/>
    <row r="369" s="5" customFormat="1" ht="22" customHeight="1"/>
    <row r="370" s="5" customFormat="1" ht="22" customHeight="1"/>
    <row r="371" s="5" customFormat="1" ht="22" customHeight="1"/>
    <row r="372" s="5" customFormat="1" ht="22" customHeight="1"/>
    <row r="373" s="5" customFormat="1" ht="22" customHeight="1"/>
    <row r="374" s="5" customFormat="1" ht="22" customHeight="1"/>
    <row r="375" s="5" customFormat="1" ht="22" customHeight="1"/>
    <row r="376" s="5" customFormat="1" ht="22" customHeight="1"/>
    <row r="377" s="5" customFormat="1" ht="22" customHeight="1"/>
    <row r="378" s="5" customFormat="1" ht="22" customHeight="1"/>
    <row r="379" s="5" customFormat="1" ht="22" customHeight="1"/>
    <row r="380" s="5" customFormat="1" ht="22" customHeight="1"/>
    <row r="381" s="5" customFormat="1" ht="22" customHeight="1"/>
    <row r="382" s="5" customFormat="1" ht="22" customHeight="1"/>
    <row r="383" s="5" customFormat="1" ht="22" customHeight="1"/>
    <row r="384" s="5" customFormat="1" ht="22" customHeight="1"/>
    <row r="385" s="5" customFormat="1" ht="22" customHeight="1"/>
    <row r="386" s="5" customFormat="1" ht="22" customHeight="1"/>
    <row r="387" s="5" customFormat="1" ht="22" customHeight="1"/>
    <row r="388" s="5" customFormat="1" ht="22" customHeight="1"/>
    <row r="389" s="5" customFormat="1" ht="22" customHeight="1"/>
    <row r="390" s="5" customFormat="1" ht="22" customHeight="1"/>
    <row r="391" s="5" customFormat="1" ht="22" customHeight="1"/>
    <row r="392" s="5" customFormat="1" ht="22" customHeight="1"/>
    <row r="393" s="5" customFormat="1" ht="22" customHeight="1"/>
    <row r="394" s="5" customFormat="1" ht="22" customHeight="1"/>
    <row r="395" s="5" customFormat="1" ht="22" customHeight="1"/>
    <row r="396" s="5" customFormat="1" ht="22" customHeight="1"/>
    <row r="397" s="5" customFormat="1" ht="22" customHeight="1"/>
    <row r="398" s="5" customFormat="1" ht="22" customHeight="1"/>
    <row r="399" s="5" customFormat="1" ht="22" customHeight="1"/>
    <row r="400" s="5" customFormat="1" ht="22" customHeight="1"/>
    <row r="401" s="5" customFormat="1" ht="22" customHeight="1"/>
    <row r="402" s="5" customFormat="1" ht="22" customHeight="1"/>
    <row r="403" s="5" customFormat="1" ht="22" customHeight="1"/>
    <row r="404" s="5" customFormat="1" ht="22" customHeight="1"/>
    <row r="405" s="5" customFormat="1" ht="22" customHeight="1"/>
    <row r="406" s="5" customFormat="1" ht="22" customHeight="1"/>
    <row r="407" s="5" customFormat="1" ht="22" customHeight="1"/>
    <row r="408" s="5" customFormat="1" ht="22" customHeight="1"/>
    <row r="409" s="5" customFormat="1" ht="22" customHeight="1"/>
    <row r="410" s="5" customFormat="1" ht="22" customHeight="1"/>
    <row r="411" s="5" customFormat="1" ht="22" customHeight="1"/>
    <row r="412" s="5" customFormat="1" ht="22" customHeight="1"/>
    <row r="413" s="5" customFormat="1" ht="22" customHeight="1"/>
    <row r="414" s="5" customFormat="1" ht="22" customHeight="1"/>
    <row r="415" s="5" customFormat="1" ht="22" customHeight="1"/>
    <row r="416" s="5" customFormat="1" ht="22" customHeight="1"/>
    <row r="417" s="5" customFormat="1" ht="22" customHeight="1"/>
    <row r="418" s="5" customFormat="1" ht="22" customHeight="1"/>
    <row r="419" s="5" customFormat="1" ht="22" customHeight="1"/>
    <row r="420" s="5" customFormat="1" ht="22" customHeight="1"/>
    <row r="421" s="5" customFormat="1" ht="22" customHeight="1"/>
    <row r="422" s="5" customFormat="1" ht="22" customHeight="1"/>
    <row r="423" s="5" customFormat="1" ht="22" customHeight="1"/>
    <row r="424" s="5" customFormat="1" ht="22" customHeight="1"/>
    <row r="425" s="5" customFormat="1" ht="22" customHeight="1"/>
    <row r="426" s="5" customFormat="1" ht="22" customHeight="1"/>
    <row r="427" s="5" customFormat="1" ht="22" customHeight="1"/>
    <row r="428" s="5" customFormat="1" ht="22" customHeight="1"/>
    <row r="429" s="5" customFormat="1" ht="22" customHeight="1"/>
    <row r="430" s="5" customFormat="1" ht="22" customHeight="1"/>
    <row r="431" s="5" customFormat="1" ht="22" customHeight="1"/>
    <row r="432" s="5" customFormat="1" ht="22" customHeight="1"/>
    <row r="433" s="5" customFormat="1" ht="22" customHeight="1"/>
    <row r="434" s="5" customFormat="1" ht="22" customHeight="1"/>
    <row r="435" s="5" customFormat="1" ht="22" customHeight="1"/>
    <row r="436" s="5" customFormat="1" ht="22" customHeight="1"/>
    <row r="437" s="5" customFormat="1" ht="22" customHeight="1"/>
    <row r="438" s="5" customFormat="1" ht="22" customHeight="1"/>
    <row r="439" s="5" customFormat="1" ht="22" customHeight="1"/>
    <row r="440" s="5" customFormat="1" ht="22" customHeight="1"/>
    <row r="441" s="5" customFormat="1" ht="22" customHeight="1"/>
    <row r="442" s="5" customFormat="1" ht="22" customHeight="1"/>
    <row r="443" s="5" customFormat="1" ht="22" customHeight="1"/>
    <row r="444" s="5" customFormat="1" ht="22" customHeight="1"/>
    <row r="445" s="5" customFormat="1" ht="22" customHeight="1"/>
    <row r="446" s="5" customFormat="1" ht="22" customHeight="1"/>
    <row r="447" s="5" customFormat="1" ht="22" customHeight="1"/>
    <row r="448" s="5" customFormat="1" ht="22" customHeight="1"/>
    <row r="449" s="5" customFormat="1" ht="22" customHeight="1"/>
    <row r="450" s="5" customFormat="1" ht="22" customHeight="1"/>
    <row r="451" s="5" customFormat="1" ht="22" customHeight="1"/>
    <row r="452" s="5" customFormat="1" ht="22" customHeight="1"/>
    <row r="453" s="5" customFormat="1" ht="22" customHeight="1"/>
    <row r="454" s="5" customFormat="1" ht="22" customHeight="1"/>
    <row r="455" s="5" customFormat="1" ht="22" customHeight="1"/>
    <row r="456" s="5" customFormat="1" ht="22" customHeight="1"/>
    <row r="457" s="5" customFormat="1" ht="22" customHeight="1"/>
    <row r="458" s="5" customFormat="1" ht="22" customHeight="1"/>
    <row r="459" s="5" customFormat="1" ht="22" customHeight="1"/>
    <row r="460" s="5" customFormat="1" ht="22" customHeight="1"/>
    <row r="461" s="5" customFormat="1" ht="22" customHeight="1"/>
    <row r="462" s="5" customFormat="1" ht="22" customHeight="1"/>
    <row r="463" s="5" customFormat="1" ht="22" customHeight="1"/>
    <row r="464" s="5" customFormat="1" ht="22" customHeight="1"/>
    <row r="465" s="5" customFormat="1" ht="22" customHeight="1"/>
    <row r="466" s="5" customFormat="1" ht="22" customHeight="1"/>
    <row r="467" s="5" customFormat="1" ht="22" customHeight="1"/>
    <row r="468" s="5" customFormat="1" ht="22" customHeight="1"/>
    <row r="469" s="5" customFormat="1" ht="22" customHeight="1"/>
    <row r="470" s="5" customFormat="1" ht="22" customHeight="1"/>
    <row r="471" s="5" customFormat="1" ht="22" customHeight="1"/>
    <row r="472" s="5" customFormat="1" ht="22" customHeight="1"/>
    <row r="473" s="5" customFormat="1" ht="22" customHeight="1"/>
    <row r="474" s="5" customFormat="1" ht="22" customHeight="1"/>
    <row r="475" s="5" customFormat="1" ht="22" customHeight="1"/>
    <row r="476" s="5" customFormat="1" ht="22" customHeight="1"/>
    <row r="477" s="5" customFormat="1" ht="22" customHeight="1"/>
    <row r="478" s="5" customFormat="1" ht="22" customHeight="1"/>
    <row r="479" s="5" customFormat="1" ht="22" customHeight="1"/>
    <row r="480" s="5" customFormat="1" ht="22" customHeight="1"/>
    <row r="481" s="5" customFormat="1" ht="22" customHeight="1"/>
    <row r="482" s="5" customFormat="1" ht="22" customHeight="1"/>
    <row r="483" s="5" customFormat="1" ht="22" customHeight="1"/>
    <row r="484" s="5" customFormat="1" ht="22" customHeight="1"/>
    <row r="485" s="5" customFormat="1" ht="22" customHeight="1"/>
    <row r="486" s="5" customFormat="1" ht="22" customHeight="1"/>
    <row r="487" s="5" customFormat="1" ht="22" customHeight="1"/>
    <row r="488" s="5" customFormat="1" ht="22" customHeight="1"/>
    <row r="489" s="5" customFormat="1" ht="22" customHeight="1"/>
    <row r="490" s="5" customFormat="1" ht="22" customHeight="1"/>
    <row r="491" s="5" customFormat="1" ht="22" customHeight="1"/>
    <row r="492" s="5" customFormat="1" ht="22" customHeight="1"/>
    <row r="493" s="5" customFormat="1" ht="22" customHeight="1"/>
    <row r="494" s="5" customFormat="1" ht="22" customHeight="1"/>
    <row r="495" s="5" customFormat="1" ht="22" customHeight="1"/>
    <row r="496" s="5" customFormat="1" ht="22" customHeight="1"/>
    <row r="497" s="5" customFormat="1" ht="22" customHeight="1"/>
    <row r="498" s="5" customFormat="1" ht="22" customHeight="1"/>
    <row r="499" s="5" customFormat="1" ht="22" customHeight="1"/>
    <row r="500" s="5" customFormat="1" ht="22" customHeight="1"/>
    <row r="501" s="5" customFormat="1" ht="22" customHeight="1"/>
    <row r="502" s="5" customFormat="1" ht="22" customHeight="1"/>
    <row r="503" s="5" customFormat="1" ht="22" customHeight="1"/>
    <row r="504" s="5" customFormat="1" ht="22" customHeight="1"/>
    <row r="505" s="5" customFormat="1" ht="22" customHeight="1"/>
    <row r="506" s="5" customFormat="1" ht="22" customHeight="1"/>
    <row r="507" s="5" customFormat="1" ht="22" customHeight="1"/>
    <row r="508" s="5" customFormat="1" ht="22" customHeight="1"/>
    <row r="509" s="5" customFormat="1" ht="22" customHeight="1"/>
    <row r="510" s="5" customFormat="1" ht="22" customHeight="1"/>
    <row r="511" s="5" customFormat="1" ht="22" customHeight="1"/>
    <row r="512" s="5" customFormat="1" ht="22" customHeight="1"/>
    <row r="513" s="5" customFormat="1" ht="22" customHeight="1"/>
    <row r="514" s="5" customFormat="1" ht="22" customHeight="1"/>
    <row r="515" s="5" customFormat="1" ht="22" customHeight="1"/>
    <row r="516" s="5" customFormat="1" ht="22" customHeight="1"/>
    <row r="517" s="5" customFormat="1" ht="22" customHeight="1"/>
    <row r="518" s="5" customFormat="1" ht="22" customHeight="1"/>
    <row r="519" s="5" customFormat="1" ht="22" customHeight="1"/>
    <row r="520" s="5" customFormat="1" ht="22" customHeight="1"/>
    <row r="521" s="5" customFormat="1" ht="22" customHeight="1"/>
    <row r="522" s="5" customFormat="1" ht="22" customHeight="1"/>
    <row r="523" s="5" customFormat="1" ht="22" customHeight="1"/>
    <row r="524" s="5" customFormat="1" ht="22" customHeight="1"/>
    <row r="525" s="5" customFormat="1" ht="22" customHeight="1"/>
    <row r="526" s="5" customFormat="1" ht="22" customHeight="1"/>
    <row r="527" s="5" customFormat="1" ht="22" customHeight="1"/>
    <row r="528" s="5" customFormat="1" ht="22" customHeight="1"/>
    <row r="529" spans="6:25" s="5" customFormat="1" ht="22" customHeight="1">
      <c r="F529" s="1"/>
      <c r="G529" s="1"/>
      <c r="H529" s="1"/>
      <c r="I529" s="1"/>
      <c r="J529" s="1"/>
      <c r="K529" s="1"/>
      <c r="L529" s="1"/>
      <c r="M529" s="1"/>
      <c r="N529" s="1"/>
      <c r="O529" s="1"/>
      <c r="P529" s="1"/>
      <c r="Q529" s="1"/>
      <c r="R529" s="1"/>
      <c r="S529" s="1"/>
      <c r="T529" s="1"/>
      <c r="U529" s="1"/>
      <c r="V529" s="1"/>
      <c r="W529" s="1"/>
      <c r="X529" s="1"/>
      <c r="Y529" s="1"/>
    </row>
  </sheetData>
  <autoFilter ref="A8:BA75" xr:uid="{00000000-0009-0000-0000-000001000000}">
    <filterColumn colId="12" showButton="0"/>
    <filterColumn colId="13" showButton="0"/>
    <filterColumn colId="14" showButton="0"/>
    <filterColumn colId="16" showButton="0"/>
    <filterColumn colId="18" showButton="0"/>
    <filterColumn colId="20" showButton="0"/>
    <filterColumn colId="22" showButton="0"/>
    <filterColumn colId="23" showButton="0"/>
  </autoFilter>
  <mergeCells count="25">
    <mergeCell ref="A1:Y1"/>
    <mergeCell ref="A3:Y3"/>
    <mergeCell ref="A4:Y4"/>
    <mergeCell ref="A5:Y5"/>
    <mergeCell ref="A6:G7"/>
    <mergeCell ref="H6:V7"/>
    <mergeCell ref="K8:K9"/>
    <mergeCell ref="L8:L9"/>
    <mergeCell ref="A8:A9"/>
    <mergeCell ref="B8:B9"/>
    <mergeCell ref="D8:D9"/>
    <mergeCell ref="E8:E9"/>
    <mergeCell ref="C8:C9"/>
    <mergeCell ref="Q8:R8"/>
    <mergeCell ref="M8:P8"/>
    <mergeCell ref="S8:T8"/>
    <mergeCell ref="U8:V8"/>
    <mergeCell ref="W8:Y8"/>
    <mergeCell ref="A75:J75"/>
    <mergeCell ref="F8:F9"/>
    <mergeCell ref="G8:G9"/>
    <mergeCell ref="H8:H9"/>
    <mergeCell ref="I8:I9"/>
    <mergeCell ref="J8:J9"/>
    <mergeCell ref="C10:C74"/>
  </mergeCells>
  <hyperlinks>
    <hyperlink ref="G42" r:id="rId1" display="https://ensegundos.com.pa/2020/04/08/tecnologia-para-la-deteccion-de-pacientes-con-covid-19/" xr:uid="{00000000-0004-0000-0100-000000000000}"/>
    <hyperlink ref="G45" r:id="rId2" display="https://twitter.com/ensegundos_pa/status/1248020289218383888?s=20" xr:uid="{00000000-0004-0000-0100-000001000000}"/>
    <hyperlink ref="G40" r:id="rId3" display="https://www.metrolibre.com/tecnolog%C3%ADa/168013-gobierno-nacional-recibe-donaci%C3%B3n-de-segunda-c%C3%A1mara-t%C3%A9rmica.html" xr:uid="{00000000-0004-0000-0100-000002000000}"/>
    <hyperlink ref="G15" r:id="rId4" display="http://www.panama24horas.com.pa/empresas/dahua-technology-panama-entrega-donacion-de-camara-termica-para-medicion-de-temperatura-corporal-al-ministerio-de-seguridad-publica/" xr:uid="{00000000-0004-0000-0100-000003000000}"/>
    <hyperlink ref="G43" r:id="rId5" display="https://twitter.com/ensegundos_pa/status/1248079335996772352" xr:uid="{00000000-0004-0000-0100-000004000000}"/>
    <hyperlink ref="G39" r:id="rId6" display="https://www.pulsomundialnews.com/2020/04/08/minsa-recibe-tecnologia-para-deteccion-de-pacientes-con-covid-19/" xr:uid="{00000000-0004-0000-0100-000005000000}"/>
    <hyperlink ref="J39" r:id="rId7" display="https://www.pulsomundialnews.com/2020/04/08/minsa-recibe-tecnologia-para-deteccion-de-pacientes-con-covid-19/" xr:uid="{00000000-0004-0000-0100-000006000000}"/>
    <hyperlink ref="G10" r:id="rId8" display="https://www.diaadia.com.pa/el-pais/entregan-donacion-de-camara-termica-para-medicion-de-temperatura-corporal-364749" xr:uid="{00000000-0004-0000-0100-000007000000}"/>
    <hyperlink ref="G23" r:id="rId9" display="http://elsiglo.com.pa/panama/donan-camara-termica-para-medicion-temperatura-corporal-ministerio-seguridad/24153755" xr:uid="{00000000-0004-0000-0100-000008000000}"/>
    <hyperlink ref="G44" r:id="rId10" display="https://ensegundos.com.pa/2020/04/08/dahua-technology-dona-al-gobierno-segunda-camara-termica-para-monitoreo-de-temperatura/" xr:uid="{00000000-0004-0000-0100-000009000000}"/>
    <hyperlink ref="G28" r:id="rId11" xr:uid="{00000000-0004-0000-0100-00000A000000}"/>
    <hyperlink ref="G58" r:id="rId12" display="https://elcapitalfinanciero.com/empresa-privada-y-particulares-solidarios-con-panama-ante-impacto-del-covid-19/" xr:uid="{00000000-0004-0000-0100-00000B000000}"/>
    <hyperlink ref="G50" r:id="rId13" display="https://www.ecotvpanama.com/actualidad/donan-segunda-camara-termica-para-monitoreo-de-temperatura-corporal_0_53705/" xr:uid="{00000000-0004-0000-0100-00000C000000}"/>
    <hyperlink ref="G55" r:id="rId14" display="http://www.radiomiapanama.com/noticias/noticias-nacionales/23621-dahua-technology-panama-dona-la-segunda-camara-termica-para-monitoreo-de-temperatura-corporal-al-gobierno-nacional.html" xr:uid="{00000000-0004-0000-0100-00000D000000}"/>
    <hyperlink ref="G57" r:id="rId15" display="https://somosimpactopositivo.com/impactando-en-positivo/camara-termica/" xr:uid="{00000000-0004-0000-0100-00000E000000}"/>
    <hyperlink ref="G56" r:id="rId16" display="https://twitter.com/radiomiapanama/status/1248263849142337541?s=20" xr:uid="{00000000-0004-0000-0100-00000F000000}"/>
    <hyperlink ref="G63" r:id="rId17" display="https://twitter.com/Panama24horas/status/1248130795463639040?s=20" xr:uid="{00000000-0004-0000-0100-000010000000}"/>
    <hyperlink ref="G48" r:id="rId18" display="https://twitter.com/WangJianPaco/status/1247996829129555969?s=20" xr:uid="{00000000-0004-0000-0100-000011000000}"/>
    <hyperlink ref="G46" r:id="rId19" display="https://www.laestrella.com.pa/nacional/200408/dahua-technology-panama-dona-segunda-camara-termica-minsa" xr:uid="{00000000-0004-0000-0100-000012000000}"/>
    <hyperlink ref="G47" r:id="rId20" display="https://sertv.gob.pa/tecnologia-para-la-deteccion-de-pacientes-con-covid-19/" xr:uid="{00000000-0004-0000-0100-000013000000}"/>
    <hyperlink ref="G53" r:id="rId21" display="http://www.elespectadordepanama.com/dahua-technology-panama-dona-la-segunda-camara-termica-para-monitoreo-de-temperatura-corporal-al-gobierno-nacional/" xr:uid="{00000000-0004-0000-0100-000014000000}"/>
    <hyperlink ref="G52" r:id="rId22" display="http://toomagazine.com/dahua-technology-panama-entrega-segunda-camara-termica/" xr:uid="{00000000-0004-0000-0100-000015000000}"/>
    <hyperlink ref="G19" r:id="rId23" display="https://twitter.com/search?q=%27Dahua%20Technology%20Panamá%20dona%20al%20Minseg%20cámara%20térmica%20para%20medición%20de%20temperatura%20%23Panamá%20%23EnSegundos%20&amp;src=typed_query" xr:uid="{00000000-0004-0000-0100-000016000000}"/>
    <hyperlink ref="G26" r:id="rId24" display="http://laexitosapanama.com/2020/04/02/dahua-technology-panama-entrega-donacion-de-camara-termica-para-medicion-de-temperatura-corporal-al-ministerio-de-seguridad-publica/" xr:uid="{00000000-0004-0000-0100-000017000000}"/>
    <hyperlink ref="G13" r:id="rId25" xr:uid="{00000000-0004-0000-0100-000018000000}"/>
    <hyperlink ref="G30" r:id="rId26" display="https://www.telemetro.com/entrevistas/2020/04/03/donan-a-la-policia-nacional-camara-termica-para-prevencion-del-covid-19/2741823.html" xr:uid="{00000000-0004-0000-0100-000019000000}"/>
    <hyperlink ref="G14" r:id="rId27" display="https://twitter.com/MetroLibrePTY/status/1245462959582621696?s=20" xr:uid="{00000000-0004-0000-0100-00001A000000}"/>
    <hyperlink ref="G34" r:id="rId28" display="https://www.youtube.com/watch?v=7VO1GhVD_e4&amp;t=68s" xr:uid="{00000000-0004-0000-0100-00001B000000}"/>
    <hyperlink ref="G12" r:id="rId29" display="https://www.metrolibre.com/tecnolog%C3%ADa/167428-empresa-dona-una-cámara-térmica-para-medición-de-temperatura.html?utm_source=dlvr.it&amp;utm_medium=facebook" xr:uid="{00000000-0004-0000-0100-00001C000000}"/>
    <hyperlink ref="G36" r:id="rId30" display="https://www.youtube.com/watch?v=EEhO2I5YI1Y" xr:uid="{00000000-0004-0000-0100-00001D000000}"/>
    <hyperlink ref="G37" r:id="rId31" display="https://www.panamaamerica.com.pa/videos/video-camara-termica-para-garantizar-la-seguridad-de-policias-frente-al-covid-19-1160418" xr:uid="{00000000-0004-0000-0100-00001E000000}"/>
    <hyperlink ref="G18" r:id="rId32" display="https://ensegundos.com.pa/2020/04/01/dahua-technology-panama-dona-al-minseg-camara-termica-para-medicion-de-temperatura/" xr:uid="{00000000-0004-0000-0100-00001F000000}"/>
    <hyperlink ref="G16" r:id="rId33" display="https://twitter.com/Panama24horas/status/1245495456190300161?s=20" xr:uid="{00000000-0004-0000-0100-000020000000}"/>
    <hyperlink ref="G21" r:id="rId34" display="https://twitter.com/China_Panama/status/1245448062711062528?s=20" xr:uid="{00000000-0004-0000-0100-000021000000}"/>
    <hyperlink ref="G22" r:id="rId35" display="https://twitter.com/weiasecas/status/1245449977352110080?s=20" xr:uid="{00000000-0004-0000-0100-000022000000}"/>
    <hyperlink ref="G49" r:id="rId36" display="https://www.ecotvpanama.com/actualidad/donan-segunda-camara-termica-para-monitoreo-de-temperatura-corporal_0_53705/" xr:uid="{00000000-0004-0000-0100-000023000000}"/>
    <hyperlink ref="G54" r:id="rId37" display="https://www.instagram.com/tv/B-xRJK8praJ/?igshid=1u2abtobsbh9g" xr:uid="{00000000-0004-0000-0100-000024000000}"/>
    <hyperlink ref="G61" r:id="rId38" display="http://www.panama24horas.com.pa/empresas/dahua-technology-panama-dona-la-segunda-camara-termica-para-monitoreo-de-temperatura-corporal-al-gobierno-nacional/" xr:uid="{00000000-0004-0000-0100-000025000000}"/>
    <hyperlink ref="G64" r:id="rId39" display="https://twitter.com/Panama24horas/status/1248218658662465542?s=20" xr:uid="{00000000-0004-0000-0100-000026000000}"/>
    <hyperlink ref="G59" r:id="rId40" display="https://twitter.com/Panama24horas/status/1248218658662465542?s=20" xr:uid="{00000000-0004-0000-0100-000027000000}"/>
    <hyperlink ref="G68" r:id="rId41" display="https://vozdeladiasporanews.com/las-camaras-de-deteccion-y-monitoreo-termico-una-tecnologia-de-prevencion-frente-al-contagio-y-expansion-del-covid-19/" xr:uid="{00000000-0004-0000-0100-000028000000}"/>
    <hyperlink ref="G69" r:id="rId42" display="https://karinariveratv.com/2020/04/las-camaras-de-deteccion-y-monitoreo-termico-una-tecnologia-de-prevencion-frente-al-contagio-y-expansion-del-covid-19" xr:uid="{00000000-0004-0000-0100-000029000000}"/>
    <hyperlink ref="G70" r:id="rId43" display="http://www.mundoescazu.com/index.php/noticias-escazu-negocios/4101-las-camaras-de-deteccion-y-monitoreo-termico-una-tecnologia-de-prevencion-frente-al-contagio-y-expansion-del-covid-19" xr:uid="{00000000-0004-0000-0100-00002A000000}"/>
    <hyperlink ref="G71" r:id="rId44" display="http://www.juveaccion.com/camaras-de-deteccion-y-monitoreo-termico-una-tecnologia-de-prevencion-covid-19/" xr:uid="{00000000-0004-0000-0100-00002B000000}"/>
    <hyperlink ref="G73" r:id="rId45" display="https://www.facebook.com/ContraportadaRadio/videos/230456194870491/" xr:uid="{00000000-0004-0000-0100-00002C000000}"/>
  </hyperlinks>
  <pageMargins left="0.7" right="0.7" top="0.75" bottom="0.75" header="0.3" footer="0.3"/>
  <drawing r:id="rId46"/>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B491"/>
  <sheetViews>
    <sheetView topLeftCell="H1" zoomScale="82" zoomScaleNormal="54" workbookViewId="0">
      <pane ySplit="8" topLeftCell="A9" activePane="bottomLeft" state="frozen"/>
      <selection activeCell="A8" sqref="A8"/>
      <selection pane="bottomLeft" activeCell="O38" sqref="O38"/>
    </sheetView>
  </sheetViews>
  <sheetFormatPr baseColWidth="10" defaultColWidth="10.83203125" defaultRowHeight="22" customHeight="1"/>
  <cols>
    <col min="1" max="1" width="10.83203125" style="1"/>
    <col min="2" max="2" width="11" style="1" bestFit="1" customWidth="1"/>
    <col min="3" max="4" width="19.83203125" style="1" customWidth="1"/>
    <col min="5" max="5" width="16.5" style="1" customWidth="1"/>
    <col min="6" max="6" width="76" style="1" customWidth="1"/>
    <col min="7" max="7" width="11" style="1" bestFit="1" customWidth="1"/>
    <col min="8" max="8" width="16.83203125" style="1" customWidth="1"/>
    <col min="9" max="9" width="26.83203125" style="1" customWidth="1"/>
    <col min="10" max="10" width="20.83203125" style="1" customWidth="1"/>
    <col min="11" max="11" width="71" style="1" customWidth="1"/>
    <col min="12" max="12" width="19.33203125" style="1" customWidth="1"/>
    <col min="13" max="13" width="20.6640625" style="1" customWidth="1"/>
    <col min="14" max="26" width="10.83203125" style="1" customWidth="1"/>
    <col min="27" max="54" width="10.83203125" style="5"/>
    <col min="55" max="16384" width="10.83203125" style="1"/>
  </cols>
  <sheetData>
    <row r="1" spans="1:54" ht="22" customHeight="1">
      <c r="A1" s="149"/>
      <c r="B1" s="150"/>
      <c r="C1" s="150"/>
      <c r="D1" s="150"/>
      <c r="E1" s="150"/>
      <c r="F1" s="150"/>
      <c r="G1" s="150"/>
      <c r="H1" s="150"/>
      <c r="I1" s="150"/>
      <c r="J1" s="150"/>
      <c r="K1" s="150"/>
      <c r="L1" s="150"/>
      <c r="M1" s="150"/>
      <c r="N1" s="150"/>
      <c r="O1" s="150"/>
      <c r="P1" s="150"/>
      <c r="Q1" s="150"/>
      <c r="R1" s="150"/>
      <c r="S1" s="150"/>
      <c r="T1" s="150"/>
      <c r="U1" s="150"/>
      <c r="V1" s="150"/>
      <c r="W1" s="150"/>
      <c r="X1" s="150"/>
      <c r="Y1" s="150"/>
      <c r="Z1" s="150"/>
    </row>
    <row r="2" spans="1:54" ht="22" customHeight="1">
      <c r="A2" s="43"/>
      <c r="B2" s="44"/>
      <c r="C2" s="44"/>
      <c r="D2" s="45"/>
      <c r="E2" s="44"/>
      <c r="F2" s="44"/>
      <c r="G2" s="44"/>
      <c r="H2" s="44"/>
      <c r="I2" s="44"/>
      <c r="J2" s="44"/>
      <c r="K2" s="44"/>
      <c r="L2" s="44"/>
      <c r="M2" s="44"/>
      <c r="N2" s="44"/>
      <c r="O2" s="44"/>
      <c r="P2" s="44"/>
      <c r="Q2" s="44"/>
      <c r="R2" s="44"/>
      <c r="S2" s="44"/>
      <c r="T2" s="44"/>
      <c r="U2" s="44"/>
      <c r="V2" s="44"/>
      <c r="W2" s="44"/>
      <c r="X2" s="44"/>
      <c r="Y2" s="44"/>
      <c r="Z2" s="44"/>
    </row>
    <row r="3" spans="1:54" ht="22" customHeight="1">
      <c r="A3" s="151" t="s">
        <v>38</v>
      </c>
      <c r="B3" s="151"/>
      <c r="C3" s="151"/>
      <c r="D3" s="151"/>
      <c r="E3" s="151"/>
      <c r="F3" s="151"/>
      <c r="G3" s="151"/>
      <c r="H3" s="151"/>
      <c r="I3" s="151"/>
      <c r="J3" s="151"/>
      <c r="K3" s="151"/>
      <c r="L3" s="151"/>
      <c r="M3" s="151"/>
      <c r="N3" s="151"/>
      <c r="O3" s="151"/>
      <c r="P3" s="151"/>
      <c r="Q3" s="151"/>
      <c r="R3" s="151"/>
      <c r="S3" s="151"/>
      <c r="T3" s="151"/>
      <c r="U3" s="151"/>
      <c r="V3" s="151"/>
      <c r="W3" s="151"/>
      <c r="X3" s="151"/>
      <c r="Y3" s="151"/>
      <c r="Z3" s="151"/>
    </row>
    <row r="4" spans="1:54" ht="22" customHeight="1">
      <c r="A4" s="151" t="s">
        <v>0</v>
      </c>
      <c r="B4" s="151"/>
      <c r="C4" s="151"/>
      <c r="D4" s="151"/>
      <c r="E4" s="151"/>
      <c r="F4" s="151"/>
      <c r="G4" s="151"/>
      <c r="H4" s="151"/>
      <c r="I4" s="151"/>
      <c r="J4" s="151"/>
      <c r="K4" s="151"/>
      <c r="L4" s="151"/>
      <c r="M4" s="151"/>
      <c r="N4" s="151"/>
      <c r="O4" s="151"/>
      <c r="P4" s="151"/>
      <c r="Q4" s="151"/>
      <c r="R4" s="151"/>
      <c r="S4" s="151"/>
      <c r="T4" s="151"/>
      <c r="U4" s="151"/>
      <c r="V4" s="151"/>
      <c r="W4" s="151"/>
      <c r="X4" s="151"/>
      <c r="Y4" s="151"/>
      <c r="Z4" s="151"/>
    </row>
    <row r="5" spans="1:54" ht="22" customHeight="1">
      <c r="A5" s="152" t="s">
        <v>138</v>
      </c>
      <c r="B5" s="152"/>
      <c r="C5" s="152"/>
      <c r="D5" s="152"/>
      <c r="E5" s="152"/>
      <c r="F5" s="152"/>
      <c r="G5" s="152"/>
      <c r="H5" s="152"/>
      <c r="I5" s="152"/>
      <c r="J5" s="152"/>
      <c r="K5" s="152"/>
      <c r="L5" s="152"/>
      <c r="M5" s="152"/>
      <c r="N5" s="152"/>
      <c r="O5" s="152"/>
      <c r="P5" s="152"/>
      <c r="Q5" s="152"/>
      <c r="R5" s="152"/>
      <c r="S5" s="152"/>
      <c r="T5" s="152"/>
      <c r="U5" s="152"/>
      <c r="V5" s="152"/>
      <c r="W5" s="152"/>
      <c r="X5" s="152"/>
      <c r="Y5" s="152"/>
      <c r="Z5" s="152"/>
    </row>
    <row r="6" spans="1:54" s="28" customFormat="1" ht="22" customHeight="1">
      <c r="A6" s="153" t="s">
        <v>1</v>
      </c>
      <c r="B6" s="154"/>
      <c r="C6" s="154"/>
      <c r="D6" s="154"/>
      <c r="E6" s="154"/>
      <c r="F6" s="154"/>
      <c r="G6" s="154"/>
      <c r="H6" s="154"/>
      <c r="I6" s="153" t="s">
        <v>86</v>
      </c>
      <c r="J6" s="154"/>
      <c r="K6" s="154"/>
      <c r="L6" s="154"/>
      <c r="M6" s="154"/>
      <c r="N6" s="154"/>
      <c r="O6" s="154"/>
      <c r="P6" s="154"/>
      <c r="Q6" s="154"/>
      <c r="R6" s="154"/>
      <c r="S6" s="154"/>
      <c r="T6" s="154"/>
      <c r="U6" s="154"/>
      <c r="V6" s="154"/>
      <c r="W6" s="154"/>
      <c r="X6" s="26"/>
      <c r="Y6" s="26"/>
      <c r="Z6" s="26"/>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row>
    <row r="7" spans="1:54" ht="22" customHeight="1">
      <c r="A7" s="155"/>
      <c r="B7" s="156"/>
      <c r="C7" s="156"/>
      <c r="D7" s="156"/>
      <c r="E7" s="156"/>
      <c r="F7" s="156"/>
      <c r="G7" s="156"/>
      <c r="H7" s="156"/>
      <c r="I7" s="155"/>
      <c r="J7" s="156"/>
      <c r="K7" s="156"/>
      <c r="L7" s="156"/>
      <c r="M7" s="156"/>
      <c r="N7" s="156"/>
      <c r="O7" s="156"/>
      <c r="P7" s="156"/>
      <c r="Q7" s="156"/>
      <c r="R7" s="156"/>
      <c r="S7" s="156"/>
      <c r="T7" s="156"/>
      <c r="U7" s="156"/>
      <c r="V7" s="156"/>
      <c r="W7" s="156"/>
      <c r="X7" s="20"/>
      <c r="Y7" s="20"/>
      <c r="Z7" s="20"/>
    </row>
    <row r="8" spans="1:54" ht="43" customHeight="1">
      <c r="A8" s="141" t="s">
        <v>2</v>
      </c>
      <c r="B8" s="143" t="s">
        <v>21</v>
      </c>
      <c r="C8" s="143" t="s">
        <v>28</v>
      </c>
      <c r="D8" s="46" t="s">
        <v>139</v>
      </c>
      <c r="E8" s="143" t="s">
        <v>3</v>
      </c>
      <c r="F8" s="143" t="s">
        <v>4</v>
      </c>
      <c r="G8" s="143" t="s">
        <v>22</v>
      </c>
      <c r="H8" s="143" t="s">
        <v>5</v>
      </c>
      <c r="I8" s="143" t="s">
        <v>6</v>
      </c>
      <c r="J8" s="143" t="s">
        <v>25</v>
      </c>
      <c r="K8" s="143" t="s">
        <v>7</v>
      </c>
      <c r="L8" s="143" t="s">
        <v>8</v>
      </c>
      <c r="M8" s="143" t="s">
        <v>9</v>
      </c>
      <c r="N8" s="168" t="s">
        <v>10</v>
      </c>
      <c r="O8" s="168"/>
      <c r="P8" s="168"/>
      <c r="Q8" s="168"/>
      <c r="R8" s="139" t="s">
        <v>11</v>
      </c>
      <c r="S8" s="140"/>
      <c r="T8" s="139" t="s">
        <v>12</v>
      </c>
      <c r="U8" s="140"/>
      <c r="V8" s="139" t="s">
        <v>13</v>
      </c>
      <c r="W8" s="140"/>
      <c r="X8" s="139" t="s">
        <v>14</v>
      </c>
      <c r="Y8" s="145"/>
      <c r="Z8" s="140"/>
    </row>
    <row r="9" spans="1:54" ht="22" customHeight="1">
      <c r="A9" s="142"/>
      <c r="B9" s="144"/>
      <c r="C9" s="148"/>
      <c r="D9" s="47"/>
      <c r="E9" s="144"/>
      <c r="F9" s="144"/>
      <c r="G9" s="144"/>
      <c r="H9" s="144"/>
      <c r="I9" s="144"/>
      <c r="J9" s="144"/>
      <c r="K9" s="144"/>
      <c r="L9" s="144"/>
      <c r="M9" s="144"/>
      <c r="N9" s="21" t="s">
        <v>87</v>
      </c>
      <c r="O9" s="21">
        <v>1</v>
      </c>
      <c r="P9" s="21">
        <v>2</v>
      </c>
      <c r="Q9" s="40">
        <v>3</v>
      </c>
      <c r="R9" s="42" t="s">
        <v>15</v>
      </c>
      <c r="S9" s="42" t="s">
        <v>16</v>
      </c>
      <c r="T9" s="42" t="s">
        <v>15</v>
      </c>
      <c r="U9" s="42" t="s">
        <v>16</v>
      </c>
      <c r="V9" s="42" t="s">
        <v>15</v>
      </c>
      <c r="W9" s="42" t="s">
        <v>16</v>
      </c>
      <c r="X9" s="42" t="s">
        <v>17</v>
      </c>
      <c r="Y9" s="42" t="s">
        <v>18</v>
      </c>
      <c r="Z9" s="42" t="s">
        <v>19</v>
      </c>
    </row>
    <row r="10" spans="1:54" s="5" customFormat="1" ht="68" customHeight="1">
      <c r="A10" s="18" t="s">
        <v>140</v>
      </c>
      <c r="B10" s="18">
        <v>1</v>
      </c>
      <c r="C10" s="163" t="s">
        <v>40</v>
      </c>
      <c r="D10" s="163" t="s">
        <v>141</v>
      </c>
      <c r="E10" s="159" t="s">
        <v>154</v>
      </c>
      <c r="F10" s="157" t="s">
        <v>180</v>
      </c>
      <c r="G10" s="6" t="d">
        <v>2020-05-14</v>
      </c>
      <c r="H10" s="50" t="s">
        <v>39</v>
      </c>
      <c r="I10" s="7" t="s">
        <v>142</v>
      </c>
      <c r="J10" s="7" t="s">
        <v>23</v>
      </c>
      <c r="K10" s="8" t="s">
        <v>143</v>
      </c>
      <c r="L10" s="10">
        <v>750</v>
      </c>
      <c r="M10" s="10">
        <f>L10*4</f>
        <v>3000</v>
      </c>
      <c r="N10" s="23">
        <v>3</v>
      </c>
      <c r="O10" s="23"/>
      <c r="Q10" s="23">
        <v>1</v>
      </c>
      <c r="R10" s="24">
        <v>1</v>
      </c>
      <c r="S10" s="2"/>
      <c r="T10" s="2"/>
      <c r="U10" s="2">
        <v>1</v>
      </c>
      <c r="V10" s="2"/>
      <c r="W10" s="2">
        <v>1</v>
      </c>
      <c r="X10" s="2">
        <v>1</v>
      </c>
      <c r="Y10" s="2"/>
      <c r="Z10" s="2"/>
    </row>
    <row r="11" spans="1:54" s="5" customFormat="1" ht="68" customHeight="1">
      <c r="A11" s="18" t="s">
        <v>140</v>
      </c>
      <c r="B11" s="18">
        <v>2</v>
      </c>
      <c r="C11" s="164"/>
      <c r="D11" s="164"/>
      <c r="E11" s="160"/>
      <c r="F11" s="158"/>
      <c r="G11" s="6" t="d">
        <v>2020-05-17</v>
      </c>
      <c r="H11" s="50" t="s">
        <v>144</v>
      </c>
      <c r="I11" s="7" t="s">
        <v>37</v>
      </c>
      <c r="J11" s="7" t="s">
        <v>23</v>
      </c>
      <c r="K11" s="8" t="s">
        <v>145</v>
      </c>
      <c r="L11" s="10">
        <v>750</v>
      </c>
      <c r="M11" s="10">
        <f>L11*4</f>
        <v>3000</v>
      </c>
      <c r="N11" s="23">
        <v>3</v>
      </c>
      <c r="O11" s="41"/>
      <c r="P11" s="41"/>
      <c r="Q11" s="23">
        <v>1</v>
      </c>
      <c r="R11" s="24">
        <v>1</v>
      </c>
      <c r="S11" s="2"/>
      <c r="T11" s="2"/>
      <c r="U11" s="2">
        <v>1</v>
      </c>
      <c r="V11" s="2"/>
      <c r="W11" s="2">
        <v>1</v>
      </c>
      <c r="X11" s="2">
        <v>1</v>
      </c>
      <c r="Y11" s="2"/>
      <c r="Z11" s="2"/>
    </row>
    <row r="12" spans="1:54" s="5" customFormat="1" ht="68" customHeight="1">
      <c r="A12" s="18" t="s">
        <v>140</v>
      </c>
      <c r="B12" s="18">
        <v>3</v>
      </c>
      <c r="C12" s="164"/>
      <c r="D12" s="164"/>
      <c r="E12" s="160"/>
      <c r="F12" s="158"/>
      <c r="G12" s="6" t="d">
        <v>2020-05-17</v>
      </c>
      <c r="H12" s="51" t="s">
        <v>157</v>
      </c>
      <c r="I12" s="7" t="s">
        <v>37</v>
      </c>
      <c r="J12" s="7" t="s">
        <v>158</v>
      </c>
      <c r="K12" s="69" t="s">
        <v>145</v>
      </c>
      <c r="L12" s="10">
        <v>500</v>
      </c>
      <c r="M12" s="10">
        <f t="shared" ref="M12:M26" si="0">L12*4</f>
        <v>2000</v>
      </c>
      <c r="N12" s="23">
        <v>3</v>
      </c>
      <c r="O12" s="41"/>
      <c r="Q12" s="23">
        <v>1</v>
      </c>
      <c r="R12" s="24">
        <v>1</v>
      </c>
      <c r="S12" s="2"/>
      <c r="T12" s="2"/>
      <c r="U12" s="2">
        <v>1</v>
      </c>
      <c r="V12" s="2"/>
      <c r="W12" s="2">
        <v>1</v>
      </c>
      <c r="X12" s="2">
        <v>1</v>
      </c>
      <c r="Y12" s="2"/>
      <c r="Z12" s="2"/>
    </row>
    <row r="13" spans="1:54" s="5" customFormat="1" ht="68" customHeight="1">
      <c r="A13" s="18" t="s">
        <v>140</v>
      </c>
      <c r="B13" s="18">
        <v>4</v>
      </c>
      <c r="C13" s="164"/>
      <c r="D13" s="164"/>
      <c r="E13" s="160"/>
      <c r="F13" s="158"/>
      <c r="G13" s="6" t="d">
        <v>2020-05-18</v>
      </c>
      <c r="H13" s="50" t="s">
        <v>144</v>
      </c>
      <c r="I13" s="7" t="s">
        <v>151</v>
      </c>
      <c r="J13" s="7" t="s">
        <v>23</v>
      </c>
      <c r="K13" s="8" t="s">
        <v>145</v>
      </c>
      <c r="L13" s="10">
        <v>1000</v>
      </c>
      <c r="M13" s="10">
        <f>L13*4</f>
        <v>4000</v>
      </c>
      <c r="N13" s="23">
        <v>1</v>
      </c>
      <c r="O13" s="23">
        <v>1</v>
      </c>
      <c r="P13" s="41"/>
      <c r="Q13" s="23"/>
      <c r="R13" s="24">
        <v>1</v>
      </c>
      <c r="S13" s="2"/>
      <c r="T13" s="2"/>
      <c r="U13" s="2">
        <v>1</v>
      </c>
      <c r="V13" s="2"/>
      <c r="W13" s="2">
        <v>1</v>
      </c>
      <c r="X13" s="2">
        <v>1</v>
      </c>
      <c r="Y13" s="2"/>
      <c r="Z13" s="2"/>
    </row>
    <row r="14" spans="1:54" s="5" customFormat="1" ht="68" customHeight="1">
      <c r="A14" s="18" t="s">
        <v>140</v>
      </c>
      <c r="B14" s="18">
        <v>5</v>
      </c>
      <c r="C14" s="164"/>
      <c r="D14" s="164"/>
      <c r="E14" s="160"/>
      <c r="F14" s="158"/>
      <c r="G14" s="6" t="d">
        <v>2020-05-18</v>
      </c>
      <c r="H14" s="74" t="s">
        <v>109</v>
      </c>
      <c r="I14" s="7" t="s">
        <v>151</v>
      </c>
      <c r="J14" s="7" t="s">
        <v>182</v>
      </c>
      <c r="K14" s="8" t="s">
        <v>145</v>
      </c>
      <c r="L14" s="10">
        <v>231.12</v>
      </c>
      <c r="M14" s="10">
        <f t="shared" si="0"/>
        <v>924.48</v>
      </c>
      <c r="N14" s="23">
        <v>1</v>
      </c>
      <c r="O14" s="23">
        <v>1</v>
      </c>
      <c r="Q14" s="23"/>
      <c r="R14" s="24">
        <v>1</v>
      </c>
      <c r="S14" s="2"/>
      <c r="T14" s="2"/>
      <c r="U14" s="2">
        <v>1</v>
      </c>
      <c r="V14" s="2"/>
      <c r="W14" s="2">
        <v>1</v>
      </c>
      <c r="X14" s="2">
        <v>1</v>
      </c>
      <c r="Y14" s="2"/>
      <c r="Z14" s="2"/>
    </row>
    <row r="15" spans="1:54" s="5" customFormat="1" ht="68" customHeight="1">
      <c r="A15" s="18" t="s">
        <v>140</v>
      </c>
      <c r="B15" s="18">
        <v>6</v>
      </c>
      <c r="C15" s="164"/>
      <c r="D15" s="164"/>
      <c r="E15" s="162"/>
      <c r="F15" s="161"/>
      <c r="G15" s="6" t="d">
        <v>2020-05-18</v>
      </c>
      <c r="H15" s="51" t="s">
        <v>157</v>
      </c>
      <c r="I15" s="7" t="s">
        <v>151</v>
      </c>
      <c r="J15" s="7" t="s">
        <v>158</v>
      </c>
      <c r="K15" s="19" t="s">
        <v>145</v>
      </c>
      <c r="L15" s="10">
        <v>500</v>
      </c>
      <c r="M15" s="10">
        <f t="shared" si="0"/>
        <v>2000</v>
      </c>
      <c r="N15" s="23">
        <v>1</v>
      </c>
      <c r="O15" s="23">
        <v>1</v>
      </c>
      <c r="P15" s="41"/>
      <c r="Q15" s="23"/>
      <c r="R15" s="24">
        <v>1</v>
      </c>
      <c r="S15" s="2"/>
      <c r="T15" s="2"/>
      <c r="U15" s="2">
        <v>1</v>
      </c>
      <c r="V15" s="2"/>
      <c r="W15" s="2">
        <v>1</v>
      </c>
      <c r="X15" s="2">
        <v>1</v>
      </c>
      <c r="Y15" s="2"/>
      <c r="Z15" s="2"/>
    </row>
    <row r="16" spans="1:54" s="5" customFormat="1" ht="68" customHeight="1">
      <c r="A16" s="18" t="s">
        <v>140</v>
      </c>
      <c r="B16" s="18">
        <v>7</v>
      </c>
      <c r="C16" s="164"/>
      <c r="D16" s="164"/>
      <c r="E16" s="71" t="s">
        <v>161</v>
      </c>
      <c r="F16" s="77" t="s">
        <v>190</v>
      </c>
      <c r="G16" s="6" t="d">
        <v>2020-05-20</v>
      </c>
      <c r="H16" s="70" t="s">
        <v>163</v>
      </c>
      <c r="I16" s="7" t="s">
        <v>94</v>
      </c>
      <c r="J16" s="7" t="s">
        <v>164</v>
      </c>
      <c r="K16" s="69" t="s">
        <v>150</v>
      </c>
      <c r="L16" s="10">
        <v>500</v>
      </c>
      <c r="M16" s="10">
        <f t="shared" si="0"/>
        <v>2000</v>
      </c>
      <c r="N16" s="23">
        <v>1</v>
      </c>
      <c r="O16" s="23">
        <v>1</v>
      </c>
      <c r="Q16" s="23"/>
      <c r="R16" s="24">
        <v>1</v>
      </c>
      <c r="S16" s="2"/>
      <c r="T16" s="2"/>
      <c r="U16" s="2">
        <v>1</v>
      </c>
      <c r="V16" s="2"/>
      <c r="W16" s="2">
        <v>1</v>
      </c>
      <c r="X16" s="2">
        <v>1</v>
      </c>
      <c r="Y16" s="2"/>
      <c r="Z16" s="2"/>
    </row>
    <row r="17" spans="1:26" s="5" customFormat="1" ht="68" customHeight="1">
      <c r="A17" s="18" t="s">
        <v>176</v>
      </c>
      <c r="B17" s="18">
        <v>8</v>
      </c>
      <c r="C17" s="164"/>
      <c r="D17" s="164"/>
      <c r="E17" s="75" t="s">
        <v>154</v>
      </c>
      <c r="F17" s="53" t="s">
        <v>180</v>
      </c>
      <c r="G17" s="6" t="d">
        <v>2020-05-19</v>
      </c>
      <c r="H17" s="76" t="s">
        <v>169</v>
      </c>
      <c r="I17" s="7" t="s">
        <v>177</v>
      </c>
      <c r="J17" s="7" t="s">
        <v>178</v>
      </c>
      <c r="K17" s="19" t="s">
        <v>183</v>
      </c>
      <c r="L17" s="10">
        <v>100</v>
      </c>
      <c r="M17" s="10">
        <f t="shared" si="0"/>
        <v>400</v>
      </c>
      <c r="N17" s="23">
        <v>1</v>
      </c>
      <c r="O17" s="23">
        <v>1</v>
      </c>
      <c r="P17" s="41"/>
      <c r="Q17" s="23"/>
      <c r="R17" s="24">
        <v>1</v>
      </c>
      <c r="S17" s="2"/>
      <c r="T17" s="2">
        <v>1</v>
      </c>
      <c r="U17" s="2"/>
      <c r="V17" s="2">
        <v>1</v>
      </c>
      <c r="W17" s="2"/>
      <c r="X17" s="2">
        <v>1</v>
      </c>
      <c r="Y17" s="2"/>
      <c r="Z17" s="2"/>
    </row>
    <row r="18" spans="1:26" s="5" customFormat="1" ht="68" customHeight="1">
      <c r="A18" s="18" t="s">
        <v>140</v>
      </c>
      <c r="B18" s="18">
        <v>9</v>
      </c>
      <c r="C18" s="164"/>
      <c r="D18" s="164"/>
      <c r="E18" s="159" t="s">
        <v>161</v>
      </c>
      <c r="F18" s="166" t="s">
        <v>190</v>
      </c>
      <c r="G18" s="6" t="d">
        <v>2020-05-20</v>
      </c>
      <c r="H18" s="74" t="s">
        <v>109</v>
      </c>
      <c r="I18" s="7" t="s">
        <v>149</v>
      </c>
      <c r="J18" s="7" t="s">
        <v>182</v>
      </c>
      <c r="K18" s="67" t="s">
        <v>150</v>
      </c>
      <c r="L18" s="10">
        <v>231.12</v>
      </c>
      <c r="M18" s="10">
        <f>L18*4</f>
        <v>924.48</v>
      </c>
      <c r="N18" s="23">
        <v>1</v>
      </c>
      <c r="O18" s="41">
        <v>1</v>
      </c>
      <c r="P18" s="23"/>
      <c r="Q18" s="23"/>
      <c r="R18" s="24">
        <v>1</v>
      </c>
      <c r="S18" s="2"/>
      <c r="T18" s="2">
        <v>1</v>
      </c>
      <c r="U18" s="2"/>
      <c r="V18" s="2"/>
      <c r="W18" s="2">
        <v>1</v>
      </c>
      <c r="X18" s="2">
        <v>1</v>
      </c>
      <c r="Y18" s="2"/>
      <c r="Z18" s="2"/>
    </row>
    <row r="19" spans="1:26" s="5" customFormat="1" ht="68" customHeight="1">
      <c r="A19" s="18" t="s">
        <v>140</v>
      </c>
      <c r="B19" s="18">
        <v>10</v>
      </c>
      <c r="C19" s="164"/>
      <c r="D19" s="164"/>
      <c r="E19" s="162"/>
      <c r="F19" s="167"/>
      <c r="G19" s="6" t="d">
        <v>2020-05-20</v>
      </c>
      <c r="H19" s="50" t="s">
        <v>148</v>
      </c>
      <c r="I19" s="7" t="s">
        <v>149</v>
      </c>
      <c r="J19" s="7" t="s">
        <v>23</v>
      </c>
      <c r="K19" s="67" t="s">
        <v>150</v>
      </c>
      <c r="L19" s="10">
        <v>1000</v>
      </c>
      <c r="M19" s="10">
        <f t="shared" si="0"/>
        <v>4000</v>
      </c>
      <c r="N19" s="23">
        <v>1</v>
      </c>
      <c r="O19" s="41">
        <v>1</v>
      </c>
      <c r="P19" s="23"/>
      <c r="Q19" s="23"/>
      <c r="R19" s="24">
        <v>1</v>
      </c>
      <c r="S19" s="2"/>
      <c r="T19" s="2">
        <v>1</v>
      </c>
      <c r="U19" s="2"/>
      <c r="V19" s="2"/>
      <c r="W19" s="2">
        <v>1</v>
      </c>
      <c r="X19" s="2">
        <v>1</v>
      </c>
      <c r="Y19" s="2"/>
      <c r="Z19" s="2"/>
    </row>
    <row r="20" spans="1:26" s="5" customFormat="1" ht="68" customHeight="1">
      <c r="A20" s="52" t="s">
        <v>140</v>
      </c>
      <c r="B20" s="18">
        <v>11</v>
      </c>
      <c r="C20" s="164"/>
      <c r="D20" s="164"/>
      <c r="E20" s="71" t="s">
        <v>154</v>
      </c>
      <c r="F20" s="53" t="s">
        <v>180</v>
      </c>
      <c r="G20" s="54" t="d">
        <v>2020-05-20</v>
      </c>
      <c r="H20" s="66" t="s">
        <v>148</v>
      </c>
      <c r="I20" s="56" t="s">
        <v>142</v>
      </c>
      <c r="J20" s="56" t="s">
        <v>23</v>
      </c>
      <c r="K20" s="68" t="s">
        <v>156</v>
      </c>
      <c r="L20" s="57">
        <v>750</v>
      </c>
      <c r="M20" s="57">
        <f t="shared" si="0"/>
        <v>3000</v>
      </c>
      <c r="N20" s="58">
        <v>3</v>
      </c>
      <c r="O20" s="59"/>
      <c r="P20" s="58"/>
      <c r="Q20" s="23">
        <v>1</v>
      </c>
      <c r="R20" s="60">
        <v>1</v>
      </c>
      <c r="S20" s="61"/>
      <c r="T20" s="61">
        <v>1</v>
      </c>
      <c r="U20" s="61"/>
      <c r="V20" s="61">
        <v>1</v>
      </c>
      <c r="W20" s="61"/>
      <c r="X20" s="61">
        <v>1</v>
      </c>
      <c r="Y20" s="61"/>
      <c r="Z20" s="61"/>
    </row>
    <row r="21" spans="1:26" s="5" customFormat="1" ht="68" customHeight="1">
      <c r="A21" s="52" t="s">
        <v>140</v>
      </c>
      <c r="B21" s="18">
        <v>12</v>
      </c>
      <c r="C21" s="164"/>
      <c r="D21" s="164"/>
      <c r="E21" s="75" t="s">
        <v>161</v>
      </c>
      <c r="F21" s="53" t="s">
        <v>190</v>
      </c>
      <c r="G21" s="54" t="d">
        <v>2020-05-20</v>
      </c>
      <c r="H21" s="65" t="s">
        <v>157</v>
      </c>
      <c r="I21" s="56" t="s">
        <v>149</v>
      </c>
      <c r="J21" s="56" t="s">
        <v>158</v>
      </c>
      <c r="K21" s="19" t="s">
        <v>162</v>
      </c>
      <c r="L21" s="57">
        <v>500</v>
      </c>
      <c r="M21" s="57">
        <f t="shared" si="0"/>
        <v>2000</v>
      </c>
      <c r="N21" s="58">
        <v>1</v>
      </c>
      <c r="O21" s="59"/>
      <c r="P21" s="58"/>
      <c r="Q21" s="58">
        <v>1</v>
      </c>
      <c r="R21" s="60">
        <v>1</v>
      </c>
      <c r="S21" s="61"/>
      <c r="T21" s="61">
        <v>1</v>
      </c>
      <c r="U21" s="61"/>
      <c r="V21" s="61">
        <v>1</v>
      </c>
      <c r="W21" s="61"/>
      <c r="X21" s="61">
        <v>1</v>
      </c>
      <c r="Y21" s="61"/>
      <c r="Z21" s="61"/>
    </row>
    <row r="22" spans="1:26" s="5" customFormat="1" ht="68" customHeight="1">
      <c r="A22" s="52" t="s">
        <v>140</v>
      </c>
      <c r="B22" s="18">
        <v>13</v>
      </c>
      <c r="C22" s="164"/>
      <c r="D22" s="164"/>
      <c r="E22" s="159" t="s">
        <v>154</v>
      </c>
      <c r="F22" s="157" t="s">
        <v>180</v>
      </c>
      <c r="G22" s="54" t="d">
        <v>2020-05-21</v>
      </c>
      <c r="H22" s="65" t="s">
        <v>29</v>
      </c>
      <c r="I22" s="56" t="s">
        <v>186</v>
      </c>
      <c r="J22" s="56" t="s">
        <v>187</v>
      </c>
      <c r="K22" s="69" t="s">
        <v>185</v>
      </c>
      <c r="L22" s="57">
        <v>500</v>
      </c>
      <c r="M22" s="57">
        <f>L22*4</f>
        <v>2000</v>
      </c>
      <c r="N22" s="58">
        <v>3</v>
      </c>
      <c r="O22" s="59"/>
      <c r="P22" s="58"/>
      <c r="Q22" s="58">
        <v>1</v>
      </c>
      <c r="R22" s="60">
        <v>1</v>
      </c>
      <c r="S22" s="61"/>
      <c r="T22" s="61"/>
      <c r="U22" s="61">
        <v>1</v>
      </c>
      <c r="V22" s="61"/>
      <c r="W22" s="61">
        <v>1</v>
      </c>
      <c r="X22" s="61">
        <v>1</v>
      </c>
      <c r="Y22" s="61"/>
      <c r="Z22" s="61"/>
    </row>
    <row r="23" spans="1:26" s="5" customFormat="1" ht="68" customHeight="1">
      <c r="A23" s="52" t="s">
        <v>140</v>
      </c>
      <c r="B23" s="18">
        <v>14</v>
      </c>
      <c r="C23" s="164"/>
      <c r="D23" s="164"/>
      <c r="E23" s="160"/>
      <c r="F23" s="158"/>
      <c r="G23" s="54" t="d">
        <v>2020-05-21</v>
      </c>
      <c r="H23" s="65" t="s">
        <v>39</v>
      </c>
      <c r="I23" s="56" t="s">
        <v>184</v>
      </c>
      <c r="J23" s="56" t="s">
        <v>23</v>
      </c>
      <c r="K23" s="69" t="s">
        <v>185</v>
      </c>
      <c r="L23" s="57">
        <v>1000</v>
      </c>
      <c r="M23" s="57">
        <f>L23*4</f>
        <v>4000</v>
      </c>
      <c r="N23" s="58">
        <v>1</v>
      </c>
      <c r="O23" s="59">
        <v>1</v>
      </c>
      <c r="P23" s="58"/>
      <c r="Q23" s="58"/>
      <c r="R23" s="60">
        <v>1</v>
      </c>
      <c r="S23" s="61"/>
      <c r="T23" s="61"/>
      <c r="U23" s="61">
        <v>1</v>
      </c>
      <c r="V23" s="61"/>
      <c r="W23" s="61">
        <v>1</v>
      </c>
      <c r="X23" s="61">
        <v>1</v>
      </c>
      <c r="Y23" s="61"/>
      <c r="Z23" s="61"/>
    </row>
    <row r="24" spans="1:26" s="5" customFormat="1" ht="68" customHeight="1">
      <c r="A24" s="52" t="s">
        <v>140</v>
      </c>
      <c r="B24" s="18">
        <v>15</v>
      </c>
      <c r="C24" s="164"/>
      <c r="D24" s="164"/>
      <c r="E24" s="162"/>
      <c r="F24" s="161"/>
      <c r="G24" s="54" t="d">
        <v>2020-05-21</v>
      </c>
      <c r="H24" s="65" t="s">
        <v>39</v>
      </c>
      <c r="I24" s="56" t="s">
        <v>188</v>
      </c>
      <c r="J24" s="56" t="s">
        <v>189</v>
      </c>
      <c r="K24" s="69" t="s">
        <v>160</v>
      </c>
      <c r="L24" s="57">
        <v>2000</v>
      </c>
      <c r="M24" s="57">
        <f>L24*4</f>
        <v>8000</v>
      </c>
      <c r="N24" s="58">
        <v>1</v>
      </c>
      <c r="O24" s="59">
        <v>1</v>
      </c>
      <c r="P24" s="58"/>
      <c r="Q24" s="58"/>
      <c r="R24" s="60">
        <v>1</v>
      </c>
      <c r="S24" s="61"/>
      <c r="T24" s="61">
        <v>1</v>
      </c>
      <c r="U24" s="61"/>
      <c r="V24" s="61">
        <v>1</v>
      </c>
      <c r="W24" s="61"/>
      <c r="X24" s="61">
        <v>1</v>
      </c>
      <c r="Y24" s="61"/>
      <c r="Z24" s="61"/>
    </row>
    <row r="25" spans="1:26" s="5" customFormat="1" ht="68" customHeight="1">
      <c r="A25" s="52" t="s">
        <v>140</v>
      </c>
      <c r="B25" s="18">
        <v>16</v>
      </c>
      <c r="C25" s="164"/>
      <c r="D25" s="164"/>
      <c r="E25" s="75" t="s">
        <v>161</v>
      </c>
      <c r="F25" s="53" t="s">
        <v>190</v>
      </c>
      <c r="G25" s="54" t="d">
        <v>2020-05-21</v>
      </c>
      <c r="H25" s="55" t="s">
        <v>157</v>
      </c>
      <c r="I25" s="56" t="s">
        <v>149</v>
      </c>
      <c r="J25" s="56" t="s">
        <v>158</v>
      </c>
      <c r="K25" s="19" t="s">
        <v>162</v>
      </c>
      <c r="L25" s="57">
        <v>500</v>
      </c>
      <c r="M25" s="57">
        <f t="shared" si="0"/>
        <v>2000</v>
      </c>
      <c r="N25" s="58">
        <v>1</v>
      </c>
      <c r="O25" s="59">
        <v>1</v>
      </c>
      <c r="P25" s="58"/>
      <c r="Q25" s="58"/>
      <c r="R25" s="60">
        <v>1</v>
      </c>
      <c r="S25" s="61"/>
      <c r="T25" s="61"/>
      <c r="U25" s="61">
        <v>1</v>
      </c>
      <c r="V25" s="61"/>
      <c r="W25" s="61">
        <v>1</v>
      </c>
      <c r="X25" s="61">
        <v>1</v>
      </c>
      <c r="Y25" s="61"/>
      <c r="Z25" s="61"/>
    </row>
    <row r="26" spans="1:26" s="5" customFormat="1" ht="68" customHeight="1">
      <c r="A26" s="52" t="s">
        <v>140</v>
      </c>
      <c r="B26" s="18">
        <v>17</v>
      </c>
      <c r="C26" s="164"/>
      <c r="D26" s="164"/>
      <c r="E26" s="159" t="s">
        <v>154</v>
      </c>
      <c r="F26" s="157" t="s">
        <v>180</v>
      </c>
      <c r="G26" s="54" t="d">
        <v>2020-05-21</v>
      </c>
      <c r="H26" s="65" t="s">
        <v>157</v>
      </c>
      <c r="I26" s="56" t="s">
        <v>159</v>
      </c>
      <c r="J26" s="56" t="s">
        <v>158</v>
      </c>
      <c r="K26" s="69" t="s">
        <v>160</v>
      </c>
      <c r="L26" s="57">
        <v>500</v>
      </c>
      <c r="M26" s="57">
        <f t="shared" si="0"/>
        <v>2000</v>
      </c>
      <c r="N26" s="58">
        <v>1</v>
      </c>
      <c r="O26" s="59">
        <v>1</v>
      </c>
      <c r="P26" s="58"/>
      <c r="Q26" s="58"/>
      <c r="R26" s="60">
        <v>1</v>
      </c>
      <c r="S26" s="61"/>
      <c r="T26" s="61"/>
      <c r="U26" s="61">
        <v>1</v>
      </c>
      <c r="V26" s="61"/>
      <c r="W26" s="61">
        <v>1</v>
      </c>
      <c r="X26" s="61">
        <v>1</v>
      </c>
      <c r="Y26" s="61"/>
      <c r="Z26" s="61"/>
    </row>
    <row r="27" spans="1:26" s="5" customFormat="1" ht="68" customHeight="1">
      <c r="A27" s="52" t="s">
        <v>140</v>
      </c>
      <c r="B27" s="18">
        <v>18</v>
      </c>
      <c r="C27" s="164"/>
      <c r="D27" s="164"/>
      <c r="E27" s="160"/>
      <c r="F27" s="158"/>
      <c r="G27" s="54" t="d">
        <v>2020-05-23</v>
      </c>
      <c r="H27" s="55" t="s">
        <v>39</v>
      </c>
      <c r="I27" s="56" t="s">
        <v>146</v>
      </c>
      <c r="J27" s="56" t="s">
        <v>23</v>
      </c>
      <c r="K27" s="8" t="s">
        <v>147</v>
      </c>
      <c r="L27" s="57">
        <v>1000</v>
      </c>
      <c r="M27" s="57">
        <f t="shared" ref="M27:M36" si="1">L27*4</f>
        <v>4000</v>
      </c>
      <c r="N27" s="58">
        <v>1</v>
      </c>
      <c r="O27" s="59">
        <v>1</v>
      </c>
      <c r="P27" s="58"/>
      <c r="Q27" s="58"/>
      <c r="R27" s="60">
        <v>1</v>
      </c>
      <c r="S27" s="61"/>
      <c r="T27" s="61">
        <v>1</v>
      </c>
      <c r="U27" s="61"/>
      <c r="V27" s="61">
        <v>1</v>
      </c>
      <c r="W27" s="61"/>
      <c r="X27" s="61">
        <v>1</v>
      </c>
      <c r="Y27" s="61"/>
      <c r="Z27" s="61"/>
    </row>
    <row r="28" spans="1:26" s="5" customFormat="1" ht="68" customHeight="1">
      <c r="A28" s="52" t="s">
        <v>140</v>
      </c>
      <c r="B28" s="18">
        <v>19</v>
      </c>
      <c r="C28" s="164"/>
      <c r="D28" s="164"/>
      <c r="E28" s="160"/>
      <c r="F28" s="158"/>
      <c r="G28" s="54" t="d">
        <v>2020-05-23</v>
      </c>
      <c r="H28" s="55" t="s">
        <v>169</v>
      </c>
      <c r="I28" s="56" t="s">
        <v>146</v>
      </c>
      <c r="J28" s="56" t="s">
        <v>174</v>
      </c>
      <c r="K28" s="8" t="s">
        <v>175</v>
      </c>
      <c r="L28" s="57">
        <v>1696.8</v>
      </c>
      <c r="M28" s="57">
        <f t="shared" si="1"/>
        <v>6787.2</v>
      </c>
      <c r="N28" s="58">
        <v>1</v>
      </c>
      <c r="O28" s="59">
        <v>1</v>
      </c>
      <c r="P28" s="58"/>
      <c r="Q28" s="58"/>
      <c r="R28" s="60">
        <v>1</v>
      </c>
      <c r="S28" s="61"/>
      <c r="T28" s="61">
        <v>1</v>
      </c>
      <c r="U28" s="61"/>
      <c r="V28" s="61">
        <v>1</v>
      </c>
      <c r="W28" s="61"/>
      <c r="X28" s="61">
        <v>1</v>
      </c>
      <c r="Y28" s="61"/>
      <c r="Z28" s="61"/>
    </row>
    <row r="29" spans="1:26" s="5" customFormat="1" ht="68" customHeight="1">
      <c r="A29" s="52" t="s">
        <v>140</v>
      </c>
      <c r="B29" s="18">
        <v>20</v>
      </c>
      <c r="C29" s="164"/>
      <c r="D29" s="164"/>
      <c r="E29" s="159" t="s">
        <v>179</v>
      </c>
      <c r="F29" s="157" t="s">
        <v>181</v>
      </c>
      <c r="G29" s="54" t="d">
        <v>2020-05-27</v>
      </c>
      <c r="H29" s="55" t="s">
        <v>170</v>
      </c>
      <c r="I29" s="56" t="s">
        <v>152</v>
      </c>
      <c r="J29" s="56" t="s">
        <v>155</v>
      </c>
      <c r="K29" s="64" t="s">
        <v>153</v>
      </c>
      <c r="L29" s="57">
        <v>5254.6</v>
      </c>
      <c r="M29" s="57">
        <f t="shared" si="1"/>
        <v>21018.400000000001</v>
      </c>
      <c r="N29" s="58">
        <v>1</v>
      </c>
      <c r="O29" s="59">
        <v>1</v>
      </c>
      <c r="P29" s="58"/>
      <c r="Q29" s="58"/>
      <c r="R29" s="60">
        <v>1</v>
      </c>
      <c r="S29" s="61"/>
      <c r="T29" s="61">
        <v>1</v>
      </c>
      <c r="U29" s="61"/>
      <c r="V29" s="61">
        <v>1</v>
      </c>
      <c r="W29" s="61"/>
      <c r="X29" s="61">
        <v>1</v>
      </c>
      <c r="Y29" s="61"/>
      <c r="Z29" s="61"/>
    </row>
    <row r="30" spans="1:26" s="5" customFormat="1" ht="68" customHeight="1">
      <c r="A30" s="52" t="s">
        <v>140</v>
      </c>
      <c r="B30" s="18">
        <v>21</v>
      </c>
      <c r="C30" s="164"/>
      <c r="D30" s="164"/>
      <c r="E30" s="160"/>
      <c r="F30" s="158"/>
      <c r="G30" s="54" t="d">
        <v>2020-05-27</v>
      </c>
      <c r="H30" s="55" t="s">
        <v>171</v>
      </c>
      <c r="I30" s="56" t="s">
        <v>152</v>
      </c>
      <c r="J30" s="56" t="s">
        <v>155</v>
      </c>
      <c r="K30" s="64" t="s">
        <v>153</v>
      </c>
      <c r="L30" s="57">
        <v>6369.16</v>
      </c>
      <c r="M30" s="57">
        <f t="shared" si="1"/>
        <v>25476.639999999999</v>
      </c>
      <c r="N30" s="58">
        <v>1</v>
      </c>
      <c r="O30" s="59">
        <v>1</v>
      </c>
      <c r="P30" s="58"/>
      <c r="Q30" s="58"/>
      <c r="R30" s="60">
        <v>1</v>
      </c>
      <c r="S30" s="61"/>
      <c r="T30" s="61">
        <v>1</v>
      </c>
      <c r="U30" s="61"/>
      <c r="V30" s="61">
        <v>1</v>
      </c>
      <c r="W30" s="61"/>
      <c r="X30" s="61">
        <v>1</v>
      </c>
      <c r="Y30" s="61"/>
      <c r="Z30" s="61"/>
    </row>
    <row r="31" spans="1:26" s="5" customFormat="1" ht="68" customHeight="1">
      <c r="A31" s="52" t="s">
        <v>140</v>
      </c>
      <c r="B31" s="18">
        <v>22</v>
      </c>
      <c r="C31" s="164"/>
      <c r="D31" s="164"/>
      <c r="E31" s="160"/>
      <c r="F31" s="158"/>
      <c r="G31" s="54" t="d">
        <v>2020-05-27</v>
      </c>
      <c r="H31" s="55" t="s">
        <v>172</v>
      </c>
      <c r="I31" s="56" t="s">
        <v>152</v>
      </c>
      <c r="J31" s="56" t="s">
        <v>155</v>
      </c>
      <c r="K31" s="64" t="s">
        <v>153</v>
      </c>
      <c r="L31" s="57">
        <v>15289.08</v>
      </c>
      <c r="M31" s="57">
        <f t="shared" si="1"/>
        <v>61156.32</v>
      </c>
      <c r="N31" s="58">
        <v>1</v>
      </c>
      <c r="O31" s="59">
        <v>1</v>
      </c>
      <c r="P31" s="58"/>
      <c r="Q31" s="58"/>
      <c r="R31" s="60">
        <v>1</v>
      </c>
      <c r="S31" s="61"/>
      <c r="T31" s="61">
        <v>1</v>
      </c>
      <c r="U31" s="61"/>
      <c r="V31" s="61">
        <v>1</v>
      </c>
      <c r="W31" s="61"/>
      <c r="X31" s="61">
        <v>1</v>
      </c>
      <c r="Y31" s="61"/>
      <c r="Z31" s="61"/>
    </row>
    <row r="32" spans="1:26" s="5" customFormat="1" ht="68" customHeight="1">
      <c r="A32" s="52" t="s">
        <v>140</v>
      </c>
      <c r="B32" s="18">
        <v>23</v>
      </c>
      <c r="C32" s="164"/>
      <c r="D32" s="164"/>
      <c r="E32" s="160"/>
      <c r="F32" s="158"/>
      <c r="G32" s="54" t="d">
        <v>2020-05-27</v>
      </c>
      <c r="H32" s="55" t="s">
        <v>173</v>
      </c>
      <c r="I32" s="56" t="s">
        <v>152</v>
      </c>
      <c r="J32" s="56" t="s">
        <v>155</v>
      </c>
      <c r="K32" s="64" t="s">
        <v>153</v>
      </c>
      <c r="L32" s="57">
        <v>6050.96</v>
      </c>
      <c r="M32" s="57">
        <f t="shared" si="1"/>
        <v>24203.84</v>
      </c>
      <c r="N32" s="58">
        <v>1</v>
      </c>
      <c r="O32" s="59">
        <v>1</v>
      </c>
      <c r="P32" s="58"/>
      <c r="Q32" s="58"/>
      <c r="R32" s="60">
        <v>1</v>
      </c>
      <c r="S32" s="61"/>
      <c r="T32" s="61">
        <v>1</v>
      </c>
      <c r="U32" s="61"/>
      <c r="V32" s="61">
        <v>1</v>
      </c>
      <c r="W32" s="61"/>
      <c r="X32" s="61">
        <v>1</v>
      </c>
      <c r="Y32" s="61"/>
      <c r="Z32" s="61"/>
    </row>
    <row r="33" spans="1:26" s="5" customFormat="1" ht="68" customHeight="1">
      <c r="A33" s="18" t="s">
        <v>140</v>
      </c>
      <c r="B33" s="18">
        <v>24</v>
      </c>
      <c r="C33" s="164"/>
      <c r="D33" s="164"/>
      <c r="E33" s="160"/>
      <c r="F33" s="158"/>
      <c r="G33" s="6" t="d">
        <v>2020-05-27</v>
      </c>
      <c r="H33" s="50" t="s">
        <v>144</v>
      </c>
      <c r="I33" s="7" t="s">
        <v>152</v>
      </c>
      <c r="J33" s="7" t="s">
        <v>23</v>
      </c>
      <c r="K33" s="64" t="s">
        <v>153</v>
      </c>
      <c r="L33" s="10">
        <v>1000</v>
      </c>
      <c r="M33" s="10">
        <f t="shared" si="1"/>
        <v>4000</v>
      </c>
      <c r="N33" s="23">
        <v>1</v>
      </c>
      <c r="O33" s="41">
        <v>1</v>
      </c>
      <c r="P33" s="23"/>
      <c r="Q33" s="23"/>
      <c r="R33" s="24">
        <v>1</v>
      </c>
      <c r="S33" s="2"/>
      <c r="T33" s="2">
        <v>1</v>
      </c>
      <c r="U33" s="2"/>
      <c r="V33" s="2"/>
      <c r="W33" s="2">
        <v>1</v>
      </c>
      <c r="X33" s="2">
        <v>1</v>
      </c>
      <c r="Y33" s="2"/>
      <c r="Z33" s="2"/>
    </row>
    <row r="34" spans="1:26" s="5" customFormat="1" ht="68" customHeight="1">
      <c r="A34" s="18" t="s">
        <v>140</v>
      </c>
      <c r="B34" s="18">
        <v>25</v>
      </c>
      <c r="C34" s="164"/>
      <c r="D34" s="164"/>
      <c r="E34" s="160"/>
      <c r="F34" s="158"/>
      <c r="G34" s="6" t="d">
        <v>2020-05-27</v>
      </c>
      <c r="H34" s="50" t="s">
        <v>157</v>
      </c>
      <c r="I34" s="7" t="s">
        <v>152</v>
      </c>
      <c r="J34" s="7" t="s">
        <v>158</v>
      </c>
      <c r="K34" s="64" t="s">
        <v>166</v>
      </c>
      <c r="L34" s="10">
        <v>500</v>
      </c>
      <c r="M34" s="10">
        <f t="shared" si="1"/>
        <v>2000</v>
      </c>
      <c r="N34" s="23">
        <v>1</v>
      </c>
      <c r="O34" s="41">
        <v>1</v>
      </c>
      <c r="P34" s="23"/>
      <c r="Q34" s="23"/>
      <c r="R34" s="24">
        <v>1</v>
      </c>
      <c r="S34" s="2"/>
      <c r="T34" s="2"/>
      <c r="U34" s="2">
        <v>1</v>
      </c>
      <c r="V34" s="2"/>
      <c r="W34" s="2">
        <v>1</v>
      </c>
      <c r="X34" s="2">
        <v>1</v>
      </c>
      <c r="Y34" s="2"/>
      <c r="Z34" s="2"/>
    </row>
    <row r="35" spans="1:26" s="5" customFormat="1" ht="68" customHeight="1">
      <c r="A35" s="18" t="s">
        <v>140</v>
      </c>
      <c r="B35" s="18">
        <v>26</v>
      </c>
      <c r="C35" s="164"/>
      <c r="D35" s="164"/>
      <c r="E35" s="162"/>
      <c r="F35" s="161"/>
      <c r="G35" s="54" t="d">
        <v>2020-05-27</v>
      </c>
      <c r="H35" s="55" t="s">
        <v>157</v>
      </c>
      <c r="I35" s="56" t="s">
        <v>152</v>
      </c>
      <c r="J35" s="56" t="s">
        <v>158</v>
      </c>
      <c r="K35" s="69" t="s">
        <v>165</v>
      </c>
      <c r="L35" s="57">
        <v>500</v>
      </c>
      <c r="M35" s="57">
        <f t="shared" si="1"/>
        <v>2000</v>
      </c>
      <c r="N35" s="58">
        <v>1</v>
      </c>
      <c r="O35" s="59">
        <v>1</v>
      </c>
      <c r="P35" s="58"/>
      <c r="Q35" s="58"/>
      <c r="R35" s="60">
        <v>1</v>
      </c>
      <c r="S35" s="61"/>
      <c r="T35" s="61"/>
      <c r="U35" s="61">
        <v>1</v>
      </c>
      <c r="V35" s="61"/>
      <c r="W35" s="61">
        <v>1</v>
      </c>
      <c r="X35" s="61">
        <v>1</v>
      </c>
      <c r="Y35" s="61"/>
      <c r="Z35" s="61"/>
    </row>
    <row r="36" spans="1:26" s="5" customFormat="1" ht="68" customHeight="1">
      <c r="A36" s="18" t="s">
        <v>140</v>
      </c>
      <c r="B36" s="18">
        <v>27</v>
      </c>
      <c r="C36" s="165"/>
      <c r="D36" s="165"/>
      <c r="E36" s="37" t="s">
        <v>154</v>
      </c>
      <c r="F36" s="8" t="s">
        <v>180</v>
      </c>
      <c r="G36" s="6" t="d">
        <v>2020-05-29</v>
      </c>
      <c r="H36" s="51" t="s">
        <v>157</v>
      </c>
      <c r="I36" s="7" t="s">
        <v>167</v>
      </c>
      <c r="J36" s="7" t="s">
        <v>158</v>
      </c>
      <c r="K36" s="19" t="s">
        <v>168</v>
      </c>
      <c r="L36" s="10">
        <v>500</v>
      </c>
      <c r="M36" s="10">
        <f t="shared" si="1"/>
        <v>2000</v>
      </c>
      <c r="N36" s="23">
        <v>3</v>
      </c>
      <c r="O36" s="41"/>
      <c r="P36" s="23"/>
      <c r="Q36" s="23">
        <v>1</v>
      </c>
      <c r="R36" s="24">
        <v>1</v>
      </c>
      <c r="S36" s="2"/>
      <c r="T36" s="2"/>
      <c r="U36" s="2">
        <v>1</v>
      </c>
      <c r="V36" s="2"/>
      <c r="W36" s="2">
        <v>1</v>
      </c>
      <c r="X36" s="2">
        <v>1</v>
      </c>
      <c r="Y36" s="2"/>
      <c r="Z36" s="2"/>
    </row>
    <row r="37" spans="1:26" ht="22" customHeight="1">
      <c r="A37" s="133" t="s">
        <v>20</v>
      </c>
      <c r="B37" s="134"/>
      <c r="C37" s="134"/>
      <c r="D37" s="134"/>
      <c r="E37" s="134"/>
      <c r="F37" s="134"/>
      <c r="G37" s="134"/>
      <c r="H37" s="134"/>
      <c r="I37" s="134"/>
      <c r="J37" s="134"/>
      <c r="K37" s="135"/>
      <c r="L37" s="62">
        <f>SUM(L10:L36)</f>
        <v>49472.84</v>
      </c>
      <c r="M37" s="62">
        <f>SUM(M10:M36)</f>
        <v>197891.36</v>
      </c>
      <c r="N37" s="63"/>
      <c r="O37" s="63">
        <f t="shared" ref="O37:Z37" si="2">SUM(O10:O36)</f>
        <v>20</v>
      </c>
      <c r="P37" s="63">
        <f t="shared" si="2"/>
        <v>0</v>
      </c>
      <c r="Q37" s="63">
        <f t="shared" si="2"/>
        <v>7</v>
      </c>
      <c r="R37" s="63">
        <f t="shared" si="2"/>
        <v>27</v>
      </c>
      <c r="S37" s="63">
        <f t="shared" si="2"/>
        <v>0</v>
      </c>
      <c r="T37" s="63">
        <f t="shared" si="2"/>
        <v>13</v>
      </c>
      <c r="U37" s="63">
        <f t="shared" si="2"/>
        <v>14</v>
      </c>
      <c r="V37" s="63">
        <f t="shared" si="2"/>
        <v>10</v>
      </c>
      <c r="W37" s="63">
        <f t="shared" si="2"/>
        <v>17</v>
      </c>
      <c r="X37" s="63">
        <f t="shared" si="2"/>
        <v>27</v>
      </c>
      <c r="Y37" s="63">
        <f t="shared" si="2"/>
        <v>0</v>
      </c>
      <c r="Z37" s="63">
        <f t="shared" si="2"/>
        <v>0</v>
      </c>
    </row>
    <row r="38" spans="1:26" s="5" customFormat="1" ht="22" customHeight="1"/>
    <row r="39" spans="1:26" s="5" customFormat="1" ht="22" customHeight="1"/>
    <row r="40" spans="1:26" s="5" customFormat="1" ht="22" customHeight="1"/>
    <row r="41" spans="1:26" s="5" customFormat="1" ht="22" customHeight="1"/>
    <row r="42" spans="1:26" s="5" customFormat="1" ht="22" customHeight="1"/>
    <row r="43" spans="1:26" s="5" customFormat="1" ht="22" customHeight="1"/>
    <row r="44" spans="1:26" s="5" customFormat="1" ht="22" customHeight="1"/>
    <row r="45" spans="1:26" s="5" customFormat="1" ht="22" customHeight="1"/>
    <row r="46" spans="1:26" s="5" customFormat="1" ht="22" customHeight="1"/>
    <row r="47" spans="1:26" s="5" customFormat="1" ht="22" customHeight="1"/>
    <row r="48" spans="1:26" s="5" customFormat="1" ht="22" customHeight="1"/>
    <row r="49" spans="6:7" s="5" customFormat="1" ht="22" customHeight="1"/>
    <row r="50" spans="6:7" s="5" customFormat="1" ht="22" customHeight="1"/>
    <row r="51" spans="6:7" s="5" customFormat="1" ht="22" customHeight="1"/>
    <row r="52" spans="6:7" s="5" customFormat="1" ht="22" customHeight="1"/>
    <row r="53" spans="6:7" s="5" customFormat="1" ht="22" customHeight="1"/>
    <row r="54" spans="6:7" s="5" customFormat="1" ht="22" customHeight="1"/>
    <row r="55" spans="6:7" s="5" customFormat="1" ht="22" customHeight="1"/>
    <row r="56" spans="6:7" s="5" customFormat="1" ht="22" customHeight="1"/>
    <row r="57" spans="6:7" s="5" customFormat="1" ht="22" customHeight="1">
      <c r="G57" s="13"/>
    </row>
    <row r="58" spans="6:7" s="5" customFormat="1" ht="22" customHeight="1">
      <c r="F58" s="13"/>
    </row>
    <row r="59" spans="6:7" s="5" customFormat="1" ht="22" customHeight="1"/>
    <row r="60" spans="6:7" s="5" customFormat="1" ht="22" customHeight="1"/>
    <row r="61" spans="6:7" s="5" customFormat="1" ht="22" customHeight="1"/>
    <row r="62" spans="6:7" s="5" customFormat="1" ht="22" customHeight="1"/>
    <row r="63" spans="6:7" s="5" customFormat="1" ht="22" customHeight="1"/>
    <row r="64" spans="6:7" s="5" customFormat="1" ht="22" customHeight="1"/>
    <row r="65" s="5" customFormat="1" ht="22" customHeight="1"/>
    <row r="66" s="5" customFormat="1" ht="22" customHeight="1"/>
    <row r="67" s="5" customFormat="1" ht="22" customHeight="1"/>
    <row r="68" s="5" customFormat="1" ht="22" customHeight="1"/>
    <row r="69" s="5" customFormat="1" ht="22" customHeight="1"/>
    <row r="70" s="5" customFormat="1" ht="22" customHeight="1"/>
    <row r="71" s="5" customFormat="1" ht="22" customHeight="1"/>
    <row r="72" s="5" customFormat="1" ht="22" customHeight="1"/>
    <row r="73" s="5" customFormat="1" ht="22" customHeight="1"/>
    <row r="74" s="5" customFormat="1" ht="22" customHeight="1"/>
    <row r="75" s="5" customFormat="1" ht="22" customHeight="1"/>
    <row r="76" s="5" customFormat="1" ht="22" customHeight="1"/>
    <row r="77" s="5" customFormat="1" ht="22" customHeight="1"/>
    <row r="78" s="5" customFormat="1" ht="22" customHeight="1"/>
    <row r="79" s="5" customFormat="1" ht="22" customHeight="1"/>
    <row r="80" s="5" customFormat="1" ht="22" customHeight="1"/>
    <row r="81" s="5" customFormat="1" ht="22" customHeight="1"/>
    <row r="82" s="5" customFormat="1" ht="22" customHeight="1"/>
    <row r="83" s="5" customFormat="1" ht="22" customHeight="1"/>
    <row r="84" s="5" customFormat="1" ht="22" customHeight="1"/>
    <row r="85" s="5" customFormat="1" ht="22" customHeight="1"/>
    <row r="86" s="5" customFormat="1" ht="22" customHeight="1"/>
    <row r="87" s="5" customFormat="1" ht="22" customHeight="1"/>
    <row r="88" s="5" customFormat="1" ht="22" customHeight="1"/>
    <row r="89" s="5" customFormat="1" ht="22" customHeight="1"/>
    <row r="90" s="5" customFormat="1" ht="22" customHeight="1"/>
    <row r="91" s="5" customFormat="1" ht="22" customHeight="1"/>
    <row r="92" s="5" customFormat="1" ht="22" customHeight="1"/>
    <row r="93" s="5" customFormat="1" ht="22" customHeight="1"/>
    <row r="94" s="5" customFormat="1" ht="22" customHeight="1"/>
    <row r="95" s="5" customFormat="1" ht="22" customHeight="1"/>
    <row r="96" s="5" customFormat="1" ht="22" customHeight="1"/>
    <row r="97" s="5" customFormat="1" ht="22" customHeight="1"/>
    <row r="98" s="5" customFormat="1" ht="22" customHeight="1"/>
    <row r="99" s="5" customFormat="1" ht="22" customHeight="1"/>
    <row r="100" s="5" customFormat="1" ht="22" customHeight="1"/>
    <row r="101" s="5" customFormat="1" ht="22" customHeight="1"/>
    <row r="102" s="5" customFormat="1" ht="22" customHeight="1"/>
    <row r="103" s="5" customFormat="1" ht="22" customHeight="1"/>
    <row r="104" s="5" customFormat="1" ht="22" customHeight="1"/>
    <row r="105" s="5" customFormat="1" ht="22" customHeight="1"/>
    <row r="106" s="5" customFormat="1" ht="22" customHeight="1"/>
    <row r="107" s="5" customFormat="1" ht="22" customHeight="1"/>
    <row r="108" s="5" customFormat="1" ht="22" customHeight="1"/>
    <row r="109" s="5" customFormat="1" ht="22" customHeight="1"/>
    <row r="110" s="5" customFormat="1" ht="22" customHeight="1"/>
    <row r="111" s="5" customFormat="1" ht="22" customHeight="1"/>
    <row r="112" s="5" customFormat="1" ht="22" customHeight="1"/>
    <row r="113" s="5" customFormat="1" ht="22" customHeight="1"/>
    <row r="114" s="5" customFormat="1" ht="22" customHeight="1"/>
    <row r="115" s="5" customFormat="1" ht="22" customHeight="1"/>
    <row r="116" s="5" customFormat="1" ht="22" customHeight="1"/>
    <row r="117" s="5" customFormat="1" ht="22" customHeight="1"/>
    <row r="118" s="5" customFormat="1" ht="22" customHeight="1"/>
    <row r="119" s="5" customFormat="1" ht="22" customHeight="1"/>
    <row r="120" s="5" customFormat="1" ht="22" customHeight="1"/>
    <row r="121" s="5" customFormat="1" ht="22" customHeight="1"/>
    <row r="122" s="5" customFormat="1" ht="22" customHeight="1"/>
    <row r="123" s="5" customFormat="1" ht="22" customHeight="1"/>
    <row r="124" s="5" customFormat="1" ht="22" customHeight="1"/>
    <row r="125" s="5" customFormat="1" ht="22" customHeight="1"/>
    <row r="126" s="5" customFormat="1" ht="22" customHeight="1"/>
    <row r="127" s="5" customFormat="1" ht="22" customHeight="1"/>
    <row r="128" s="5" customFormat="1" ht="22" customHeight="1"/>
    <row r="129" s="5" customFormat="1" ht="22" customHeight="1"/>
    <row r="130" s="5" customFormat="1" ht="22" customHeight="1"/>
    <row r="131" s="5" customFormat="1" ht="22" customHeight="1"/>
    <row r="132" s="5" customFormat="1" ht="22" customHeight="1"/>
    <row r="133" s="5" customFormat="1" ht="22" customHeight="1"/>
    <row r="134" s="5" customFormat="1" ht="22" customHeight="1"/>
    <row r="135" s="5" customFormat="1" ht="22" customHeight="1"/>
    <row r="136" s="5" customFormat="1" ht="22" customHeight="1"/>
    <row r="137" s="5" customFormat="1" ht="22" customHeight="1"/>
    <row r="138" s="5" customFormat="1" ht="22" customHeight="1"/>
    <row r="139" s="5" customFormat="1" ht="22" customHeight="1"/>
    <row r="140" s="5" customFormat="1" ht="22" customHeight="1"/>
    <row r="141" s="5" customFormat="1" ht="22" customHeight="1"/>
    <row r="142" s="5" customFormat="1" ht="22" customHeight="1"/>
    <row r="143" s="5" customFormat="1" ht="22" customHeight="1"/>
    <row r="144" s="5" customFormat="1" ht="22" customHeight="1"/>
    <row r="145" s="5" customFormat="1" ht="22" customHeight="1"/>
    <row r="146" s="5" customFormat="1" ht="22" customHeight="1"/>
    <row r="147" s="5" customFormat="1" ht="22" customHeight="1"/>
    <row r="148" s="5" customFormat="1" ht="22" customHeight="1"/>
    <row r="149" s="5" customFormat="1" ht="22" customHeight="1"/>
    <row r="150" s="5" customFormat="1" ht="22" customHeight="1"/>
    <row r="151" s="5" customFormat="1" ht="22" customHeight="1"/>
    <row r="152" s="5" customFormat="1" ht="22" customHeight="1"/>
    <row r="153" s="5" customFormat="1" ht="22" customHeight="1"/>
    <row r="154" s="5" customFormat="1" ht="22" customHeight="1"/>
    <row r="155" s="5" customFormat="1" ht="22" customHeight="1"/>
    <row r="156" s="5" customFormat="1" ht="22" customHeight="1"/>
    <row r="157" s="5" customFormat="1" ht="22" customHeight="1"/>
    <row r="158" s="5" customFormat="1" ht="22" customHeight="1"/>
    <row r="159" s="5" customFormat="1" ht="22" customHeight="1"/>
    <row r="160" s="5" customFormat="1" ht="22" customHeight="1"/>
    <row r="161" s="5" customFormat="1" ht="22" customHeight="1"/>
    <row r="162" s="5" customFormat="1" ht="22" customHeight="1"/>
    <row r="163" s="5" customFormat="1" ht="22" customHeight="1"/>
    <row r="164" s="5" customFormat="1" ht="22" customHeight="1"/>
    <row r="165" s="5" customFormat="1" ht="22" customHeight="1"/>
    <row r="166" s="5" customFormat="1" ht="22" customHeight="1"/>
    <row r="167" s="5" customFormat="1" ht="22" customHeight="1"/>
    <row r="168" s="5" customFormat="1" ht="22" customHeight="1"/>
    <row r="169" s="5" customFormat="1" ht="22" customHeight="1"/>
    <row r="170" s="5" customFormat="1" ht="22" customHeight="1"/>
    <row r="171" s="5" customFormat="1" ht="22" customHeight="1"/>
    <row r="172" s="5" customFormat="1" ht="22" customHeight="1"/>
    <row r="173" s="5" customFormat="1" ht="22" customHeight="1"/>
    <row r="174" s="5" customFormat="1" ht="22" customHeight="1"/>
    <row r="175" s="5" customFormat="1" ht="22" customHeight="1"/>
    <row r="176" s="5" customFormat="1" ht="22" customHeight="1"/>
    <row r="177" s="5" customFormat="1" ht="22" customHeight="1"/>
    <row r="178" s="5" customFormat="1" ht="22" customHeight="1"/>
    <row r="179" s="5" customFormat="1" ht="22" customHeight="1"/>
    <row r="180" s="5" customFormat="1" ht="22" customHeight="1"/>
    <row r="181" s="5" customFormat="1" ht="22" customHeight="1"/>
    <row r="182" s="5" customFormat="1" ht="22" customHeight="1"/>
    <row r="183" s="5" customFormat="1" ht="22" customHeight="1"/>
    <row r="184" s="5" customFormat="1" ht="22" customHeight="1"/>
    <row r="185" s="5" customFormat="1" ht="22" customHeight="1"/>
    <row r="186" s="5" customFormat="1" ht="22" customHeight="1"/>
    <row r="187" s="5" customFormat="1" ht="22" customHeight="1"/>
    <row r="188" s="5" customFormat="1" ht="22" customHeight="1"/>
    <row r="189" s="5" customFormat="1" ht="22" customHeight="1"/>
    <row r="190" s="5" customFormat="1" ht="22" customHeight="1"/>
    <row r="191" s="5" customFormat="1" ht="22" customHeight="1"/>
    <row r="192" s="5" customFormat="1" ht="22" customHeight="1"/>
    <row r="193" s="5" customFormat="1" ht="22" customHeight="1"/>
    <row r="194" s="5" customFormat="1" ht="22" customHeight="1"/>
    <row r="195" s="5" customFormat="1" ht="22" customHeight="1"/>
    <row r="196" s="5" customFormat="1" ht="22" customHeight="1"/>
    <row r="197" s="5" customFormat="1" ht="22" customHeight="1"/>
    <row r="198" s="5" customFormat="1" ht="22" customHeight="1"/>
    <row r="199" s="5" customFormat="1" ht="22" customHeight="1"/>
    <row r="200" s="5" customFormat="1" ht="22" customHeight="1"/>
    <row r="201" s="5" customFormat="1" ht="22" customHeight="1"/>
    <row r="202" s="5" customFormat="1" ht="22" customHeight="1"/>
    <row r="203" s="5" customFormat="1" ht="22" customHeight="1"/>
    <row r="204" s="5" customFormat="1" ht="22" customHeight="1"/>
    <row r="205" s="5" customFormat="1" ht="22" customHeight="1"/>
    <row r="206" s="5" customFormat="1" ht="22" customHeight="1"/>
    <row r="207" s="5" customFormat="1" ht="22" customHeight="1"/>
    <row r="208" s="5" customFormat="1" ht="22" customHeight="1"/>
    <row r="209" s="5" customFormat="1" ht="22" customHeight="1"/>
    <row r="210" s="5" customFormat="1" ht="22" customHeight="1"/>
    <row r="211" s="5" customFormat="1" ht="22" customHeight="1"/>
    <row r="212" s="5" customFormat="1" ht="22" customHeight="1"/>
    <row r="213" s="5" customFormat="1" ht="22" customHeight="1"/>
    <row r="214" s="5" customFormat="1" ht="22" customHeight="1"/>
    <row r="215" s="5" customFormat="1" ht="22" customHeight="1"/>
    <row r="216" s="5" customFormat="1" ht="22" customHeight="1"/>
    <row r="217" s="5" customFormat="1" ht="22" customHeight="1"/>
    <row r="218" s="5" customFormat="1" ht="22" customHeight="1"/>
    <row r="219" s="5" customFormat="1" ht="22" customHeight="1"/>
    <row r="220" s="5" customFormat="1" ht="22" customHeight="1"/>
    <row r="221" s="5" customFormat="1" ht="22" customHeight="1"/>
    <row r="222" s="5" customFormat="1" ht="22" customHeight="1"/>
    <row r="223" s="5" customFormat="1" ht="22" customHeight="1"/>
    <row r="224" s="5" customFormat="1" ht="22" customHeight="1"/>
    <row r="225" s="5" customFormat="1" ht="22" customHeight="1"/>
    <row r="226" s="5" customFormat="1" ht="22" customHeight="1"/>
    <row r="227" s="5" customFormat="1" ht="22" customHeight="1"/>
    <row r="228" s="5" customFormat="1" ht="22" customHeight="1"/>
    <row r="229" s="5" customFormat="1" ht="22" customHeight="1"/>
    <row r="230" s="5" customFormat="1" ht="22" customHeight="1"/>
    <row r="231" s="5" customFormat="1" ht="22" customHeight="1"/>
    <row r="232" s="5" customFormat="1" ht="22" customHeight="1"/>
    <row r="233" s="5" customFormat="1" ht="22" customHeight="1"/>
    <row r="234" s="5" customFormat="1" ht="22" customHeight="1"/>
    <row r="235" s="5" customFormat="1" ht="22" customHeight="1"/>
    <row r="236" s="5" customFormat="1" ht="22" customHeight="1"/>
    <row r="237" s="5" customFormat="1" ht="22" customHeight="1"/>
    <row r="238" s="5" customFormat="1" ht="22" customHeight="1"/>
    <row r="239" s="5" customFormat="1" ht="22" customHeight="1"/>
    <row r="240" s="5" customFormat="1" ht="22" customHeight="1"/>
    <row r="241" s="5" customFormat="1" ht="22" customHeight="1"/>
    <row r="242" s="5" customFormat="1" ht="22" customHeight="1"/>
    <row r="243" s="5" customFormat="1" ht="22" customHeight="1"/>
    <row r="244" s="5" customFormat="1" ht="22" customHeight="1"/>
    <row r="245" s="5" customFormat="1" ht="22" customHeight="1"/>
    <row r="246" s="5" customFormat="1" ht="22" customHeight="1"/>
    <row r="247" s="5" customFormat="1" ht="22" customHeight="1"/>
    <row r="248" s="5" customFormat="1" ht="22" customHeight="1"/>
    <row r="249" s="5" customFormat="1" ht="22" customHeight="1"/>
    <row r="250" s="5" customFormat="1" ht="22" customHeight="1"/>
    <row r="251" s="5" customFormat="1" ht="22" customHeight="1"/>
    <row r="252" s="5" customFormat="1" ht="22" customHeight="1"/>
    <row r="253" s="5" customFormat="1" ht="22" customHeight="1"/>
    <row r="254" s="5" customFormat="1" ht="22" customHeight="1"/>
    <row r="255" s="5" customFormat="1" ht="22" customHeight="1"/>
    <row r="256" s="5" customFormat="1" ht="22" customHeight="1"/>
    <row r="257" s="5" customFormat="1" ht="22" customHeight="1"/>
    <row r="258" s="5" customFormat="1" ht="22" customHeight="1"/>
    <row r="259" s="5" customFormat="1" ht="22" customHeight="1"/>
    <row r="260" s="5" customFormat="1" ht="22" customHeight="1"/>
    <row r="261" s="5" customFormat="1" ht="22" customHeight="1"/>
    <row r="262" s="5" customFormat="1" ht="22" customHeight="1"/>
    <row r="263" s="5" customFormat="1" ht="22" customHeight="1"/>
    <row r="264" s="5" customFormat="1" ht="22" customHeight="1"/>
    <row r="265" s="5" customFormat="1" ht="22" customHeight="1"/>
    <row r="266" s="5" customFormat="1" ht="22" customHeight="1"/>
    <row r="267" s="5" customFormat="1" ht="22" customHeight="1"/>
    <row r="268" s="5" customFormat="1" ht="22" customHeight="1"/>
    <row r="269" s="5" customFormat="1" ht="22" customHeight="1"/>
    <row r="270" s="5" customFormat="1" ht="22" customHeight="1"/>
    <row r="271" s="5" customFormat="1" ht="22" customHeight="1"/>
    <row r="272" s="5" customFormat="1" ht="22" customHeight="1"/>
    <row r="273" s="5" customFormat="1" ht="22" customHeight="1"/>
    <row r="274" s="5" customFormat="1" ht="22" customHeight="1"/>
    <row r="275" s="5" customFormat="1" ht="22" customHeight="1"/>
    <row r="276" s="5" customFormat="1" ht="22" customHeight="1"/>
    <row r="277" s="5" customFormat="1" ht="22" customHeight="1"/>
    <row r="278" s="5" customFormat="1" ht="22" customHeight="1"/>
    <row r="279" s="5" customFormat="1" ht="22" customHeight="1"/>
    <row r="280" s="5" customFormat="1" ht="22" customHeight="1"/>
    <row r="281" s="5" customFormat="1" ht="22" customHeight="1"/>
    <row r="282" s="5" customFormat="1" ht="22" customHeight="1"/>
    <row r="283" s="5" customFormat="1" ht="22" customHeight="1"/>
    <row r="284" s="5" customFormat="1" ht="22" customHeight="1"/>
    <row r="285" s="5" customFormat="1" ht="22" customHeight="1"/>
    <row r="286" s="5" customFormat="1" ht="22" customHeight="1"/>
    <row r="287" s="5" customFormat="1" ht="22" customHeight="1"/>
    <row r="288" s="5" customFormat="1" ht="22" customHeight="1"/>
    <row r="289" s="5" customFormat="1" ht="22" customHeight="1"/>
    <row r="290" s="5" customFormat="1" ht="22" customHeight="1"/>
    <row r="291" s="5" customFormat="1" ht="22" customHeight="1"/>
    <row r="292" s="5" customFormat="1" ht="22" customHeight="1"/>
    <row r="293" s="5" customFormat="1" ht="22" customHeight="1"/>
    <row r="294" s="5" customFormat="1" ht="22" customHeight="1"/>
    <row r="295" s="5" customFormat="1" ht="22" customHeight="1"/>
    <row r="296" s="5" customFormat="1" ht="22" customHeight="1"/>
    <row r="297" s="5" customFormat="1" ht="22" customHeight="1"/>
    <row r="298" s="5" customFormat="1" ht="22" customHeight="1"/>
    <row r="299" s="5" customFormat="1" ht="22" customHeight="1"/>
    <row r="300" s="5" customFormat="1" ht="22" customHeight="1"/>
    <row r="301" s="5" customFormat="1" ht="22" customHeight="1"/>
    <row r="302" s="5" customFormat="1" ht="22" customHeight="1"/>
    <row r="303" s="5" customFormat="1" ht="22" customHeight="1"/>
    <row r="304" s="5" customFormat="1" ht="22" customHeight="1"/>
    <row r="305" s="5" customFormat="1" ht="22" customHeight="1"/>
    <row r="306" s="5" customFormat="1" ht="22" customHeight="1"/>
    <row r="307" s="5" customFormat="1" ht="22" customHeight="1"/>
    <row r="308" s="5" customFormat="1" ht="22" customHeight="1"/>
    <row r="309" s="5" customFormat="1" ht="22" customHeight="1"/>
    <row r="310" s="5" customFormat="1" ht="22" customHeight="1"/>
    <row r="311" s="5" customFormat="1" ht="22" customHeight="1"/>
    <row r="312" s="5" customFormat="1" ht="22" customHeight="1"/>
    <row r="313" s="5" customFormat="1" ht="22" customHeight="1"/>
    <row r="314" s="5" customFormat="1" ht="22" customHeight="1"/>
    <row r="315" s="5" customFormat="1" ht="22" customHeight="1"/>
    <row r="316" s="5" customFormat="1" ht="22" customHeight="1"/>
    <row r="317" s="5" customFormat="1" ht="22" customHeight="1"/>
    <row r="318" s="5" customFormat="1" ht="22" customHeight="1"/>
    <row r="319" s="5" customFormat="1" ht="22" customHeight="1"/>
    <row r="320" s="5" customFormat="1" ht="22" customHeight="1"/>
    <row r="321" s="5" customFormat="1" ht="22" customHeight="1"/>
    <row r="322" s="5" customFormat="1" ht="22" customHeight="1"/>
    <row r="323" s="5" customFormat="1" ht="22" customHeight="1"/>
    <row r="324" s="5" customFormat="1" ht="22" customHeight="1"/>
    <row r="325" s="5" customFormat="1" ht="22" customHeight="1"/>
    <row r="326" s="5" customFormat="1" ht="22" customHeight="1"/>
    <row r="327" s="5" customFormat="1" ht="22" customHeight="1"/>
    <row r="328" s="5" customFormat="1" ht="22" customHeight="1"/>
    <row r="329" s="5" customFormat="1" ht="22" customHeight="1"/>
    <row r="330" s="5" customFormat="1" ht="22" customHeight="1"/>
    <row r="331" s="5" customFormat="1" ht="22" customHeight="1"/>
    <row r="332" s="5" customFormat="1" ht="22" customHeight="1"/>
    <row r="333" s="5" customFormat="1" ht="22" customHeight="1"/>
    <row r="334" s="5" customFormat="1" ht="22" customHeight="1"/>
    <row r="335" s="5" customFormat="1" ht="22" customHeight="1"/>
    <row r="336" s="5" customFormat="1" ht="22" customHeight="1"/>
    <row r="337" s="5" customFormat="1" ht="22" customHeight="1"/>
    <row r="338" s="5" customFormat="1" ht="22" customHeight="1"/>
    <row r="339" s="5" customFormat="1" ht="22" customHeight="1"/>
    <row r="340" s="5" customFormat="1" ht="22" customHeight="1"/>
    <row r="341" s="5" customFormat="1" ht="22" customHeight="1"/>
    <row r="342" s="5" customFormat="1" ht="22" customHeight="1"/>
    <row r="343" s="5" customFormat="1" ht="22" customHeight="1"/>
    <row r="344" s="5" customFormat="1" ht="22" customHeight="1"/>
    <row r="345" s="5" customFormat="1" ht="22" customHeight="1"/>
    <row r="346" s="5" customFormat="1" ht="22" customHeight="1"/>
    <row r="347" s="5" customFormat="1" ht="22" customHeight="1"/>
    <row r="348" s="5" customFormat="1" ht="22" customHeight="1"/>
    <row r="349" s="5" customFormat="1" ht="22" customHeight="1"/>
    <row r="350" s="5" customFormat="1" ht="22" customHeight="1"/>
    <row r="351" s="5" customFormat="1" ht="22" customHeight="1"/>
    <row r="352" s="5" customFormat="1" ht="22" customHeight="1"/>
    <row r="353" s="5" customFormat="1" ht="22" customHeight="1"/>
    <row r="354" s="5" customFormat="1" ht="22" customHeight="1"/>
    <row r="355" s="5" customFormat="1" ht="22" customHeight="1"/>
    <row r="356" s="5" customFormat="1" ht="22" customHeight="1"/>
    <row r="357" s="5" customFormat="1" ht="22" customHeight="1"/>
    <row r="358" s="5" customFormat="1" ht="22" customHeight="1"/>
    <row r="359" s="5" customFormat="1" ht="22" customHeight="1"/>
    <row r="360" s="5" customFormat="1" ht="22" customHeight="1"/>
    <row r="361" s="5" customFormat="1" ht="22" customHeight="1"/>
    <row r="362" s="5" customFormat="1" ht="22" customHeight="1"/>
    <row r="363" s="5" customFormat="1" ht="22" customHeight="1"/>
    <row r="364" s="5" customFormat="1" ht="22" customHeight="1"/>
    <row r="365" s="5" customFormat="1" ht="22" customHeight="1"/>
    <row r="366" s="5" customFormat="1" ht="22" customHeight="1"/>
    <row r="367" s="5" customFormat="1" ht="22" customHeight="1"/>
    <row r="368" s="5" customFormat="1" ht="22" customHeight="1"/>
    <row r="369" s="5" customFormat="1" ht="22" customHeight="1"/>
    <row r="370" s="5" customFormat="1" ht="22" customHeight="1"/>
    <row r="371" s="5" customFormat="1" ht="22" customHeight="1"/>
    <row r="372" s="5" customFormat="1" ht="22" customHeight="1"/>
    <row r="373" s="5" customFormat="1" ht="22" customHeight="1"/>
    <row r="374" s="5" customFormat="1" ht="22" customHeight="1"/>
    <row r="375" s="5" customFormat="1" ht="22" customHeight="1"/>
    <row r="376" s="5" customFormat="1" ht="22" customHeight="1"/>
    <row r="377" s="5" customFormat="1" ht="22" customHeight="1"/>
    <row r="378" s="5" customFormat="1" ht="22" customHeight="1"/>
    <row r="379" s="5" customFormat="1" ht="22" customHeight="1"/>
    <row r="380" s="5" customFormat="1" ht="22" customHeight="1"/>
    <row r="381" s="5" customFormat="1" ht="22" customHeight="1"/>
    <row r="382" s="5" customFormat="1" ht="22" customHeight="1"/>
    <row r="383" s="5" customFormat="1" ht="22" customHeight="1"/>
    <row r="384" s="5" customFormat="1" ht="22" customHeight="1"/>
    <row r="385" s="5" customFormat="1" ht="22" customHeight="1"/>
    <row r="386" s="5" customFormat="1" ht="22" customHeight="1"/>
    <row r="387" s="5" customFormat="1" ht="22" customHeight="1"/>
    <row r="388" s="5" customFormat="1" ht="22" customHeight="1"/>
    <row r="389" s="5" customFormat="1" ht="22" customHeight="1"/>
    <row r="390" s="5" customFormat="1" ht="22" customHeight="1"/>
    <row r="391" s="5" customFormat="1" ht="22" customHeight="1"/>
    <row r="392" s="5" customFormat="1" ht="22" customHeight="1"/>
    <row r="393" s="5" customFormat="1" ht="22" customHeight="1"/>
    <row r="394" s="5" customFormat="1" ht="22" customHeight="1"/>
    <row r="395" s="5" customFormat="1" ht="22" customHeight="1"/>
    <row r="396" s="5" customFormat="1" ht="22" customHeight="1"/>
    <row r="397" s="5" customFormat="1" ht="22" customHeight="1"/>
    <row r="398" s="5" customFormat="1" ht="22" customHeight="1"/>
    <row r="399" s="5" customFormat="1" ht="22" customHeight="1"/>
    <row r="400" s="5" customFormat="1" ht="22" customHeight="1"/>
    <row r="401" s="5" customFormat="1" ht="22" customHeight="1"/>
    <row r="402" s="5" customFormat="1" ht="22" customHeight="1"/>
    <row r="403" s="5" customFormat="1" ht="22" customHeight="1"/>
    <row r="404" s="5" customFormat="1" ht="22" customHeight="1"/>
    <row r="405" s="5" customFormat="1" ht="22" customHeight="1"/>
    <row r="406" s="5" customFormat="1" ht="22" customHeight="1"/>
    <row r="407" s="5" customFormat="1" ht="22" customHeight="1"/>
    <row r="408" s="5" customFormat="1" ht="22" customHeight="1"/>
    <row r="409" s="5" customFormat="1" ht="22" customHeight="1"/>
    <row r="410" s="5" customFormat="1" ht="22" customHeight="1"/>
    <row r="411" s="5" customFormat="1" ht="22" customHeight="1"/>
    <row r="412" s="5" customFormat="1" ht="22" customHeight="1"/>
    <row r="413" s="5" customFormat="1" ht="22" customHeight="1"/>
    <row r="414" s="5" customFormat="1" ht="22" customHeight="1"/>
    <row r="415" s="5" customFormat="1" ht="22" customHeight="1"/>
    <row r="416" s="5" customFormat="1" ht="22" customHeight="1"/>
    <row r="417" s="5" customFormat="1" ht="22" customHeight="1"/>
    <row r="418" s="5" customFormat="1" ht="22" customHeight="1"/>
    <row r="419" s="5" customFormat="1" ht="22" customHeight="1"/>
    <row r="420" s="5" customFormat="1" ht="22" customHeight="1"/>
    <row r="421" s="5" customFormat="1" ht="22" customHeight="1"/>
    <row r="422" s="5" customFormat="1" ht="22" customHeight="1"/>
    <row r="423" s="5" customFormat="1" ht="22" customHeight="1"/>
    <row r="424" s="5" customFormat="1" ht="22" customHeight="1"/>
    <row r="425" s="5" customFormat="1" ht="22" customHeight="1"/>
    <row r="426" s="5" customFormat="1" ht="22" customHeight="1"/>
    <row r="427" s="5" customFormat="1" ht="22" customHeight="1"/>
    <row r="428" s="5" customFormat="1" ht="22" customHeight="1"/>
    <row r="429" s="5" customFormat="1" ht="22" customHeight="1"/>
    <row r="430" s="5" customFormat="1" ht="22" customHeight="1"/>
    <row r="431" s="5" customFormat="1" ht="22" customHeight="1"/>
    <row r="432" s="5" customFormat="1" ht="22" customHeight="1"/>
    <row r="433" s="5" customFormat="1" ht="22" customHeight="1"/>
    <row r="434" s="5" customFormat="1" ht="22" customHeight="1"/>
    <row r="435" s="5" customFormat="1" ht="22" customHeight="1"/>
    <row r="436" s="5" customFormat="1" ht="22" customHeight="1"/>
    <row r="437" s="5" customFormat="1" ht="22" customHeight="1"/>
    <row r="438" s="5" customFormat="1" ht="22" customHeight="1"/>
    <row r="439" s="5" customFormat="1" ht="22" customHeight="1"/>
    <row r="440" s="5" customFormat="1" ht="22" customHeight="1"/>
    <row r="441" s="5" customFormat="1" ht="22" customHeight="1"/>
    <row r="442" s="5" customFormat="1" ht="22" customHeight="1"/>
    <row r="443" s="5" customFormat="1" ht="22" customHeight="1"/>
    <row r="444" s="5" customFormat="1" ht="22" customHeight="1"/>
    <row r="445" s="5" customFormat="1" ht="22" customHeight="1"/>
    <row r="446" s="5" customFormat="1" ht="22" customHeight="1"/>
    <row r="447" s="5" customFormat="1" ht="22" customHeight="1"/>
    <row r="448" s="5" customFormat="1" ht="22" customHeight="1"/>
    <row r="449" s="5" customFormat="1" ht="22" customHeight="1"/>
    <row r="450" s="5" customFormat="1" ht="22" customHeight="1"/>
    <row r="451" s="5" customFormat="1" ht="22" customHeight="1"/>
    <row r="452" s="5" customFormat="1" ht="22" customHeight="1"/>
    <row r="453" s="5" customFormat="1" ht="22" customHeight="1"/>
    <row r="454" s="5" customFormat="1" ht="22" customHeight="1"/>
    <row r="455" s="5" customFormat="1" ht="22" customHeight="1"/>
    <row r="456" s="5" customFormat="1" ht="22" customHeight="1"/>
    <row r="457" s="5" customFormat="1" ht="22" customHeight="1"/>
    <row r="458" s="5" customFormat="1" ht="22" customHeight="1"/>
    <row r="459" s="5" customFormat="1" ht="22" customHeight="1"/>
    <row r="460" s="5" customFormat="1" ht="22" customHeight="1"/>
    <row r="461" s="5" customFormat="1" ht="22" customHeight="1"/>
    <row r="462" s="5" customFormat="1" ht="22" customHeight="1"/>
    <row r="463" s="5" customFormat="1" ht="22" customHeight="1"/>
    <row r="464" s="5" customFormat="1" ht="22" customHeight="1"/>
    <row r="465" s="5" customFormat="1" ht="22" customHeight="1"/>
    <row r="466" s="5" customFormat="1" ht="22" customHeight="1"/>
    <row r="467" s="5" customFormat="1" ht="22" customHeight="1"/>
    <row r="468" s="5" customFormat="1" ht="22" customHeight="1"/>
    <row r="469" s="5" customFormat="1" ht="22" customHeight="1"/>
    <row r="470" s="5" customFormat="1" ht="22" customHeight="1"/>
    <row r="471" s="5" customFormat="1" ht="22" customHeight="1"/>
    <row r="472" s="5" customFormat="1" ht="22" customHeight="1"/>
    <row r="473" s="5" customFormat="1" ht="22" customHeight="1"/>
    <row r="474" s="5" customFormat="1" ht="22" customHeight="1"/>
    <row r="475" s="5" customFormat="1" ht="22" customHeight="1"/>
    <row r="476" s="5" customFormat="1" ht="22" customHeight="1"/>
    <row r="477" s="5" customFormat="1" ht="22" customHeight="1"/>
    <row r="478" s="5" customFormat="1" ht="22" customHeight="1"/>
    <row r="479" s="5" customFormat="1" ht="22" customHeight="1"/>
    <row r="480" s="5" customFormat="1" ht="22" customHeight="1"/>
    <row r="481" spans="7:26" s="5" customFormat="1" ht="22" customHeight="1"/>
    <row r="482" spans="7:26" s="5" customFormat="1" ht="22" customHeight="1"/>
    <row r="483" spans="7:26" s="5" customFormat="1" ht="22" customHeight="1"/>
    <row r="484" spans="7:26" s="5" customFormat="1" ht="22" customHeight="1"/>
    <row r="485" spans="7:26" s="5" customFormat="1" ht="22" customHeight="1"/>
    <row r="486" spans="7:26" s="5" customFormat="1" ht="22" customHeight="1"/>
    <row r="487" spans="7:26" s="5" customFormat="1" ht="22" customHeight="1"/>
    <row r="488" spans="7:26" s="5" customFormat="1" ht="22" customHeight="1"/>
    <row r="489" spans="7:26" s="5" customFormat="1" ht="22" customHeight="1"/>
    <row r="490" spans="7:26" s="5" customFormat="1" ht="22" customHeight="1"/>
    <row r="491" spans="7:26" s="5" customFormat="1" ht="22" customHeight="1">
      <c r="G491" s="1"/>
      <c r="H491" s="1"/>
      <c r="I491" s="1"/>
      <c r="J491" s="1"/>
      <c r="K491" s="1"/>
      <c r="L491" s="1"/>
      <c r="M491" s="1"/>
      <c r="N491" s="1"/>
      <c r="O491" s="1"/>
      <c r="P491" s="1"/>
      <c r="Q491" s="1"/>
      <c r="R491" s="1"/>
      <c r="S491" s="1"/>
      <c r="T491" s="1"/>
      <c r="U491" s="1"/>
      <c r="V491" s="1"/>
      <c r="W491" s="1"/>
      <c r="X491" s="1"/>
      <c r="Y491" s="1"/>
      <c r="Z491" s="1"/>
    </row>
  </sheetData>
  <autoFilter ref="A8:BB37" xr:uid="{00000000-0009-0000-0000-000002000000}">
    <filterColumn colId="13" showButton="0"/>
    <filterColumn colId="14" showButton="0"/>
    <filterColumn colId="15" showButton="0"/>
    <filterColumn colId="17" showButton="0"/>
    <filterColumn colId="19" showButton="0"/>
    <filterColumn colId="21" showButton="0"/>
    <filterColumn colId="23" showButton="0"/>
    <filterColumn colId="24" showButton="0"/>
  </autoFilter>
  <mergeCells count="36">
    <mergeCell ref="E8:E9"/>
    <mergeCell ref="F8:F9"/>
    <mergeCell ref="G8:G9"/>
    <mergeCell ref="X8:Z8"/>
    <mergeCell ref="H8:H9"/>
    <mergeCell ref="I8:I9"/>
    <mergeCell ref="J8:J9"/>
    <mergeCell ref="K8:K9"/>
    <mergeCell ref="L8:L9"/>
    <mergeCell ref="M8:M9"/>
    <mergeCell ref="N8:Q8"/>
    <mergeCell ref="R8:S8"/>
    <mergeCell ref="T8:U8"/>
    <mergeCell ref="V8:W8"/>
    <mergeCell ref="A1:Z1"/>
    <mergeCell ref="A3:Z3"/>
    <mergeCell ref="A4:Z4"/>
    <mergeCell ref="A5:Z5"/>
    <mergeCell ref="A6:H7"/>
    <mergeCell ref="I6:W7"/>
    <mergeCell ref="A37:K37"/>
    <mergeCell ref="A8:A9"/>
    <mergeCell ref="B8:B9"/>
    <mergeCell ref="F26:F28"/>
    <mergeCell ref="E26:E28"/>
    <mergeCell ref="F29:F35"/>
    <mergeCell ref="E29:E35"/>
    <mergeCell ref="C10:C36"/>
    <mergeCell ref="D10:D36"/>
    <mergeCell ref="E10:E15"/>
    <mergeCell ref="F10:F15"/>
    <mergeCell ref="F18:F19"/>
    <mergeCell ref="F22:F24"/>
    <mergeCell ref="E22:E24"/>
    <mergeCell ref="C8:C9"/>
    <mergeCell ref="E18:E19"/>
  </mergeCells>
  <hyperlinks>
    <hyperlink ref="H10" r:id="rId1" xr:uid="{00000000-0004-0000-0200-000000000000}"/>
    <hyperlink ref="H27" r:id="rId2" xr:uid="{00000000-0004-0000-0200-000001000000}"/>
    <hyperlink ref="H11" r:id="rId3" xr:uid="{00000000-0004-0000-0200-000002000000}"/>
    <hyperlink ref="H19" r:id="rId4" xr:uid="{00000000-0004-0000-0200-000003000000}"/>
    <hyperlink ref="H33" r:id="rId5" xr:uid="{00000000-0004-0000-0200-000005000000}"/>
    <hyperlink ref="H20" r:id="rId6" xr:uid="{00000000-0004-0000-0200-000006000000}"/>
    <hyperlink ref="H26" r:id="rId7" xr:uid="{00000000-0004-0000-0200-000008000000}"/>
    <hyperlink ref="H25" r:id="rId8" location="search/daniela/FMfcgxwHNgfrGFrHmznDGBPTKqprkNfr" xr:uid="{00000000-0004-0000-0200-000009000000}"/>
    <hyperlink ref="H21" r:id="rId9" xr:uid="{00000000-0004-0000-0200-00000A000000}"/>
    <hyperlink ref="H12" r:id="rId10" xr:uid="{00000000-0004-0000-0200-00000B000000}"/>
    <hyperlink ref="H15" r:id="rId11" xr:uid="{00000000-0004-0000-0200-00000C000000}"/>
    <hyperlink ref="H16" r:id="rId12" xr:uid="{00000000-0004-0000-0200-00000D000000}"/>
    <hyperlink ref="H35" r:id="rId13" xr:uid="{00000000-0004-0000-0200-00000E000000}"/>
    <hyperlink ref="H34" r:id="rId14" xr:uid="{00000000-0004-0000-0200-00000F000000}"/>
    <hyperlink ref="H36" r:id="rId15" xr:uid="{00000000-0004-0000-0200-000010000000}"/>
    <hyperlink ref="H13" r:id="rId16" xr:uid="{915E60A2-CA27-1341-B133-FF1FCB6CE134}"/>
    <hyperlink ref="H24" r:id="rId17" display="https://www.trendsmap.com/twitter/tweet/1263486813370449920" xr:uid="{7E1C7D93-3FBB-DC44-AC37-76817500A5EA}"/>
    <hyperlink ref="H22" r:id="rId18" xr:uid="{EBD4B437-EFA0-5848-955F-0EFB1ED126AD}"/>
    <hyperlink ref="H23" r:id="rId19" display="http://www.elespectadordepanama.com/dahua-technology-panama-instala-camara-termica-donada-al-hospital-nicolas-solano-en-la-chorrera/" xr:uid="{B5715B6B-70AD-D044-836D-B1827C098A39}"/>
  </hyperlinks>
  <pageMargins left="0.7" right="0.7" top="0.75" bottom="0.75" header="0.3" footer="0.3"/>
  <drawing r:id="rId2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2CF1F-0CC6-6E4F-BC0F-9B21C439A5B1}">
  <dimension ref="A1:BB472"/>
  <sheetViews>
    <sheetView topLeftCell="Q2" zoomScale="68" zoomScaleNormal="68" workbookViewId="0">
      <selection activeCell="A18" sqref="A18:XFD18"/>
    </sheetView>
  </sheetViews>
  <sheetFormatPr baseColWidth="10" defaultColWidth="10.83203125" defaultRowHeight="22" customHeight="1"/>
  <cols>
    <col min="1" max="1" width="10.83203125" style="1"/>
    <col min="2" max="2" width="25.6640625" style="1" customWidth="1"/>
    <col min="3" max="3" width="25.1640625" style="1" customWidth="1"/>
    <col min="4" max="4" width="16.5" style="1" customWidth="1"/>
    <col min="5" max="5" width="47.83203125" style="1" customWidth="1"/>
    <col min="6" max="6" width="11" style="1" bestFit="1" customWidth="1"/>
    <col min="7" max="7" width="16.83203125" style="1" customWidth="1"/>
    <col min="8" max="8" width="26.83203125" style="1" customWidth="1"/>
    <col min="9" max="9" width="20.83203125" style="1" customWidth="1"/>
    <col min="10" max="10" width="89.33203125" style="1" customWidth="1"/>
    <col min="11" max="11" width="11" style="1" bestFit="1" customWidth="1"/>
    <col min="12" max="12" width="19.33203125" style="1" customWidth="1"/>
    <col min="13" max="13" width="20.6640625" style="1" customWidth="1"/>
    <col min="14" max="26" width="10.83203125" style="1" customWidth="1"/>
    <col min="27" max="54" width="10.83203125" style="5"/>
    <col min="55" max="16384" width="10.83203125" style="1"/>
  </cols>
  <sheetData>
    <row r="1" spans="1:54" ht="22" customHeight="1">
      <c r="A1" s="149"/>
      <c r="B1" s="150"/>
      <c r="C1" s="150"/>
      <c r="D1" s="150"/>
      <c r="E1" s="150"/>
      <c r="F1" s="150"/>
      <c r="G1" s="150"/>
      <c r="H1" s="150"/>
      <c r="I1" s="150"/>
      <c r="J1" s="150"/>
      <c r="K1" s="150"/>
      <c r="L1" s="150"/>
      <c r="M1" s="150"/>
      <c r="N1" s="150"/>
      <c r="O1" s="150"/>
      <c r="P1" s="150"/>
      <c r="Q1" s="150"/>
      <c r="R1" s="150"/>
      <c r="S1" s="150"/>
      <c r="T1" s="150"/>
      <c r="U1" s="150"/>
      <c r="V1" s="150"/>
      <c r="W1" s="150"/>
      <c r="X1" s="150"/>
      <c r="Y1" s="150"/>
      <c r="Z1" s="150"/>
    </row>
    <row r="2" spans="1:54" ht="22" customHeight="1">
      <c r="A2" s="72"/>
      <c r="B2" s="73"/>
      <c r="C2" s="73"/>
      <c r="D2" s="73"/>
      <c r="E2" s="73"/>
      <c r="F2" s="73"/>
      <c r="G2" s="73"/>
      <c r="H2" s="73"/>
      <c r="I2" s="73"/>
      <c r="J2" s="73"/>
      <c r="K2" s="78"/>
      <c r="L2" s="73"/>
      <c r="M2" s="73"/>
      <c r="N2" s="73"/>
      <c r="O2" s="73"/>
      <c r="P2" s="73"/>
      <c r="Q2" s="73"/>
      <c r="R2" s="73"/>
      <c r="S2" s="73"/>
      <c r="T2" s="73"/>
      <c r="U2" s="73"/>
      <c r="V2" s="73"/>
      <c r="W2" s="73"/>
      <c r="X2" s="73"/>
      <c r="Y2" s="73"/>
      <c r="Z2" s="73"/>
    </row>
    <row r="3" spans="1:54" ht="22" customHeight="1">
      <c r="A3" s="151" t="s">
        <v>38</v>
      </c>
      <c r="B3" s="151"/>
      <c r="C3" s="151"/>
      <c r="D3" s="151"/>
      <c r="E3" s="151"/>
      <c r="F3" s="151"/>
      <c r="G3" s="151"/>
      <c r="H3" s="151"/>
      <c r="I3" s="151"/>
      <c r="J3" s="151"/>
      <c r="K3" s="151"/>
      <c r="L3" s="151"/>
      <c r="M3" s="151"/>
      <c r="N3" s="151"/>
      <c r="O3" s="151"/>
      <c r="P3" s="151"/>
      <c r="Q3" s="151"/>
      <c r="R3" s="151"/>
      <c r="S3" s="151"/>
      <c r="T3" s="151"/>
      <c r="U3" s="151"/>
      <c r="V3" s="151"/>
      <c r="W3" s="151"/>
      <c r="X3" s="151"/>
      <c r="Y3" s="151"/>
      <c r="Z3" s="151"/>
    </row>
    <row r="4" spans="1:54" ht="22" customHeight="1">
      <c r="A4" s="151" t="s">
        <v>0</v>
      </c>
      <c r="B4" s="151"/>
      <c r="C4" s="151"/>
      <c r="D4" s="151"/>
      <c r="E4" s="151"/>
      <c r="F4" s="151"/>
      <c r="G4" s="151"/>
      <c r="H4" s="151"/>
      <c r="I4" s="151"/>
      <c r="J4" s="151"/>
      <c r="K4" s="151"/>
      <c r="L4" s="151"/>
      <c r="M4" s="151"/>
      <c r="N4" s="151"/>
      <c r="O4" s="151"/>
      <c r="P4" s="151"/>
      <c r="Q4" s="151"/>
      <c r="R4" s="151"/>
      <c r="S4" s="151"/>
      <c r="T4" s="151"/>
      <c r="U4" s="151"/>
      <c r="V4" s="151"/>
      <c r="W4" s="151"/>
      <c r="X4" s="151"/>
      <c r="Y4" s="151"/>
      <c r="Z4" s="151"/>
    </row>
    <row r="5" spans="1:54" ht="22" customHeight="1">
      <c r="A5" s="152" t="s">
        <v>191</v>
      </c>
      <c r="B5" s="152"/>
      <c r="C5" s="152"/>
      <c r="D5" s="152"/>
      <c r="E5" s="152"/>
      <c r="F5" s="152"/>
      <c r="G5" s="152"/>
      <c r="H5" s="152"/>
      <c r="I5" s="152"/>
      <c r="J5" s="152"/>
      <c r="K5" s="152"/>
      <c r="L5" s="152"/>
      <c r="M5" s="152"/>
      <c r="N5" s="152"/>
      <c r="O5" s="152"/>
      <c r="P5" s="152"/>
      <c r="Q5" s="152"/>
      <c r="R5" s="152"/>
      <c r="S5" s="152"/>
      <c r="T5" s="152"/>
      <c r="U5" s="152"/>
      <c r="V5" s="152"/>
      <c r="W5" s="152"/>
      <c r="X5" s="152"/>
      <c r="Y5" s="152"/>
      <c r="Z5" s="152"/>
    </row>
    <row r="6" spans="1:54" s="28" customFormat="1" ht="22" customHeight="1">
      <c r="A6" s="169" t="s">
        <v>1</v>
      </c>
      <c r="B6" s="169"/>
      <c r="C6" s="169"/>
      <c r="D6" s="169"/>
      <c r="E6" s="169"/>
      <c r="F6" s="169"/>
      <c r="G6" s="169"/>
      <c r="H6" s="169" t="s">
        <v>209</v>
      </c>
      <c r="I6" s="169"/>
      <c r="J6" s="169"/>
      <c r="K6" s="169"/>
      <c r="L6" s="169"/>
      <c r="M6" s="169"/>
      <c r="N6" s="169" t="s">
        <v>208</v>
      </c>
      <c r="O6" s="169"/>
      <c r="P6" s="169"/>
      <c r="Q6" s="169"/>
      <c r="R6" s="169"/>
      <c r="S6" s="169"/>
      <c r="T6" s="169"/>
      <c r="U6" s="169"/>
      <c r="V6" s="169"/>
      <c r="W6" s="169"/>
      <c r="X6" s="169"/>
      <c r="Y6" s="169"/>
      <c r="Z6" s="169"/>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row>
    <row r="7" spans="1:54" ht="22" customHeight="1">
      <c r="A7" s="169"/>
      <c r="B7" s="169"/>
      <c r="C7" s="169"/>
      <c r="D7" s="169"/>
      <c r="E7" s="169"/>
      <c r="F7" s="169"/>
      <c r="G7" s="169"/>
      <c r="H7" s="169"/>
      <c r="I7" s="169"/>
      <c r="J7" s="169"/>
      <c r="K7" s="169"/>
      <c r="L7" s="169"/>
      <c r="M7" s="169"/>
      <c r="N7" s="169"/>
      <c r="O7" s="169"/>
      <c r="P7" s="169"/>
      <c r="Q7" s="169"/>
      <c r="R7" s="169"/>
      <c r="S7" s="169"/>
      <c r="T7" s="169"/>
      <c r="U7" s="169"/>
      <c r="V7" s="169"/>
      <c r="W7" s="169"/>
      <c r="X7" s="169"/>
      <c r="Y7" s="169"/>
      <c r="Z7" s="169"/>
    </row>
    <row r="8" spans="1:54" ht="43" customHeight="1">
      <c r="A8" s="141" t="s">
        <v>2</v>
      </c>
      <c r="B8" s="143" t="s">
        <v>28</v>
      </c>
      <c r="C8" s="143" t="s">
        <v>193</v>
      </c>
      <c r="D8" s="143" t="s">
        <v>3</v>
      </c>
      <c r="E8" s="143" t="s">
        <v>4</v>
      </c>
      <c r="F8" s="143" t="s">
        <v>22</v>
      </c>
      <c r="G8" s="143" t="s">
        <v>5</v>
      </c>
      <c r="H8" s="143" t="s">
        <v>6</v>
      </c>
      <c r="I8" s="143" t="s">
        <v>25</v>
      </c>
      <c r="J8" s="143" t="s">
        <v>7</v>
      </c>
      <c r="K8" s="143" t="s">
        <v>210</v>
      </c>
      <c r="L8" s="143" t="s">
        <v>8</v>
      </c>
      <c r="M8" s="143" t="s">
        <v>9</v>
      </c>
      <c r="N8" s="170" t="s">
        <v>10</v>
      </c>
      <c r="O8" s="171"/>
      <c r="P8" s="171"/>
      <c r="Q8" s="172"/>
      <c r="R8" s="139" t="s">
        <v>11</v>
      </c>
      <c r="S8" s="140"/>
      <c r="T8" s="139" t="s">
        <v>12</v>
      </c>
      <c r="U8" s="140"/>
      <c r="V8" s="139" t="s">
        <v>13</v>
      </c>
      <c r="W8" s="140"/>
      <c r="X8" s="139" t="s">
        <v>14</v>
      </c>
      <c r="Y8" s="145"/>
      <c r="Z8" s="140"/>
    </row>
    <row r="9" spans="1:54" ht="22" customHeight="1">
      <c r="A9" s="142"/>
      <c r="B9" s="144"/>
      <c r="C9" s="144"/>
      <c r="D9" s="144"/>
      <c r="E9" s="144"/>
      <c r="F9" s="144"/>
      <c r="G9" s="144"/>
      <c r="H9" s="144"/>
      <c r="I9" s="144"/>
      <c r="J9" s="144"/>
      <c r="K9" s="144"/>
      <c r="L9" s="144"/>
      <c r="M9" s="144"/>
      <c r="N9" s="21" t="s">
        <v>87</v>
      </c>
      <c r="O9" s="21">
        <v>1</v>
      </c>
      <c r="P9" s="21">
        <v>2</v>
      </c>
      <c r="Q9" s="80">
        <v>3</v>
      </c>
      <c r="R9" s="79" t="s">
        <v>15</v>
      </c>
      <c r="S9" s="79" t="s">
        <v>16</v>
      </c>
      <c r="T9" s="79" t="s">
        <v>15</v>
      </c>
      <c r="U9" s="79" t="s">
        <v>16</v>
      </c>
      <c r="V9" s="79" t="s">
        <v>15</v>
      </c>
      <c r="W9" s="79" t="s">
        <v>16</v>
      </c>
      <c r="X9" s="79" t="s">
        <v>17</v>
      </c>
      <c r="Y9" s="79" t="s">
        <v>18</v>
      </c>
      <c r="Z9" s="79" t="s">
        <v>19</v>
      </c>
      <c r="BB9" s="1"/>
    </row>
    <row r="10" spans="1:54" s="5" customFormat="1" ht="68" customHeight="1">
      <c r="A10" s="18" t="s">
        <v>192</v>
      </c>
      <c r="B10" s="163" t="s">
        <v>217</v>
      </c>
      <c r="C10" s="163" t="s">
        <v>218</v>
      </c>
      <c r="D10" s="37" t="s">
        <v>211</v>
      </c>
      <c r="E10" s="8" t="s">
        <v>203</v>
      </c>
      <c r="F10" s="6" t="d">
        <v>2020-06-12</v>
      </c>
      <c r="G10" s="51" t="s">
        <v>39</v>
      </c>
      <c r="H10" s="8" t="s">
        <v>142</v>
      </c>
      <c r="I10" s="7" t="s">
        <v>23</v>
      </c>
      <c r="J10" s="8" t="s">
        <v>194</v>
      </c>
      <c r="K10" s="18">
        <v>1</v>
      </c>
      <c r="L10" s="10">
        <v>750</v>
      </c>
      <c r="M10" s="10">
        <f t="shared" ref="M10:M17" si="0">L10*4</f>
        <v>3000</v>
      </c>
      <c r="N10" s="23">
        <v>3</v>
      </c>
      <c r="O10" s="23"/>
      <c r="P10" s="83"/>
      <c r="Q10" s="23">
        <v>1</v>
      </c>
      <c r="R10" s="81">
        <v>1</v>
      </c>
      <c r="S10" s="2"/>
      <c r="T10" s="81">
        <v>1</v>
      </c>
      <c r="U10" s="2"/>
      <c r="V10" s="81">
        <v>1</v>
      </c>
      <c r="W10" s="2"/>
      <c r="X10" s="2">
        <v>1</v>
      </c>
      <c r="Y10" s="2"/>
      <c r="Z10" s="2"/>
    </row>
    <row r="11" spans="1:54" s="5" customFormat="1" ht="68" customHeight="1">
      <c r="A11" s="18" t="s">
        <v>192</v>
      </c>
      <c r="B11" s="164"/>
      <c r="C11" s="164"/>
      <c r="D11" s="37" t="s">
        <v>212</v>
      </c>
      <c r="E11" s="8" t="s">
        <v>214</v>
      </c>
      <c r="F11" s="6" t="d">
        <v>2020-06-22</v>
      </c>
      <c r="G11" s="51" t="s">
        <v>144</v>
      </c>
      <c r="H11" s="8" t="s">
        <v>195</v>
      </c>
      <c r="I11" s="7" t="s">
        <v>23</v>
      </c>
      <c r="J11" s="8" t="s">
        <v>196</v>
      </c>
      <c r="K11" s="18">
        <v>2</v>
      </c>
      <c r="L11" s="10">
        <v>1500</v>
      </c>
      <c r="M11" s="10">
        <f t="shared" si="0"/>
        <v>6000</v>
      </c>
      <c r="N11" s="23">
        <v>1</v>
      </c>
      <c r="O11" s="41">
        <v>1</v>
      </c>
      <c r="P11" s="41"/>
      <c r="Q11" s="23"/>
      <c r="R11" s="81">
        <v>1</v>
      </c>
      <c r="S11" s="2"/>
      <c r="T11" s="81">
        <v>1</v>
      </c>
      <c r="U11" s="2"/>
      <c r="V11" s="81">
        <v>1</v>
      </c>
      <c r="W11" s="2"/>
      <c r="X11" s="2">
        <v>1</v>
      </c>
      <c r="Y11" s="2"/>
      <c r="Z11" s="2"/>
    </row>
    <row r="12" spans="1:54" s="5" customFormat="1" ht="68" customHeight="1">
      <c r="A12" s="18" t="s">
        <v>192</v>
      </c>
      <c r="B12" s="164"/>
      <c r="C12" s="164"/>
      <c r="D12" s="37" t="s">
        <v>211</v>
      </c>
      <c r="E12" s="8" t="s">
        <v>203</v>
      </c>
      <c r="F12" s="6" t="d">
        <v>2020-06-23</v>
      </c>
      <c r="G12" s="51" t="s">
        <v>148</v>
      </c>
      <c r="H12" s="19" t="s">
        <v>197</v>
      </c>
      <c r="I12" s="7" t="s">
        <v>23</v>
      </c>
      <c r="J12" s="19" t="s">
        <v>198</v>
      </c>
      <c r="K12" s="18">
        <v>3</v>
      </c>
      <c r="L12" s="10">
        <v>1500</v>
      </c>
      <c r="M12" s="10">
        <f t="shared" si="0"/>
        <v>6000</v>
      </c>
      <c r="N12" s="23">
        <v>1</v>
      </c>
      <c r="O12" s="41">
        <v>1</v>
      </c>
      <c r="P12" s="83"/>
      <c r="Q12" s="23"/>
      <c r="R12" s="81">
        <v>1</v>
      </c>
      <c r="S12" s="2"/>
      <c r="T12" s="81">
        <v>1</v>
      </c>
      <c r="U12" s="2"/>
      <c r="V12" s="81">
        <v>1</v>
      </c>
      <c r="W12" s="2"/>
      <c r="X12" s="2">
        <v>1</v>
      </c>
      <c r="Y12" s="2"/>
      <c r="Z12" s="2"/>
    </row>
    <row r="13" spans="1:54" s="5" customFormat="1" ht="68" customHeight="1">
      <c r="A13" s="18" t="s">
        <v>192</v>
      </c>
      <c r="B13" s="164"/>
      <c r="C13" s="164"/>
      <c r="D13" s="37" t="s">
        <v>212</v>
      </c>
      <c r="E13" s="8" t="s">
        <v>215</v>
      </c>
      <c r="F13" s="6" t="d">
        <v>2020-06-25</v>
      </c>
      <c r="G13" s="82" t="s">
        <v>144</v>
      </c>
      <c r="H13" s="8" t="s">
        <v>199</v>
      </c>
      <c r="I13" s="7" t="s">
        <v>23</v>
      </c>
      <c r="J13" s="8" t="s">
        <v>200</v>
      </c>
      <c r="K13" s="18">
        <v>4</v>
      </c>
      <c r="L13" s="10">
        <v>1500</v>
      </c>
      <c r="M13" s="10">
        <f t="shared" si="0"/>
        <v>6000</v>
      </c>
      <c r="N13" s="23">
        <v>1</v>
      </c>
      <c r="O13" s="23">
        <v>1</v>
      </c>
      <c r="P13" s="41"/>
      <c r="Q13" s="23"/>
      <c r="R13" s="81">
        <v>1</v>
      </c>
      <c r="S13" s="2"/>
      <c r="T13" s="81">
        <v>1</v>
      </c>
      <c r="U13" s="2"/>
      <c r="V13" s="81">
        <v>1</v>
      </c>
      <c r="W13" s="2"/>
      <c r="X13" s="2">
        <v>1</v>
      </c>
      <c r="Y13" s="2"/>
      <c r="Z13" s="2"/>
    </row>
    <row r="14" spans="1:54" s="5" customFormat="1" ht="68" customHeight="1">
      <c r="A14" s="18" t="s">
        <v>192</v>
      </c>
      <c r="B14" s="164"/>
      <c r="C14" s="164"/>
      <c r="D14" s="37" t="s">
        <v>213</v>
      </c>
      <c r="E14" s="8" t="s">
        <v>204</v>
      </c>
      <c r="F14" s="6" t="d">
        <v>2020-06-25</v>
      </c>
      <c r="G14" s="51" t="s">
        <v>144</v>
      </c>
      <c r="H14" s="8" t="s">
        <v>205</v>
      </c>
      <c r="I14" s="7" t="s">
        <v>23</v>
      </c>
      <c r="J14" s="8" t="s">
        <v>206</v>
      </c>
      <c r="K14" s="18">
        <v>5</v>
      </c>
      <c r="L14" s="10">
        <v>750</v>
      </c>
      <c r="M14" s="10">
        <f t="shared" si="0"/>
        <v>3000</v>
      </c>
      <c r="N14" s="23">
        <v>3</v>
      </c>
      <c r="O14" s="23"/>
      <c r="P14" s="41"/>
      <c r="Q14" s="23">
        <v>1</v>
      </c>
      <c r="R14" s="81">
        <v>1</v>
      </c>
      <c r="S14" s="2"/>
      <c r="T14" s="81">
        <v>1</v>
      </c>
      <c r="U14" s="2"/>
      <c r="V14" s="81">
        <v>1</v>
      </c>
      <c r="W14" s="2"/>
      <c r="X14" s="2">
        <v>1</v>
      </c>
      <c r="Y14" s="2"/>
      <c r="Z14" s="2"/>
    </row>
    <row r="15" spans="1:54" s="5" customFormat="1" ht="68" customHeight="1">
      <c r="A15" s="18" t="s">
        <v>192</v>
      </c>
      <c r="B15" s="164"/>
      <c r="C15" s="164"/>
      <c r="D15" s="159" t="s">
        <v>211</v>
      </c>
      <c r="E15" s="157" t="s">
        <v>203</v>
      </c>
      <c r="F15" s="6" t="d">
        <v>2020-06-28</v>
      </c>
      <c r="G15" s="51" t="s">
        <v>29</v>
      </c>
      <c r="H15" s="8" t="s">
        <v>201</v>
      </c>
      <c r="I15" s="7" t="s">
        <v>216</v>
      </c>
      <c r="J15" s="8" t="s">
        <v>202</v>
      </c>
      <c r="K15" s="18">
        <v>6</v>
      </c>
      <c r="L15" s="10">
        <v>500</v>
      </c>
      <c r="M15" s="10">
        <f t="shared" si="0"/>
        <v>2000</v>
      </c>
      <c r="N15" s="23">
        <v>1</v>
      </c>
      <c r="O15" s="23">
        <v>1</v>
      </c>
      <c r="P15" s="83"/>
      <c r="Q15" s="23"/>
      <c r="R15" s="81">
        <v>1</v>
      </c>
      <c r="S15" s="2"/>
      <c r="T15" s="81">
        <v>1</v>
      </c>
      <c r="U15" s="2"/>
      <c r="V15" s="81">
        <v>1</v>
      </c>
      <c r="W15" s="2"/>
      <c r="X15" s="2">
        <v>1</v>
      </c>
      <c r="Y15" s="2"/>
      <c r="Z15" s="2"/>
    </row>
    <row r="16" spans="1:54" s="5" customFormat="1" ht="68" customHeight="1">
      <c r="A16" s="18" t="s">
        <v>192</v>
      </c>
      <c r="B16" s="164"/>
      <c r="C16" s="164"/>
      <c r="D16" s="160"/>
      <c r="E16" s="158"/>
      <c r="F16" s="6" t="d">
        <v>2020-06-28</v>
      </c>
      <c r="G16" s="51" t="s">
        <v>144</v>
      </c>
      <c r="H16" s="8" t="s">
        <v>201</v>
      </c>
      <c r="I16" s="7" t="s">
        <v>23</v>
      </c>
      <c r="J16" s="8" t="s">
        <v>202</v>
      </c>
      <c r="K16" s="18">
        <v>7</v>
      </c>
      <c r="L16" s="10">
        <v>1500</v>
      </c>
      <c r="M16" s="10">
        <f t="shared" si="0"/>
        <v>6000</v>
      </c>
      <c r="N16" s="23">
        <v>1</v>
      </c>
      <c r="O16" s="23">
        <v>1</v>
      </c>
      <c r="P16" s="83"/>
      <c r="Q16" s="23"/>
      <c r="R16" s="81">
        <v>1</v>
      </c>
      <c r="S16" s="2"/>
      <c r="T16" s="81">
        <v>1</v>
      </c>
      <c r="U16" s="2"/>
      <c r="V16" s="81">
        <v>1</v>
      </c>
      <c r="W16" s="2"/>
      <c r="X16" s="2">
        <v>1</v>
      </c>
      <c r="Y16" s="2"/>
      <c r="Z16" s="2"/>
    </row>
    <row r="17" spans="1:26" s="5" customFormat="1" ht="68" customHeight="1">
      <c r="A17" s="18" t="s">
        <v>192</v>
      </c>
      <c r="B17" s="165"/>
      <c r="C17" s="165"/>
      <c r="D17" s="162"/>
      <c r="E17" s="161"/>
      <c r="F17" s="6" t="d">
        <v>2020-06-29</v>
      </c>
      <c r="G17" s="82" t="s">
        <v>144</v>
      </c>
      <c r="H17" s="19" t="s">
        <v>207</v>
      </c>
      <c r="I17" s="7" t="s">
        <v>23</v>
      </c>
      <c r="J17" s="19" t="s">
        <v>194</v>
      </c>
      <c r="K17" s="18">
        <v>8</v>
      </c>
      <c r="L17" s="10">
        <v>750</v>
      </c>
      <c r="M17" s="10">
        <f t="shared" si="0"/>
        <v>3000</v>
      </c>
      <c r="N17" s="23">
        <v>3</v>
      </c>
      <c r="O17" s="23"/>
      <c r="P17" s="83"/>
      <c r="Q17" s="23">
        <v>1</v>
      </c>
      <c r="R17" s="81">
        <v>1</v>
      </c>
      <c r="S17" s="2"/>
      <c r="T17" s="81">
        <v>1</v>
      </c>
      <c r="U17" s="2"/>
      <c r="V17" s="81">
        <v>1</v>
      </c>
      <c r="W17" s="2"/>
      <c r="X17" s="2">
        <v>1</v>
      </c>
      <c r="Y17" s="2"/>
      <c r="Z17" s="2"/>
    </row>
    <row r="18" spans="1:26" ht="22" customHeight="1">
      <c r="A18" s="173" t="s">
        <v>20</v>
      </c>
      <c r="B18" s="174"/>
      <c r="C18" s="174"/>
      <c r="D18" s="174"/>
      <c r="E18" s="174"/>
      <c r="F18" s="174"/>
      <c r="G18" s="174"/>
      <c r="H18" s="174"/>
      <c r="I18" s="174"/>
      <c r="J18" s="175"/>
      <c r="K18" s="84">
        <v>8</v>
      </c>
      <c r="L18" s="62">
        <f>SUM(L10:L17)</f>
        <v>8750</v>
      </c>
      <c r="M18" s="62">
        <f>SUM(M10:M17)</f>
        <v>35000</v>
      </c>
      <c r="N18" s="63"/>
      <c r="O18" s="63">
        <f t="shared" ref="O18:Z18" si="1">SUM(O10:O17)</f>
        <v>5</v>
      </c>
      <c r="P18" s="63">
        <f t="shared" si="1"/>
        <v>0</v>
      </c>
      <c r="Q18" s="63">
        <f t="shared" si="1"/>
        <v>3</v>
      </c>
      <c r="R18" s="63">
        <f t="shared" si="1"/>
        <v>8</v>
      </c>
      <c r="S18" s="63">
        <f t="shared" si="1"/>
        <v>0</v>
      </c>
      <c r="T18" s="63">
        <f t="shared" si="1"/>
        <v>8</v>
      </c>
      <c r="U18" s="63">
        <f t="shared" si="1"/>
        <v>0</v>
      </c>
      <c r="V18" s="63">
        <f t="shared" si="1"/>
        <v>8</v>
      </c>
      <c r="W18" s="63">
        <f t="shared" si="1"/>
        <v>0</v>
      </c>
      <c r="X18" s="63">
        <f t="shared" si="1"/>
        <v>8</v>
      </c>
      <c r="Y18" s="63">
        <f t="shared" si="1"/>
        <v>0</v>
      </c>
      <c r="Z18" s="63">
        <f t="shared" si="1"/>
        <v>0</v>
      </c>
    </row>
    <row r="19" spans="1:26" s="5" customFormat="1" ht="22" customHeight="1"/>
    <row r="20" spans="1:26" s="5" customFormat="1" ht="22" customHeight="1"/>
    <row r="21" spans="1:26" s="5" customFormat="1" ht="22" customHeight="1"/>
    <row r="22" spans="1:26" s="5" customFormat="1" ht="22" customHeight="1"/>
    <row r="23" spans="1:26" s="5" customFormat="1" ht="22" customHeight="1"/>
    <row r="24" spans="1:26" s="5" customFormat="1" ht="22" customHeight="1"/>
    <row r="25" spans="1:26" s="5" customFormat="1" ht="22" customHeight="1"/>
    <row r="26" spans="1:26" s="5" customFormat="1" ht="22" customHeight="1"/>
    <row r="27" spans="1:26" s="5" customFormat="1" ht="22" customHeight="1"/>
    <row r="28" spans="1:26" s="5" customFormat="1" ht="22" customHeight="1"/>
    <row r="29" spans="1:26" s="5" customFormat="1" ht="22" customHeight="1"/>
    <row r="30" spans="1:26" s="5" customFormat="1" ht="22" customHeight="1"/>
    <row r="31" spans="1:26" s="5" customFormat="1" ht="22" customHeight="1"/>
    <row r="32" spans="1:26" s="5" customFormat="1" ht="22" customHeight="1"/>
    <row r="33" spans="5:6" s="5" customFormat="1" ht="22" customHeight="1"/>
    <row r="34" spans="5:6" s="5" customFormat="1" ht="22" customHeight="1"/>
    <row r="35" spans="5:6" s="5" customFormat="1" ht="22" customHeight="1"/>
    <row r="36" spans="5:6" s="5" customFormat="1" ht="22" customHeight="1"/>
    <row r="37" spans="5:6" s="5" customFormat="1" ht="22" customHeight="1"/>
    <row r="38" spans="5:6" s="5" customFormat="1" ht="22" customHeight="1">
      <c r="F38" s="13"/>
    </row>
    <row r="39" spans="5:6" s="5" customFormat="1" ht="22" customHeight="1">
      <c r="E39" s="13"/>
    </row>
    <row r="40" spans="5:6" s="5" customFormat="1" ht="22" customHeight="1"/>
    <row r="41" spans="5:6" s="5" customFormat="1" ht="22" customHeight="1"/>
    <row r="42" spans="5:6" s="5" customFormat="1" ht="22" customHeight="1"/>
    <row r="43" spans="5:6" s="5" customFormat="1" ht="22" customHeight="1"/>
    <row r="44" spans="5:6" s="5" customFormat="1" ht="22" customHeight="1"/>
    <row r="45" spans="5:6" s="5" customFormat="1" ht="22" customHeight="1"/>
    <row r="46" spans="5:6" s="5" customFormat="1" ht="22" customHeight="1"/>
    <row r="47" spans="5:6" s="5" customFormat="1" ht="22" customHeight="1"/>
    <row r="48" spans="5:6" s="5" customFormat="1" ht="22" customHeight="1"/>
    <row r="49" s="5" customFormat="1" ht="22" customHeight="1"/>
    <row r="50" s="5" customFormat="1" ht="22" customHeight="1"/>
    <row r="51" s="5" customFormat="1" ht="22" customHeight="1"/>
    <row r="52" s="5" customFormat="1" ht="22" customHeight="1"/>
    <row r="53" s="5" customFormat="1" ht="22" customHeight="1"/>
    <row r="54" s="5" customFormat="1" ht="22" customHeight="1"/>
    <row r="55" s="5" customFormat="1" ht="22" customHeight="1"/>
    <row r="56" s="5" customFormat="1" ht="22" customHeight="1"/>
    <row r="57" s="5" customFormat="1" ht="22" customHeight="1"/>
    <row r="58" s="5" customFormat="1" ht="22" customHeight="1"/>
    <row r="59" s="5" customFormat="1" ht="22" customHeight="1"/>
    <row r="60" s="5" customFormat="1" ht="22" customHeight="1"/>
    <row r="61" s="5" customFormat="1" ht="22" customHeight="1"/>
    <row r="62" s="5" customFormat="1" ht="22" customHeight="1"/>
    <row r="63" s="5" customFormat="1" ht="22" customHeight="1"/>
    <row r="64" s="5" customFormat="1" ht="22" customHeight="1"/>
    <row r="65" s="5" customFormat="1" ht="22" customHeight="1"/>
    <row r="66" s="5" customFormat="1" ht="22" customHeight="1"/>
    <row r="67" s="5" customFormat="1" ht="22" customHeight="1"/>
    <row r="68" s="5" customFormat="1" ht="22" customHeight="1"/>
    <row r="69" s="5" customFormat="1" ht="22" customHeight="1"/>
    <row r="70" s="5" customFormat="1" ht="22" customHeight="1"/>
    <row r="71" s="5" customFormat="1" ht="22" customHeight="1"/>
    <row r="72" s="5" customFormat="1" ht="22" customHeight="1"/>
    <row r="73" s="5" customFormat="1" ht="22" customHeight="1"/>
    <row r="74" s="5" customFormat="1" ht="22" customHeight="1"/>
    <row r="75" s="5" customFormat="1" ht="22" customHeight="1"/>
    <row r="76" s="5" customFormat="1" ht="22" customHeight="1"/>
    <row r="77" s="5" customFormat="1" ht="22" customHeight="1"/>
    <row r="78" s="5" customFormat="1" ht="22" customHeight="1"/>
    <row r="79" s="5" customFormat="1" ht="22" customHeight="1"/>
    <row r="80" s="5" customFormat="1" ht="22" customHeight="1"/>
    <row r="81" s="5" customFormat="1" ht="22" customHeight="1"/>
    <row r="82" s="5" customFormat="1" ht="22" customHeight="1"/>
    <row r="83" s="5" customFormat="1" ht="22" customHeight="1"/>
    <row r="84" s="5" customFormat="1" ht="22" customHeight="1"/>
    <row r="85" s="5" customFormat="1" ht="22" customHeight="1"/>
    <row r="86" s="5" customFormat="1" ht="22" customHeight="1"/>
    <row r="87" s="5" customFormat="1" ht="22" customHeight="1"/>
    <row r="88" s="5" customFormat="1" ht="22" customHeight="1"/>
    <row r="89" s="5" customFormat="1" ht="22" customHeight="1"/>
    <row r="90" s="5" customFormat="1" ht="22" customHeight="1"/>
    <row r="91" s="5" customFormat="1" ht="22" customHeight="1"/>
    <row r="92" s="5" customFormat="1" ht="22" customHeight="1"/>
    <row r="93" s="5" customFormat="1" ht="22" customHeight="1"/>
    <row r="94" s="5" customFormat="1" ht="22" customHeight="1"/>
    <row r="95" s="5" customFormat="1" ht="22" customHeight="1"/>
    <row r="96" s="5" customFormat="1" ht="22" customHeight="1"/>
    <row r="97" s="5" customFormat="1" ht="22" customHeight="1"/>
    <row r="98" s="5" customFormat="1" ht="22" customHeight="1"/>
    <row r="99" s="5" customFormat="1" ht="22" customHeight="1"/>
    <row r="100" s="5" customFormat="1" ht="22" customHeight="1"/>
    <row r="101" s="5" customFormat="1" ht="22" customHeight="1"/>
    <row r="102" s="5" customFormat="1" ht="22" customHeight="1"/>
    <row r="103" s="5" customFormat="1" ht="22" customHeight="1"/>
    <row r="104" s="5" customFormat="1" ht="22" customHeight="1"/>
    <row r="105" s="5" customFormat="1" ht="22" customHeight="1"/>
    <row r="106" s="5" customFormat="1" ht="22" customHeight="1"/>
    <row r="107" s="5" customFormat="1" ht="22" customHeight="1"/>
    <row r="108" s="5" customFormat="1" ht="22" customHeight="1"/>
    <row r="109" s="5" customFormat="1" ht="22" customHeight="1"/>
    <row r="110" s="5" customFormat="1" ht="22" customHeight="1"/>
    <row r="111" s="5" customFormat="1" ht="22" customHeight="1"/>
    <row r="112" s="5" customFormat="1" ht="22" customHeight="1"/>
    <row r="113" s="5" customFormat="1" ht="22" customHeight="1"/>
    <row r="114" s="5" customFormat="1" ht="22" customHeight="1"/>
    <row r="115" s="5" customFormat="1" ht="22" customHeight="1"/>
    <row r="116" s="5" customFormat="1" ht="22" customHeight="1"/>
    <row r="117" s="5" customFormat="1" ht="22" customHeight="1"/>
    <row r="118" s="5" customFormat="1" ht="22" customHeight="1"/>
    <row r="119" s="5" customFormat="1" ht="22" customHeight="1"/>
    <row r="120" s="5" customFormat="1" ht="22" customHeight="1"/>
    <row r="121" s="5" customFormat="1" ht="22" customHeight="1"/>
    <row r="122" s="5" customFormat="1" ht="22" customHeight="1"/>
    <row r="123" s="5" customFormat="1" ht="22" customHeight="1"/>
    <row r="124" s="5" customFormat="1" ht="22" customHeight="1"/>
    <row r="125" s="5" customFormat="1" ht="22" customHeight="1"/>
    <row r="126" s="5" customFormat="1" ht="22" customHeight="1"/>
    <row r="127" s="5" customFormat="1" ht="22" customHeight="1"/>
    <row r="128" s="5" customFormat="1" ht="22" customHeight="1"/>
    <row r="129" s="5" customFormat="1" ht="22" customHeight="1"/>
    <row r="130" s="5" customFormat="1" ht="22" customHeight="1"/>
    <row r="131" s="5" customFormat="1" ht="22" customHeight="1"/>
    <row r="132" s="5" customFormat="1" ht="22" customHeight="1"/>
    <row r="133" s="5" customFormat="1" ht="22" customHeight="1"/>
    <row r="134" s="5" customFormat="1" ht="22" customHeight="1"/>
    <row r="135" s="5" customFormat="1" ht="22" customHeight="1"/>
    <row r="136" s="5" customFormat="1" ht="22" customHeight="1"/>
    <row r="137" s="5" customFormat="1" ht="22" customHeight="1"/>
    <row r="138" s="5" customFormat="1" ht="22" customHeight="1"/>
    <row r="139" s="5" customFormat="1" ht="22" customHeight="1"/>
    <row r="140" s="5" customFormat="1" ht="22" customHeight="1"/>
    <row r="141" s="5" customFormat="1" ht="22" customHeight="1"/>
    <row r="142" s="5" customFormat="1" ht="22" customHeight="1"/>
    <row r="143" s="5" customFormat="1" ht="22" customHeight="1"/>
    <row r="144" s="5" customFormat="1" ht="22" customHeight="1"/>
    <row r="145" s="5" customFormat="1" ht="22" customHeight="1"/>
    <row r="146" s="5" customFormat="1" ht="22" customHeight="1"/>
    <row r="147" s="5" customFormat="1" ht="22" customHeight="1"/>
    <row r="148" s="5" customFormat="1" ht="22" customHeight="1"/>
    <row r="149" s="5" customFormat="1" ht="22" customHeight="1"/>
    <row r="150" s="5" customFormat="1" ht="22" customHeight="1"/>
    <row r="151" s="5" customFormat="1" ht="22" customHeight="1"/>
    <row r="152" s="5" customFormat="1" ht="22" customHeight="1"/>
    <row r="153" s="5" customFormat="1" ht="22" customHeight="1"/>
    <row r="154" s="5" customFormat="1" ht="22" customHeight="1"/>
    <row r="155" s="5" customFormat="1" ht="22" customHeight="1"/>
    <row r="156" s="5" customFormat="1" ht="22" customHeight="1"/>
    <row r="157" s="5" customFormat="1" ht="22" customHeight="1"/>
    <row r="158" s="5" customFormat="1" ht="22" customHeight="1"/>
    <row r="159" s="5" customFormat="1" ht="22" customHeight="1"/>
    <row r="160" s="5" customFormat="1" ht="22" customHeight="1"/>
    <row r="161" s="5" customFormat="1" ht="22" customHeight="1"/>
    <row r="162" s="5" customFormat="1" ht="22" customHeight="1"/>
    <row r="163" s="5" customFormat="1" ht="22" customHeight="1"/>
    <row r="164" s="5" customFormat="1" ht="22" customHeight="1"/>
    <row r="165" s="5" customFormat="1" ht="22" customHeight="1"/>
    <row r="166" s="5" customFormat="1" ht="22" customHeight="1"/>
    <row r="167" s="5" customFormat="1" ht="22" customHeight="1"/>
    <row r="168" s="5" customFormat="1" ht="22" customHeight="1"/>
    <row r="169" s="5" customFormat="1" ht="22" customHeight="1"/>
    <row r="170" s="5" customFormat="1" ht="22" customHeight="1"/>
    <row r="171" s="5" customFormat="1" ht="22" customHeight="1"/>
    <row r="172" s="5" customFormat="1" ht="22" customHeight="1"/>
    <row r="173" s="5" customFormat="1" ht="22" customHeight="1"/>
    <row r="174" s="5" customFormat="1" ht="22" customHeight="1"/>
    <row r="175" s="5" customFormat="1" ht="22" customHeight="1"/>
    <row r="176" s="5" customFormat="1" ht="22" customHeight="1"/>
    <row r="177" s="5" customFormat="1" ht="22" customHeight="1"/>
    <row r="178" s="5" customFormat="1" ht="22" customHeight="1"/>
    <row r="179" s="5" customFormat="1" ht="22" customHeight="1"/>
    <row r="180" s="5" customFormat="1" ht="22" customHeight="1"/>
    <row r="181" s="5" customFormat="1" ht="22" customHeight="1"/>
    <row r="182" s="5" customFormat="1" ht="22" customHeight="1"/>
    <row r="183" s="5" customFormat="1" ht="22" customHeight="1"/>
    <row r="184" s="5" customFormat="1" ht="22" customHeight="1"/>
    <row r="185" s="5" customFormat="1" ht="22" customHeight="1"/>
    <row r="186" s="5" customFormat="1" ht="22" customHeight="1"/>
    <row r="187" s="5" customFormat="1" ht="22" customHeight="1"/>
    <row r="188" s="5" customFormat="1" ht="22" customHeight="1"/>
    <row r="189" s="5" customFormat="1" ht="22" customHeight="1"/>
    <row r="190" s="5" customFormat="1" ht="22" customHeight="1"/>
    <row r="191" s="5" customFormat="1" ht="22" customHeight="1"/>
    <row r="192" s="5" customFormat="1" ht="22" customHeight="1"/>
    <row r="193" s="5" customFormat="1" ht="22" customHeight="1"/>
    <row r="194" s="5" customFormat="1" ht="22" customHeight="1"/>
    <row r="195" s="5" customFormat="1" ht="22" customHeight="1"/>
    <row r="196" s="5" customFormat="1" ht="22" customHeight="1"/>
    <row r="197" s="5" customFormat="1" ht="22" customHeight="1"/>
    <row r="198" s="5" customFormat="1" ht="22" customHeight="1"/>
    <row r="199" s="5" customFormat="1" ht="22" customHeight="1"/>
    <row r="200" s="5" customFormat="1" ht="22" customHeight="1"/>
    <row r="201" s="5" customFormat="1" ht="22" customHeight="1"/>
    <row r="202" s="5" customFormat="1" ht="22" customHeight="1"/>
    <row r="203" s="5" customFormat="1" ht="22" customHeight="1"/>
    <row r="204" s="5" customFormat="1" ht="22" customHeight="1"/>
    <row r="205" s="5" customFormat="1" ht="22" customHeight="1"/>
    <row r="206" s="5" customFormat="1" ht="22" customHeight="1"/>
    <row r="207" s="5" customFormat="1" ht="22" customHeight="1"/>
    <row r="208" s="5" customFormat="1" ht="22" customHeight="1"/>
    <row r="209" s="5" customFormat="1" ht="22" customHeight="1"/>
    <row r="210" s="5" customFormat="1" ht="22" customHeight="1"/>
    <row r="211" s="5" customFormat="1" ht="22" customHeight="1"/>
    <row r="212" s="5" customFormat="1" ht="22" customHeight="1"/>
    <row r="213" s="5" customFormat="1" ht="22" customHeight="1"/>
    <row r="214" s="5" customFormat="1" ht="22" customHeight="1"/>
    <row r="215" s="5" customFormat="1" ht="22" customHeight="1"/>
    <row r="216" s="5" customFormat="1" ht="22" customHeight="1"/>
    <row r="217" s="5" customFormat="1" ht="22" customHeight="1"/>
    <row r="218" s="5" customFormat="1" ht="22" customHeight="1"/>
    <row r="219" s="5" customFormat="1" ht="22" customHeight="1"/>
    <row r="220" s="5" customFormat="1" ht="22" customHeight="1"/>
    <row r="221" s="5" customFormat="1" ht="22" customHeight="1"/>
    <row r="222" s="5" customFormat="1" ht="22" customHeight="1"/>
    <row r="223" s="5" customFormat="1" ht="22" customHeight="1"/>
    <row r="224" s="5" customFormat="1" ht="22" customHeight="1"/>
    <row r="225" s="5" customFormat="1" ht="22" customHeight="1"/>
    <row r="226" s="5" customFormat="1" ht="22" customHeight="1"/>
    <row r="227" s="5" customFormat="1" ht="22" customHeight="1"/>
    <row r="228" s="5" customFormat="1" ht="22" customHeight="1"/>
    <row r="229" s="5" customFormat="1" ht="22" customHeight="1"/>
    <row r="230" s="5" customFormat="1" ht="22" customHeight="1"/>
    <row r="231" s="5" customFormat="1" ht="22" customHeight="1"/>
    <row r="232" s="5" customFormat="1" ht="22" customHeight="1"/>
    <row r="233" s="5" customFormat="1" ht="22" customHeight="1"/>
    <row r="234" s="5" customFormat="1" ht="22" customHeight="1"/>
    <row r="235" s="5" customFormat="1" ht="22" customHeight="1"/>
    <row r="236" s="5" customFormat="1" ht="22" customHeight="1"/>
    <row r="237" s="5" customFormat="1" ht="22" customHeight="1"/>
    <row r="238" s="5" customFormat="1" ht="22" customHeight="1"/>
    <row r="239" s="5" customFormat="1" ht="22" customHeight="1"/>
    <row r="240" s="5" customFormat="1" ht="22" customHeight="1"/>
    <row r="241" s="5" customFormat="1" ht="22" customHeight="1"/>
    <row r="242" s="5" customFormat="1" ht="22" customHeight="1"/>
    <row r="243" s="5" customFormat="1" ht="22" customHeight="1"/>
    <row r="244" s="5" customFormat="1" ht="22" customHeight="1"/>
    <row r="245" s="5" customFormat="1" ht="22" customHeight="1"/>
    <row r="246" s="5" customFormat="1" ht="22" customHeight="1"/>
    <row r="247" s="5" customFormat="1" ht="22" customHeight="1"/>
    <row r="248" s="5" customFormat="1" ht="22" customHeight="1"/>
    <row r="249" s="5" customFormat="1" ht="22" customHeight="1"/>
    <row r="250" s="5" customFormat="1" ht="22" customHeight="1"/>
    <row r="251" s="5" customFormat="1" ht="22" customHeight="1"/>
    <row r="252" s="5" customFormat="1" ht="22" customHeight="1"/>
    <row r="253" s="5" customFormat="1" ht="22" customHeight="1"/>
    <row r="254" s="5" customFormat="1" ht="22" customHeight="1"/>
    <row r="255" s="5" customFormat="1" ht="22" customHeight="1"/>
    <row r="256" s="5" customFormat="1" ht="22" customHeight="1"/>
    <row r="257" s="5" customFormat="1" ht="22" customHeight="1"/>
    <row r="258" s="5" customFormat="1" ht="22" customHeight="1"/>
    <row r="259" s="5" customFormat="1" ht="22" customHeight="1"/>
    <row r="260" s="5" customFormat="1" ht="22" customHeight="1"/>
    <row r="261" s="5" customFormat="1" ht="22" customHeight="1"/>
    <row r="262" s="5" customFormat="1" ht="22" customHeight="1"/>
    <row r="263" s="5" customFormat="1" ht="22" customHeight="1"/>
    <row r="264" s="5" customFormat="1" ht="22" customHeight="1"/>
    <row r="265" s="5" customFormat="1" ht="22" customHeight="1"/>
    <row r="266" s="5" customFormat="1" ht="22" customHeight="1"/>
    <row r="267" s="5" customFormat="1" ht="22" customHeight="1"/>
    <row r="268" s="5" customFormat="1" ht="22" customHeight="1"/>
    <row r="269" s="5" customFormat="1" ht="22" customHeight="1"/>
    <row r="270" s="5" customFormat="1" ht="22" customHeight="1"/>
    <row r="271" s="5" customFormat="1" ht="22" customHeight="1"/>
    <row r="272" s="5" customFormat="1" ht="22" customHeight="1"/>
    <row r="273" s="5" customFormat="1" ht="22" customHeight="1"/>
    <row r="274" s="5" customFormat="1" ht="22" customHeight="1"/>
    <row r="275" s="5" customFormat="1" ht="22" customHeight="1"/>
    <row r="276" s="5" customFormat="1" ht="22" customHeight="1"/>
    <row r="277" s="5" customFormat="1" ht="22" customHeight="1"/>
    <row r="278" s="5" customFormat="1" ht="22" customHeight="1"/>
    <row r="279" s="5" customFormat="1" ht="22" customHeight="1"/>
    <row r="280" s="5" customFormat="1" ht="22" customHeight="1"/>
    <row r="281" s="5" customFormat="1" ht="22" customHeight="1"/>
    <row r="282" s="5" customFormat="1" ht="22" customHeight="1"/>
    <row r="283" s="5" customFormat="1" ht="22" customHeight="1"/>
    <row r="284" s="5" customFormat="1" ht="22" customHeight="1"/>
    <row r="285" s="5" customFormat="1" ht="22" customHeight="1"/>
    <row r="286" s="5" customFormat="1" ht="22" customHeight="1"/>
    <row r="287" s="5" customFormat="1" ht="22" customHeight="1"/>
    <row r="288" s="5" customFormat="1" ht="22" customHeight="1"/>
    <row r="289" s="5" customFormat="1" ht="22" customHeight="1"/>
    <row r="290" s="5" customFormat="1" ht="22" customHeight="1"/>
    <row r="291" s="5" customFormat="1" ht="22" customHeight="1"/>
    <row r="292" s="5" customFormat="1" ht="22" customHeight="1"/>
    <row r="293" s="5" customFormat="1" ht="22" customHeight="1"/>
    <row r="294" s="5" customFormat="1" ht="22" customHeight="1"/>
    <row r="295" s="5" customFormat="1" ht="22" customHeight="1"/>
    <row r="296" s="5" customFormat="1" ht="22" customHeight="1"/>
    <row r="297" s="5" customFormat="1" ht="22" customHeight="1"/>
    <row r="298" s="5" customFormat="1" ht="22" customHeight="1"/>
    <row r="299" s="5" customFormat="1" ht="22" customHeight="1"/>
    <row r="300" s="5" customFormat="1" ht="22" customHeight="1"/>
    <row r="301" s="5" customFormat="1" ht="22" customHeight="1"/>
    <row r="302" s="5" customFormat="1" ht="22" customHeight="1"/>
    <row r="303" s="5" customFormat="1" ht="22" customHeight="1"/>
    <row r="304" s="5" customFormat="1" ht="22" customHeight="1"/>
    <row r="305" s="5" customFormat="1" ht="22" customHeight="1"/>
    <row r="306" s="5" customFormat="1" ht="22" customHeight="1"/>
    <row r="307" s="5" customFormat="1" ht="22" customHeight="1"/>
    <row r="308" s="5" customFormat="1" ht="22" customHeight="1"/>
    <row r="309" s="5" customFormat="1" ht="22" customHeight="1"/>
    <row r="310" s="5" customFormat="1" ht="22" customHeight="1"/>
    <row r="311" s="5" customFormat="1" ht="22" customHeight="1"/>
    <row r="312" s="5" customFormat="1" ht="22" customHeight="1"/>
    <row r="313" s="5" customFormat="1" ht="22" customHeight="1"/>
    <row r="314" s="5" customFormat="1" ht="22" customHeight="1"/>
    <row r="315" s="5" customFormat="1" ht="22" customHeight="1"/>
    <row r="316" s="5" customFormat="1" ht="22" customHeight="1"/>
    <row r="317" s="5" customFormat="1" ht="22" customHeight="1"/>
    <row r="318" s="5" customFormat="1" ht="22" customHeight="1"/>
    <row r="319" s="5" customFormat="1" ht="22" customHeight="1"/>
    <row r="320" s="5" customFormat="1" ht="22" customHeight="1"/>
    <row r="321" s="5" customFormat="1" ht="22" customHeight="1"/>
    <row r="322" s="5" customFormat="1" ht="22" customHeight="1"/>
    <row r="323" s="5" customFormat="1" ht="22" customHeight="1"/>
    <row r="324" s="5" customFormat="1" ht="22" customHeight="1"/>
    <row r="325" s="5" customFormat="1" ht="22" customHeight="1"/>
    <row r="326" s="5" customFormat="1" ht="22" customHeight="1"/>
    <row r="327" s="5" customFormat="1" ht="22" customHeight="1"/>
    <row r="328" s="5" customFormat="1" ht="22" customHeight="1"/>
    <row r="329" s="5" customFormat="1" ht="22" customHeight="1"/>
    <row r="330" s="5" customFormat="1" ht="22" customHeight="1"/>
    <row r="331" s="5" customFormat="1" ht="22" customHeight="1"/>
    <row r="332" s="5" customFormat="1" ht="22" customHeight="1"/>
    <row r="333" s="5" customFormat="1" ht="22" customHeight="1"/>
    <row r="334" s="5" customFormat="1" ht="22" customHeight="1"/>
    <row r="335" s="5" customFormat="1" ht="22" customHeight="1"/>
    <row r="336" s="5" customFormat="1" ht="22" customHeight="1"/>
    <row r="337" s="5" customFormat="1" ht="22" customHeight="1"/>
    <row r="338" s="5" customFormat="1" ht="22" customHeight="1"/>
    <row r="339" s="5" customFormat="1" ht="22" customHeight="1"/>
    <row r="340" s="5" customFormat="1" ht="22" customHeight="1"/>
    <row r="341" s="5" customFormat="1" ht="22" customHeight="1"/>
    <row r="342" s="5" customFormat="1" ht="22" customHeight="1"/>
    <row r="343" s="5" customFormat="1" ht="22" customHeight="1"/>
    <row r="344" s="5" customFormat="1" ht="22" customHeight="1"/>
    <row r="345" s="5" customFormat="1" ht="22" customHeight="1"/>
    <row r="346" s="5" customFormat="1" ht="22" customHeight="1"/>
    <row r="347" s="5" customFormat="1" ht="22" customHeight="1"/>
    <row r="348" s="5" customFormat="1" ht="22" customHeight="1"/>
    <row r="349" s="5" customFormat="1" ht="22" customHeight="1"/>
    <row r="350" s="5" customFormat="1" ht="22" customHeight="1"/>
    <row r="351" s="5" customFormat="1" ht="22" customHeight="1"/>
    <row r="352" s="5" customFormat="1" ht="22" customHeight="1"/>
    <row r="353" s="5" customFormat="1" ht="22" customHeight="1"/>
    <row r="354" s="5" customFormat="1" ht="22" customHeight="1"/>
    <row r="355" s="5" customFormat="1" ht="22" customHeight="1"/>
    <row r="356" s="5" customFormat="1" ht="22" customHeight="1"/>
    <row r="357" s="5" customFormat="1" ht="22" customHeight="1"/>
    <row r="358" s="5" customFormat="1" ht="22" customHeight="1"/>
    <row r="359" s="5" customFormat="1" ht="22" customHeight="1"/>
    <row r="360" s="5" customFormat="1" ht="22" customHeight="1"/>
    <row r="361" s="5" customFormat="1" ht="22" customHeight="1"/>
    <row r="362" s="5" customFormat="1" ht="22" customHeight="1"/>
    <row r="363" s="5" customFormat="1" ht="22" customHeight="1"/>
    <row r="364" s="5" customFormat="1" ht="22" customHeight="1"/>
    <row r="365" s="5" customFormat="1" ht="22" customHeight="1"/>
    <row r="366" s="5" customFormat="1" ht="22" customHeight="1"/>
    <row r="367" s="5" customFormat="1" ht="22" customHeight="1"/>
    <row r="368" s="5" customFormat="1" ht="22" customHeight="1"/>
    <row r="369" s="5" customFormat="1" ht="22" customHeight="1"/>
    <row r="370" s="5" customFormat="1" ht="22" customHeight="1"/>
    <row r="371" s="5" customFormat="1" ht="22" customHeight="1"/>
    <row r="372" s="5" customFormat="1" ht="22" customHeight="1"/>
    <row r="373" s="5" customFormat="1" ht="22" customHeight="1"/>
    <row r="374" s="5" customFormat="1" ht="22" customHeight="1"/>
    <row r="375" s="5" customFormat="1" ht="22" customHeight="1"/>
    <row r="376" s="5" customFormat="1" ht="22" customHeight="1"/>
    <row r="377" s="5" customFormat="1" ht="22" customHeight="1"/>
    <row r="378" s="5" customFormat="1" ht="22" customHeight="1"/>
    <row r="379" s="5" customFormat="1" ht="22" customHeight="1"/>
    <row r="380" s="5" customFormat="1" ht="22" customHeight="1"/>
    <row r="381" s="5" customFormat="1" ht="22" customHeight="1"/>
    <row r="382" s="5" customFormat="1" ht="22" customHeight="1"/>
    <row r="383" s="5" customFormat="1" ht="22" customHeight="1"/>
    <row r="384" s="5" customFormat="1" ht="22" customHeight="1"/>
    <row r="385" s="5" customFormat="1" ht="22" customHeight="1"/>
    <row r="386" s="5" customFormat="1" ht="22" customHeight="1"/>
    <row r="387" s="5" customFormat="1" ht="22" customHeight="1"/>
    <row r="388" s="5" customFormat="1" ht="22" customHeight="1"/>
    <row r="389" s="5" customFormat="1" ht="22" customHeight="1"/>
    <row r="390" s="5" customFormat="1" ht="22" customHeight="1"/>
    <row r="391" s="5" customFormat="1" ht="22" customHeight="1"/>
    <row r="392" s="5" customFormat="1" ht="22" customHeight="1"/>
    <row r="393" s="5" customFormat="1" ht="22" customHeight="1"/>
    <row r="394" s="5" customFormat="1" ht="22" customHeight="1"/>
    <row r="395" s="5" customFormat="1" ht="22" customHeight="1"/>
    <row r="396" s="5" customFormat="1" ht="22" customHeight="1"/>
    <row r="397" s="5" customFormat="1" ht="22" customHeight="1"/>
    <row r="398" s="5" customFormat="1" ht="22" customHeight="1"/>
    <row r="399" s="5" customFormat="1" ht="22" customHeight="1"/>
    <row r="400" s="5" customFormat="1" ht="22" customHeight="1"/>
    <row r="401" s="5" customFormat="1" ht="22" customHeight="1"/>
    <row r="402" s="5" customFormat="1" ht="22" customHeight="1"/>
    <row r="403" s="5" customFormat="1" ht="22" customHeight="1"/>
    <row r="404" s="5" customFormat="1" ht="22" customHeight="1"/>
    <row r="405" s="5" customFormat="1" ht="22" customHeight="1"/>
    <row r="406" s="5" customFormat="1" ht="22" customHeight="1"/>
    <row r="407" s="5" customFormat="1" ht="22" customHeight="1"/>
    <row r="408" s="5" customFormat="1" ht="22" customHeight="1"/>
    <row r="409" s="5" customFormat="1" ht="22" customHeight="1"/>
    <row r="410" s="5" customFormat="1" ht="22" customHeight="1"/>
    <row r="411" s="5" customFormat="1" ht="22" customHeight="1"/>
    <row r="412" s="5" customFormat="1" ht="22" customHeight="1"/>
    <row r="413" s="5" customFormat="1" ht="22" customHeight="1"/>
    <row r="414" s="5" customFormat="1" ht="22" customHeight="1"/>
    <row r="415" s="5" customFormat="1" ht="22" customHeight="1"/>
    <row r="416" s="5" customFormat="1" ht="22" customHeight="1"/>
    <row r="417" s="5" customFormat="1" ht="22" customHeight="1"/>
    <row r="418" s="5" customFormat="1" ht="22" customHeight="1"/>
    <row r="419" s="5" customFormat="1" ht="22" customHeight="1"/>
    <row r="420" s="5" customFormat="1" ht="22" customHeight="1"/>
    <row r="421" s="5" customFormat="1" ht="22" customHeight="1"/>
    <row r="422" s="5" customFormat="1" ht="22" customHeight="1"/>
    <row r="423" s="5" customFormat="1" ht="22" customHeight="1"/>
    <row r="424" s="5" customFormat="1" ht="22" customHeight="1"/>
    <row r="425" s="5" customFormat="1" ht="22" customHeight="1"/>
    <row r="426" s="5" customFormat="1" ht="22" customHeight="1"/>
    <row r="427" s="5" customFormat="1" ht="22" customHeight="1"/>
    <row r="428" s="5" customFormat="1" ht="22" customHeight="1"/>
    <row r="429" s="5" customFormat="1" ht="22" customHeight="1"/>
    <row r="430" s="5" customFormat="1" ht="22" customHeight="1"/>
    <row r="431" s="5" customFormat="1" ht="22" customHeight="1"/>
    <row r="432" s="5" customFormat="1" ht="22" customHeight="1"/>
    <row r="433" s="5" customFormat="1" ht="22" customHeight="1"/>
    <row r="434" s="5" customFormat="1" ht="22" customHeight="1"/>
    <row r="435" s="5" customFormat="1" ht="22" customHeight="1"/>
    <row r="436" s="5" customFormat="1" ht="22" customHeight="1"/>
    <row r="437" s="5" customFormat="1" ht="22" customHeight="1"/>
    <row r="438" s="5" customFormat="1" ht="22" customHeight="1"/>
    <row r="439" s="5" customFormat="1" ht="22" customHeight="1"/>
    <row r="440" s="5" customFormat="1" ht="22" customHeight="1"/>
    <row r="441" s="5" customFormat="1" ht="22" customHeight="1"/>
    <row r="442" s="5" customFormat="1" ht="22" customHeight="1"/>
    <row r="443" s="5" customFormat="1" ht="22" customHeight="1"/>
    <row r="444" s="5" customFormat="1" ht="22" customHeight="1"/>
    <row r="445" s="5" customFormat="1" ht="22" customHeight="1"/>
    <row r="446" s="5" customFormat="1" ht="22" customHeight="1"/>
    <row r="447" s="5" customFormat="1" ht="22" customHeight="1"/>
    <row r="448" s="5" customFormat="1" ht="22" customHeight="1"/>
    <row r="449" s="5" customFormat="1" ht="22" customHeight="1"/>
    <row r="450" s="5" customFormat="1" ht="22" customHeight="1"/>
    <row r="451" s="5" customFormat="1" ht="22" customHeight="1"/>
    <row r="452" s="5" customFormat="1" ht="22" customHeight="1"/>
    <row r="453" s="5" customFormat="1" ht="22" customHeight="1"/>
    <row r="454" s="5" customFormat="1" ht="22" customHeight="1"/>
    <row r="455" s="5" customFormat="1" ht="22" customHeight="1"/>
    <row r="456" s="5" customFormat="1" ht="22" customHeight="1"/>
    <row r="457" s="5" customFormat="1" ht="22" customHeight="1"/>
    <row r="458" s="5" customFormat="1" ht="22" customHeight="1"/>
    <row r="459" s="5" customFormat="1" ht="22" customHeight="1"/>
    <row r="460" s="5" customFormat="1" ht="22" customHeight="1"/>
    <row r="461" s="5" customFormat="1" ht="22" customHeight="1"/>
    <row r="462" s="5" customFormat="1" ht="22" customHeight="1"/>
    <row r="463" s="5" customFormat="1" ht="22" customHeight="1"/>
    <row r="464" s="5" customFormat="1" ht="22" customHeight="1"/>
    <row r="465" spans="6:26" s="5" customFormat="1" ht="22" customHeight="1"/>
    <row r="466" spans="6:26" s="5" customFormat="1" ht="22" customHeight="1"/>
    <row r="467" spans="6:26" s="5" customFormat="1" ht="22" customHeight="1"/>
    <row r="468" spans="6:26" s="5" customFormat="1" ht="22" customHeight="1"/>
    <row r="469" spans="6:26" s="5" customFormat="1" ht="22" customHeight="1"/>
    <row r="470" spans="6:26" s="5" customFormat="1" ht="22" customHeight="1"/>
    <row r="471" spans="6:26" s="5" customFormat="1" ht="22" customHeight="1"/>
    <row r="472" spans="6:26" s="5" customFormat="1" ht="22" customHeight="1">
      <c r="F472" s="1"/>
      <c r="G472" s="1"/>
      <c r="H472" s="1"/>
      <c r="I472" s="1"/>
      <c r="J472" s="1"/>
      <c r="L472" s="1"/>
      <c r="M472" s="1"/>
      <c r="N472" s="1"/>
      <c r="O472" s="1"/>
      <c r="P472" s="1"/>
      <c r="Q472" s="1"/>
      <c r="R472" s="1"/>
      <c r="S472" s="1"/>
      <c r="T472" s="1"/>
      <c r="U472" s="1"/>
      <c r="V472" s="1"/>
      <c r="W472" s="1"/>
      <c r="X472" s="1"/>
      <c r="Y472" s="1"/>
      <c r="Z472" s="1"/>
    </row>
  </sheetData>
  <autoFilter ref="A8:Z17" xr:uid="{97B5CF03-69A1-E84C-B436-F436E7185252}">
    <filterColumn colId="13" showButton="0"/>
    <filterColumn colId="14" showButton="0"/>
    <filterColumn colId="15" showButton="0"/>
    <filterColumn colId="17" showButton="0"/>
    <filterColumn colId="19" showButton="0"/>
    <filterColumn colId="21" showButton="0"/>
    <filterColumn colId="23" showButton="0"/>
    <filterColumn colId="24" showButton="0"/>
  </autoFilter>
  <mergeCells count="30">
    <mergeCell ref="A18:J18"/>
    <mergeCell ref="B10:B17"/>
    <mergeCell ref="C10:C17"/>
    <mergeCell ref="D15:D17"/>
    <mergeCell ref="E15:E17"/>
    <mergeCell ref="A6:G7"/>
    <mergeCell ref="K8:K9"/>
    <mergeCell ref="H6:M7"/>
    <mergeCell ref="N6:Z7"/>
    <mergeCell ref="M8:M9"/>
    <mergeCell ref="N8:Q8"/>
    <mergeCell ref="R8:S8"/>
    <mergeCell ref="T8:U8"/>
    <mergeCell ref="V8:W8"/>
    <mergeCell ref="A1:Z1"/>
    <mergeCell ref="A3:Z3"/>
    <mergeCell ref="A4:Z4"/>
    <mergeCell ref="A5:Z5"/>
    <mergeCell ref="A8:A9"/>
    <mergeCell ref="B8:B9"/>
    <mergeCell ref="C8:C9"/>
    <mergeCell ref="D8:D9"/>
    <mergeCell ref="E8:E9"/>
    <mergeCell ref="F8:F9"/>
    <mergeCell ref="G8:G9"/>
    <mergeCell ref="H8:H9"/>
    <mergeCell ref="I8:I9"/>
    <mergeCell ref="J8:J9"/>
    <mergeCell ref="L8:L9"/>
    <mergeCell ref="X8:Z8"/>
  </mergeCells>
  <phoneticPr fontId="22" type="noConversion"/>
  <hyperlinks>
    <hyperlink ref="G10" r:id="rId1" display="https://riducaonline.com/2020/06/12/como-sera-la-nueva-normalidad-en-los-establecimientos-comerciales/" xr:uid="{644C3A0E-9FB1-9E47-A327-19E261F363F1}"/>
    <hyperlink ref="G11" r:id="rId2" xr:uid="{F40F4AF0-B122-8B41-818E-566AF458536A}"/>
    <hyperlink ref="G12" r:id="rId3" xr:uid="{26EF0A57-58E8-774B-BE8E-D25E3A48CEA6}"/>
    <hyperlink ref="G16" r:id="rId4" xr:uid="{BE9D50C4-78DF-4622-AC72-4F362597ABEB}"/>
    <hyperlink ref="G13" r:id="rId5" xr:uid="{37BCC5E7-EB68-4087-8714-199F6AA99F7F}"/>
    <hyperlink ref="G14" r:id="rId6" xr:uid="{BB3DC541-670F-439E-A3A0-EADBAF07C960}"/>
    <hyperlink ref="G17" r:id="rId7" xr:uid="{EF340CF8-4CA1-41D4-A89A-053DEA513433}"/>
    <hyperlink ref="G15" r:id="rId8" xr:uid="{72351D04-F0D0-374B-ADC4-9EC57C2E4937}"/>
  </hyperlinks>
  <pageMargins left="0.7" right="0.7" top="0.75" bottom="0.75" header="0.3" footer="0.3"/>
  <drawing r:id="rId9"/>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27615-051F-7741-9276-8120283BAA44}">
  <dimension ref="A1:BB474"/>
  <sheetViews>
    <sheetView topLeftCell="J1" zoomScale="93" zoomScaleNormal="93" workbookViewId="0">
      <selection activeCell="L9" sqref="L9:M21"/>
    </sheetView>
  </sheetViews>
  <sheetFormatPr baseColWidth="10" defaultColWidth="10.83203125" defaultRowHeight="22" customHeight="1"/>
  <cols>
    <col min="1" max="1" width="10.83203125" style="85"/>
    <col min="2" max="2" width="25.6640625" style="85" customWidth="1"/>
    <col min="3" max="3" width="25.1640625" style="85" customWidth="1"/>
    <col min="4" max="4" width="16.5" style="85" customWidth="1"/>
    <col min="5" max="5" width="51.33203125" style="85" customWidth="1"/>
    <col min="6" max="6" width="11" style="85" bestFit="1" customWidth="1"/>
    <col min="7" max="7" width="16.83203125" style="85" customWidth="1"/>
    <col min="8" max="8" width="26.83203125" style="85" customWidth="1"/>
    <col min="9" max="9" width="20.83203125" style="85" customWidth="1"/>
    <col min="10" max="10" width="89.33203125" style="85" customWidth="1"/>
    <col min="11" max="11" width="12.1640625" style="85" customWidth="1"/>
    <col min="12" max="12" width="19.33203125" style="85" customWidth="1"/>
    <col min="13" max="13" width="20.6640625" style="85" customWidth="1"/>
    <col min="14" max="25" width="10.83203125" style="85" customWidth="1"/>
    <col min="26" max="26" width="10.83203125" style="87" customWidth="1"/>
    <col min="27" max="54" width="10.83203125" style="86"/>
    <col min="55" max="16384" width="10.83203125" style="85"/>
  </cols>
  <sheetData>
    <row r="1" spans="1:54" ht="22" customHeight="1">
      <c r="A1" s="176"/>
      <c r="B1" s="177"/>
      <c r="C1" s="177"/>
      <c r="D1" s="177"/>
      <c r="E1" s="177"/>
      <c r="F1" s="177"/>
      <c r="G1" s="177"/>
      <c r="H1" s="177"/>
      <c r="I1" s="177"/>
      <c r="J1" s="177"/>
      <c r="K1" s="177"/>
      <c r="L1" s="177"/>
      <c r="M1" s="177"/>
      <c r="N1" s="177"/>
      <c r="O1" s="177"/>
      <c r="P1" s="177"/>
      <c r="Q1" s="177"/>
      <c r="R1" s="177"/>
      <c r="S1" s="177"/>
      <c r="T1" s="177"/>
      <c r="U1" s="177"/>
      <c r="V1" s="177"/>
      <c r="W1" s="177"/>
      <c r="X1" s="177"/>
      <c r="Y1" s="177"/>
      <c r="Z1" s="177"/>
    </row>
    <row r="2" spans="1:54" ht="22" customHeight="1">
      <c r="A2" s="107"/>
      <c r="B2" s="106"/>
      <c r="C2" s="106"/>
      <c r="D2" s="106"/>
      <c r="E2" s="106"/>
      <c r="F2" s="106"/>
      <c r="G2" s="106"/>
      <c r="H2" s="106"/>
      <c r="I2" s="106"/>
      <c r="J2" s="106"/>
      <c r="K2" s="106"/>
      <c r="L2" s="106"/>
      <c r="M2" s="106"/>
      <c r="N2" s="106"/>
      <c r="O2" s="106"/>
      <c r="P2" s="106"/>
      <c r="Q2" s="106"/>
      <c r="R2" s="106"/>
      <c r="S2" s="106"/>
      <c r="T2" s="106"/>
      <c r="U2" s="106"/>
      <c r="V2" s="106"/>
      <c r="W2" s="106"/>
      <c r="X2" s="106"/>
      <c r="Y2" s="106"/>
      <c r="Z2" s="106"/>
    </row>
    <row r="3" spans="1:54" ht="22" customHeight="1">
      <c r="A3" s="178" t="s">
        <v>38</v>
      </c>
      <c r="B3" s="178"/>
      <c r="C3" s="178"/>
      <c r="D3" s="178"/>
      <c r="E3" s="178"/>
      <c r="F3" s="178"/>
      <c r="G3" s="178"/>
      <c r="H3" s="178"/>
      <c r="I3" s="178"/>
      <c r="J3" s="178"/>
      <c r="K3" s="178"/>
      <c r="L3" s="178"/>
      <c r="M3" s="178"/>
      <c r="N3" s="178"/>
      <c r="O3" s="178"/>
      <c r="P3" s="178"/>
      <c r="Q3" s="178"/>
      <c r="R3" s="178"/>
      <c r="S3" s="178"/>
      <c r="T3" s="178"/>
      <c r="U3" s="178"/>
      <c r="V3" s="178"/>
      <c r="W3" s="178"/>
      <c r="X3" s="178"/>
      <c r="Y3" s="178"/>
      <c r="Z3" s="178"/>
    </row>
    <row r="4" spans="1:54" ht="22" customHeight="1">
      <c r="A4" s="178" t="s">
        <v>0</v>
      </c>
      <c r="B4" s="178"/>
      <c r="C4" s="178"/>
      <c r="D4" s="178"/>
      <c r="E4" s="178"/>
      <c r="F4" s="178"/>
      <c r="G4" s="178"/>
      <c r="H4" s="178"/>
      <c r="I4" s="178"/>
      <c r="J4" s="178"/>
      <c r="K4" s="178"/>
      <c r="L4" s="178"/>
      <c r="M4" s="178"/>
      <c r="N4" s="178"/>
      <c r="O4" s="178"/>
      <c r="P4" s="178"/>
      <c r="Q4" s="178"/>
      <c r="R4" s="178"/>
      <c r="S4" s="178"/>
      <c r="T4" s="178"/>
      <c r="U4" s="178"/>
      <c r="V4" s="178"/>
      <c r="W4" s="178"/>
      <c r="X4" s="178"/>
      <c r="Y4" s="178"/>
      <c r="Z4" s="178"/>
    </row>
    <row r="5" spans="1:54" ht="22" customHeight="1">
      <c r="A5" s="179" t="s">
        <v>219</v>
      </c>
      <c r="B5" s="179"/>
      <c r="C5" s="179"/>
      <c r="D5" s="179"/>
      <c r="E5" s="179"/>
      <c r="F5" s="179"/>
      <c r="G5" s="179"/>
      <c r="H5" s="179"/>
      <c r="I5" s="179"/>
      <c r="J5" s="179"/>
      <c r="K5" s="179"/>
      <c r="L5" s="179"/>
      <c r="M5" s="179"/>
      <c r="N5" s="179"/>
      <c r="O5" s="179"/>
      <c r="P5" s="179"/>
      <c r="Q5" s="179"/>
      <c r="R5" s="179"/>
      <c r="S5" s="179"/>
      <c r="T5" s="179"/>
      <c r="U5" s="179"/>
      <c r="V5" s="179"/>
      <c r="W5" s="179"/>
      <c r="X5" s="179"/>
      <c r="Y5" s="179"/>
      <c r="Z5" s="179"/>
    </row>
    <row r="6" spans="1:54" s="104" customFormat="1" ht="44" customHeight="1">
      <c r="A6" s="186" t="s">
        <v>1</v>
      </c>
      <c r="B6" s="187"/>
      <c r="C6" s="187"/>
      <c r="D6" s="187"/>
      <c r="E6" s="187"/>
      <c r="F6" s="187"/>
      <c r="G6" s="188"/>
      <c r="H6" s="186" t="s">
        <v>209</v>
      </c>
      <c r="I6" s="187"/>
      <c r="J6" s="187"/>
      <c r="K6" s="187"/>
      <c r="L6" s="187"/>
      <c r="M6" s="188"/>
      <c r="N6" s="186" t="s">
        <v>208</v>
      </c>
      <c r="O6" s="187"/>
      <c r="P6" s="187"/>
      <c r="Q6" s="187"/>
      <c r="R6" s="187"/>
      <c r="S6" s="187"/>
      <c r="T6" s="187"/>
      <c r="U6" s="187"/>
      <c r="V6" s="187"/>
      <c r="W6" s="187"/>
      <c r="X6" s="187"/>
      <c r="Y6" s="187"/>
      <c r="Z6" s="188"/>
      <c r="AA6" s="105"/>
      <c r="AB6" s="105"/>
      <c r="AC6" s="105"/>
      <c r="AD6" s="105"/>
      <c r="AE6" s="105"/>
      <c r="AF6" s="105"/>
      <c r="AG6" s="105"/>
      <c r="AH6" s="105"/>
      <c r="AI6" s="105"/>
      <c r="AJ6" s="105"/>
      <c r="AK6" s="105"/>
      <c r="AL6" s="105"/>
      <c r="AM6" s="105"/>
      <c r="AN6" s="105"/>
      <c r="AO6" s="105"/>
      <c r="AP6" s="105"/>
      <c r="AQ6" s="105"/>
      <c r="AR6" s="105"/>
      <c r="AS6" s="105"/>
      <c r="AT6" s="105"/>
      <c r="AU6" s="105"/>
      <c r="AV6" s="105"/>
      <c r="AW6" s="105"/>
      <c r="AX6" s="105"/>
      <c r="AY6" s="105"/>
      <c r="AZ6" s="105"/>
      <c r="BA6" s="105"/>
      <c r="BB6" s="105"/>
    </row>
    <row r="7" spans="1:54" ht="50" customHeight="1">
      <c r="A7" s="194" t="s">
        <v>2</v>
      </c>
      <c r="B7" s="192" t="s">
        <v>28</v>
      </c>
      <c r="C7" s="192" t="s">
        <v>193</v>
      </c>
      <c r="D7" s="192" t="s">
        <v>3</v>
      </c>
      <c r="E7" s="192" t="s">
        <v>4</v>
      </c>
      <c r="F7" s="192" t="s">
        <v>22</v>
      </c>
      <c r="G7" s="192" t="s">
        <v>5</v>
      </c>
      <c r="H7" s="192" t="s">
        <v>6</v>
      </c>
      <c r="I7" s="192" t="s">
        <v>25</v>
      </c>
      <c r="J7" s="192" t="s">
        <v>7</v>
      </c>
      <c r="K7" s="192" t="s">
        <v>210</v>
      </c>
      <c r="L7" s="192" t="s">
        <v>8</v>
      </c>
      <c r="M7" s="192" t="s">
        <v>9</v>
      </c>
      <c r="N7" s="189" t="s">
        <v>10</v>
      </c>
      <c r="O7" s="190"/>
      <c r="P7" s="190"/>
      <c r="Q7" s="191"/>
      <c r="R7" s="189" t="s">
        <v>11</v>
      </c>
      <c r="S7" s="191"/>
      <c r="T7" s="189" t="s">
        <v>12</v>
      </c>
      <c r="U7" s="191"/>
      <c r="V7" s="189" t="s">
        <v>13</v>
      </c>
      <c r="W7" s="191"/>
      <c r="X7" s="189" t="s">
        <v>14</v>
      </c>
      <c r="Y7" s="190"/>
      <c r="Z7" s="191"/>
    </row>
    <row r="8" spans="1:54" ht="22" customHeight="1">
      <c r="A8" s="195"/>
      <c r="B8" s="193"/>
      <c r="C8" s="193"/>
      <c r="D8" s="193"/>
      <c r="E8" s="193"/>
      <c r="F8" s="193"/>
      <c r="G8" s="193"/>
      <c r="H8" s="193"/>
      <c r="I8" s="193"/>
      <c r="J8" s="193"/>
      <c r="K8" s="193"/>
      <c r="L8" s="193"/>
      <c r="M8" s="193"/>
      <c r="N8" s="102" t="s">
        <v>87</v>
      </c>
      <c r="O8" s="102">
        <v>1</v>
      </c>
      <c r="P8" s="102">
        <v>2</v>
      </c>
      <c r="Q8" s="103">
        <v>3</v>
      </c>
      <c r="R8" s="102" t="s">
        <v>15</v>
      </c>
      <c r="S8" s="102" t="s">
        <v>16</v>
      </c>
      <c r="T8" s="102" t="s">
        <v>15</v>
      </c>
      <c r="U8" s="102" t="s">
        <v>16</v>
      </c>
      <c r="V8" s="102" t="s">
        <v>15</v>
      </c>
      <c r="W8" s="102" t="s">
        <v>16</v>
      </c>
      <c r="X8" s="102" t="s">
        <v>17</v>
      </c>
      <c r="Y8" s="101" t="s">
        <v>18</v>
      </c>
      <c r="Z8" s="100" t="s">
        <v>19</v>
      </c>
      <c r="BB8" s="85"/>
    </row>
    <row r="9" spans="1:54" s="86" customFormat="1" ht="68" customHeight="1">
      <c r="A9" s="99" t="s">
        <v>220</v>
      </c>
      <c r="B9" s="196" t="s">
        <v>270</v>
      </c>
      <c r="C9" s="196" t="s">
        <v>269</v>
      </c>
      <c r="D9" s="93" t="s">
        <v>221</v>
      </c>
      <c r="E9" s="93" t="s">
        <v>222</v>
      </c>
      <c r="F9" s="98" t="d">
        <v>2020-07-01</v>
      </c>
      <c r="G9" s="97" t="s">
        <v>148</v>
      </c>
      <c r="H9" s="93" t="s">
        <v>223</v>
      </c>
      <c r="I9" s="93" t="s">
        <v>23</v>
      </c>
      <c r="J9" s="93" t="s">
        <v>194</v>
      </c>
      <c r="K9" s="93">
        <v>1</v>
      </c>
      <c r="L9" s="96">
        <v>750</v>
      </c>
      <c r="M9" s="96">
        <f t="shared" ref="M9:M28" si="0">L9*4</f>
        <v>3000</v>
      </c>
      <c r="N9" s="93">
        <v>3</v>
      </c>
      <c r="O9" s="93"/>
      <c r="P9" s="93"/>
      <c r="Q9" s="93">
        <v>1</v>
      </c>
      <c r="R9" s="95">
        <v>1</v>
      </c>
      <c r="S9" s="93"/>
      <c r="T9" s="95">
        <v>1</v>
      </c>
      <c r="U9" s="93"/>
      <c r="V9" s="95">
        <v>1</v>
      </c>
      <c r="W9" s="93"/>
      <c r="X9" s="95">
        <v>1</v>
      </c>
      <c r="Y9" s="94"/>
      <c r="Z9" s="93"/>
      <c r="AA9" s="92" t="s">
        <v>224</v>
      </c>
    </row>
    <row r="10" spans="1:54" s="86" customFormat="1" ht="68" customHeight="1">
      <c r="A10" s="99" t="s">
        <v>220</v>
      </c>
      <c r="B10" s="197"/>
      <c r="C10" s="197"/>
      <c r="D10" s="183" t="s">
        <v>212</v>
      </c>
      <c r="E10" s="183" t="s">
        <v>225</v>
      </c>
      <c r="F10" s="98" t="d">
        <v>2020-07-03</v>
      </c>
      <c r="G10" s="97" t="s">
        <v>100</v>
      </c>
      <c r="H10" s="93" t="s">
        <v>226</v>
      </c>
      <c r="I10" s="93" t="s">
        <v>216</v>
      </c>
      <c r="J10" s="93" t="s">
        <v>225</v>
      </c>
      <c r="K10" s="93">
        <v>2</v>
      </c>
      <c r="L10" s="96">
        <v>500</v>
      </c>
      <c r="M10" s="96">
        <f t="shared" si="0"/>
        <v>2000</v>
      </c>
      <c r="N10" s="93">
        <v>3</v>
      </c>
      <c r="O10" s="93"/>
      <c r="P10" s="93"/>
      <c r="Q10" s="93">
        <v>1</v>
      </c>
      <c r="R10" s="95">
        <v>1</v>
      </c>
      <c r="S10" s="93"/>
      <c r="T10" s="95">
        <v>1</v>
      </c>
      <c r="U10" s="93"/>
      <c r="V10" s="95">
        <v>1</v>
      </c>
      <c r="W10" s="93"/>
      <c r="X10" s="95">
        <v>1</v>
      </c>
      <c r="Y10" s="94"/>
      <c r="Z10" s="93"/>
      <c r="AA10" s="92" t="s">
        <v>227</v>
      </c>
    </row>
    <row r="11" spans="1:54" s="86" customFormat="1" ht="68" customHeight="1">
      <c r="A11" s="99" t="s">
        <v>220</v>
      </c>
      <c r="B11" s="197"/>
      <c r="C11" s="197"/>
      <c r="D11" s="185"/>
      <c r="E11" s="185"/>
      <c r="F11" s="98" t="d">
        <v>2020-07-03</v>
      </c>
      <c r="G11" s="93" t="s">
        <v>109</v>
      </c>
      <c r="H11" s="93" t="s">
        <v>94</v>
      </c>
      <c r="I11" s="93" t="s">
        <v>228</v>
      </c>
      <c r="J11" s="93" t="s">
        <v>229</v>
      </c>
      <c r="K11" s="93">
        <v>3</v>
      </c>
      <c r="L11" s="96">
        <v>116.63</v>
      </c>
      <c r="M11" s="96">
        <f t="shared" si="0"/>
        <v>466.52</v>
      </c>
      <c r="N11" s="93">
        <v>1</v>
      </c>
      <c r="O11" s="93">
        <v>1</v>
      </c>
      <c r="P11" s="93"/>
      <c r="Q11" s="93"/>
      <c r="R11" s="95">
        <v>1</v>
      </c>
      <c r="S11" s="93"/>
      <c r="T11" s="95">
        <v>1</v>
      </c>
      <c r="U11" s="93"/>
      <c r="V11" s="95">
        <v>1</v>
      </c>
      <c r="W11" s="93"/>
      <c r="X11" s="95">
        <v>1</v>
      </c>
      <c r="Y11" s="94"/>
      <c r="Z11" s="93"/>
      <c r="AA11" s="111" t="s">
        <v>272</v>
      </c>
    </row>
    <row r="12" spans="1:54" s="86" customFormat="1" ht="68" customHeight="1">
      <c r="A12" s="99" t="s">
        <v>220</v>
      </c>
      <c r="B12" s="197"/>
      <c r="C12" s="197"/>
      <c r="D12" s="185"/>
      <c r="E12" s="185"/>
      <c r="F12" s="98" t="d">
        <v>2020-07-04</v>
      </c>
      <c r="G12" s="97" t="s">
        <v>148</v>
      </c>
      <c r="H12" s="93" t="s">
        <v>184</v>
      </c>
      <c r="I12" s="93" t="s">
        <v>23</v>
      </c>
      <c r="J12" s="93" t="s">
        <v>225</v>
      </c>
      <c r="K12" s="93">
        <v>4</v>
      </c>
      <c r="L12" s="96">
        <v>1000</v>
      </c>
      <c r="M12" s="96">
        <f t="shared" si="0"/>
        <v>4000</v>
      </c>
      <c r="N12" s="93">
        <v>1</v>
      </c>
      <c r="O12" s="93">
        <v>1</v>
      </c>
      <c r="P12" s="93"/>
      <c r="Q12" s="93"/>
      <c r="R12" s="95">
        <v>1</v>
      </c>
      <c r="S12" s="93"/>
      <c r="T12" s="95">
        <v>1</v>
      </c>
      <c r="U12" s="93"/>
      <c r="V12" s="95">
        <v>1</v>
      </c>
      <c r="W12" s="93"/>
      <c r="X12" s="95">
        <v>1</v>
      </c>
      <c r="Y12" s="94"/>
      <c r="Z12" s="93"/>
      <c r="AA12" s="92" t="s">
        <v>230</v>
      </c>
    </row>
    <row r="13" spans="1:54" s="86" customFormat="1" ht="68" customHeight="1">
      <c r="A13" s="99" t="s">
        <v>220</v>
      </c>
      <c r="B13" s="197"/>
      <c r="C13" s="197"/>
      <c r="D13" s="185"/>
      <c r="E13" s="185"/>
      <c r="F13" s="98" t="d">
        <v>2020-07-04</v>
      </c>
      <c r="G13" s="97" t="s">
        <v>148</v>
      </c>
      <c r="H13" s="93" t="s">
        <v>231</v>
      </c>
      <c r="I13" s="93" t="s">
        <v>23</v>
      </c>
      <c r="J13" s="93" t="s">
        <v>225</v>
      </c>
      <c r="K13" s="93">
        <v>5</v>
      </c>
      <c r="L13" s="96">
        <v>1500</v>
      </c>
      <c r="M13" s="96">
        <f t="shared" si="0"/>
        <v>6000</v>
      </c>
      <c r="N13" s="93">
        <v>1</v>
      </c>
      <c r="O13" s="93">
        <v>1</v>
      </c>
      <c r="P13" s="93"/>
      <c r="Q13" s="93"/>
      <c r="R13" s="95">
        <v>1</v>
      </c>
      <c r="S13" s="93"/>
      <c r="T13" s="95">
        <v>1</v>
      </c>
      <c r="U13" s="93"/>
      <c r="V13" s="95">
        <v>1</v>
      </c>
      <c r="W13" s="93"/>
      <c r="X13" s="95">
        <v>1</v>
      </c>
      <c r="Y13" s="94"/>
      <c r="Z13" s="93"/>
      <c r="AA13" s="92" t="s">
        <v>232</v>
      </c>
    </row>
    <row r="14" spans="1:54" s="86" customFormat="1" ht="68" customHeight="1">
      <c r="A14" s="99" t="s">
        <v>220</v>
      </c>
      <c r="B14" s="197"/>
      <c r="C14" s="197"/>
      <c r="D14" s="184"/>
      <c r="E14" s="184"/>
      <c r="F14" s="98" t="d">
        <v>2020-07-08</v>
      </c>
      <c r="G14" s="97" t="s">
        <v>148</v>
      </c>
      <c r="H14" s="93" t="s">
        <v>233</v>
      </c>
      <c r="I14" s="93" t="s">
        <v>23</v>
      </c>
      <c r="J14" s="93" t="s">
        <v>225</v>
      </c>
      <c r="K14" s="93">
        <v>6</v>
      </c>
      <c r="L14" s="96">
        <v>1000</v>
      </c>
      <c r="M14" s="96">
        <f t="shared" si="0"/>
        <v>4000</v>
      </c>
      <c r="N14" s="93">
        <v>1</v>
      </c>
      <c r="O14" s="93">
        <v>1</v>
      </c>
      <c r="P14" s="93"/>
      <c r="Q14" s="93"/>
      <c r="R14" s="95">
        <v>1</v>
      </c>
      <c r="S14" s="93"/>
      <c r="T14" s="95">
        <v>1</v>
      </c>
      <c r="U14" s="93"/>
      <c r="V14" s="95">
        <v>1</v>
      </c>
      <c r="W14" s="93"/>
      <c r="X14" s="95">
        <v>1</v>
      </c>
      <c r="Y14" s="94"/>
      <c r="Z14" s="93"/>
      <c r="AA14" s="92" t="s">
        <v>234</v>
      </c>
    </row>
    <row r="15" spans="1:54" s="86" customFormat="1" ht="68" customHeight="1">
      <c r="A15" s="99" t="s">
        <v>220</v>
      </c>
      <c r="B15" s="197"/>
      <c r="C15" s="197"/>
      <c r="D15" s="183" t="s">
        <v>235</v>
      </c>
      <c r="E15" s="183" t="s">
        <v>236</v>
      </c>
      <c r="F15" s="98" t="d">
        <v>2020-07-21</v>
      </c>
      <c r="G15" s="93" t="s">
        <v>169</v>
      </c>
      <c r="H15" s="93" t="s">
        <v>46</v>
      </c>
      <c r="I15" s="93" t="s">
        <v>237</v>
      </c>
      <c r="J15" s="93" t="s">
        <v>238</v>
      </c>
      <c r="K15" s="93">
        <v>7</v>
      </c>
      <c r="L15" s="96">
        <v>195.94</v>
      </c>
      <c r="M15" s="96">
        <f t="shared" si="0"/>
        <v>783.76</v>
      </c>
      <c r="N15" s="93">
        <v>1</v>
      </c>
      <c r="O15" s="93">
        <v>1</v>
      </c>
      <c r="P15" s="93"/>
      <c r="Q15" s="93"/>
      <c r="R15" s="95">
        <v>1</v>
      </c>
      <c r="S15" s="93"/>
      <c r="T15" s="95">
        <v>1</v>
      </c>
      <c r="U15" s="93"/>
      <c r="V15" s="95">
        <v>1</v>
      </c>
      <c r="W15" s="93"/>
      <c r="X15" s="95">
        <v>1</v>
      </c>
      <c r="Y15" s="94"/>
      <c r="Z15" s="93"/>
      <c r="AA15" s="111" t="s">
        <v>272</v>
      </c>
    </row>
    <row r="16" spans="1:54" s="86" customFormat="1" ht="68" customHeight="1">
      <c r="A16" s="99" t="s">
        <v>220</v>
      </c>
      <c r="B16" s="197"/>
      <c r="C16" s="197"/>
      <c r="D16" s="184"/>
      <c r="E16" s="184"/>
      <c r="F16" s="98" t="d">
        <v>2020-07-22</v>
      </c>
      <c r="G16" s="93" t="s">
        <v>169</v>
      </c>
      <c r="H16" s="93" t="s">
        <v>46</v>
      </c>
      <c r="I16" s="93" t="s">
        <v>237</v>
      </c>
      <c r="J16" s="93" t="s">
        <v>239</v>
      </c>
      <c r="K16" s="93">
        <v>8</v>
      </c>
      <c r="L16" s="96">
        <v>195.94</v>
      </c>
      <c r="M16" s="96">
        <f t="shared" si="0"/>
        <v>783.76</v>
      </c>
      <c r="N16" s="93">
        <v>1</v>
      </c>
      <c r="O16" s="93">
        <v>1</v>
      </c>
      <c r="P16" s="93"/>
      <c r="Q16" s="93"/>
      <c r="R16" s="95">
        <v>1</v>
      </c>
      <c r="S16" s="93"/>
      <c r="T16" s="95">
        <v>1</v>
      </c>
      <c r="U16" s="93"/>
      <c r="V16" s="95">
        <v>1</v>
      </c>
      <c r="W16" s="93"/>
      <c r="X16" s="95">
        <v>1</v>
      </c>
      <c r="Y16" s="94"/>
      <c r="Z16" s="93"/>
      <c r="AA16" s="111" t="s">
        <v>272</v>
      </c>
    </row>
    <row r="17" spans="1:27" s="86" customFormat="1" ht="68" customHeight="1">
      <c r="A17" s="99" t="s">
        <v>220</v>
      </c>
      <c r="B17" s="197"/>
      <c r="C17" s="197"/>
      <c r="D17" s="183" t="s">
        <v>212</v>
      </c>
      <c r="E17" s="183" t="s">
        <v>225</v>
      </c>
      <c r="F17" s="98" t="d">
        <v>2020-07-22</v>
      </c>
      <c r="G17" s="97" t="s">
        <v>148</v>
      </c>
      <c r="H17" s="93" t="s">
        <v>240</v>
      </c>
      <c r="I17" s="93" t="s">
        <v>23</v>
      </c>
      <c r="J17" s="93" t="s">
        <v>241</v>
      </c>
      <c r="K17" s="93">
        <v>9</v>
      </c>
      <c r="L17" s="96">
        <v>1500</v>
      </c>
      <c r="M17" s="96">
        <f t="shared" si="0"/>
        <v>6000</v>
      </c>
      <c r="N17" s="93">
        <v>1</v>
      </c>
      <c r="O17" s="93">
        <v>1</v>
      </c>
      <c r="P17" s="93"/>
      <c r="Q17" s="93"/>
      <c r="R17" s="95">
        <v>1</v>
      </c>
      <c r="S17" s="93"/>
      <c r="T17" s="95">
        <v>1</v>
      </c>
      <c r="U17" s="93"/>
      <c r="V17" s="95">
        <v>1</v>
      </c>
      <c r="W17" s="93"/>
      <c r="X17" s="95">
        <v>1</v>
      </c>
      <c r="Y17" s="94"/>
      <c r="Z17" s="93"/>
      <c r="AA17" s="92" t="s">
        <v>242</v>
      </c>
    </row>
    <row r="18" spans="1:27" s="86" customFormat="1" ht="68" customHeight="1">
      <c r="A18" s="99" t="s">
        <v>220</v>
      </c>
      <c r="B18" s="197"/>
      <c r="C18" s="197"/>
      <c r="D18" s="184"/>
      <c r="E18" s="184"/>
      <c r="F18" s="98" t="d">
        <v>2020-07-22</v>
      </c>
      <c r="G18" s="97" t="s">
        <v>148</v>
      </c>
      <c r="H18" s="93" t="s">
        <v>243</v>
      </c>
      <c r="I18" s="93" t="s">
        <v>23</v>
      </c>
      <c r="J18" s="93" t="s">
        <v>244</v>
      </c>
      <c r="K18" s="93">
        <v>10</v>
      </c>
      <c r="L18" s="96">
        <v>1500</v>
      </c>
      <c r="M18" s="96">
        <f t="shared" si="0"/>
        <v>6000</v>
      </c>
      <c r="N18" s="93">
        <v>1</v>
      </c>
      <c r="O18" s="93">
        <v>1</v>
      </c>
      <c r="P18" s="93"/>
      <c r="Q18" s="93"/>
      <c r="R18" s="95">
        <v>1</v>
      </c>
      <c r="S18" s="93"/>
      <c r="T18" s="95">
        <v>1</v>
      </c>
      <c r="U18" s="93"/>
      <c r="V18" s="95">
        <v>1</v>
      </c>
      <c r="W18" s="93"/>
      <c r="X18" s="95">
        <v>1</v>
      </c>
      <c r="Y18" s="94"/>
      <c r="Z18" s="93"/>
      <c r="AA18" s="92" t="s">
        <v>245</v>
      </c>
    </row>
    <row r="19" spans="1:27" s="86" customFormat="1" ht="81" customHeight="1">
      <c r="A19" s="99" t="s">
        <v>220</v>
      </c>
      <c r="B19" s="197"/>
      <c r="C19" s="197"/>
      <c r="D19" s="93" t="s">
        <v>246</v>
      </c>
      <c r="E19" s="183" t="s">
        <v>247</v>
      </c>
      <c r="F19" s="98" t="d">
        <v>2020-07-24</v>
      </c>
      <c r="G19" s="93" t="s">
        <v>248</v>
      </c>
      <c r="H19" s="93" t="s">
        <v>249</v>
      </c>
      <c r="I19" s="93" t="s">
        <v>250</v>
      </c>
      <c r="J19" s="93" t="s">
        <v>251</v>
      </c>
      <c r="K19" s="93">
        <v>11</v>
      </c>
      <c r="L19" s="96">
        <v>1800</v>
      </c>
      <c r="M19" s="96">
        <f t="shared" si="0"/>
        <v>7200</v>
      </c>
      <c r="N19" s="93">
        <v>1</v>
      </c>
      <c r="O19" s="93">
        <v>1</v>
      </c>
      <c r="P19" s="93"/>
      <c r="Q19" s="93"/>
      <c r="R19" s="95">
        <v>1</v>
      </c>
      <c r="S19" s="93"/>
      <c r="T19" s="95">
        <v>1</v>
      </c>
      <c r="U19" s="93"/>
      <c r="V19" s="95">
        <v>1</v>
      </c>
      <c r="W19" s="93"/>
      <c r="X19" s="95">
        <v>1</v>
      </c>
      <c r="Y19" s="94"/>
      <c r="Z19" s="93"/>
      <c r="AA19" s="111" t="s">
        <v>272</v>
      </c>
    </row>
    <row r="20" spans="1:27" s="86" customFormat="1" ht="81" customHeight="1">
      <c r="A20" s="99" t="s">
        <v>220</v>
      </c>
      <c r="B20" s="197"/>
      <c r="C20" s="197"/>
      <c r="D20" s="93" t="s">
        <v>252</v>
      </c>
      <c r="E20" s="185"/>
      <c r="F20" s="98" t="d">
        <v>2020-07-25</v>
      </c>
      <c r="G20" s="93" t="s">
        <v>109</v>
      </c>
      <c r="H20" s="93" t="s">
        <v>253</v>
      </c>
      <c r="I20" s="93" t="s">
        <v>254</v>
      </c>
      <c r="J20" s="93" t="s">
        <v>251</v>
      </c>
      <c r="K20" s="93">
        <v>12</v>
      </c>
      <c r="L20" s="96">
        <v>1167</v>
      </c>
      <c r="M20" s="96">
        <f t="shared" si="0"/>
        <v>4668</v>
      </c>
      <c r="N20" s="93">
        <v>1</v>
      </c>
      <c r="O20" s="93">
        <v>1</v>
      </c>
      <c r="P20" s="93"/>
      <c r="Q20" s="93"/>
      <c r="R20" s="95">
        <v>1</v>
      </c>
      <c r="S20" s="93"/>
      <c r="T20" s="95">
        <v>1</v>
      </c>
      <c r="U20" s="93"/>
      <c r="V20" s="95">
        <v>1</v>
      </c>
      <c r="W20" s="93"/>
      <c r="X20" s="95">
        <v>1</v>
      </c>
      <c r="Y20" s="94"/>
      <c r="Z20" s="93"/>
      <c r="AA20" s="111" t="s">
        <v>272</v>
      </c>
    </row>
    <row r="21" spans="1:27" s="86" customFormat="1" ht="81" customHeight="1">
      <c r="A21" s="99" t="s">
        <v>220</v>
      </c>
      <c r="B21" s="197"/>
      <c r="C21" s="197"/>
      <c r="D21" s="93" t="s">
        <v>255</v>
      </c>
      <c r="E21" s="184"/>
      <c r="F21" s="98" t="d">
        <v>2020-07-29</v>
      </c>
      <c r="G21" s="93" t="s">
        <v>248</v>
      </c>
      <c r="H21" s="93" t="s">
        <v>256</v>
      </c>
      <c r="I21" s="93" t="s">
        <v>257</v>
      </c>
      <c r="J21" s="93" t="s">
        <v>251</v>
      </c>
      <c r="K21" s="93">
        <v>13</v>
      </c>
      <c r="L21" s="96">
        <v>670</v>
      </c>
      <c r="M21" s="96">
        <f t="shared" si="0"/>
        <v>2680</v>
      </c>
      <c r="N21" s="93">
        <v>1</v>
      </c>
      <c r="O21" s="93">
        <v>1</v>
      </c>
      <c r="P21" s="93"/>
      <c r="Q21" s="93"/>
      <c r="R21" s="95">
        <v>1</v>
      </c>
      <c r="S21" s="93"/>
      <c r="T21" s="95">
        <v>1</v>
      </c>
      <c r="U21" s="93"/>
      <c r="V21" s="95">
        <v>1</v>
      </c>
      <c r="W21" s="93"/>
      <c r="X21" s="95">
        <v>1</v>
      </c>
      <c r="Y21" s="94"/>
      <c r="Z21" s="93"/>
      <c r="AA21" s="111" t="s">
        <v>272</v>
      </c>
    </row>
    <row r="22" spans="1:27" s="86" customFormat="1" ht="68" customHeight="1">
      <c r="A22" s="99" t="s">
        <v>220</v>
      </c>
      <c r="B22" s="197"/>
      <c r="C22" s="197"/>
      <c r="D22" s="183" t="s">
        <v>211</v>
      </c>
      <c r="E22" s="183" t="s">
        <v>259</v>
      </c>
      <c r="F22" s="98" t="d">
        <v>2020-07-29</v>
      </c>
      <c r="G22" s="93" t="s">
        <v>169</v>
      </c>
      <c r="H22" s="93" t="s">
        <v>126</v>
      </c>
      <c r="I22" s="93" t="s">
        <v>271</v>
      </c>
      <c r="J22" s="93" t="s">
        <v>258</v>
      </c>
      <c r="K22" s="93">
        <v>14</v>
      </c>
      <c r="L22" s="96">
        <v>4368.45</v>
      </c>
      <c r="M22" s="96">
        <f t="shared" si="0"/>
        <v>17473.8</v>
      </c>
      <c r="N22" s="93">
        <v>1</v>
      </c>
      <c r="O22" s="93">
        <v>1</v>
      </c>
      <c r="P22" s="93"/>
      <c r="Q22" s="93"/>
      <c r="R22" s="95">
        <v>1</v>
      </c>
      <c r="S22" s="93"/>
      <c r="T22" s="95">
        <v>1</v>
      </c>
      <c r="U22" s="93"/>
      <c r="V22" s="95">
        <v>1</v>
      </c>
      <c r="W22" s="93"/>
      <c r="X22" s="95">
        <v>1</v>
      </c>
      <c r="Y22" s="94"/>
      <c r="Z22" s="93"/>
      <c r="AA22" s="111" t="s">
        <v>272</v>
      </c>
    </row>
    <row r="23" spans="1:27" s="86" customFormat="1" ht="68" customHeight="1">
      <c r="A23" s="99" t="s">
        <v>220</v>
      </c>
      <c r="B23" s="197"/>
      <c r="C23" s="197"/>
      <c r="D23" s="185"/>
      <c r="E23" s="185"/>
      <c r="F23" s="98" t="d">
        <v>2020-07-29</v>
      </c>
      <c r="G23" s="97" t="s">
        <v>148</v>
      </c>
      <c r="H23" s="93" t="s">
        <v>126</v>
      </c>
      <c r="I23" s="93" t="s">
        <v>23</v>
      </c>
      <c r="J23" s="93" t="s">
        <v>258</v>
      </c>
      <c r="K23" s="93">
        <v>15</v>
      </c>
      <c r="L23" s="96">
        <v>1000</v>
      </c>
      <c r="M23" s="96">
        <f t="shared" si="0"/>
        <v>4000</v>
      </c>
      <c r="N23" s="93">
        <v>1</v>
      </c>
      <c r="O23" s="93">
        <v>1</v>
      </c>
      <c r="P23" s="93"/>
      <c r="Q23" s="93"/>
      <c r="R23" s="95">
        <v>1</v>
      </c>
      <c r="S23" s="93"/>
      <c r="T23" s="95">
        <v>1</v>
      </c>
      <c r="U23" s="93"/>
      <c r="V23" s="95">
        <v>1</v>
      </c>
      <c r="W23" s="93"/>
      <c r="X23" s="95">
        <v>1</v>
      </c>
      <c r="Y23" s="94"/>
      <c r="Z23" s="93"/>
      <c r="AA23" s="92" t="s">
        <v>260</v>
      </c>
    </row>
    <row r="24" spans="1:27" s="86" customFormat="1" ht="68" customHeight="1">
      <c r="A24" s="99" t="s">
        <v>220</v>
      </c>
      <c r="B24" s="197"/>
      <c r="C24" s="197"/>
      <c r="D24" s="185"/>
      <c r="E24" s="185"/>
      <c r="F24" s="98" t="d">
        <v>2020-07-29</v>
      </c>
      <c r="G24" s="97" t="s">
        <v>148</v>
      </c>
      <c r="H24" s="93" t="s">
        <v>184</v>
      </c>
      <c r="I24" s="93" t="s">
        <v>23</v>
      </c>
      <c r="J24" s="93" t="s">
        <v>259</v>
      </c>
      <c r="K24" s="93">
        <v>16</v>
      </c>
      <c r="L24" s="96">
        <v>1000</v>
      </c>
      <c r="M24" s="96">
        <f t="shared" si="0"/>
        <v>4000</v>
      </c>
      <c r="N24" s="93">
        <v>1</v>
      </c>
      <c r="O24" s="93">
        <v>1</v>
      </c>
      <c r="P24" s="93"/>
      <c r="Q24" s="93"/>
      <c r="R24" s="95">
        <v>1</v>
      </c>
      <c r="S24" s="93"/>
      <c r="T24" s="95">
        <v>1</v>
      </c>
      <c r="U24" s="93"/>
      <c r="V24" s="95">
        <v>1</v>
      </c>
      <c r="W24" s="93"/>
      <c r="X24" s="95">
        <v>1</v>
      </c>
      <c r="Y24" s="94"/>
      <c r="Z24" s="93"/>
      <c r="AA24" s="92" t="s">
        <v>261</v>
      </c>
    </row>
    <row r="25" spans="1:27" s="86" customFormat="1" ht="68" customHeight="1">
      <c r="A25" s="99" t="s">
        <v>220</v>
      </c>
      <c r="B25" s="197"/>
      <c r="C25" s="197"/>
      <c r="D25" s="185"/>
      <c r="E25" s="185"/>
      <c r="F25" s="98" t="d">
        <v>2020-07-30</v>
      </c>
      <c r="G25" s="97" t="s">
        <v>148</v>
      </c>
      <c r="H25" s="93" t="s">
        <v>262</v>
      </c>
      <c r="I25" s="93" t="s">
        <v>23</v>
      </c>
      <c r="J25" s="93" t="s">
        <v>263</v>
      </c>
      <c r="K25" s="93">
        <v>17</v>
      </c>
      <c r="L25" s="96">
        <v>750</v>
      </c>
      <c r="M25" s="96">
        <f t="shared" si="0"/>
        <v>3000</v>
      </c>
      <c r="N25" s="93">
        <v>3</v>
      </c>
      <c r="O25" s="93"/>
      <c r="P25" s="93"/>
      <c r="Q25" s="93">
        <v>1</v>
      </c>
      <c r="R25" s="95">
        <v>1</v>
      </c>
      <c r="S25" s="93"/>
      <c r="T25" s="95">
        <v>1</v>
      </c>
      <c r="U25" s="93"/>
      <c r="V25" s="95">
        <v>1</v>
      </c>
      <c r="W25" s="93"/>
      <c r="X25" s="95">
        <v>1</v>
      </c>
      <c r="Y25" s="94"/>
      <c r="Z25" s="93"/>
      <c r="AA25" s="92" t="s">
        <v>264</v>
      </c>
    </row>
    <row r="26" spans="1:27" s="86" customFormat="1" ht="68" customHeight="1">
      <c r="A26" s="99" t="s">
        <v>220</v>
      </c>
      <c r="B26" s="197"/>
      <c r="C26" s="197"/>
      <c r="D26" s="185"/>
      <c r="E26" s="185"/>
      <c r="F26" s="98" t="d">
        <v>2020-07-30</v>
      </c>
      <c r="G26" s="97" t="s">
        <v>157</v>
      </c>
      <c r="H26" s="93" t="s">
        <v>262</v>
      </c>
      <c r="I26" s="93" t="s">
        <v>216</v>
      </c>
      <c r="J26" s="93" t="s">
        <v>263</v>
      </c>
      <c r="K26" s="93">
        <v>18</v>
      </c>
      <c r="L26" s="96">
        <v>500</v>
      </c>
      <c r="M26" s="96">
        <f t="shared" si="0"/>
        <v>2000</v>
      </c>
      <c r="N26" s="93">
        <v>3</v>
      </c>
      <c r="O26" s="93"/>
      <c r="P26" s="93"/>
      <c r="Q26" s="93">
        <v>1</v>
      </c>
      <c r="R26" s="95">
        <v>1</v>
      </c>
      <c r="S26" s="93"/>
      <c r="T26" s="95">
        <v>1</v>
      </c>
      <c r="U26" s="93"/>
      <c r="V26" s="95">
        <v>1</v>
      </c>
      <c r="W26" s="93"/>
      <c r="X26" s="95">
        <v>1</v>
      </c>
      <c r="Y26" s="94"/>
      <c r="Z26" s="93"/>
      <c r="AA26" s="92" t="s">
        <v>265</v>
      </c>
    </row>
    <row r="27" spans="1:27" s="86" customFormat="1" ht="68" customHeight="1">
      <c r="A27" s="99" t="s">
        <v>220</v>
      </c>
      <c r="B27" s="197"/>
      <c r="C27" s="197"/>
      <c r="D27" s="185"/>
      <c r="E27" s="185"/>
      <c r="F27" s="98" t="d">
        <v>2020-07-30</v>
      </c>
      <c r="G27" s="97" t="s">
        <v>148</v>
      </c>
      <c r="H27" s="93" t="s">
        <v>266</v>
      </c>
      <c r="I27" s="93" t="s">
        <v>23</v>
      </c>
      <c r="J27" s="93" t="s">
        <v>259</v>
      </c>
      <c r="K27" s="93">
        <v>19</v>
      </c>
      <c r="L27" s="96">
        <v>750</v>
      </c>
      <c r="M27" s="96">
        <f t="shared" si="0"/>
        <v>3000</v>
      </c>
      <c r="N27" s="93">
        <v>3</v>
      </c>
      <c r="O27" s="93"/>
      <c r="P27" s="93"/>
      <c r="Q27" s="93">
        <v>1</v>
      </c>
      <c r="R27" s="95">
        <v>1</v>
      </c>
      <c r="S27" s="93"/>
      <c r="T27" s="95">
        <v>1</v>
      </c>
      <c r="U27" s="93"/>
      <c r="V27" s="95">
        <v>1</v>
      </c>
      <c r="W27" s="93"/>
      <c r="X27" s="95">
        <v>1</v>
      </c>
      <c r="Y27" s="94"/>
      <c r="Z27" s="93"/>
      <c r="AA27" s="92" t="s">
        <v>267</v>
      </c>
    </row>
    <row r="28" spans="1:27" s="86" customFormat="1" ht="68" customHeight="1">
      <c r="A28" s="99" t="s">
        <v>220</v>
      </c>
      <c r="B28" s="198"/>
      <c r="C28" s="198"/>
      <c r="D28" s="184"/>
      <c r="E28" s="184"/>
      <c r="F28" s="98" t="d">
        <v>2020-07-31</v>
      </c>
      <c r="G28" s="97" t="s">
        <v>148</v>
      </c>
      <c r="H28" s="93" t="s">
        <v>223</v>
      </c>
      <c r="I28" s="93" t="s">
        <v>23</v>
      </c>
      <c r="J28" s="93" t="s">
        <v>259</v>
      </c>
      <c r="K28" s="93">
        <v>20</v>
      </c>
      <c r="L28" s="96">
        <v>750</v>
      </c>
      <c r="M28" s="96">
        <f t="shared" si="0"/>
        <v>3000</v>
      </c>
      <c r="N28" s="93">
        <v>3</v>
      </c>
      <c r="O28" s="93"/>
      <c r="P28" s="93"/>
      <c r="Q28" s="93">
        <v>1</v>
      </c>
      <c r="R28" s="95">
        <v>1</v>
      </c>
      <c r="S28" s="93"/>
      <c r="T28" s="95">
        <v>1</v>
      </c>
      <c r="U28" s="93"/>
      <c r="V28" s="95">
        <v>1</v>
      </c>
      <c r="W28" s="93"/>
      <c r="X28" s="95">
        <v>1</v>
      </c>
      <c r="Y28" s="94"/>
      <c r="Z28" s="93"/>
      <c r="AA28" s="92" t="s">
        <v>268</v>
      </c>
    </row>
    <row r="29" spans="1:27" ht="22" customHeight="1">
      <c r="A29" s="180" t="s">
        <v>20</v>
      </c>
      <c r="B29" s="181"/>
      <c r="C29" s="181"/>
      <c r="D29" s="181"/>
      <c r="E29" s="181"/>
      <c r="F29" s="181"/>
      <c r="G29" s="181"/>
      <c r="H29" s="181"/>
      <c r="I29" s="181"/>
      <c r="J29" s="182"/>
      <c r="K29" s="91">
        <v>20</v>
      </c>
      <c r="L29" s="90">
        <f>SUM(L9:L28)</f>
        <v>21013.96</v>
      </c>
      <c r="M29" s="90">
        <f>SUM(M9:M28)</f>
        <v>84055.84</v>
      </c>
      <c r="N29" s="89"/>
      <c r="O29" s="89">
        <f t="shared" ref="O29:Z29" si="1">SUM(O9:O28)</f>
        <v>14</v>
      </c>
      <c r="P29" s="89">
        <f t="shared" si="1"/>
        <v>0</v>
      </c>
      <c r="Q29" s="89">
        <f t="shared" si="1"/>
        <v>6</v>
      </c>
      <c r="R29" s="89">
        <f t="shared" si="1"/>
        <v>20</v>
      </c>
      <c r="S29" s="89">
        <f t="shared" si="1"/>
        <v>0</v>
      </c>
      <c r="T29" s="89">
        <f t="shared" si="1"/>
        <v>20</v>
      </c>
      <c r="U29" s="89">
        <f t="shared" si="1"/>
        <v>0</v>
      </c>
      <c r="V29" s="89">
        <f t="shared" si="1"/>
        <v>20</v>
      </c>
      <c r="W29" s="89">
        <f t="shared" si="1"/>
        <v>0</v>
      </c>
      <c r="X29" s="89">
        <f t="shared" si="1"/>
        <v>20</v>
      </c>
      <c r="Y29" s="89">
        <f t="shared" si="1"/>
        <v>0</v>
      </c>
      <c r="Z29" s="89">
        <f t="shared" si="1"/>
        <v>0</v>
      </c>
    </row>
    <row r="30" spans="1:27" ht="22" customHeight="1">
      <c r="A30" s="86"/>
      <c r="B30" s="86"/>
      <c r="C30" s="86"/>
      <c r="D30" s="86"/>
      <c r="E30" s="86"/>
      <c r="F30" s="86"/>
      <c r="G30" s="86"/>
      <c r="H30" s="86"/>
      <c r="I30" s="86"/>
      <c r="J30" s="86"/>
      <c r="K30" s="86"/>
      <c r="L30" s="86"/>
      <c r="M30" s="86"/>
      <c r="N30" s="86"/>
      <c r="O30" s="86"/>
      <c r="P30" s="86"/>
      <c r="Q30" s="86"/>
      <c r="R30" s="86"/>
      <c r="S30" s="86"/>
      <c r="T30" s="86"/>
      <c r="U30" s="86"/>
      <c r="V30" s="86"/>
      <c r="W30" s="86"/>
      <c r="X30" s="86"/>
      <c r="Y30" s="86"/>
      <c r="Z30" s="86"/>
    </row>
    <row r="31" spans="1:27" s="86" customFormat="1" ht="22" customHeight="1"/>
    <row r="32" spans="1:27" s="86" customFormat="1" ht="22" customHeight="1"/>
    <row r="33" spans="5:6" s="86" customFormat="1" ht="22" customHeight="1"/>
    <row r="34" spans="5:6" s="86" customFormat="1" ht="22" customHeight="1"/>
    <row r="35" spans="5:6" s="86" customFormat="1" ht="22" customHeight="1"/>
    <row r="36" spans="5:6" s="86" customFormat="1" ht="22" customHeight="1"/>
    <row r="37" spans="5:6" s="86" customFormat="1" ht="22" customHeight="1"/>
    <row r="38" spans="5:6" s="86" customFormat="1" ht="22" customHeight="1">
      <c r="F38" s="88"/>
    </row>
    <row r="39" spans="5:6" s="86" customFormat="1" ht="22" customHeight="1">
      <c r="E39" s="88"/>
    </row>
    <row r="40" spans="5:6" s="86" customFormat="1" ht="22" customHeight="1"/>
    <row r="41" spans="5:6" s="86" customFormat="1" ht="22" customHeight="1"/>
    <row r="42" spans="5:6" s="86" customFormat="1" ht="22" customHeight="1"/>
    <row r="43" spans="5:6" s="86" customFormat="1" ht="22" customHeight="1"/>
    <row r="44" spans="5:6" s="86" customFormat="1" ht="22" customHeight="1"/>
    <row r="45" spans="5:6" s="86" customFormat="1" ht="22" customHeight="1"/>
    <row r="46" spans="5:6" s="86" customFormat="1" ht="22" customHeight="1"/>
    <row r="47" spans="5:6" s="86" customFormat="1" ht="22" customHeight="1"/>
    <row r="48" spans="5:6" s="86" customFormat="1" ht="22" customHeight="1"/>
    <row r="49" s="86" customFormat="1" ht="22" customHeight="1"/>
    <row r="50" s="86" customFormat="1" ht="22" customHeight="1"/>
    <row r="51" s="86" customFormat="1" ht="22" customHeight="1"/>
    <row r="52" s="86" customFormat="1" ht="22" customHeight="1"/>
    <row r="53" s="86" customFormat="1" ht="22" customHeight="1"/>
    <row r="54" s="86" customFormat="1" ht="22" customHeight="1"/>
    <row r="55" s="86" customFormat="1" ht="22" customHeight="1"/>
    <row r="56" s="86" customFormat="1" ht="22" customHeight="1"/>
    <row r="57" s="86" customFormat="1" ht="22" customHeight="1"/>
    <row r="58" s="86" customFormat="1" ht="22" customHeight="1"/>
    <row r="59" s="86" customFormat="1" ht="22" customHeight="1"/>
    <row r="60" s="86" customFormat="1" ht="22" customHeight="1"/>
    <row r="61" s="86" customFormat="1" ht="22" customHeight="1"/>
    <row r="62" s="86" customFormat="1" ht="22" customHeight="1"/>
    <row r="63" s="86" customFormat="1" ht="22" customHeight="1"/>
    <row r="64" s="86" customFormat="1" ht="22" customHeight="1"/>
    <row r="65" s="86" customFormat="1" ht="22" customHeight="1"/>
    <row r="66" s="86" customFormat="1" ht="22" customHeight="1"/>
    <row r="67" s="86" customFormat="1" ht="22" customHeight="1"/>
    <row r="68" s="86" customFormat="1" ht="22" customHeight="1"/>
    <row r="69" s="86" customFormat="1" ht="22" customHeight="1"/>
    <row r="70" s="86" customFormat="1" ht="22" customHeight="1"/>
    <row r="71" s="86" customFormat="1" ht="22" customHeight="1"/>
    <row r="72" s="86" customFormat="1" ht="22" customHeight="1"/>
    <row r="73" s="86" customFormat="1" ht="22" customHeight="1"/>
    <row r="74" s="86" customFormat="1" ht="22" customHeight="1"/>
    <row r="75" s="86" customFormat="1" ht="22" customHeight="1"/>
    <row r="76" s="86" customFormat="1" ht="22" customHeight="1"/>
    <row r="77" s="86" customFormat="1" ht="22" customHeight="1"/>
    <row r="78" s="86" customFormat="1" ht="22" customHeight="1"/>
    <row r="79" s="86" customFormat="1" ht="22" customHeight="1"/>
    <row r="80" s="86" customFormat="1" ht="22" customHeight="1"/>
    <row r="81" s="86" customFormat="1" ht="22" customHeight="1"/>
    <row r="82" s="86" customFormat="1" ht="22" customHeight="1"/>
    <row r="83" s="86" customFormat="1" ht="22" customHeight="1"/>
    <row r="84" s="86" customFormat="1" ht="22" customHeight="1"/>
    <row r="85" s="86" customFormat="1" ht="22" customHeight="1"/>
    <row r="86" s="86" customFormat="1" ht="22" customHeight="1"/>
    <row r="87" s="86" customFormat="1" ht="22" customHeight="1"/>
    <row r="88" s="86" customFormat="1" ht="22" customHeight="1"/>
    <row r="89" s="86" customFormat="1" ht="22" customHeight="1"/>
    <row r="90" s="86" customFormat="1" ht="22" customHeight="1"/>
    <row r="91" s="86" customFormat="1" ht="22" customHeight="1"/>
    <row r="92" s="86" customFormat="1" ht="22" customHeight="1"/>
    <row r="93" s="86" customFormat="1" ht="22" customHeight="1"/>
    <row r="94" s="86" customFormat="1" ht="22" customHeight="1"/>
    <row r="95" s="86" customFormat="1" ht="22" customHeight="1"/>
    <row r="96" s="86" customFormat="1" ht="22" customHeight="1"/>
    <row r="97" s="86" customFormat="1" ht="22" customHeight="1"/>
    <row r="98" s="86" customFormat="1" ht="22" customHeight="1"/>
    <row r="99" s="86" customFormat="1" ht="22" customHeight="1"/>
    <row r="100" s="86" customFormat="1" ht="22" customHeight="1"/>
    <row r="101" s="86" customFormat="1" ht="22" customHeight="1"/>
    <row r="102" s="86" customFormat="1" ht="22" customHeight="1"/>
    <row r="103" s="86" customFormat="1" ht="22" customHeight="1"/>
    <row r="104" s="86" customFormat="1" ht="22" customHeight="1"/>
    <row r="105" s="86" customFormat="1" ht="22" customHeight="1"/>
    <row r="106" s="86" customFormat="1" ht="22" customHeight="1"/>
    <row r="107" s="86" customFormat="1" ht="22" customHeight="1"/>
    <row r="108" s="86" customFormat="1" ht="22" customHeight="1"/>
    <row r="109" s="86" customFormat="1" ht="22" customHeight="1"/>
    <row r="110" s="86" customFormat="1" ht="22" customHeight="1"/>
    <row r="111" s="86" customFormat="1" ht="22" customHeight="1"/>
    <row r="112" s="86" customFormat="1" ht="22" customHeight="1"/>
    <row r="113" s="86" customFormat="1" ht="22" customHeight="1"/>
    <row r="114" s="86" customFormat="1" ht="22" customHeight="1"/>
    <row r="115" s="86" customFormat="1" ht="22" customHeight="1"/>
    <row r="116" s="86" customFormat="1" ht="22" customHeight="1"/>
    <row r="117" s="86" customFormat="1" ht="22" customHeight="1"/>
    <row r="118" s="86" customFormat="1" ht="22" customHeight="1"/>
    <row r="119" s="86" customFormat="1" ht="22" customHeight="1"/>
    <row r="120" s="86" customFormat="1" ht="22" customHeight="1"/>
    <row r="121" s="86" customFormat="1" ht="22" customHeight="1"/>
    <row r="122" s="86" customFormat="1" ht="22" customHeight="1"/>
    <row r="123" s="86" customFormat="1" ht="22" customHeight="1"/>
    <row r="124" s="86" customFormat="1" ht="22" customHeight="1"/>
    <row r="125" s="86" customFormat="1" ht="22" customHeight="1"/>
    <row r="126" s="86" customFormat="1" ht="22" customHeight="1"/>
    <row r="127" s="86" customFormat="1" ht="22" customHeight="1"/>
    <row r="128" s="86" customFormat="1" ht="22" customHeight="1"/>
    <row r="129" s="86" customFormat="1" ht="22" customHeight="1"/>
    <row r="130" s="86" customFormat="1" ht="22" customHeight="1"/>
    <row r="131" s="86" customFormat="1" ht="22" customHeight="1"/>
    <row r="132" s="86" customFormat="1" ht="22" customHeight="1"/>
    <row r="133" s="86" customFormat="1" ht="22" customHeight="1"/>
    <row r="134" s="86" customFormat="1" ht="22" customHeight="1"/>
    <row r="135" s="86" customFormat="1" ht="22" customHeight="1"/>
    <row r="136" s="86" customFormat="1" ht="22" customHeight="1"/>
    <row r="137" s="86" customFormat="1" ht="22" customHeight="1"/>
    <row r="138" s="86" customFormat="1" ht="22" customHeight="1"/>
    <row r="139" s="86" customFormat="1" ht="22" customHeight="1"/>
    <row r="140" s="86" customFormat="1" ht="22" customHeight="1"/>
    <row r="141" s="86" customFormat="1" ht="22" customHeight="1"/>
    <row r="142" s="86" customFormat="1" ht="22" customHeight="1"/>
    <row r="143" s="86" customFormat="1" ht="22" customHeight="1"/>
    <row r="144" s="86" customFormat="1" ht="22" customHeight="1"/>
    <row r="145" s="86" customFormat="1" ht="22" customHeight="1"/>
    <row r="146" s="86" customFormat="1" ht="22" customHeight="1"/>
    <row r="147" s="86" customFormat="1" ht="22" customHeight="1"/>
    <row r="148" s="86" customFormat="1" ht="22" customHeight="1"/>
    <row r="149" s="86" customFormat="1" ht="22" customHeight="1"/>
    <row r="150" s="86" customFormat="1" ht="22" customHeight="1"/>
    <row r="151" s="86" customFormat="1" ht="22" customHeight="1"/>
    <row r="152" s="86" customFormat="1" ht="22" customHeight="1"/>
    <row r="153" s="86" customFormat="1" ht="22" customHeight="1"/>
    <row r="154" s="86" customFormat="1" ht="22" customHeight="1"/>
    <row r="155" s="86" customFormat="1" ht="22" customHeight="1"/>
    <row r="156" s="86" customFormat="1" ht="22" customHeight="1"/>
    <row r="157" s="86" customFormat="1" ht="22" customHeight="1"/>
    <row r="158" s="86" customFormat="1" ht="22" customHeight="1"/>
    <row r="159" s="86" customFormat="1" ht="22" customHeight="1"/>
    <row r="160" s="86" customFormat="1" ht="22" customHeight="1"/>
    <row r="161" s="86" customFormat="1" ht="22" customHeight="1"/>
    <row r="162" s="86" customFormat="1" ht="22" customHeight="1"/>
    <row r="163" s="86" customFormat="1" ht="22" customHeight="1"/>
    <row r="164" s="86" customFormat="1" ht="22" customHeight="1"/>
    <row r="165" s="86" customFormat="1" ht="22" customHeight="1"/>
    <row r="166" s="86" customFormat="1" ht="22" customHeight="1"/>
    <row r="167" s="86" customFormat="1" ht="22" customHeight="1"/>
    <row r="168" s="86" customFormat="1" ht="22" customHeight="1"/>
    <row r="169" s="86" customFormat="1" ht="22" customHeight="1"/>
    <row r="170" s="86" customFormat="1" ht="22" customHeight="1"/>
    <row r="171" s="86" customFormat="1" ht="22" customHeight="1"/>
    <row r="172" s="86" customFormat="1" ht="22" customHeight="1"/>
    <row r="173" s="86" customFormat="1" ht="22" customHeight="1"/>
    <row r="174" s="86" customFormat="1" ht="22" customHeight="1"/>
    <row r="175" s="86" customFormat="1" ht="22" customHeight="1"/>
    <row r="176" s="86" customFormat="1" ht="22" customHeight="1"/>
    <row r="177" s="86" customFormat="1" ht="22" customHeight="1"/>
    <row r="178" s="86" customFormat="1" ht="22" customHeight="1"/>
    <row r="179" s="86" customFormat="1" ht="22" customHeight="1"/>
    <row r="180" s="86" customFormat="1" ht="22" customHeight="1"/>
    <row r="181" s="86" customFormat="1" ht="22" customHeight="1"/>
    <row r="182" s="86" customFormat="1" ht="22" customHeight="1"/>
    <row r="183" s="86" customFormat="1" ht="22" customHeight="1"/>
    <row r="184" s="86" customFormat="1" ht="22" customHeight="1"/>
    <row r="185" s="86" customFormat="1" ht="22" customHeight="1"/>
    <row r="186" s="86" customFormat="1" ht="22" customHeight="1"/>
    <row r="187" s="86" customFormat="1" ht="22" customHeight="1"/>
    <row r="188" s="86" customFormat="1" ht="22" customHeight="1"/>
    <row r="189" s="86" customFormat="1" ht="22" customHeight="1"/>
    <row r="190" s="86" customFormat="1" ht="22" customHeight="1"/>
    <row r="191" s="86" customFormat="1" ht="22" customHeight="1"/>
    <row r="192" s="86" customFormat="1" ht="22" customHeight="1"/>
    <row r="193" s="86" customFormat="1" ht="22" customHeight="1"/>
    <row r="194" s="86" customFormat="1" ht="22" customHeight="1"/>
    <row r="195" s="86" customFormat="1" ht="22" customHeight="1"/>
    <row r="196" s="86" customFormat="1" ht="22" customHeight="1"/>
    <row r="197" s="86" customFormat="1" ht="22" customHeight="1"/>
    <row r="198" s="86" customFormat="1" ht="22" customHeight="1"/>
    <row r="199" s="86" customFormat="1" ht="22" customHeight="1"/>
    <row r="200" s="86" customFormat="1" ht="22" customHeight="1"/>
    <row r="201" s="86" customFormat="1" ht="22" customHeight="1"/>
    <row r="202" s="86" customFormat="1" ht="22" customHeight="1"/>
    <row r="203" s="86" customFormat="1" ht="22" customHeight="1"/>
    <row r="204" s="86" customFormat="1" ht="22" customHeight="1"/>
    <row r="205" s="86" customFormat="1" ht="22" customHeight="1"/>
    <row r="206" s="86" customFormat="1" ht="22" customHeight="1"/>
    <row r="207" s="86" customFormat="1" ht="22" customHeight="1"/>
    <row r="208" s="86" customFormat="1" ht="22" customHeight="1"/>
    <row r="209" s="86" customFormat="1" ht="22" customHeight="1"/>
    <row r="210" s="86" customFormat="1" ht="22" customHeight="1"/>
    <row r="211" s="86" customFormat="1" ht="22" customHeight="1"/>
    <row r="212" s="86" customFormat="1" ht="22" customHeight="1"/>
    <row r="213" s="86" customFormat="1" ht="22" customHeight="1"/>
    <row r="214" s="86" customFormat="1" ht="22" customHeight="1"/>
    <row r="215" s="86" customFormat="1" ht="22" customHeight="1"/>
    <row r="216" s="86" customFormat="1" ht="22" customHeight="1"/>
    <row r="217" s="86" customFormat="1" ht="22" customHeight="1"/>
    <row r="218" s="86" customFormat="1" ht="22" customHeight="1"/>
    <row r="219" s="86" customFormat="1" ht="22" customHeight="1"/>
    <row r="220" s="86" customFormat="1" ht="22" customHeight="1"/>
    <row r="221" s="86" customFormat="1" ht="22" customHeight="1"/>
    <row r="222" s="86" customFormat="1" ht="22" customHeight="1"/>
    <row r="223" s="86" customFormat="1" ht="22" customHeight="1"/>
    <row r="224" s="86" customFormat="1" ht="22" customHeight="1"/>
    <row r="225" s="86" customFormat="1" ht="22" customHeight="1"/>
    <row r="226" s="86" customFormat="1" ht="22" customHeight="1"/>
    <row r="227" s="86" customFormat="1" ht="22" customHeight="1"/>
    <row r="228" s="86" customFormat="1" ht="22" customHeight="1"/>
    <row r="229" s="86" customFormat="1" ht="22" customHeight="1"/>
    <row r="230" s="86" customFormat="1" ht="22" customHeight="1"/>
    <row r="231" s="86" customFormat="1" ht="22" customHeight="1"/>
    <row r="232" s="86" customFormat="1" ht="22" customHeight="1"/>
    <row r="233" s="86" customFormat="1" ht="22" customHeight="1"/>
    <row r="234" s="86" customFormat="1" ht="22" customHeight="1"/>
    <row r="235" s="86" customFormat="1" ht="22" customHeight="1"/>
    <row r="236" s="86" customFormat="1" ht="22" customHeight="1"/>
    <row r="237" s="86" customFormat="1" ht="22" customHeight="1"/>
    <row r="238" s="86" customFormat="1" ht="22" customHeight="1"/>
    <row r="239" s="86" customFormat="1" ht="22" customHeight="1"/>
    <row r="240" s="86" customFormat="1" ht="22" customHeight="1"/>
    <row r="241" s="86" customFormat="1" ht="22" customHeight="1"/>
    <row r="242" s="86" customFormat="1" ht="22" customHeight="1"/>
    <row r="243" s="86" customFormat="1" ht="22" customHeight="1"/>
    <row r="244" s="86" customFormat="1" ht="22" customHeight="1"/>
    <row r="245" s="86" customFormat="1" ht="22" customHeight="1"/>
    <row r="246" s="86" customFormat="1" ht="22" customHeight="1"/>
    <row r="247" s="86" customFormat="1" ht="22" customHeight="1"/>
    <row r="248" s="86" customFormat="1" ht="22" customHeight="1"/>
    <row r="249" s="86" customFormat="1" ht="22" customHeight="1"/>
    <row r="250" s="86" customFormat="1" ht="22" customHeight="1"/>
    <row r="251" s="86" customFormat="1" ht="22" customHeight="1"/>
    <row r="252" s="86" customFormat="1" ht="22" customHeight="1"/>
    <row r="253" s="86" customFormat="1" ht="22" customHeight="1"/>
    <row r="254" s="86" customFormat="1" ht="22" customHeight="1"/>
    <row r="255" s="86" customFormat="1" ht="22" customHeight="1"/>
    <row r="256" s="86" customFormat="1" ht="22" customHeight="1"/>
    <row r="257" s="86" customFormat="1" ht="22" customHeight="1"/>
    <row r="258" s="86" customFormat="1" ht="22" customHeight="1"/>
    <row r="259" s="86" customFormat="1" ht="22" customHeight="1"/>
    <row r="260" s="86" customFormat="1" ht="22" customHeight="1"/>
    <row r="261" s="86" customFormat="1" ht="22" customHeight="1"/>
    <row r="262" s="86" customFormat="1" ht="22" customHeight="1"/>
    <row r="263" s="86" customFormat="1" ht="22" customHeight="1"/>
    <row r="264" s="86" customFormat="1" ht="22" customHeight="1"/>
    <row r="265" s="86" customFormat="1" ht="22" customHeight="1"/>
    <row r="266" s="86" customFormat="1" ht="22" customHeight="1"/>
    <row r="267" s="86" customFormat="1" ht="22" customHeight="1"/>
    <row r="268" s="86" customFormat="1" ht="22" customHeight="1"/>
    <row r="269" s="86" customFormat="1" ht="22" customHeight="1"/>
    <row r="270" s="86" customFormat="1" ht="22" customHeight="1"/>
    <row r="271" s="86" customFormat="1" ht="22" customHeight="1"/>
    <row r="272" s="86" customFormat="1" ht="22" customHeight="1"/>
    <row r="273" s="86" customFormat="1" ht="22" customHeight="1"/>
    <row r="274" s="86" customFormat="1" ht="22" customHeight="1"/>
    <row r="275" s="86" customFormat="1" ht="22" customHeight="1"/>
    <row r="276" s="86" customFormat="1" ht="22" customHeight="1"/>
    <row r="277" s="86" customFormat="1" ht="22" customHeight="1"/>
    <row r="278" s="86" customFormat="1" ht="22" customHeight="1"/>
    <row r="279" s="86" customFormat="1" ht="22" customHeight="1"/>
    <row r="280" s="86" customFormat="1" ht="22" customHeight="1"/>
    <row r="281" s="86" customFormat="1" ht="22" customHeight="1"/>
    <row r="282" s="86" customFormat="1" ht="22" customHeight="1"/>
    <row r="283" s="86" customFormat="1" ht="22" customHeight="1"/>
    <row r="284" s="86" customFormat="1" ht="22" customHeight="1"/>
    <row r="285" s="86" customFormat="1" ht="22" customHeight="1"/>
    <row r="286" s="86" customFormat="1" ht="22" customHeight="1"/>
    <row r="287" s="86" customFormat="1" ht="22" customHeight="1"/>
    <row r="288" s="86" customFormat="1" ht="22" customHeight="1"/>
    <row r="289" s="86" customFormat="1" ht="22" customHeight="1"/>
    <row r="290" s="86" customFormat="1" ht="22" customHeight="1"/>
    <row r="291" s="86" customFormat="1" ht="22" customHeight="1"/>
    <row r="292" s="86" customFormat="1" ht="22" customHeight="1"/>
    <row r="293" s="86" customFormat="1" ht="22" customHeight="1"/>
    <row r="294" s="86" customFormat="1" ht="22" customHeight="1"/>
    <row r="295" s="86" customFormat="1" ht="22" customHeight="1"/>
    <row r="296" s="86" customFormat="1" ht="22" customHeight="1"/>
    <row r="297" s="86" customFormat="1" ht="22" customHeight="1"/>
    <row r="298" s="86" customFormat="1" ht="22" customHeight="1"/>
    <row r="299" s="86" customFormat="1" ht="22" customHeight="1"/>
    <row r="300" s="86" customFormat="1" ht="22" customHeight="1"/>
    <row r="301" s="86" customFormat="1" ht="22" customHeight="1"/>
    <row r="302" s="86" customFormat="1" ht="22" customHeight="1"/>
    <row r="303" s="86" customFormat="1" ht="22" customHeight="1"/>
    <row r="304" s="86" customFormat="1" ht="22" customHeight="1"/>
    <row r="305" s="86" customFormat="1" ht="22" customHeight="1"/>
    <row r="306" s="86" customFormat="1" ht="22" customHeight="1"/>
    <row r="307" s="86" customFormat="1" ht="22" customHeight="1"/>
    <row r="308" s="86" customFormat="1" ht="22" customHeight="1"/>
    <row r="309" s="86" customFormat="1" ht="22" customHeight="1"/>
    <row r="310" s="86" customFormat="1" ht="22" customHeight="1"/>
    <row r="311" s="86" customFormat="1" ht="22" customHeight="1"/>
    <row r="312" s="86" customFormat="1" ht="22" customHeight="1"/>
    <row r="313" s="86" customFormat="1" ht="22" customHeight="1"/>
    <row r="314" s="86" customFormat="1" ht="22" customHeight="1"/>
    <row r="315" s="86" customFormat="1" ht="22" customHeight="1"/>
    <row r="316" s="86" customFormat="1" ht="22" customHeight="1"/>
    <row r="317" s="86" customFormat="1" ht="22" customHeight="1"/>
    <row r="318" s="86" customFormat="1" ht="22" customHeight="1"/>
    <row r="319" s="86" customFormat="1" ht="22" customHeight="1"/>
    <row r="320" s="86" customFormat="1" ht="22" customHeight="1"/>
    <row r="321" s="86" customFormat="1" ht="22" customHeight="1"/>
    <row r="322" s="86" customFormat="1" ht="22" customHeight="1"/>
    <row r="323" s="86" customFormat="1" ht="22" customHeight="1"/>
    <row r="324" s="86" customFormat="1" ht="22" customHeight="1"/>
    <row r="325" s="86" customFormat="1" ht="22" customHeight="1"/>
    <row r="326" s="86" customFormat="1" ht="22" customHeight="1"/>
    <row r="327" s="86" customFormat="1" ht="22" customHeight="1"/>
    <row r="328" s="86" customFormat="1" ht="22" customHeight="1"/>
    <row r="329" s="86" customFormat="1" ht="22" customHeight="1"/>
    <row r="330" s="86" customFormat="1" ht="22" customHeight="1"/>
    <row r="331" s="86" customFormat="1" ht="22" customHeight="1"/>
    <row r="332" s="86" customFormat="1" ht="22" customHeight="1"/>
    <row r="333" s="86" customFormat="1" ht="22" customHeight="1"/>
    <row r="334" s="86" customFormat="1" ht="22" customHeight="1"/>
    <row r="335" s="86" customFormat="1" ht="22" customHeight="1"/>
    <row r="336" s="86" customFormat="1" ht="22" customHeight="1"/>
    <row r="337" s="86" customFormat="1" ht="22" customHeight="1"/>
    <row r="338" s="86" customFormat="1" ht="22" customHeight="1"/>
    <row r="339" s="86" customFormat="1" ht="22" customHeight="1"/>
    <row r="340" s="86" customFormat="1" ht="22" customHeight="1"/>
    <row r="341" s="86" customFormat="1" ht="22" customHeight="1"/>
    <row r="342" s="86" customFormat="1" ht="22" customHeight="1"/>
    <row r="343" s="86" customFormat="1" ht="22" customHeight="1"/>
    <row r="344" s="86" customFormat="1" ht="22" customHeight="1"/>
    <row r="345" s="86" customFormat="1" ht="22" customHeight="1"/>
    <row r="346" s="86" customFormat="1" ht="22" customHeight="1"/>
    <row r="347" s="86" customFormat="1" ht="22" customHeight="1"/>
    <row r="348" s="86" customFormat="1" ht="22" customHeight="1"/>
    <row r="349" s="86" customFormat="1" ht="22" customHeight="1"/>
    <row r="350" s="86" customFormat="1" ht="22" customHeight="1"/>
    <row r="351" s="86" customFormat="1" ht="22" customHeight="1"/>
    <row r="352" s="86" customFormat="1" ht="22" customHeight="1"/>
    <row r="353" s="86" customFormat="1" ht="22" customHeight="1"/>
    <row r="354" s="86" customFormat="1" ht="22" customHeight="1"/>
    <row r="355" s="86" customFormat="1" ht="22" customHeight="1"/>
    <row r="356" s="86" customFormat="1" ht="22" customHeight="1"/>
    <row r="357" s="86" customFormat="1" ht="22" customHeight="1"/>
    <row r="358" s="86" customFormat="1" ht="22" customHeight="1"/>
    <row r="359" s="86" customFormat="1" ht="22" customHeight="1"/>
    <row r="360" s="86" customFormat="1" ht="22" customHeight="1"/>
    <row r="361" s="86" customFormat="1" ht="22" customHeight="1"/>
    <row r="362" s="86" customFormat="1" ht="22" customHeight="1"/>
    <row r="363" s="86" customFormat="1" ht="22" customHeight="1"/>
    <row r="364" s="86" customFormat="1" ht="22" customHeight="1"/>
    <row r="365" s="86" customFormat="1" ht="22" customHeight="1"/>
    <row r="366" s="86" customFormat="1" ht="22" customHeight="1"/>
    <row r="367" s="86" customFormat="1" ht="22" customHeight="1"/>
    <row r="368" s="86" customFormat="1" ht="22" customHeight="1"/>
    <row r="369" s="86" customFormat="1" ht="22" customHeight="1"/>
    <row r="370" s="86" customFormat="1" ht="22" customHeight="1"/>
    <row r="371" s="86" customFormat="1" ht="22" customHeight="1"/>
    <row r="372" s="86" customFormat="1" ht="22" customHeight="1"/>
    <row r="373" s="86" customFormat="1" ht="22" customHeight="1"/>
    <row r="374" s="86" customFormat="1" ht="22" customHeight="1"/>
    <row r="375" s="86" customFormat="1" ht="22" customHeight="1"/>
    <row r="376" s="86" customFormat="1" ht="22" customHeight="1"/>
    <row r="377" s="86" customFormat="1" ht="22" customHeight="1"/>
    <row r="378" s="86" customFormat="1" ht="22" customHeight="1"/>
    <row r="379" s="86" customFormat="1" ht="22" customHeight="1"/>
    <row r="380" s="86" customFormat="1" ht="22" customHeight="1"/>
    <row r="381" s="86" customFormat="1" ht="22" customHeight="1"/>
    <row r="382" s="86" customFormat="1" ht="22" customHeight="1"/>
    <row r="383" s="86" customFormat="1" ht="22" customHeight="1"/>
    <row r="384" s="86" customFormat="1" ht="22" customHeight="1"/>
    <row r="385" s="86" customFormat="1" ht="22" customHeight="1"/>
    <row r="386" s="86" customFormat="1" ht="22" customHeight="1"/>
    <row r="387" s="86" customFormat="1" ht="22" customHeight="1"/>
    <row r="388" s="86" customFormat="1" ht="22" customHeight="1"/>
    <row r="389" s="86" customFormat="1" ht="22" customHeight="1"/>
    <row r="390" s="86" customFormat="1" ht="22" customHeight="1"/>
    <row r="391" s="86" customFormat="1" ht="22" customHeight="1"/>
    <row r="392" s="86" customFormat="1" ht="22" customHeight="1"/>
    <row r="393" s="86" customFormat="1" ht="22" customHeight="1"/>
    <row r="394" s="86" customFormat="1" ht="22" customHeight="1"/>
    <row r="395" s="86" customFormat="1" ht="22" customHeight="1"/>
    <row r="396" s="86" customFormat="1" ht="22" customHeight="1"/>
    <row r="397" s="86" customFormat="1" ht="22" customHeight="1"/>
    <row r="398" s="86" customFormat="1" ht="22" customHeight="1"/>
    <row r="399" s="86" customFormat="1" ht="22" customHeight="1"/>
    <row r="400" s="86" customFormat="1" ht="22" customHeight="1"/>
    <row r="401" s="86" customFormat="1" ht="22" customHeight="1"/>
    <row r="402" s="86" customFormat="1" ht="22" customHeight="1"/>
    <row r="403" s="86" customFormat="1" ht="22" customHeight="1"/>
    <row r="404" s="86" customFormat="1" ht="22" customHeight="1"/>
    <row r="405" s="86" customFormat="1" ht="22" customHeight="1"/>
    <row r="406" s="86" customFormat="1" ht="22" customHeight="1"/>
    <row r="407" s="86" customFormat="1" ht="22" customHeight="1"/>
    <row r="408" s="86" customFormat="1" ht="22" customHeight="1"/>
    <row r="409" s="86" customFormat="1" ht="22" customHeight="1"/>
    <row r="410" s="86" customFormat="1" ht="22" customHeight="1"/>
    <row r="411" s="86" customFormat="1" ht="22" customHeight="1"/>
    <row r="412" s="86" customFormat="1" ht="22" customHeight="1"/>
    <row r="413" s="86" customFormat="1" ht="22" customHeight="1"/>
    <row r="414" s="86" customFormat="1" ht="22" customHeight="1"/>
    <row r="415" s="86" customFormat="1" ht="22" customHeight="1"/>
    <row r="416" s="86" customFormat="1" ht="22" customHeight="1"/>
    <row r="417" s="86" customFormat="1" ht="22" customHeight="1"/>
    <row r="418" s="86" customFormat="1" ht="22" customHeight="1"/>
    <row r="419" s="86" customFormat="1" ht="22" customHeight="1"/>
    <row r="420" s="86" customFormat="1" ht="22" customHeight="1"/>
    <row r="421" s="86" customFormat="1" ht="22" customHeight="1"/>
    <row r="422" s="86" customFormat="1" ht="22" customHeight="1"/>
    <row r="423" s="86" customFormat="1" ht="22" customHeight="1"/>
    <row r="424" s="86" customFormat="1" ht="22" customHeight="1"/>
    <row r="425" s="86" customFormat="1" ht="22" customHeight="1"/>
    <row r="426" s="86" customFormat="1" ht="22" customHeight="1"/>
    <row r="427" s="86" customFormat="1" ht="22" customHeight="1"/>
    <row r="428" s="86" customFormat="1" ht="22" customHeight="1"/>
    <row r="429" s="86" customFormat="1" ht="22" customHeight="1"/>
    <row r="430" s="86" customFormat="1" ht="22" customHeight="1"/>
    <row r="431" s="86" customFormat="1" ht="22" customHeight="1"/>
    <row r="432" s="86" customFormat="1" ht="22" customHeight="1"/>
    <row r="433" s="86" customFormat="1" ht="22" customHeight="1"/>
    <row r="434" s="86" customFormat="1" ht="22" customHeight="1"/>
    <row r="435" s="86" customFormat="1" ht="22" customHeight="1"/>
    <row r="436" s="86" customFormat="1" ht="22" customHeight="1"/>
    <row r="437" s="86" customFormat="1" ht="22" customHeight="1"/>
    <row r="438" s="86" customFormat="1" ht="22" customHeight="1"/>
    <row r="439" s="86" customFormat="1" ht="22" customHeight="1"/>
    <row r="440" s="86" customFormat="1" ht="22" customHeight="1"/>
    <row r="441" s="86" customFormat="1" ht="22" customHeight="1"/>
    <row r="442" s="86" customFormat="1" ht="22" customHeight="1"/>
    <row r="443" s="86" customFormat="1" ht="22" customHeight="1"/>
    <row r="444" s="86" customFormat="1" ht="22" customHeight="1"/>
    <row r="445" s="86" customFormat="1" ht="22" customHeight="1"/>
    <row r="446" s="86" customFormat="1" ht="22" customHeight="1"/>
    <row r="447" s="86" customFormat="1" ht="22" customHeight="1"/>
    <row r="448" s="86" customFormat="1" ht="22" customHeight="1"/>
    <row r="449" s="86" customFormat="1" ht="22" customHeight="1"/>
    <row r="450" s="86" customFormat="1" ht="22" customHeight="1"/>
    <row r="451" s="86" customFormat="1" ht="22" customHeight="1"/>
    <row r="452" s="86" customFormat="1" ht="22" customHeight="1"/>
    <row r="453" s="86" customFormat="1" ht="22" customHeight="1"/>
    <row r="454" s="86" customFormat="1" ht="22" customHeight="1"/>
    <row r="455" s="86" customFormat="1" ht="22" customHeight="1"/>
    <row r="456" s="86" customFormat="1" ht="22" customHeight="1"/>
    <row r="457" s="86" customFormat="1" ht="22" customHeight="1"/>
    <row r="458" s="86" customFormat="1" ht="22" customHeight="1"/>
    <row r="459" s="86" customFormat="1" ht="22" customHeight="1"/>
    <row r="460" s="86" customFormat="1" ht="22" customHeight="1"/>
    <row r="461" s="86" customFormat="1" ht="22" customHeight="1"/>
    <row r="462" s="86" customFormat="1" ht="22" customHeight="1"/>
    <row r="463" s="86" customFormat="1" ht="22" customHeight="1"/>
    <row r="464" s="86" customFormat="1" ht="22" customHeight="1"/>
    <row r="465" spans="6:26" s="86" customFormat="1" ht="22" customHeight="1"/>
    <row r="466" spans="6:26" s="86" customFormat="1" ht="22" customHeight="1"/>
    <row r="467" spans="6:26" s="86" customFormat="1" ht="22" customHeight="1"/>
    <row r="468" spans="6:26" s="86" customFormat="1" ht="22" customHeight="1"/>
    <row r="469" spans="6:26" s="86" customFormat="1" ht="22" customHeight="1"/>
    <row r="470" spans="6:26" s="86" customFormat="1" ht="22" customHeight="1"/>
    <row r="471" spans="6:26" s="86" customFormat="1" ht="22" customHeight="1"/>
    <row r="472" spans="6:26" s="86" customFormat="1" ht="22" customHeight="1">
      <c r="F472" s="85"/>
      <c r="G472" s="85"/>
      <c r="H472" s="85"/>
      <c r="I472" s="85"/>
      <c r="J472" s="85"/>
      <c r="L472" s="85"/>
      <c r="M472" s="85"/>
      <c r="N472" s="85"/>
      <c r="O472" s="85"/>
      <c r="P472" s="85"/>
      <c r="Q472" s="85"/>
      <c r="R472" s="85"/>
      <c r="S472" s="85"/>
      <c r="T472" s="85"/>
      <c r="U472" s="85"/>
      <c r="V472" s="85"/>
      <c r="W472" s="85"/>
      <c r="X472" s="85"/>
      <c r="Y472" s="85"/>
      <c r="Z472" s="85"/>
    </row>
    <row r="473" spans="6:26" ht="22" customHeight="1">
      <c r="Z473" s="85"/>
    </row>
    <row r="474" spans="6:26" ht="22" customHeight="1">
      <c r="Z474" s="85"/>
    </row>
  </sheetData>
  <autoFilter ref="A8:Z17" xr:uid="{97B5CF03-69A1-E84C-B436-F436E7185252}">
    <filterColumn colId="13" showButton="0"/>
    <filterColumn colId="14" showButton="0"/>
    <filterColumn colId="15" showButton="0"/>
    <filterColumn colId="17" showButton="0"/>
    <filterColumn colId="19" showButton="0"/>
    <filterColumn colId="21" showButton="0"/>
    <filterColumn colId="23" showButton="0"/>
    <filterColumn colId="24" showButton="0"/>
  </autoFilter>
  <mergeCells count="37">
    <mergeCell ref="B9:B28"/>
    <mergeCell ref="C9:C28"/>
    <mergeCell ref="D10:D14"/>
    <mergeCell ref="E10:E14"/>
    <mergeCell ref="D15:D16"/>
    <mergeCell ref="E15:E16"/>
    <mergeCell ref="D17:D18"/>
    <mergeCell ref="X7:Z7"/>
    <mergeCell ref="K7:K8"/>
    <mergeCell ref="L7:L8"/>
    <mergeCell ref="M7:M8"/>
    <mergeCell ref="A7:A8"/>
    <mergeCell ref="B7:B8"/>
    <mergeCell ref="G7:G8"/>
    <mergeCell ref="H7:H8"/>
    <mergeCell ref="I7:I8"/>
    <mergeCell ref="J7:J8"/>
    <mergeCell ref="C7:C8"/>
    <mergeCell ref="D7:D8"/>
    <mergeCell ref="E7:E8"/>
    <mergeCell ref="F7:F8"/>
    <mergeCell ref="A1:Z1"/>
    <mergeCell ref="A3:Z3"/>
    <mergeCell ref="A4:Z4"/>
    <mergeCell ref="A5:Z5"/>
    <mergeCell ref="A29:J29"/>
    <mergeCell ref="E17:E18"/>
    <mergeCell ref="E19:E21"/>
    <mergeCell ref="A6:G6"/>
    <mergeCell ref="D22:D28"/>
    <mergeCell ref="E22:E28"/>
    <mergeCell ref="H6:M6"/>
    <mergeCell ref="N6:Z6"/>
    <mergeCell ref="N7:Q7"/>
    <mergeCell ref="R7:S7"/>
    <mergeCell ref="T7:U7"/>
    <mergeCell ref="V7:W7"/>
  </mergeCells>
  <hyperlinks>
    <hyperlink ref="AA13" r:id="rId1" xr:uid="{AE7DF0A7-DD8E-8F43-BA7C-D0462674FB37}"/>
    <hyperlink ref="AA9" r:id="rId2" xr:uid="{CCC7FCA0-4B67-DE47-AF4C-6D5BD0A6A1F8}"/>
    <hyperlink ref="G9" r:id="rId3" xr:uid="{F7096D04-9644-CC4E-AA65-4496DCF76F24}"/>
    <hyperlink ref="AA10" r:id="rId4" xr:uid="{ECC8BD5F-5794-324A-A605-A4AA3501E900}"/>
    <hyperlink ref="G10" r:id="rId5" xr:uid="{E73B3F69-97E3-D347-9865-622110FF6528}"/>
    <hyperlink ref="AA12" r:id="rId6" xr:uid="{415E1A9A-2D62-2D48-8183-338EAF2CD898}"/>
    <hyperlink ref="G12" r:id="rId7" xr:uid="{1C16E1A9-96BC-894A-B35B-4204FC708A6E}"/>
    <hyperlink ref="G13" r:id="rId8" xr:uid="{C2C2B96D-073F-2744-AF11-8B2337426968}"/>
    <hyperlink ref="AA14" r:id="rId9" xr:uid="{9D24E73A-A52E-FD45-9AB7-26EB29DA2DEB}"/>
    <hyperlink ref="G14" r:id="rId10" xr:uid="{FA9FE5F8-5441-424F-AA7F-313931726131}"/>
    <hyperlink ref="AA17" r:id="rId11" xr:uid="{674567B4-E3B7-E94C-921C-8310D907EDC0}"/>
    <hyperlink ref="G17" r:id="rId12" xr:uid="{60C01922-2033-784A-8D10-877772B53ED4}"/>
    <hyperlink ref="AA18" r:id="rId13" xr:uid="{92839786-838D-5A4B-86C1-378F57DB66CE}"/>
    <hyperlink ref="G18" r:id="rId14" xr:uid="{B692A962-0A68-4042-92BE-707BB6350706}"/>
    <hyperlink ref="AA23" r:id="rId15" xr:uid="{77E95E7A-6994-AA44-8ADC-B36C3AA57985}"/>
    <hyperlink ref="G23" r:id="rId16" xr:uid="{DE23D5D5-BC45-9E40-9CC8-82452317343A}"/>
    <hyperlink ref="AA24" r:id="rId17" xr:uid="{6BCE4FCD-02EB-DD49-BD3D-146BE969A5B0}"/>
    <hyperlink ref="G24" r:id="rId18" xr:uid="{35332246-BF85-CF4C-BD85-51B542E5A173}"/>
    <hyperlink ref="AA25" r:id="rId19" xr:uid="{D820F4CD-0350-FE46-A659-2B0BF7866B8E}"/>
    <hyperlink ref="G25" r:id="rId20" xr:uid="{B8804096-B385-0B43-8901-635C2F544582}"/>
    <hyperlink ref="AA26" r:id="rId21" xr:uid="{7C1271A0-94A9-594E-94C8-31DE6AD4EF77}"/>
    <hyperlink ref="G26" r:id="rId22" xr:uid="{205A1F42-9053-AA4F-B3AE-1E09306A5284}"/>
    <hyperlink ref="AA27" r:id="rId23" xr:uid="{A12801C1-485C-A34E-84C7-D6D08937BFF7}"/>
    <hyperlink ref="G27" r:id="rId24" xr:uid="{9450A3CA-1906-0D46-9B87-9D45B74EADFB}"/>
    <hyperlink ref="AA28" r:id="rId25" xr:uid="{36726EAE-18CD-884D-A14C-A91E834B83D7}"/>
    <hyperlink ref="G28" r:id="rId26" xr:uid="{88D2C075-5693-0B41-B76A-5C89764FF276}"/>
  </hyperlinks>
  <pageMargins left="0.7" right="0.7" top="0.75" bottom="0.75" header="0.3" footer="0.3"/>
  <drawing r:id="rId27"/>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83B83-63AF-5F4D-BEB6-B5D79877C484}">
  <dimension ref="A1:BA474"/>
  <sheetViews>
    <sheetView topLeftCell="I11" zoomScale="75" zoomScaleNormal="62" workbookViewId="0">
      <selection activeCell="A4" sqref="A4:Z4"/>
    </sheetView>
  </sheetViews>
  <sheetFormatPr baseColWidth="10" defaultColWidth="10.83203125" defaultRowHeight="22" customHeight="1"/>
  <cols>
    <col min="1" max="1" width="10.83203125" style="85"/>
    <col min="2" max="2" width="25.6640625" style="85" customWidth="1"/>
    <col min="3" max="3" width="25.1640625" style="85" customWidth="1"/>
    <col min="4" max="4" width="16.5" style="85" customWidth="1"/>
    <col min="5" max="5" width="51.33203125" style="85" customWidth="1"/>
    <col min="6" max="6" width="11" style="85" bestFit="1" customWidth="1"/>
    <col min="7" max="7" width="16.83203125" style="85" customWidth="1"/>
    <col min="8" max="8" width="26.83203125" style="85" customWidth="1"/>
    <col min="9" max="9" width="20.83203125" style="85" customWidth="1"/>
    <col min="10" max="10" width="43.33203125" style="85" customWidth="1"/>
    <col min="11" max="11" width="12.1640625" style="85" customWidth="1"/>
    <col min="12" max="12" width="19.33203125" style="85" customWidth="1"/>
    <col min="13" max="13" width="20.6640625" style="85" customWidth="1"/>
    <col min="14" max="25" width="10.83203125" style="85" customWidth="1"/>
    <col min="26" max="26" width="10.83203125" style="87" customWidth="1"/>
    <col min="27" max="53" width="10.83203125" style="86"/>
    <col min="54" max="16384" width="10.83203125" style="85"/>
  </cols>
  <sheetData>
    <row r="1" spans="1:53" ht="22" customHeight="1">
      <c r="A1" s="176"/>
      <c r="B1" s="177"/>
      <c r="C1" s="177"/>
      <c r="D1" s="177"/>
      <c r="E1" s="177"/>
      <c r="F1" s="177"/>
      <c r="G1" s="177"/>
      <c r="H1" s="177"/>
      <c r="I1" s="177"/>
      <c r="J1" s="177"/>
      <c r="K1" s="177"/>
      <c r="L1" s="177"/>
      <c r="M1" s="177"/>
      <c r="N1" s="177"/>
      <c r="O1" s="177"/>
      <c r="P1" s="177"/>
      <c r="Q1" s="177"/>
      <c r="R1" s="177"/>
      <c r="S1" s="177"/>
      <c r="T1" s="177"/>
      <c r="U1" s="177"/>
      <c r="V1" s="177"/>
      <c r="W1" s="177"/>
      <c r="X1" s="177"/>
      <c r="Y1" s="177"/>
      <c r="Z1" s="177"/>
    </row>
    <row r="2" spans="1:53" ht="22" customHeight="1">
      <c r="A2" s="109"/>
      <c r="B2" s="110"/>
      <c r="C2" s="110"/>
      <c r="D2" s="110"/>
      <c r="E2" s="110"/>
      <c r="F2" s="110"/>
      <c r="G2" s="110"/>
      <c r="H2" s="110"/>
      <c r="I2" s="110"/>
      <c r="J2" s="110"/>
      <c r="K2" s="110"/>
      <c r="L2" s="110"/>
      <c r="M2" s="110"/>
      <c r="N2" s="110"/>
      <c r="O2" s="110"/>
      <c r="P2" s="110"/>
      <c r="Q2" s="110"/>
      <c r="R2" s="110"/>
      <c r="S2" s="110"/>
      <c r="T2" s="110"/>
      <c r="U2" s="110"/>
      <c r="V2" s="110"/>
      <c r="W2" s="110"/>
      <c r="X2" s="110"/>
      <c r="Y2" s="110"/>
      <c r="Z2" s="110"/>
    </row>
    <row r="3" spans="1:53" ht="22" customHeight="1">
      <c r="A3" s="178" t="s">
        <v>38</v>
      </c>
      <c r="B3" s="178"/>
      <c r="C3" s="178"/>
      <c r="D3" s="178"/>
      <c r="E3" s="178"/>
      <c r="F3" s="178"/>
      <c r="G3" s="178"/>
      <c r="H3" s="178"/>
      <c r="I3" s="178"/>
      <c r="J3" s="178"/>
      <c r="K3" s="178"/>
      <c r="L3" s="178"/>
      <c r="M3" s="178"/>
      <c r="N3" s="178"/>
      <c r="O3" s="178"/>
      <c r="P3" s="178"/>
      <c r="Q3" s="178"/>
      <c r="R3" s="178"/>
      <c r="S3" s="178"/>
      <c r="T3" s="178"/>
      <c r="U3" s="178"/>
      <c r="V3" s="178"/>
      <c r="W3" s="178"/>
      <c r="X3" s="178"/>
      <c r="Y3" s="178"/>
      <c r="Z3" s="178"/>
    </row>
    <row r="4" spans="1:53" ht="22" customHeight="1">
      <c r="A4" s="178" t="s">
        <v>0</v>
      </c>
      <c r="B4" s="178"/>
      <c r="C4" s="178"/>
      <c r="D4" s="178"/>
      <c r="E4" s="178"/>
      <c r="F4" s="178"/>
      <c r="G4" s="178"/>
      <c r="H4" s="178"/>
      <c r="I4" s="178"/>
      <c r="J4" s="178"/>
      <c r="K4" s="178"/>
      <c r="L4" s="178"/>
      <c r="M4" s="178"/>
      <c r="N4" s="178"/>
      <c r="O4" s="178"/>
      <c r="P4" s="178"/>
      <c r="Q4" s="178"/>
      <c r="R4" s="178"/>
      <c r="S4" s="178"/>
      <c r="T4" s="178"/>
      <c r="U4" s="178"/>
      <c r="V4" s="178"/>
      <c r="W4" s="178"/>
      <c r="X4" s="178"/>
      <c r="Y4" s="178"/>
      <c r="Z4" s="178"/>
    </row>
    <row r="5" spans="1:53" ht="22" customHeight="1">
      <c r="A5" s="179" t="s">
        <v>273</v>
      </c>
      <c r="B5" s="179"/>
      <c r="C5" s="179"/>
      <c r="D5" s="179"/>
      <c r="E5" s="179"/>
      <c r="F5" s="179"/>
      <c r="G5" s="179"/>
      <c r="H5" s="179"/>
      <c r="I5" s="179"/>
      <c r="J5" s="179"/>
      <c r="K5" s="179"/>
      <c r="L5" s="179"/>
      <c r="M5" s="179"/>
      <c r="N5" s="179"/>
      <c r="O5" s="179"/>
      <c r="P5" s="179"/>
      <c r="Q5" s="179"/>
      <c r="R5" s="179"/>
      <c r="S5" s="179"/>
      <c r="T5" s="179"/>
      <c r="U5" s="179"/>
      <c r="V5" s="179"/>
      <c r="W5" s="179"/>
      <c r="X5" s="179"/>
      <c r="Y5" s="179"/>
      <c r="Z5" s="179"/>
    </row>
    <row r="6" spans="1:53" s="104" customFormat="1" ht="44" customHeight="1">
      <c r="A6" s="186" t="s">
        <v>1</v>
      </c>
      <c r="B6" s="187"/>
      <c r="C6" s="187"/>
      <c r="D6" s="187"/>
      <c r="E6" s="187"/>
      <c r="F6" s="187"/>
      <c r="G6" s="188"/>
      <c r="H6" s="186" t="s">
        <v>209</v>
      </c>
      <c r="I6" s="187"/>
      <c r="J6" s="187"/>
      <c r="K6" s="187"/>
      <c r="L6" s="187"/>
      <c r="M6" s="188"/>
      <c r="N6" s="186" t="s">
        <v>208</v>
      </c>
      <c r="O6" s="187"/>
      <c r="P6" s="187"/>
      <c r="Q6" s="187"/>
      <c r="R6" s="187"/>
      <c r="S6" s="187"/>
      <c r="T6" s="187"/>
      <c r="U6" s="187"/>
      <c r="V6" s="187"/>
      <c r="W6" s="187"/>
      <c r="X6" s="187"/>
      <c r="Y6" s="187"/>
      <c r="Z6" s="188"/>
      <c r="AA6" s="105"/>
      <c r="AB6" s="105"/>
      <c r="AC6" s="105"/>
      <c r="AD6" s="105"/>
      <c r="AE6" s="105"/>
      <c r="AF6" s="105"/>
      <c r="AG6" s="105"/>
      <c r="AH6" s="105"/>
      <c r="AI6" s="105"/>
      <c r="AJ6" s="105"/>
      <c r="AK6" s="105"/>
      <c r="AL6" s="105"/>
      <c r="AM6" s="105"/>
      <c r="AN6" s="105"/>
      <c r="AO6" s="105"/>
      <c r="AP6" s="105"/>
      <c r="AQ6" s="105"/>
      <c r="AR6" s="105"/>
      <c r="AS6" s="105"/>
      <c r="AT6" s="105"/>
      <c r="AU6" s="105"/>
      <c r="AV6" s="105"/>
      <c r="AW6" s="105"/>
      <c r="AX6" s="105"/>
      <c r="AY6" s="105"/>
      <c r="AZ6" s="105"/>
      <c r="BA6" s="105"/>
    </row>
    <row r="7" spans="1:53" ht="50" customHeight="1">
      <c r="A7" s="194" t="s">
        <v>2</v>
      </c>
      <c r="B7" s="192" t="s">
        <v>28</v>
      </c>
      <c r="C7" s="192" t="s">
        <v>193</v>
      </c>
      <c r="D7" s="192" t="s">
        <v>3</v>
      </c>
      <c r="E7" s="192" t="s">
        <v>4</v>
      </c>
      <c r="F7" s="192" t="s">
        <v>22</v>
      </c>
      <c r="G7" s="192" t="s">
        <v>5</v>
      </c>
      <c r="H7" s="192" t="s">
        <v>6</v>
      </c>
      <c r="I7" s="192" t="s">
        <v>25</v>
      </c>
      <c r="J7" s="192" t="s">
        <v>7</v>
      </c>
      <c r="K7" s="192" t="s">
        <v>210</v>
      </c>
      <c r="L7" s="192" t="s">
        <v>8</v>
      </c>
      <c r="M7" s="192" t="s">
        <v>9</v>
      </c>
      <c r="N7" s="189" t="s">
        <v>10</v>
      </c>
      <c r="O7" s="190"/>
      <c r="P7" s="190"/>
      <c r="Q7" s="191"/>
      <c r="R7" s="189" t="s">
        <v>11</v>
      </c>
      <c r="S7" s="191"/>
      <c r="T7" s="189" t="s">
        <v>12</v>
      </c>
      <c r="U7" s="191"/>
      <c r="V7" s="189" t="s">
        <v>13</v>
      </c>
      <c r="W7" s="191"/>
      <c r="X7" s="189" t="s">
        <v>14</v>
      </c>
      <c r="Y7" s="190"/>
      <c r="Z7" s="191"/>
    </row>
    <row r="8" spans="1:53" ht="22" customHeight="1">
      <c r="A8" s="211"/>
      <c r="B8" s="199"/>
      <c r="C8" s="199"/>
      <c r="D8" s="199"/>
      <c r="E8" s="199"/>
      <c r="F8" s="199"/>
      <c r="G8" s="199"/>
      <c r="H8" s="199"/>
      <c r="I8" s="199"/>
      <c r="J8" s="199"/>
      <c r="K8" s="199"/>
      <c r="L8" s="199"/>
      <c r="M8" s="199"/>
      <c r="N8" s="108" t="s">
        <v>87</v>
      </c>
      <c r="O8" s="108">
        <v>1</v>
      </c>
      <c r="P8" s="108">
        <v>2</v>
      </c>
      <c r="Q8" s="103">
        <v>3</v>
      </c>
      <c r="R8" s="108" t="s">
        <v>15</v>
      </c>
      <c r="S8" s="108" t="s">
        <v>16</v>
      </c>
      <c r="T8" s="108" t="s">
        <v>15</v>
      </c>
      <c r="U8" s="108" t="s">
        <v>16</v>
      </c>
      <c r="V8" s="108" t="s">
        <v>15</v>
      </c>
      <c r="W8" s="108" t="s">
        <v>16</v>
      </c>
      <c r="X8" s="108" t="s">
        <v>17</v>
      </c>
      <c r="Y8" s="101" t="s">
        <v>18</v>
      </c>
      <c r="Z8" s="108" t="s">
        <v>19</v>
      </c>
      <c r="BA8" s="85"/>
    </row>
    <row r="9" spans="1:53" s="86" customFormat="1" ht="68" customHeight="1">
      <c r="A9" s="99" t="s">
        <v>274</v>
      </c>
      <c r="B9" s="207" t="s">
        <v>293</v>
      </c>
      <c r="C9" s="210" t="s">
        <v>292</v>
      </c>
      <c r="D9" s="200" t="s">
        <v>275</v>
      </c>
      <c r="E9" s="200" t="s">
        <v>276</v>
      </c>
      <c r="F9" s="113" t="d">
        <v>2020-08-02</v>
      </c>
      <c r="G9" s="114" t="s">
        <v>148</v>
      </c>
      <c r="H9" s="112" t="s">
        <v>277</v>
      </c>
      <c r="I9" s="112" t="s">
        <v>23</v>
      </c>
      <c r="J9" s="112" t="s">
        <v>259</v>
      </c>
      <c r="K9" s="112">
        <v>1</v>
      </c>
      <c r="L9" s="96">
        <v>750</v>
      </c>
      <c r="M9" s="96">
        <f t="shared" ref="M9:M28" si="0">L9*4</f>
        <v>3000</v>
      </c>
      <c r="N9" s="112">
        <v>3</v>
      </c>
      <c r="O9" s="112"/>
      <c r="P9" s="112"/>
      <c r="Q9" s="112">
        <v>1</v>
      </c>
      <c r="R9" s="112">
        <v>1</v>
      </c>
      <c r="S9" s="112"/>
      <c r="T9" s="112">
        <v>1</v>
      </c>
      <c r="U9" s="112"/>
      <c r="V9" s="112">
        <v>1</v>
      </c>
      <c r="W9" s="112"/>
      <c r="X9" s="112">
        <v>1</v>
      </c>
      <c r="Y9" s="112"/>
      <c r="Z9" s="112"/>
    </row>
    <row r="10" spans="1:53" s="86" customFormat="1" ht="68" customHeight="1">
      <c r="A10" s="99" t="s">
        <v>274</v>
      </c>
      <c r="B10" s="208"/>
      <c r="C10" s="208"/>
      <c r="D10" s="200"/>
      <c r="E10" s="200"/>
      <c r="F10" s="113" t="d">
        <v>2020-08-03</v>
      </c>
      <c r="G10" s="114" t="s">
        <v>148</v>
      </c>
      <c r="H10" s="112" t="s">
        <v>186</v>
      </c>
      <c r="I10" s="112" t="s">
        <v>23</v>
      </c>
      <c r="J10" s="112" t="s">
        <v>259</v>
      </c>
      <c r="K10" s="112">
        <v>2</v>
      </c>
      <c r="L10" s="96">
        <v>750</v>
      </c>
      <c r="M10" s="96">
        <f t="shared" ref="M10" si="1">L10*4</f>
        <v>3000</v>
      </c>
      <c r="N10" s="112">
        <v>3</v>
      </c>
      <c r="O10" s="112"/>
      <c r="P10" s="112"/>
      <c r="Q10" s="112">
        <v>1</v>
      </c>
      <c r="R10" s="112">
        <v>1</v>
      </c>
      <c r="S10" s="112"/>
      <c r="T10" s="112">
        <v>1</v>
      </c>
      <c r="U10" s="112"/>
      <c r="V10" s="112">
        <v>1</v>
      </c>
      <c r="W10" s="112"/>
      <c r="X10" s="112">
        <v>1</v>
      </c>
      <c r="Y10" s="112"/>
      <c r="Z10" s="112"/>
    </row>
    <row r="11" spans="1:53" s="86" customFormat="1" ht="68" customHeight="1">
      <c r="A11" s="99" t="s">
        <v>274</v>
      </c>
      <c r="B11" s="208"/>
      <c r="C11" s="208"/>
      <c r="D11" s="200"/>
      <c r="E11" s="200"/>
      <c r="F11" s="113" t="d">
        <v>2020-08-03</v>
      </c>
      <c r="G11" s="114" t="s">
        <v>148</v>
      </c>
      <c r="H11" s="112" t="s">
        <v>278</v>
      </c>
      <c r="I11" s="112" t="s">
        <v>23</v>
      </c>
      <c r="J11" s="112" t="s">
        <v>279</v>
      </c>
      <c r="K11" s="112">
        <v>3</v>
      </c>
      <c r="L11" s="96">
        <v>1000</v>
      </c>
      <c r="M11" s="96">
        <f t="shared" si="0"/>
        <v>4000</v>
      </c>
      <c r="N11" s="112">
        <v>1</v>
      </c>
      <c r="O11" s="112">
        <v>1</v>
      </c>
      <c r="P11" s="112"/>
      <c r="Q11" s="112"/>
      <c r="R11" s="112">
        <v>1</v>
      </c>
      <c r="S11" s="112"/>
      <c r="T11" s="112">
        <v>1</v>
      </c>
      <c r="U11" s="112"/>
      <c r="V11" s="112">
        <v>1</v>
      </c>
      <c r="W11" s="112"/>
      <c r="X11" s="112">
        <v>1</v>
      </c>
      <c r="Y11" s="112"/>
      <c r="Z11" s="112"/>
    </row>
    <row r="12" spans="1:53" s="86" customFormat="1" ht="68" customHeight="1">
      <c r="A12" s="99" t="s">
        <v>274</v>
      </c>
      <c r="B12" s="208"/>
      <c r="C12" s="208"/>
      <c r="D12" s="200"/>
      <c r="E12" s="200"/>
      <c r="F12" s="113" t="d">
        <v>2020-08-04</v>
      </c>
      <c r="G12" s="114" t="s">
        <v>157</v>
      </c>
      <c r="H12" s="112" t="s">
        <v>278</v>
      </c>
      <c r="I12" s="112" t="s">
        <v>216</v>
      </c>
      <c r="J12" s="112" t="s">
        <v>279</v>
      </c>
      <c r="K12" s="112">
        <v>4</v>
      </c>
      <c r="L12" s="96">
        <v>500</v>
      </c>
      <c r="M12" s="96">
        <f t="shared" si="0"/>
        <v>2000</v>
      </c>
      <c r="N12" s="112">
        <v>1</v>
      </c>
      <c r="O12" s="112">
        <v>1</v>
      </c>
      <c r="P12" s="112"/>
      <c r="Q12" s="112"/>
      <c r="R12" s="112">
        <v>1</v>
      </c>
      <c r="S12" s="112"/>
      <c r="T12" s="112">
        <v>1</v>
      </c>
      <c r="U12" s="112"/>
      <c r="V12" s="112">
        <v>1</v>
      </c>
      <c r="W12" s="112"/>
      <c r="X12" s="112">
        <v>1</v>
      </c>
      <c r="Y12" s="112"/>
      <c r="Z12" s="112"/>
    </row>
    <row r="13" spans="1:53" s="86" customFormat="1" ht="68" customHeight="1">
      <c r="A13" s="99" t="s">
        <v>274</v>
      </c>
      <c r="B13" s="208"/>
      <c r="C13" s="208"/>
      <c r="D13" s="200"/>
      <c r="E13" s="200"/>
      <c r="F13" s="113" t="d">
        <v>2020-08-25</v>
      </c>
      <c r="G13" s="114" t="s">
        <v>100</v>
      </c>
      <c r="H13" s="112" t="s">
        <v>278</v>
      </c>
      <c r="I13" s="112" t="s">
        <v>216</v>
      </c>
      <c r="J13" s="112" t="s">
        <v>276</v>
      </c>
      <c r="K13" s="112">
        <v>5</v>
      </c>
      <c r="L13" s="96">
        <v>500</v>
      </c>
      <c r="M13" s="96">
        <f t="shared" si="0"/>
        <v>2000</v>
      </c>
      <c r="N13" s="112">
        <v>1</v>
      </c>
      <c r="O13" s="112">
        <v>1</v>
      </c>
      <c r="P13" s="112"/>
      <c r="Q13" s="112"/>
      <c r="R13" s="112">
        <v>1</v>
      </c>
      <c r="S13" s="112"/>
      <c r="T13" s="112">
        <v>1</v>
      </c>
      <c r="U13" s="112"/>
      <c r="V13" s="112">
        <v>1</v>
      </c>
      <c r="W13" s="112"/>
      <c r="X13" s="112">
        <v>1</v>
      </c>
      <c r="Y13" s="112"/>
      <c r="Z13" s="112"/>
    </row>
    <row r="14" spans="1:53" s="86" customFormat="1" ht="81" customHeight="1">
      <c r="A14" s="99" t="s">
        <v>274</v>
      </c>
      <c r="B14" s="208"/>
      <c r="C14" s="208"/>
      <c r="D14" s="200" t="s">
        <v>246</v>
      </c>
      <c r="E14" s="200" t="s">
        <v>285</v>
      </c>
      <c r="F14" s="113" t="d">
        <v>2020-08-25</v>
      </c>
      <c r="G14" s="112" t="s">
        <v>248</v>
      </c>
      <c r="H14" s="112" t="s">
        <v>249</v>
      </c>
      <c r="I14" s="112" t="s">
        <v>284</v>
      </c>
      <c r="J14" s="112" t="s">
        <v>285</v>
      </c>
      <c r="K14" s="112">
        <v>6</v>
      </c>
      <c r="L14" s="96">
        <v>5010</v>
      </c>
      <c r="M14" s="96">
        <f t="shared" ref="M14:M18" si="2">L14*4</f>
        <v>20040</v>
      </c>
      <c r="N14" s="112">
        <v>1</v>
      </c>
      <c r="O14" s="112">
        <v>1</v>
      </c>
      <c r="P14" s="112"/>
      <c r="Q14" s="112"/>
      <c r="R14" s="112">
        <v>1</v>
      </c>
      <c r="S14" s="112"/>
      <c r="T14" s="112">
        <v>1</v>
      </c>
      <c r="U14" s="112"/>
      <c r="V14" s="112">
        <v>1</v>
      </c>
      <c r="W14" s="112"/>
      <c r="X14" s="112">
        <v>1</v>
      </c>
      <c r="Y14" s="112"/>
      <c r="Z14" s="112"/>
    </row>
    <row r="15" spans="1:53" s="86" customFormat="1" ht="68" customHeight="1">
      <c r="A15" s="99" t="s">
        <v>274</v>
      </c>
      <c r="B15" s="208"/>
      <c r="C15" s="208"/>
      <c r="D15" s="200"/>
      <c r="E15" s="200"/>
      <c r="F15" s="113" t="d">
        <v>2020-08-25</v>
      </c>
      <c r="G15" s="114" t="s">
        <v>148</v>
      </c>
      <c r="H15" s="112" t="s">
        <v>249</v>
      </c>
      <c r="I15" s="112" t="s">
        <v>284</v>
      </c>
      <c r="J15" s="112" t="s">
        <v>285</v>
      </c>
      <c r="K15" s="112">
        <v>7</v>
      </c>
      <c r="L15" s="96">
        <v>1670</v>
      </c>
      <c r="M15" s="96">
        <f t="shared" si="2"/>
        <v>6680</v>
      </c>
      <c r="N15" s="112">
        <v>1</v>
      </c>
      <c r="O15" s="112">
        <v>1</v>
      </c>
      <c r="P15" s="112"/>
      <c r="Q15" s="112"/>
      <c r="R15" s="112">
        <v>1</v>
      </c>
      <c r="S15" s="112"/>
      <c r="T15" s="112">
        <v>1</v>
      </c>
      <c r="U15" s="112"/>
      <c r="V15" s="112">
        <v>1</v>
      </c>
      <c r="W15" s="112"/>
      <c r="X15" s="112">
        <v>1</v>
      </c>
      <c r="Y15" s="112"/>
      <c r="Z15" s="112"/>
    </row>
    <row r="16" spans="1:53" s="86" customFormat="1" ht="68" customHeight="1">
      <c r="A16" s="99" t="s">
        <v>274</v>
      </c>
      <c r="B16" s="208"/>
      <c r="C16" s="208"/>
      <c r="D16" s="201" t="s">
        <v>275</v>
      </c>
      <c r="E16" s="201" t="s">
        <v>276</v>
      </c>
      <c r="F16" s="113" t="d">
        <v>2020-08-25</v>
      </c>
      <c r="G16" s="114" t="s">
        <v>148</v>
      </c>
      <c r="H16" s="112" t="s">
        <v>280</v>
      </c>
      <c r="I16" s="112" t="s">
        <v>23</v>
      </c>
      <c r="J16" s="112" t="s">
        <v>281</v>
      </c>
      <c r="K16" s="112">
        <v>8</v>
      </c>
      <c r="L16" s="96">
        <v>750</v>
      </c>
      <c r="M16" s="96">
        <f t="shared" si="2"/>
        <v>3000</v>
      </c>
      <c r="N16" s="112">
        <v>3</v>
      </c>
      <c r="O16" s="112"/>
      <c r="P16" s="112"/>
      <c r="Q16" s="112">
        <v>1</v>
      </c>
      <c r="R16" s="112">
        <v>1</v>
      </c>
      <c r="S16" s="112"/>
      <c r="T16" s="112">
        <v>1</v>
      </c>
      <c r="U16" s="112"/>
      <c r="V16" s="112">
        <v>1</v>
      </c>
      <c r="W16" s="112"/>
      <c r="X16" s="112">
        <v>1</v>
      </c>
      <c r="Y16" s="112"/>
      <c r="Z16" s="112"/>
    </row>
    <row r="17" spans="1:26" s="86" customFormat="1" ht="68" customHeight="1">
      <c r="A17" s="99" t="s">
        <v>274</v>
      </c>
      <c r="B17" s="208"/>
      <c r="C17" s="208"/>
      <c r="D17" s="202"/>
      <c r="E17" s="202"/>
      <c r="F17" s="113" t="d">
        <v>2020-08-25</v>
      </c>
      <c r="G17" s="114" t="s">
        <v>148</v>
      </c>
      <c r="H17" s="112" t="s">
        <v>32</v>
      </c>
      <c r="I17" s="112" t="s">
        <v>23</v>
      </c>
      <c r="J17" s="112" t="s">
        <v>282</v>
      </c>
      <c r="K17" s="112">
        <v>9</v>
      </c>
      <c r="L17" s="96">
        <v>1000</v>
      </c>
      <c r="M17" s="96">
        <f t="shared" si="2"/>
        <v>4000</v>
      </c>
      <c r="N17" s="112">
        <v>1</v>
      </c>
      <c r="O17" s="112">
        <v>1</v>
      </c>
      <c r="P17" s="112"/>
      <c r="Q17" s="112"/>
      <c r="R17" s="112">
        <v>1</v>
      </c>
      <c r="S17" s="112"/>
      <c r="T17" s="112">
        <v>1</v>
      </c>
      <c r="U17" s="112"/>
      <c r="V17" s="112">
        <v>1</v>
      </c>
      <c r="W17" s="112"/>
      <c r="X17" s="112">
        <v>1</v>
      </c>
      <c r="Y17" s="112"/>
      <c r="Z17" s="112"/>
    </row>
    <row r="18" spans="1:26" s="86" customFormat="1" ht="68" customHeight="1">
      <c r="A18" s="99" t="s">
        <v>274</v>
      </c>
      <c r="B18" s="208"/>
      <c r="C18" s="208"/>
      <c r="D18" s="202"/>
      <c r="E18" s="202"/>
      <c r="F18" s="113" t="d">
        <v>2020-08-25</v>
      </c>
      <c r="G18" s="114" t="s">
        <v>148</v>
      </c>
      <c r="H18" s="112" t="s">
        <v>277</v>
      </c>
      <c r="I18" s="112" t="s">
        <v>23</v>
      </c>
      <c r="J18" s="112" t="s">
        <v>283</v>
      </c>
      <c r="K18" s="112">
        <v>10</v>
      </c>
      <c r="L18" s="96">
        <v>750</v>
      </c>
      <c r="M18" s="96">
        <f t="shared" si="2"/>
        <v>3000</v>
      </c>
      <c r="N18" s="112">
        <v>3</v>
      </c>
      <c r="O18" s="112"/>
      <c r="P18" s="112"/>
      <c r="Q18" s="112">
        <v>1</v>
      </c>
      <c r="R18" s="112">
        <v>1</v>
      </c>
      <c r="S18" s="112"/>
      <c r="T18" s="112">
        <v>1</v>
      </c>
      <c r="U18" s="112"/>
      <c r="V18" s="112">
        <v>1</v>
      </c>
      <c r="W18" s="112"/>
      <c r="X18" s="112">
        <v>1</v>
      </c>
      <c r="Y18" s="112"/>
      <c r="Z18" s="112"/>
    </row>
    <row r="19" spans="1:26" s="86" customFormat="1" ht="68" customHeight="1">
      <c r="A19" s="99" t="s">
        <v>274</v>
      </c>
      <c r="B19" s="208"/>
      <c r="C19" s="208"/>
      <c r="D19" s="202"/>
      <c r="E19" s="202"/>
      <c r="F19" s="113" t="d">
        <v>2020-08-25</v>
      </c>
      <c r="G19" s="114" t="s">
        <v>148</v>
      </c>
      <c r="H19" s="112" t="s">
        <v>287</v>
      </c>
      <c r="I19" s="112" t="s">
        <v>23</v>
      </c>
      <c r="J19" s="112" t="s">
        <v>276</v>
      </c>
      <c r="K19" s="112">
        <v>11</v>
      </c>
      <c r="L19" s="96">
        <v>1500</v>
      </c>
      <c r="M19" s="96">
        <f t="shared" ref="M19:M20" si="3">L19*4</f>
        <v>6000</v>
      </c>
      <c r="N19" s="112">
        <v>1</v>
      </c>
      <c r="O19" s="112">
        <v>1</v>
      </c>
      <c r="P19" s="112"/>
      <c r="Q19" s="112"/>
      <c r="R19" s="112">
        <v>1</v>
      </c>
      <c r="S19" s="112"/>
      <c r="T19" s="112">
        <v>1</v>
      </c>
      <c r="U19" s="112"/>
      <c r="V19" s="112">
        <v>1</v>
      </c>
      <c r="W19" s="112"/>
      <c r="X19" s="112">
        <v>1</v>
      </c>
      <c r="Y19" s="112"/>
      <c r="Z19" s="112"/>
    </row>
    <row r="20" spans="1:26" s="86" customFormat="1" ht="68" customHeight="1">
      <c r="A20" s="99" t="s">
        <v>274</v>
      </c>
      <c r="B20" s="208"/>
      <c r="C20" s="208"/>
      <c r="D20" s="202"/>
      <c r="E20" s="202"/>
      <c r="F20" s="113" t="d">
        <v>2020-08-25</v>
      </c>
      <c r="G20" s="114" t="s">
        <v>157</v>
      </c>
      <c r="H20" s="112" t="s">
        <v>280</v>
      </c>
      <c r="I20" s="112" t="s">
        <v>23</v>
      </c>
      <c r="J20" s="112" t="s">
        <v>281</v>
      </c>
      <c r="K20" s="112">
        <v>12</v>
      </c>
      <c r="L20" s="96">
        <v>500</v>
      </c>
      <c r="M20" s="96">
        <f t="shared" si="3"/>
        <v>2000</v>
      </c>
      <c r="N20" s="112">
        <v>3</v>
      </c>
      <c r="O20" s="112"/>
      <c r="P20" s="112"/>
      <c r="Q20" s="112">
        <v>1</v>
      </c>
      <c r="R20" s="112">
        <v>1</v>
      </c>
      <c r="S20" s="112"/>
      <c r="T20" s="112">
        <v>1</v>
      </c>
      <c r="U20" s="112"/>
      <c r="V20" s="112">
        <v>1</v>
      </c>
      <c r="W20" s="112"/>
      <c r="X20" s="112">
        <v>1</v>
      </c>
      <c r="Y20" s="112"/>
      <c r="Z20" s="112"/>
    </row>
    <row r="21" spans="1:26" s="86" customFormat="1" ht="68" customHeight="1">
      <c r="A21" s="99" t="s">
        <v>274</v>
      </c>
      <c r="B21" s="208"/>
      <c r="C21" s="208"/>
      <c r="D21" s="202"/>
      <c r="E21" s="202"/>
      <c r="F21" s="113" t="d">
        <v>2020-08-26</v>
      </c>
      <c r="G21" s="114" t="s">
        <v>157</v>
      </c>
      <c r="H21" s="112" t="s">
        <v>32</v>
      </c>
      <c r="I21" s="112" t="s">
        <v>216</v>
      </c>
      <c r="J21" s="112" t="s">
        <v>282</v>
      </c>
      <c r="K21" s="112">
        <v>13</v>
      </c>
      <c r="L21" s="96">
        <v>500</v>
      </c>
      <c r="M21" s="96">
        <f t="shared" ref="M21" si="4">L21*4</f>
        <v>2000</v>
      </c>
      <c r="N21" s="112">
        <v>1</v>
      </c>
      <c r="O21" s="112">
        <v>1</v>
      </c>
      <c r="P21" s="112"/>
      <c r="Q21" s="112"/>
      <c r="R21" s="112">
        <v>1</v>
      </c>
      <c r="S21" s="112"/>
      <c r="T21" s="112">
        <v>1</v>
      </c>
      <c r="U21" s="112"/>
      <c r="V21" s="112">
        <v>1</v>
      </c>
      <c r="W21" s="112"/>
      <c r="X21" s="112">
        <v>1</v>
      </c>
      <c r="Y21" s="112"/>
      <c r="Z21" s="112"/>
    </row>
    <row r="22" spans="1:26" s="86" customFormat="1" ht="81" customHeight="1">
      <c r="A22" s="99" t="s">
        <v>274</v>
      </c>
      <c r="B22" s="208"/>
      <c r="C22" s="208"/>
      <c r="D22" s="202"/>
      <c r="E22" s="202"/>
      <c r="F22" s="113" t="d">
        <v>2020-08-25</v>
      </c>
      <c r="G22" s="114" t="s">
        <v>157</v>
      </c>
      <c r="H22" s="112" t="s">
        <v>277</v>
      </c>
      <c r="I22" s="112" t="s">
        <v>216</v>
      </c>
      <c r="J22" s="112" t="s">
        <v>283</v>
      </c>
      <c r="K22" s="112">
        <v>14</v>
      </c>
      <c r="L22" s="96">
        <v>500</v>
      </c>
      <c r="M22" s="96">
        <f t="shared" si="0"/>
        <v>2000</v>
      </c>
      <c r="N22" s="112">
        <v>3</v>
      </c>
      <c r="O22" s="112"/>
      <c r="P22" s="112"/>
      <c r="Q22" s="112">
        <v>1</v>
      </c>
      <c r="R22" s="112">
        <v>1</v>
      </c>
      <c r="S22" s="112"/>
      <c r="T22" s="112">
        <v>1</v>
      </c>
      <c r="U22" s="112"/>
      <c r="V22" s="112">
        <v>1</v>
      </c>
      <c r="W22" s="112"/>
      <c r="X22" s="112">
        <v>1</v>
      </c>
      <c r="Y22" s="112"/>
      <c r="Z22" s="112"/>
    </row>
    <row r="23" spans="1:26" s="86" customFormat="1" ht="81" customHeight="1">
      <c r="A23" s="99" t="s">
        <v>274</v>
      </c>
      <c r="B23" s="208"/>
      <c r="C23" s="208"/>
      <c r="D23" s="202"/>
      <c r="E23" s="202"/>
      <c r="F23" s="113" t="d">
        <v>2020-08-25</v>
      </c>
      <c r="G23" s="114" t="s">
        <v>157</v>
      </c>
      <c r="H23" s="112" t="s">
        <v>277</v>
      </c>
      <c r="I23" s="112" t="s">
        <v>216</v>
      </c>
      <c r="J23" s="112" t="s">
        <v>283</v>
      </c>
      <c r="K23" s="112">
        <v>15</v>
      </c>
      <c r="L23" s="96">
        <v>500</v>
      </c>
      <c r="M23" s="96">
        <f t="shared" si="0"/>
        <v>2000</v>
      </c>
      <c r="N23" s="112">
        <v>3</v>
      </c>
      <c r="O23" s="112"/>
      <c r="P23" s="112"/>
      <c r="Q23" s="112">
        <v>1</v>
      </c>
      <c r="R23" s="112">
        <v>1</v>
      </c>
      <c r="S23" s="112"/>
      <c r="T23" s="112">
        <v>1</v>
      </c>
      <c r="U23" s="112"/>
      <c r="V23" s="112">
        <v>1</v>
      </c>
      <c r="W23" s="112"/>
      <c r="X23" s="112">
        <v>1</v>
      </c>
      <c r="Y23" s="112"/>
      <c r="Z23" s="112"/>
    </row>
    <row r="24" spans="1:26" s="86" customFormat="1" ht="68" customHeight="1">
      <c r="A24" s="99" t="s">
        <v>274</v>
      </c>
      <c r="B24" s="208"/>
      <c r="C24" s="208"/>
      <c r="D24" s="202"/>
      <c r="E24" s="202"/>
      <c r="F24" s="113" t="d">
        <v>2020-08-26</v>
      </c>
      <c r="G24" s="112" t="s">
        <v>169</v>
      </c>
      <c r="H24" s="112" t="s">
        <v>32</v>
      </c>
      <c r="I24" s="112" t="s">
        <v>286</v>
      </c>
      <c r="J24" s="112" t="s">
        <v>282</v>
      </c>
      <c r="K24" s="112">
        <v>16</v>
      </c>
      <c r="L24" s="96">
        <v>565.6</v>
      </c>
      <c r="M24" s="96">
        <f t="shared" si="0"/>
        <v>2262.4</v>
      </c>
      <c r="N24" s="112">
        <v>1</v>
      </c>
      <c r="O24" s="112">
        <v>1</v>
      </c>
      <c r="P24" s="112"/>
      <c r="Q24" s="112"/>
      <c r="R24" s="112">
        <v>1</v>
      </c>
      <c r="S24" s="112"/>
      <c r="T24" s="112">
        <v>1</v>
      </c>
      <c r="U24" s="112"/>
      <c r="V24" s="112">
        <v>1</v>
      </c>
      <c r="W24" s="112"/>
      <c r="X24" s="112">
        <v>1</v>
      </c>
      <c r="Y24" s="112"/>
      <c r="Z24" s="112"/>
    </row>
    <row r="25" spans="1:26" s="86" customFormat="1" ht="68" customHeight="1">
      <c r="A25" s="99" t="s">
        <v>274</v>
      </c>
      <c r="B25" s="208"/>
      <c r="C25" s="208"/>
      <c r="D25" s="202"/>
      <c r="E25" s="202"/>
      <c r="F25" s="113" t="d">
        <v>2020-08-31</v>
      </c>
      <c r="G25" s="114" t="s">
        <v>148</v>
      </c>
      <c r="H25" s="112" t="s">
        <v>288</v>
      </c>
      <c r="I25" s="112" t="s">
        <v>23</v>
      </c>
      <c r="J25" s="112" t="s">
        <v>276</v>
      </c>
      <c r="K25" s="112">
        <v>17</v>
      </c>
      <c r="L25" s="96">
        <v>1500</v>
      </c>
      <c r="M25" s="96">
        <f t="shared" si="0"/>
        <v>6000</v>
      </c>
      <c r="N25" s="112">
        <v>1</v>
      </c>
      <c r="O25" s="112">
        <v>1</v>
      </c>
      <c r="P25" s="112"/>
      <c r="Q25" s="112"/>
      <c r="R25" s="112">
        <v>1</v>
      </c>
      <c r="S25" s="112"/>
      <c r="T25" s="112">
        <v>1</v>
      </c>
      <c r="U25" s="112"/>
      <c r="V25" s="112">
        <v>1</v>
      </c>
      <c r="W25" s="112"/>
      <c r="X25" s="112">
        <v>1</v>
      </c>
      <c r="Y25" s="112"/>
      <c r="Z25" s="112"/>
    </row>
    <row r="26" spans="1:26" s="86" customFormat="1" ht="68" customHeight="1">
      <c r="A26" s="99" t="s">
        <v>274</v>
      </c>
      <c r="B26" s="208"/>
      <c r="C26" s="208"/>
      <c r="D26" s="202"/>
      <c r="E26" s="202"/>
      <c r="F26" s="113" t="d">
        <v>2020-08-31</v>
      </c>
      <c r="G26" s="114" t="s">
        <v>148</v>
      </c>
      <c r="H26" s="112" t="s">
        <v>289</v>
      </c>
      <c r="I26" s="112" t="s">
        <v>23</v>
      </c>
      <c r="J26" s="112" t="s">
        <v>276</v>
      </c>
      <c r="K26" s="112">
        <v>18</v>
      </c>
      <c r="L26" s="96">
        <v>1500</v>
      </c>
      <c r="M26" s="96">
        <f t="shared" si="0"/>
        <v>6000</v>
      </c>
      <c r="N26" s="112">
        <v>1</v>
      </c>
      <c r="O26" s="112">
        <v>1</v>
      </c>
      <c r="P26" s="112"/>
      <c r="Q26" s="112"/>
      <c r="R26" s="112">
        <v>1</v>
      </c>
      <c r="S26" s="112"/>
      <c r="T26" s="112">
        <v>1</v>
      </c>
      <c r="U26" s="112"/>
      <c r="V26" s="112">
        <v>1</v>
      </c>
      <c r="W26" s="112"/>
      <c r="X26" s="112">
        <v>1</v>
      </c>
      <c r="Y26" s="112"/>
      <c r="Z26" s="112"/>
    </row>
    <row r="27" spans="1:26" s="86" customFormat="1" ht="68" customHeight="1">
      <c r="A27" s="99" t="s">
        <v>274</v>
      </c>
      <c r="B27" s="208"/>
      <c r="C27" s="208"/>
      <c r="D27" s="202"/>
      <c r="E27" s="202"/>
      <c r="F27" s="113" t="d">
        <v>2020-08-31</v>
      </c>
      <c r="G27" s="114" t="s">
        <v>148</v>
      </c>
      <c r="H27" s="112" t="s">
        <v>290</v>
      </c>
      <c r="I27" s="112" t="s">
        <v>23</v>
      </c>
      <c r="J27" s="112" t="s">
        <v>276</v>
      </c>
      <c r="K27" s="112">
        <v>19</v>
      </c>
      <c r="L27" s="96">
        <v>1500</v>
      </c>
      <c r="M27" s="96">
        <f t="shared" si="0"/>
        <v>6000</v>
      </c>
      <c r="N27" s="112">
        <v>1</v>
      </c>
      <c r="O27" s="112">
        <v>1</v>
      </c>
      <c r="P27" s="112"/>
      <c r="Q27" s="112"/>
      <c r="R27" s="112">
        <v>1</v>
      </c>
      <c r="S27" s="112"/>
      <c r="T27" s="112">
        <v>1</v>
      </c>
      <c r="U27" s="112"/>
      <c r="V27" s="112">
        <v>1</v>
      </c>
      <c r="W27" s="112"/>
      <c r="X27" s="112">
        <v>1</v>
      </c>
      <c r="Y27" s="112"/>
      <c r="Z27" s="112"/>
    </row>
    <row r="28" spans="1:26" s="86" customFormat="1" ht="68" customHeight="1">
      <c r="A28" s="99" t="s">
        <v>274</v>
      </c>
      <c r="B28" s="209"/>
      <c r="C28" s="209"/>
      <c r="D28" s="203"/>
      <c r="E28" s="203"/>
      <c r="F28" s="113" t="d">
        <v>2020-08-31</v>
      </c>
      <c r="G28" s="114" t="s">
        <v>148</v>
      </c>
      <c r="H28" s="112" t="s">
        <v>291</v>
      </c>
      <c r="I28" s="112" t="s">
        <v>23</v>
      </c>
      <c r="J28" s="112" t="s">
        <v>276</v>
      </c>
      <c r="K28" s="112">
        <v>20</v>
      </c>
      <c r="L28" s="96">
        <v>1500</v>
      </c>
      <c r="M28" s="96">
        <f t="shared" si="0"/>
        <v>6000</v>
      </c>
      <c r="N28" s="112">
        <v>1</v>
      </c>
      <c r="O28" s="112">
        <v>1</v>
      </c>
      <c r="P28" s="112"/>
      <c r="Q28" s="112"/>
      <c r="R28" s="112">
        <v>1</v>
      </c>
      <c r="S28" s="112"/>
      <c r="T28" s="112">
        <v>1</v>
      </c>
      <c r="U28" s="112"/>
      <c r="V28" s="112">
        <v>1</v>
      </c>
      <c r="W28" s="112"/>
      <c r="X28" s="112">
        <v>1</v>
      </c>
      <c r="Y28" s="112"/>
      <c r="Z28" s="112"/>
    </row>
    <row r="29" spans="1:26" s="86" customFormat="1" ht="22" customHeight="1">
      <c r="A29" s="204" t="s">
        <v>20</v>
      </c>
      <c r="B29" s="205"/>
      <c r="C29" s="205"/>
      <c r="D29" s="205"/>
      <c r="E29" s="205"/>
      <c r="F29" s="205"/>
      <c r="G29" s="205"/>
      <c r="H29" s="205"/>
      <c r="I29" s="205"/>
      <c r="J29" s="206"/>
      <c r="K29" s="91">
        <v>20</v>
      </c>
      <c r="L29" s="90">
        <f>SUM(L9:L28)</f>
        <v>22745.599999999999</v>
      </c>
      <c r="M29" s="90">
        <f>SUM(M9:M28)</f>
        <v>90982.399999999994</v>
      </c>
      <c r="N29" s="89"/>
      <c r="O29" s="89">
        <f t="shared" ref="O29:Z29" si="5">SUM(O9:O28)</f>
        <v>13</v>
      </c>
      <c r="P29" s="89">
        <f t="shared" si="5"/>
        <v>0</v>
      </c>
      <c r="Q29" s="89">
        <f t="shared" si="5"/>
        <v>7</v>
      </c>
      <c r="R29" s="89">
        <f t="shared" si="5"/>
        <v>20</v>
      </c>
      <c r="S29" s="89">
        <f t="shared" si="5"/>
        <v>0</v>
      </c>
      <c r="T29" s="89">
        <f t="shared" si="5"/>
        <v>20</v>
      </c>
      <c r="U29" s="89">
        <f t="shared" si="5"/>
        <v>0</v>
      </c>
      <c r="V29" s="89">
        <f t="shared" si="5"/>
        <v>20</v>
      </c>
      <c r="W29" s="89">
        <f t="shared" si="5"/>
        <v>0</v>
      </c>
      <c r="X29" s="89">
        <f t="shared" si="5"/>
        <v>20</v>
      </c>
      <c r="Y29" s="89">
        <f t="shared" si="5"/>
        <v>0</v>
      </c>
      <c r="Z29" s="89">
        <f t="shared" si="5"/>
        <v>0</v>
      </c>
    </row>
    <row r="30" spans="1:26" s="86" customFormat="1" ht="22" customHeight="1"/>
    <row r="31" spans="1:26" s="86" customFormat="1" ht="22" customHeight="1"/>
    <row r="32" spans="1:26" s="86" customFormat="1" ht="22" customHeight="1"/>
    <row r="33" spans="5:6" s="86" customFormat="1" ht="22" customHeight="1"/>
    <row r="34" spans="5:6" s="86" customFormat="1" ht="22" customHeight="1"/>
    <row r="35" spans="5:6" s="86" customFormat="1" ht="22" customHeight="1"/>
    <row r="36" spans="5:6" s="86" customFormat="1" ht="22" customHeight="1"/>
    <row r="37" spans="5:6" s="86" customFormat="1" ht="22" customHeight="1"/>
    <row r="38" spans="5:6" s="86" customFormat="1" ht="22" customHeight="1">
      <c r="F38" s="88"/>
    </row>
    <row r="39" spans="5:6" s="86" customFormat="1" ht="22" customHeight="1">
      <c r="E39" s="88"/>
    </row>
    <row r="40" spans="5:6" s="86" customFormat="1" ht="22" customHeight="1"/>
    <row r="41" spans="5:6" s="86" customFormat="1" ht="22" customHeight="1"/>
    <row r="42" spans="5:6" s="86" customFormat="1" ht="22" customHeight="1"/>
    <row r="43" spans="5:6" s="86" customFormat="1" ht="22" customHeight="1"/>
    <row r="44" spans="5:6" s="86" customFormat="1" ht="22" customHeight="1"/>
    <row r="45" spans="5:6" s="86" customFormat="1" ht="22" customHeight="1"/>
    <row r="46" spans="5:6" s="86" customFormat="1" ht="22" customHeight="1"/>
    <row r="47" spans="5:6" s="86" customFormat="1" ht="22" customHeight="1"/>
    <row r="48" spans="5:6" s="86" customFormat="1" ht="22" customHeight="1"/>
    <row r="49" s="86" customFormat="1" ht="22" customHeight="1"/>
    <row r="50" s="86" customFormat="1" ht="22" customHeight="1"/>
    <row r="51" s="86" customFormat="1" ht="22" customHeight="1"/>
    <row r="52" s="86" customFormat="1" ht="22" customHeight="1"/>
    <row r="53" s="86" customFormat="1" ht="22" customHeight="1"/>
    <row r="54" s="86" customFormat="1" ht="22" customHeight="1"/>
    <row r="55" s="86" customFormat="1" ht="22" customHeight="1"/>
    <row r="56" s="86" customFormat="1" ht="22" customHeight="1"/>
    <row r="57" s="86" customFormat="1" ht="22" customHeight="1"/>
    <row r="58" s="86" customFormat="1" ht="22" customHeight="1"/>
    <row r="59" s="86" customFormat="1" ht="22" customHeight="1"/>
    <row r="60" s="86" customFormat="1" ht="22" customHeight="1"/>
    <row r="61" s="86" customFormat="1" ht="22" customHeight="1"/>
    <row r="62" s="86" customFormat="1" ht="22" customHeight="1"/>
    <row r="63" s="86" customFormat="1" ht="22" customHeight="1"/>
    <row r="64" s="86" customFormat="1" ht="22" customHeight="1"/>
    <row r="65" s="86" customFormat="1" ht="22" customHeight="1"/>
    <row r="66" s="86" customFormat="1" ht="22" customHeight="1"/>
    <row r="67" s="86" customFormat="1" ht="22" customHeight="1"/>
    <row r="68" s="86" customFormat="1" ht="22" customHeight="1"/>
    <row r="69" s="86" customFormat="1" ht="22" customHeight="1"/>
    <row r="70" s="86" customFormat="1" ht="22" customHeight="1"/>
    <row r="71" s="86" customFormat="1" ht="22" customHeight="1"/>
    <row r="72" s="86" customFormat="1" ht="22" customHeight="1"/>
    <row r="73" s="86" customFormat="1" ht="22" customHeight="1"/>
    <row r="74" s="86" customFormat="1" ht="22" customHeight="1"/>
    <row r="75" s="86" customFormat="1" ht="22" customHeight="1"/>
    <row r="76" s="86" customFormat="1" ht="22" customHeight="1"/>
    <row r="77" s="86" customFormat="1" ht="22" customHeight="1"/>
    <row r="78" s="86" customFormat="1" ht="22" customHeight="1"/>
    <row r="79" s="86" customFormat="1" ht="22" customHeight="1"/>
    <row r="80" s="86" customFormat="1" ht="22" customHeight="1"/>
    <row r="81" s="86" customFormat="1" ht="22" customHeight="1"/>
    <row r="82" s="86" customFormat="1" ht="22" customHeight="1"/>
    <row r="83" s="86" customFormat="1" ht="22" customHeight="1"/>
    <row r="84" s="86" customFormat="1" ht="22" customHeight="1"/>
    <row r="85" s="86" customFormat="1" ht="22" customHeight="1"/>
    <row r="86" s="86" customFormat="1" ht="22" customHeight="1"/>
    <row r="87" s="86" customFormat="1" ht="22" customHeight="1"/>
    <row r="88" s="86" customFormat="1" ht="22" customHeight="1"/>
    <row r="89" s="86" customFormat="1" ht="22" customHeight="1"/>
    <row r="90" s="86" customFormat="1" ht="22" customHeight="1"/>
    <row r="91" s="86" customFormat="1" ht="22" customHeight="1"/>
    <row r="92" s="86" customFormat="1" ht="22" customHeight="1"/>
    <row r="93" s="86" customFormat="1" ht="22" customHeight="1"/>
    <row r="94" s="86" customFormat="1" ht="22" customHeight="1"/>
    <row r="95" s="86" customFormat="1" ht="22" customHeight="1"/>
    <row r="96" s="86" customFormat="1" ht="22" customHeight="1"/>
    <row r="97" s="86" customFormat="1" ht="22" customHeight="1"/>
    <row r="98" s="86" customFormat="1" ht="22" customHeight="1"/>
    <row r="99" s="86" customFormat="1" ht="22" customHeight="1"/>
    <row r="100" s="86" customFormat="1" ht="22" customHeight="1"/>
    <row r="101" s="86" customFormat="1" ht="22" customHeight="1"/>
    <row r="102" s="86" customFormat="1" ht="22" customHeight="1"/>
    <row r="103" s="86" customFormat="1" ht="22" customHeight="1"/>
    <row r="104" s="86" customFormat="1" ht="22" customHeight="1"/>
    <row r="105" s="86" customFormat="1" ht="22" customHeight="1"/>
    <row r="106" s="86" customFormat="1" ht="22" customHeight="1"/>
    <row r="107" s="86" customFormat="1" ht="22" customHeight="1"/>
    <row r="108" s="86" customFormat="1" ht="22" customHeight="1"/>
    <row r="109" s="86" customFormat="1" ht="22" customHeight="1"/>
    <row r="110" s="86" customFormat="1" ht="22" customHeight="1"/>
    <row r="111" s="86" customFormat="1" ht="22" customHeight="1"/>
    <row r="112" s="86" customFormat="1" ht="22" customHeight="1"/>
    <row r="113" s="86" customFormat="1" ht="22" customHeight="1"/>
    <row r="114" s="86" customFormat="1" ht="22" customHeight="1"/>
    <row r="115" s="86" customFormat="1" ht="22" customHeight="1"/>
    <row r="116" s="86" customFormat="1" ht="22" customHeight="1"/>
    <row r="117" s="86" customFormat="1" ht="22" customHeight="1"/>
    <row r="118" s="86" customFormat="1" ht="22" customHeight="1"/>
    <row r="119" s="86" customFormat="1" ht="22" customHeight="1"/>
    <row r="120" s="86" customFormat="1" ht="22" customHeight="1"/>
    <row r="121" s="86" customFormat="1" ht="22" customHeight="1"/>
    <row r="122" s="86" customFormat="1" ht="22" customHeight="1"/>
    <row r="123" s="86" customFormat="1" ht="22" customHeight="1"/>
    <row r="124" s="86" customFormat="1" ht="22" customHeight="1"/>
    <row r="125" s="86" customFormat="1" ht="22" customHeight="1"/>
    <row r="126" s="86" customFormat="1" ht="22" customHeight="1"/>
    <row r="127" s="86" customFormat="1" ht="22" customHeight="1"/>
    <row r="128" s="86" customFormat="1" ht="22" customHeight="1"/>
    <row r="129" s="86" customFormat="1" ht="22" customHeight="1"/>
    <row r="130" s="86" customFormat="1" ht="22" customHeight="1"/>
    <row r="131" s="86" customFormat="1" ht="22" customHeight="1"/>
    <row r="132" s="86" customFormat="1" ht="22" customHeight="1"/>
    <row r="133" s="86" customFormat="1" ht="22" customHeight="1"/>
    <row r="134" s="86" customFormat="1" ht="22" customHeight="1"/>
    <row r="135" s="86" customFormat="1" ht="22" customHeight="1"/>
    <row r="136" s="86" customFormat="1" ht="22" customHeight="1"/>
    <row r="137" s="86" customFormat="1" ht="22" customHeight="1"/>
    <row r="138" s="86" customFormat="1" ht="22" customHeight="1"/>
    <row r="139" s="86" customFormat="1" ht="22" customHeight="1"/>
    <row r="140" s="86" customFormat="1" ht="22" customHeight="1"/>
    <row r="141" s="86" customFormat="1" ht="22" customHeight="1"/>
    <row r="142" s="86" customFormat="1" ht="22" customHeight="1"/>
    <row r="143" s="86" customFormat="1" ht="22" customHeight="1"/>
    <row r="144" s="86" customFormat="1" ht="22" customHeight="1"/>
    <row r="145" s="86" customFormat="1" ht="22" customHeight="1"/>
    <row r="146" s="86" customFormat="1" ht="22" customHeight="1"/>
    <row r="147" s="86" customFormat="1" ht="22" customHeight="1"/>
    <row r="148" s="86" customFormat="1" ht="22" customHeight="1"/>
    <row r="149" s="86" customFormat="1" ht="22" customHeight="1"/>
    <row r="150" s="86" customFormat="1" ht="22" customHeight="1"/>
    <row r="151" s="86" customFormat="1" ht="22" customHeight="1"/>
    <row r="152" s="86" customFormat="1" ht="22" customHeight="1"/>
    <row r="153" s="86" customFormat="1" ht="22" customHeight="1"/>
    <row r="154" s="86" customFormat="1" ht="22" customHeight="1"/>
    <row r="155" s="86" customFormat="1" ht="22" customHeight="1"/>
    <row r="156" s="86" customFormat="1" ht="22" customHeight="1"/>
    <row r="157" s="86" customFormat="1" ht="22" customHeight="1"/>
    <row r="158" s="86" customFormat="1" ht="22" customHeight="1"/>
    <row r="159" s="86" customFormat="1" ht="22" customHeight="1"/>
    <row r="160" s="86" customFormat="1" ht="22" customHeight="1"/>
    <row r="161" s="86" customFormat="1" ht="22" customHeight="1"/>
    <row r="162" s="86" customFormat="1" ht="22" customHeight="1"/>
    <row r="163" s="86" customFormat="1" ht="22" customHeight="1"/>
    <row r="164" s="86" customFormat="1" ht="22" customHeight="1"/>
    <row r="165" s="86" customFormat="1" ht="22" customHeight="1"/>
    <row r="166" s="86" customFormat="1" ht="22" customHeight="1"/>
    <row r="167" s="86" customFormat="1" ht="22" customHeight="1"/>
    <row r="168" s="86" customFormat="1" ht="22" customHeight="1"/>
    <row r="169" s="86" customFormat="1" ht="22" customHeight="1"/>
    <row r="170" s="86" customFormat="1" ht="22" customHeight="1"/>
    <row r="171" s="86" customFormat="1" ht="22" customHeight="1"/>
    <row r="172" s="86" customFormat="1" ht="22" customHeight="1"/>
    <row r="173" s="86" customFormat="1" ht="22" customHeight="1"/>
    <row r="174" s="86" customFormat="1" ht="22" customHeight="1"/>
    <row r="175" s="86" customFormat="1" ht="22" customHeight="1"/>
    <row r="176" s="86" customFormat="1" ht="22" customHeight="1"/>
    <row r="177" s="86" customFormat="1" ht="22" customHeight="1"/>
    <row r="178" s="86" customFormat="1" ht="22" customHeight="1"/>
    <row r="179" s="86" customFormat="1" ht="22" customHeight="1"/>
    <row r="180" s="86" customFormat="1" ht="22" customHeight="1"/>
    <row r="181" s="86" customFormat="1" ht="22" customHeight="1"/>
    <row r="182" s="86" customFormat="1" ht="22" customHeight="1"/>
    <row r="183" s="86" customFormat="1" ht="22" customHeight="1"/>
    <row r="184" s="86" customFormat="1" ht="22" customHeight="1"/>
    <row r="185" s="86" customFormat="1" ht="22" customHeight="1"/>
    <row r="186" s="86" customFormat="1" ht="22" customHeight="1"/>
    <row r="187" s="86" customFormat="1" ht="22" customHeight="1"/>
    <row r="188" s="86" customFormat="1" ht="22" customHeight="1"/>
    <row r="189" s="86" customFormat="1" ht="22" customHeight="1"/>
    <row r="190" s="86" customFormat="1" ht="22" customHeight="1"/>
    <row r="191" s="86" customFormat="1" ht="22" customHeight="1"/>
    <row r="192" s="86" customFormat="1" ht="22" customHeight="1"/>
    <row r="193" s="86" customFormat="1" ht="22" customHeight="1"/>
    <row r="194" s="86" customFormat="1" ht="22" customHeight="1"/>
    <row r="195" s="86" customFormat="1" ht="22" customHeight="1"/>
    <row r="196" s="86" customFormat="1" ht="22" customHeight="1"/>
    <row r="197" s="86" customFormat="1" ht="22" customHeight="1"/>
    <row r="198" s="86" customFormat="1" ht="22" customHeight="1"/>
    <row r="199" s="86" customFormat="1" ht="22" customHeight="1"/>
    <row r="200" s="86" customFormat="1" ht="22" customHeight="1"/>
    <row r="201" s="86" customFormat="1" ht="22" customHeight="1"/>
    <row r="202" s="86" customFormat="1" ht="22" customHeight="1"/>
    <row r="203" s="86" customFormat="1" ht="22" customHeight="1"/>
    <row r="204" s="86" customFormat="1" ht="22" customHeight="1"/>
    <row r="205" s="86" customFormat="1" ht="22" customHeight="1"/>
    <row r="206" s="86" customFormat="1" ht="22" customHeight="1"/>
    <row r="207" s="86" customFormat="1" ht="22" customHeight="1"/>
    <row r="208" s="86" customFormat="1" ht="22" customHeight="1"/>
    <row r="209" s="86" customFormat="1" ht="22" customHeight="1"/>
    <row r="210" s="86" customFormat="1" ht="22" customHeight="1"/>
    <row r="211" s="86" customFormat="1" ht="22" customHeight="1"/>
    <row r="212" s="86" customFormat="1" ht="22" customHeight="1"/>
    <row r="213" s="86" customFormat="1" ht="22" customHeight="1"/>
    <row r="214" s="86" customFormat="1" ht="22" customHeight="1"/>
    <row r="215" s="86" customFormat="1" ht="22" customHeight="1"/>
    <row r="216" s="86" customFormat="1" ht="22" customHeight="1"/>
    <row r="217" s="86" customFormat="1" ht="22" customHeight="1"/>
    <row r="218" s="86" customFormat="1" ht="22" customHeight="1"/>
    <row r="219" s="86" customFormat="1" ht="22" customHeight="1"/>
    <row r="220" s="86" customFormat="1" ht="22" customHeight="1"/>
    <row r="221" s="86" customFormat="1" ht="22" customHeight="1"/>
    <row r="222" s="86" customFormat="1" ht="22" customHeight="1"/>
    <row r="223" s="86" customFormat="1" ht="22" customHeight="1"/>
    <row r="224" s="86" customFormat="1" ht="22" customHeight="1"/>
    <row r="225" s="86" customFormat="1" ht="22" customHeight="1"/>
    <row r="226" s="86" customFormat="1" ht="22" customHeight="1"/>
    <row r="227" s="86" customFormat="1" ht="22" customHeight="1"/>
    <row r="228" s="86" customFormat="1" ht="22" customHeight="1"/>
    <row r="229" s="86" customFormat="1" ht="22" customHeight="1"/>
    <row r="230" s="86" customFormat="1" ht="22" customHeight="1"/>
    <row r="231" s="86" customFormat="1" ht="22" customHeight="1"/>
    <row r="232" s="86" customFormat="1" ht="22" customHeight="1"/>
    <row r="233" s="86" customFormat="1" ht="22" customHeight="1"/>
    <row r="234" s="86" customFormat="1" ht="22" customHeight="1"/>
    <row r="235" s="86" customFormat="1" ht="22" customHeight="1"/>
    <row r="236" s="86" customFormat="1" ht="22" customHeight="1"/>
    <row r="237" s="86" customFormat="1" ht="22" customHeight="1"/>
    <row r="238" s="86" customFormat="1" ht="22" customHeight="1"/>
    <row r="239" s="86" customFormat="1" ht="22" customHeight="1"/>
    <row r="240" s="86" customFormat="1" ht="22" customHeight="1"/>
    <row r="241" s="86" customFormat="1" ht="22" customHeight="1"/>
    <row r="242" s="86" customFormat="1" ht="22" customHeight="1"/>
    <row r="243" s="86" customFormat="1" ht="22" customHeight="1"/>
    <row r="244" s="86" customFormat="1" ht="22" customHeight="1"/>
    <row r="245" s="86" customFormat="1" ht="22" customHeight="1"/>
    <row r="246" s="86" customFormat="1" ht="22" customHeight="1"/>
    <row r="247" s="86" customFormat="1" ht="22" customHeight="1"/>
    <row r="248" s="86" customFormat="1" ht="22" customHeight="1"/>
    <row r="249" s="86" customFormat="1" ht="22" customHeight="1"/>
    <row r="250" s="86" customFormat="1" ht="22" customHeight="1"/>
    <row r="251" s="86" customFormat="1" ht="22" customHeight="1"/>
    <row r="252" s="86" customFormat="1" ht="22" customHeight="1"/>
    <row r="253" s="86" customFormat="1" ht="22" customHeight="1"/>
    <row r="254" s="86" customFormat="1" ht="22" customHeight="1"/>
    <row r="255" s="86" customFormat="1" ht="22" customHeight="1"/>
    <row r="256" s="86" customFormat="1" ht="22" customHeight="1"/>
    <row r="257" s="86" customFormat="1" ht="22" customHeight="1"/>
    <row r="258" s="86" customFormat="1" ht="22" customHeight="1"/>
    <row r="259" s="86" customFormat="1" ht="22" customHeight="1"/>
    <row r="260" s="86" customFormat="1" ht="22" customHeight="1"/>
    <row r="261" s="86" customFormat="1" ht="22" customHeight="1"/>
    <row r="262" s="86" customFormat="1" ht="22" customHeight="1"/>
    <row r="263" s="86" customFormat="1" ht="22" customHeight="1"/>
    <row r="264" s="86" customFormat="1" ht="22" customHeight="1"/>
    <row r="265" s="86" customFormat="1" ht="22" customHeight="1"/>
    <row r="266" s="86" customFormat="1" ht="22" customHeight="1"/>
    <row r="267" s="86" customFormat="1" ht="22" customHeight="1"/>
    <row r="268" s="86" customFormat="1" ht="22" customHeight="1"/>
    <row r="269" s="86" customFormat="1" ht="22" customHeight="1"/>
    <row r="270" s="86" customFormat="1" ht="22" customHeight="1"/>
    <row r="271" s="86" customFormat="1" ht="22" customHeight="1"/>
    <row r="272" s="86" customFormat="1" ht="22" customHeight="1"/>
    <row r="273" s="86" customFormat="1" ht="22" customHeight="1"/>
    <row r="274" s="86" customFormat="1" ht="22" customHeight="1"/>
    <row r="275" s="86" customFormat="1" ht="22" customHeight="1"/>
    <row r="276" s="86" customFormat="1" ht="22" customHeight="1"/>
    <row r="277" s="86" customFormat="1" ht="22" customHeight="1"/>
    <row r="278" s="86" customFormat="1" ht="22" customHeight="1"/>
    <row r="279" s="86" customFormat="1" ht="22" customHeight="1"/>
    <row r="280" s="86" customFormat="1" ht="22" customHeight="1"/>
    <row r="281" s="86" customFormat="1" ht="22" customHeight="1"/>
    <row r="282" s="86" customFormat="1" ht="22" customHeight="1"/>
    <row r="283" s="86" customFormat="1" ht="22" customHeight="1"/>
    <row r="284" s="86" customFormat="1" ht="22" customHeight="1"/>
    <row r="285" s="86" customFormat="1" ht="22" customHeight="1"/>
    <row r="286" s="86" customFormat="1" ht="22" customHeight="1"/>
    <row r="287" s="86" customFormat="1" ht="22" customHeight="1"/>
    <row r="288" s="86" customFormat="1" ht="22" customHeight="1"/>
    <row r="289" s="86" customFormat="1" ht="22" customHeight="1"/>
    <row r="290" s="86" customFormat="1" ht="22" customHeight="1"/>
    <row r="291" s="86" customFormat="1" ht="22" customHeight="1"/>
    <row r="292" s="86" customFormat="1" ht="22" customHeight="1"/>
    <row r="293" s="86" customFormat="1" ht="22" customHeight="1"/>
    <row r="294" s="86" customFormat="1" ht="22" customHeight="1"/>
    <row r="295" s="86" customFormat="1" ht="22" customHeight="1"/>
    <row r="296" s="86" customFormat="1" ht="22" customHeight="1"/>
    <row r="297" s="86" customFormat="1" ht="22" customHeight="1"/>
    <row r="298" s="86" customFormat="1" ht="22" customHeight="1"/>
    <row r="299" s="86" customFormat="1" ht="22" customHeight="1"/>
    <row r="300" s="86" customFormat="1" ht="22" customHeight="1"/>
    <row r="301" s="86" customFormat="1" ht="22" customHeight="1"/>
    <row r="302" s="86" customFormat="1" ht="22" customHeight="1"/>
    <row r="303" s="86" customFormat="1" ht="22" customHeight="1"/>
    <row r="304" s="86" customFormat="1" ht="22" customHeight="1"/>
    <row r="305" s="86" customFormat="1" ht="22" customHeight="1"/>
    <row r="306" s="86" customFormat="1" ht="22" customHeight="1"/>
    <row r="307" s="86" customFormat="1" ht="22" customHeight="1"/>
    <row r="308" s="86" customFormat="1" ht="22" customHeight="1"/>
    <row r="309" s="86" customFormat="1" ht="22" customHeight="1"/>
    <row r="310" s="86" customFormat="1" ht="22" customHeight="1"/>
    <row r="311" s="86" customFormat="1" ht="22" customHeight="1"/>
    <row r="312" s="86" customFormat="1" ht="22" customHeight="1"/>
    <row r="313" s="86" customFormat="1" ht="22" customHeight="1"/>
    <row r="314" s="86" customFormat="1" ht="22" customHeight="1"/>
    <row r="315" s="86" customFormat="1" ht="22" customHeight="1"/>
    <row r="316" s="86" customFormat="1" ht="22" customHeight="1"/>
    <row r="317" s="86" customFormat="1" ht="22" customHeight="1"/>
    <row r="318" s="86" customFormat="1" ht="22" customHeight="1"/>
    <row r="319" s="86" customFormat="1" ht="22" customHeight="1"/>
    <row r="320" s="86" customFormat="1" ht="22" customHeight="1"/>
    <row r="321" s="86" customFormat="1" ht="22" customHeight="1"/>
    <row r="322" s="86" customFormat="1" ht="22" customHeight="1"/>
    <row r="323" s="86" customFormat="1" ht="22" customHeight="1"/>
    <row r="324" s="86" customFormat="1" ht="22" customHeight="1"/>
    <row r="325" s="86" customFormat="1" ht="22" customHeight="1"/>
    <row r="326" s="86" customFormat="1" ht="22" customHeight="1"/>
    <row r="327" s="86" customFormat="1" ht="22" customHeight="1"/>
    <row r="328" s="86" customFormat="1" ht="22" customHeight="1"/>
    <row r="329" s="86" customFormat="1" ht="22" customHeight="1"/>
    <row r="330" s="86" customFormat="1" ht="22" customHeight="1"/>
    <row r="331" s="86" customFormat="1" ht="22" customHeight="1"/>
    <row r="332" s="86" customFormat="1" ht="22" customHeight="1"/>
    <row r="333" s="86" customFormat="1" ht="22" customHeight="1"/>
    <row r="334" s="86" customFormat="1" ht="22" customHeight="1"/>
    <row r="335" s="86" customFormat="1" ht="22" customHeight="1"/>
    <row r="336" s="86" customFormat="1" ht="22" customHeight="1"/>
    <row r="337" s="86" customFormat="1" ht="22" customHeight="1"/>
    <row r="338" s="86" customFormat="1" ht="22" customHeight="1"/>
    <row r="339" s="86" customFormat="1" ht="22" customHeight="1"/>
    <row r="340" s="86" customFormat="1" ht="22" customHeight="1"/>
    <row r="341" s="86" customFormat="1" ht="22" customHeight="1"/>
    <row r="342" s="86" customFormat="1" ht="22" customHeight="1"/>
    <row r="343" s="86" customFormat="1" ht="22" customHeight="1"/>
    <row r="344" s="86" customFormat="1" ht="22" customHeight="1"/>
    <row r="345" s="86" customFormat="1" ht="22" customHeight="1"/>
    <row r="346" s="86" customFormat="1" ht="22" customHeight="1"/>
    <row r="347" s="86" customFormat="1" ht="22" customHeight="1"/>
    <row r="348" s="86" customFormat="1" ht="22" customHeight="1"/>
    <row r="349" s="86" customFormat="1" ht="22" customHeight="1"/>
    <row r="350" s="86" customFormat="1" ht="22" customHeight="1"/>
    <row r="351" s="86" customFormat="1" ht="22" customHeight="1"/>
    <row r="352" s="86" customFormat="1" ht="22" customHeight="1"/>
    <row r="353" s="86" customFormat="1" ht="22" customHeight="1"/>
    <row r="354" s="86" customFormat="1" ht="22" customHeight="1"/>
    <row r="355" s="86" customFormat="1" ht="22" customHeight="1"/>
    <row r="356" s="86" customFormat="1" ht="22" customHeight="1"/>
    <row r="357" s="86" customFormat="1" ht="22" customHeight="1"/>
    <row r="358" s="86" customFormat="1" ht="22" customHeight="1"/>
    <row r="359" s="86" customFormat="1" ht="22" customHeight="1"/>
    <row r="360" s="86" customFormat="1" ht="22" customHeight="1"/>
    <row r="361" s="86" customFormat="1" ht="22" customHeight="1"/>
    <row r="362" s="86" customFormat="1" ht="22" customHeight="1"/>
    <row r="363" s="86" customFormat="1" ht="22" customHeight="1"/>
    <row r="364" s="86" customFormat="1" ht="22" customHeight="1"/>
    <row r="365" s="86" customFormat="1" ht="22" customHeight="1"/>
    <row r="366" s="86" customFormat="1" ht="22" customHeight="1"/>
    <row r="367" s="86" customFormat="1" ht="22" customHeight="1"/>
    <row r="368" s="86" customFormat="1" ht="22" customHeight="1"/>
    <row r="369" s="86" customFormat="1" ht="22" customHeight="1"/>
    <row r="370" s="86" customFormat="1" ht="22" customHeight="1"/>
    <row r="371" s="86" customFormat="1" ht="22" customHeight="1"/>
    <row r="372" s="86" customFormat="1" ht="22" customHeight="1"/>
    <row r="373" s="86" customFormat="1" ht="22" customHeight="1"/>
    <row r="374" s="86" customFormat="1" ht="22" customHeight="1"/>
    <row r="375" s="86" customFormat="1" ht="22" customHeight="1"/>
    <row r="376" s="86" customFormat="1" ht="22" customHeight="1"/>
    <row r="377" s="86" customFormat="1" ht="22" customHeight="1"/>
    <row r="378" s="86" customFormat="1" ht="22" customHeight="1"/>
    <row r="379" s="86" customFormat="1" ht="22" customHeight="1"/>
    <row r="380" s="86" customFormat="1" ht="22" customHeight="1"/>
    <row r="381" s="86" customFormat="1" ht="22" customHeight="1"/>
    <row r="382" s="86" customFormat="1" ht="22" customHeight="1"/>
    <row r="383" s="86" customFormat="1" ht="22" customHeight="1"/>
    <row r="384" s="86" customFormat="1" ht="22" customHeight="1"/>
    <row r="385" s="86" customFormat="1" ht="22" customHeight="1"/>
    <row r="386" s="86" customFormat="1" ht="22" customHeight="1"/>
    <row r="387" s="86" customFormat="1" ht="22" customHeight="1"/>
    <row r="388" s="86" customFormat="1" ht="22" customHeight="1"/>
    <row r="389" s="86" customFormat="1" ht="22" customHeight="1"/>
    <row r="390" s="86" customFormat="1" ht="22" customHeight="1"/>
    <row r="391" s="86" customFormat="1" ht="22" customHeight="1"/>
    <row r="392" s="86" customFormat="1" ht="22" customHeight="1"/>
    <row r="393" s="86" customFormat="1" ht="22" customHeight="1"/>
    <row r="394" s="86" customFormat="1" ht="22" customHeight="1"/>
    <row r="395" s="86" customFormat="1" ht="22" customHeight="1"/>
    <row r="396" s="86" customFormat="1" ht="22" customHeight="1"/>
    <row r="397" s="86" customFormat="1" ht="22" customHeight="1"/>
    <row r="398" s="86" customFormat="1" ht="22" customHeight="1"/>
    <row r="399" s="86" customFormat="1" ht="22" customHeight="1"/>
    <row r="400" s="86" customFormat="1" ht="22" customHeight="1"/>
    <row r="401" s="86" customFormat="1" ht="22" customHeight="1"/>
    <row r="402" s="86" customFormat="1" ht="22" customHeight="1"/>
    <row r="403" s="86" customFormat="1" ht="22" customHeight="1"/>
    <row r="404" s="86" customFormat="1" ht="22" customHeight="1"/>
    <row r="405" s="86" customFormat="1" ht="22" customHeight="1"/>
    <row r="406" s="86" customFormat="1" ht="22" customHeight="1"/>
    <row r="407" s="86" customFormat="1" ht="22" customHeight="1"/>
    <row r="408" s="86" customFormat="1" ht="22" customHeight="1"/>
    <row r="409" s="86" customFormat="1" ht="22" customHeight="1"/>
    <row r="410" s="86" customFormat="1" ht="22" customHeight="1"/>
    <row r="411" s="86" customFormat="1" ht="22" customHeight="1"/>
    <row r="412" s="86" customFormat="1" ht="22" customHeight="1"/>
    <row r="413" s="86" customFormat="1" ht="22" customHeight="1"/>
    <row r="414" s="86" customFormat="1" ht="22" customHeight="1"/>
    <row r="415" s="86" customFormat="1" ht="22" customHeight="1"/>
    <row r="416" s="86" customFormat="1" ht="22" customHeight="1"/>
    <row r="417" s="86" customFormat="1" ht="22" customHeight="1"/>
    <row r="418" s="86" customFormat="1" ht="22" customHeight="1"/>
    <row r="419" s="86" customFormat="1" ht="22" customHeight="1"/>
    <row r="420" s="86" customFormat="1" ht="22" customHeight="1"/>
    <row r="421" s="86" customFormat="1" ht="22" customHeight="1"/>
    <row r="422" s="86" customFormat="1" ht="22" customHeight="1"/>
    <row r="423" s="86" customFormat="1" ht="22" customHeight="1"/>
    <row r="424" s="86" customFormat="1" ht="22" customHeight="1"/>
    <row r="425" s="86" customFormat="1" ht="22" customHeight="1"/>
    <row r="426" s="86" customFormat="1" ht="22" customHeight="1"/>
    <row r="427" s="86" customFormat="1" ht="22" customHeight="1"/>
    <row r="428" s="86" customFormat="1" ht="22" customHeight="1"/>
    <row r="429" s="86" customFormat="1" ht="22" customHeight="1"/>
    <row r="430" s="86" customFormat="1" ht="22" customHeight="1"/>
    <row r="431" s="86" customFormat="1" ht="22" customHeight="1"/>
    <row r="432" s="86" customFormat="1" ht="22" customHeight="1"/>
    <row r="433" s="86" customFormat="1" ht="22" customHeight="1"/>
    <row r="434" s="86" customFormat="1" ht="22" customHeight="1"/>
    <row r="435" s="86" customFormat="1" ht="22" customHeight="1"/>
    <row r="436" s="86" customFormat="1" ht="22" customHeight="1"/>
    <row r="437" s="86" customFormat="1" ht="22" customHeight="1"/>
    <row r="438" s="86" customFormat="1" ht="22" customHeight="1"/>
    <row r="439" s="86" customFormat="1" ht="22" customHeight="1"/>
    <row r="440" s="86" customFormat="1" ht="22" customHeight="1"/>
    <row r="441" s="86" customFormat="1" ht="22" customHeight="1"/>
    <row r="442" s="86" customFormat="1" ht="22" customHeight="1"/>
    <row r="443" s="86" customFormat="1" ht="22" customHeight="1"/>
    <row r="444" s="86" customFormat="1" ht="22" customHeight="1"/>
    <row r="445" s="86" customFormat="1" ht="22" customHeight="1"/>
    <row r="446" s="86" customFormat="1" ht="22" customHeight="1"/>
    <row r="447" s="86" customFormat="1" ht="22" customHeight="1"/>
    <row r="448" s="86" customFormat="1" ht="22" customHeight="1"/>
    <row r="449" s="86" customFormat="1" ht="22" customHeight="1"/>
    <row r="450" s="86" customFormat="1" ht="22" customHeight="1"/>
    <row r="451" s="86" customFormat="1" ht="22" customHeight="1"/>
    <row r="452" s="86" customFormat="1" ht="22" customHeight="1"/>
    <row r="453" s="86" customFormat="1" ht="22" customHeight="1"/>
    <row r="454" s="86" customFormat="1" ht="22" customHeight="1"/>
    <row r="455" s="86" customFormat="1" ht="22" customHeight="1"/>
    <row r="456" s="86" customFormat="1" ht="22" customHeight="1"/>
    <row r="457" s="86" customFormat="1" ht="22" customHeight="1"/>
    <row r="458" s="86" customFormat="1" ht="22" customHeight="1"/>
    <row r="459" s="86" customFormat="1" ht="22" customHeight="1"/>
    <row r="460" s="86" customFormat="1" ht="22" customHeight="1"/>
    <row r="461" s="86" customFormat="1" ht="22" customHeight="1"/>
    <row r="462" s="86" customFormat="1" ht="22" customHeight="1"/>
    <row r="463" s="86" customFormat="1" ht="22" customHeight="1"/>
    <row r="464" s="86" customFormat="1" ht="22" customHeight="1"/>
    <row r="465" spans="1:26" s="86" customFormat="1" ht="22" customHeight="1"/>
    <row r="466" spans="1:26" s="86" customFormat="1" ht="22" customHeight="1"/>
    <row r="467" spans="1:26" s="86" customFormat="1" ht="22" customHeight="1"/>
    <row r="468" spans="1:26" s="86" customFormat="1" ht="22" customHeight="1"/>
    <row r="469" spans="1:26" s="86" customFormat="1" ht="22" customHeight="1"/>
    <row r="470" spans="1:26" s="86" customFormat="1" ht="22" customHeight="1"/>
    <row r="471" spans="1:26" s="86" customFormat="1" ht="22" customHeight="1"/>
    <row r="472" spans="1:26" s="86" customFormat="1" ht="22" customHeight="1">
      <c r="F472" s="85"/>
      <c r="G472" s="85"/>
      <c r="H472" s="85"/>
      <c r="I472" s="85"/>
      <c r="J472" s="85"/>
      <c r="L472" s="85"/>
      <c r="M472" s="85"/>
      <c r="N472" s="85"/>
      <c r="O472" s="85"/>
      <c r="P472" s="85"/>
      <c r="Q472" s="85"/>
      <c r="R472" s="85"/>
      <c r="S472" s="85"/>
      <c r="T472" s="85"/>
      <c r="U472" s="85"/>
      <c r="V472" s="85"/>
      <c r="W472" s="85"/>
      <c r="X472" s="85"/>
      <c r="Y472" s="85"/>
      <c r="Z472" s="85"/>
    </row>
    <row r="473" spans="1:26" s="86" customFormat="1" ht="22" customHeight="1">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s="86" customFormat="1" ht="22" customHeight="1">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sheetData>
  <autoFilter ref="A8:Z29" xr:uid="{97B5CF03-69A1-E84C-B436-F436E7185252}">
    <filterColumn colId="13" showButton="0"/>
    <filterColumn colId="14" showButton="0"/>
    <filterColumn colId="15" showButton="0"/>
    <filterColumn colId="17" showButton="0"/>
    <filterColumn colId="19" showButton="0"/>
    <filterColumn colId="21" showButton="0"/>
    <filterColumn colId="23" showButton="0"/>
    <filterColumn colId="24" showButton="0"/>
  </autoFilter>
  <mergeCells count="34">
    <mergeCell ref="F7:F8"/>
    <mergeCell ref="E9:E13"/>
    <mergeCell ref="D16:D28"/>
    <mergeCell ref="E16:E28"/>
    <mergeCell ref="A29:J29"/>
    <mergeCell ref="B9:B28"/>
    <mergeCell ref="C9:C28"/>
    <mergeCell ref="D14:D15"/>
    <mergeCell ref="E14:E15"/>
    <mergeCell ref="D9:D13"/>
    <mergeCell ref="A7:A8"/>
    <mergeCell ref="B7:B8"/>
    <mergeCell ref="C7:C8"/>
    <mergeCell ref="D7:D8"/>
    <mergeCell ref="E7:E8"/>
    <mergeCell ref="V7:W7"/>
    <mergeCell ref="X7:Z7"/>
    <mergeCell ref="G7:G8"/>
    <mergeCell ref="H7:H8"/>
    <mergeCell ref="I7:I8"/>
    <mergeCell ref="J7:J8"/>
    <mergeCell ref="K7:K8"/>
    <mergeCell ref="L7:L8"/>
    <mergeCell ref="N7:Q7"/>
    <mergeCell ref="R7:S7"/>
    <mergeCell ref="T7:U7"/>
    <mergeCell ref="M7:M8"/>
    <mergeCell ref="A1:Z1"/>
    <mergeCell ref="A3:Z3"/>
    <mergeCell ref="A4:Z4"/>
    <mergeCell ref="A5:Z5"/>
    <mergeCell ref="A6:G6"/>
    <mergeCell ref="H6:M6"/>
    <mergeCell ref="N6:Z6"/>
  </mergeCells>
  <phoneticPr fontId="22" type="noConversion"/>
  <hyperlinks>
    <hyperlink ref="G19" r:id="rId1" xr:uid="{CEDB4B5F-3EEB-A74F-81B6-E5543E3922DC}"/>
    <hyperlink ref="G25" r:id="rId2" xr:uid="{9E1378F6-4D56-E040-8921-65B98249AD4E}"/>
    <hyperlink ref="G26" r:id="rId3" xr:uid="{A502CD17-B5CE-D342-8810-3A49D4413F4E}"/>
    <hyperlink ref="G27" r:id="rId4" xr:uid="{A82990A4-9ACE-8E4A-96DF-C4285C5E8F13}"/>
    <hyperlink ref="G28" r:id="rId5" xr:uid="{B76AF088-62B4-E94D-8788-E38629D5E74A}"/>
    <hyperlink ref="G9" r:id="rId6" xr:uid="{7F607C7E-95B8-244C-BAFC-D10556CEE79E}"/>
    <hyperlink ref="G10" r:id="rId7" xr:uid="{E11A3E54-5501-174C-AFFD-6C6FBF0C4A66}"/>
    <hyperlink ref="G11" r:id="rId8" xr:uid="{4D81691E-2CD0-0242-9C17-EB1713BD733C}"/>
    <hyperlink ref="G12" r:id="rId9" xr:uid="{C2AE0EBE-B167-7B4C-95D6-3D2E91D97581}"/>
    <hyperlink ref="G13" r:id="rId10" xr:uid="{F8DE00B1-48E9-144E-8512-B2B3578D1FBC}"/>
    <hyperlink ref="G15" r:id="rId11" xr:uid="{4CCEC6B5-8AE2-C146-9010-0E8A48B37A32}"/>
    <hyperlink ref="G16" r:id="rId12" xr:uid="{D54CD314-B4A0-E54E-AF4F-56F45F4CFF9D}"/>
    <hyperlink ref="G17" r:id="rId13" xr:uid="{63304088-5FF0-B540-925F-14D9D268EA2D}"/>
    <hyperlink ref="G18" r:id="rId14" xr:uid="{AF07C2F5-68A8-D945-B3D4-0706FB5EB8FF}"/>
    <hyperlink ref="G21" r:id="rId15" xr:uid="{74E6DEEB-2A53-9746-9186-F1466BB0134B}"/>
    <hyperlink ref="G22" r:id="rId16" xr:uid="{E963F32D-BD37-3B43-A30F-09B27D0A6167}"/>
    <hyperlink ref="G23" r:id="rId17" xr:uid="{87B0C7B0-BCD4-4742-97D3-5BB36673C942}"/>
    <hyperlink ref="G20" r:id="rId18" display="Web" xr:uid="{A53FA2FD-1219-8F4F-BD87-8AA3268E9E56}"/>
  </hyperlinks>
  <pageMargins left="0.7" right="0.7" top="0.75" bottom="0.75" header="0.3" footer="0.3"/>
  <drawing r:id="rId19"/>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2C2A0-8BF9-A84F-82C6-F7A3F541C498}">
  <dimension ref="A1:AZ472"/>
  <sheetViews>
    <sheetView topLeftCell="E1" zoomScale="75" zoomScaleNormal="62" workbookViewId="0">
      <selection activeCell="J20" sqref="J20"/>
    </sheetView>
  </sheetViews>
  <sheetFormatPr baseColWidth="10" defaultColWidth="10.83203125" defaultRowHeight="22" customHeight="1"/>
  <cols>
    <col min="1" max="1" width="16.83203125" style="85" customWidth="1"/>
    <col min="2" max="2" width="25.6640625" style="85" customWidth="1"/>
    <col min="3" max="3" width="25.1640625" style="85" customWidth="1"/>
    <col min="4" max="4" width="16.5" style="85" customWidth="1"/>
    <col min="5" max="5" width="51.33203125" style="85" customWidth="1"/>
    <col min="6" max="6" width="11" style="85" bestFit="1" customWidth="1"/>
    <col min="7" max="7" width="16.83203125" style="85" customWidth="1"/>
    <col min="8" max="8" width="26.83203125" style="85" customWidth="1"/>
    <col min="9" max="9" width="20.83203125" style="85" customWidth="1"/>
    <col min="10" max="10" width="43.33203125" style="85" customWidth="1"/>
    <col min="11" max="11" width="12.1640625" style="85" customWidth="1"/>
    <col min="12" max="12" width="19.33203125" style="85" customWidth="1"/>
    <col min="13" max="13" width="20.6640625" style="85" customWidth="1"/>
    <col min="14" max="25" width="10.83203125" style="85" customWidth="1"/>
    <col min="26" max="26" width="10.83203125" style="87" customWidth="1"/>
    <col min="27" max="52" width="10.83203125" style="86"/>
    <col min="53" max="16384" width="10.83203125" style="85"/>
  </cols>
  <sheetData>
    <row r="1" spans="1:52" ht="22" customHeight="1">
      <c r="A1" s="176"/>
      <c r="B1" s="177"/>
      <c r="C1" s="177"/>
      <c r="D1" s="177"/>
      <c r="E1" s="177"/>
      <c r="F1" s="177"/>
      <c r="G1" s="177"/>
      <c r="H1" s="177"/>
      <c r="I1" s="177"/>
      <c r="J1" s="177"/>
      <c r="K1" s="177"/>
      <c r="L1" s="177"/>
      <c r="M1" s="177"/>
      <c r="N1" s="177"/>
      <c r="O1" s="177"/>
      <c r="P1" s="177"/>
      <c r="Q1" s="177"/>
      <c r="R1" s="177"/>
      <c r="S1" s="177"/>
      <c r="T1" s="177"/>
      <c r="U1" s="177"/>
      <c r="V1" s="177"/>
      <c r="W1" s="177"/>
      <c r="X1" s="177"/>
      <c r="Y1" s="177"/>
      <c r="Z1" s="177"/>
    </row>
    <row r="2" spans="1:52" ht="22" customHeight="1">
      <c r="A2" s="116"/>
      <c r="B2" s="117"/>
      <c r="C2" s="117"/>
      <c r="D2" s="117"/>
      <c r="E2" s="117"/>
      <c r="F2" s="117"/>
      <c r="G2" s="117"/>
      <c r="H2" s="117"/>
      <c r="I2" s="117"/>
      <c r="J2" s="117"/>
      <c r="K2" s="117"/>
      <c r="L2" s="117"/>
      <c r="M2" s="117"/>
      <c r="N2" s="117"/>
      <c r="O2" s="117"/>
      <c r="P2" s="117"/>
      <c r="Q2" s="117"/>
      <c r="R2" s="117"/>
      <c r="S2" s="117"/>
      <c r="T2" s="117"/>
      <c r="U2" s="117"/>
      <c r="V2" s="117"/>
      <c r="W2" s="117"/>
      <c r="X2" s="117"/>
      <c r="Y2" s="117"/>
      <c r="Z2" s="117"/>
    </row>
    <row r="3" spans="1:52" ht="22" customHeight="1">
      <c r="A3" s="178" t="s">
        <v>38</v>
      </c>
      <c r="B3" s="178"/>
      <c r="C3" s="178"/>
      <c r="D3" s="178"/>
      <c r="E3" s="178"/>
      <c r="F3" s="178"/>
      <c r="G3" s="178"/>
      <c r="H3" s="178"/>
      <c r="I3" s="178"/>
      <c r="J3" s="178"/>
      <c r="K3" s="178"/>
      <c r="L3" s="178"/>
      <c r="M3" s="178"/>
      <c r="N3" s="178"/>
      <c r="O3" s="178"/>
      <c r="P3" s="178"/>
      <c r="Q3" s="178"/>
      <c r="R3" s="178"/>
      <c r="S3" s="178"/>
      <c r="T3" s="178"/>
      <c r="U3" s="178"/>
      <c r="V3" s="178"/>
      <c r="W3" s="178"/>
      <c r="X3" s="178"/>
      <c r="Y3" s="178"/>
      <c r="Z3" s="178"/>
    </row>
    <row r="4" spans="1:52" ht="22" customHeight="1">
      <c r="A4" s="178" t="s">
        <v>0</v>
      </c>
      <c r="B4" s="178"/>
      <c r="C4" s="178"/>
      <c r="D4" s="178"/>
      <c r="E4" s="178"/>
      <c r="F4" s="178"/>
      <c r="G4" s="178"/>
      <c r="H4" s="178"/>
      <c r="I4" s="178"/>
      <c r="J4" s="178"/>
      <c r="K4" s="178"/>
      <c r="L4" s="178"/>
      <c r="M4" s="178"/>
      <c r="N4" s="178"/>
      <c r="O4" s="178"/>
      <c r="P4" s="178"/>
      <c r="Q4" s="178"/>
      <c r="R4" s="178"/>
      <c r="S4" s="178"/>
      <c r="T4" s="178"/>
      <c r="U4" s="178"/>
      <c r="V4" s="178"/>
      <c r="W4" s="178"/>
      <c r="X4" s="178"/>
      <c r="Y4" s="178"/>
      <c r="Z4" s="178"/>
    </row>
    <row r="5" spans="1:52" ht="22" customHeight="1">
      <c r="A5" s="179" t="s">
        <v>304</v>
      </c>
      <c r="B5" s="179"/>
      <c r="C5" s="179"/>
      <c r="D5" s="179"/>
      <c r="E5" s="179"/>
      <c r="F5" s="179"/>
      <c r="G5" s="179"/>
      <c r="H5" s="179"/>
      <c r="I5" s="179"/>
      <c r="J5" s="179"/>
      <c r="K5" s="179"/>
      <c r="L5" s="179"/>
      <c r="M5" s="179"/>
      <c r="N5" s="179"/>
      <c r="O5" s="179"/>
      <c r="P5" s="179"/>
      <c r="Q5" s="179"/>
      <c r="R5" s="179"/>
      <c r="S5" s="179"/>
      <c r="T5" s="179"/>
      <c r="U5" s="179"/>
      <c r="V5" s="179"/>
      <c r="W5" s="179"/>
      <c r="X5" s="179"/>
      <c r="Y5" s="179"/>
      <c r="Z5" s="179"/>
    </row>
    <row r="6" spans="1:52" s="104" customFormat="1" ht="44" customHeight="1">
      <c r="A6" s="186" t="s">
        <v>1</v>
      </c>
      <c r="B6" s="187"/>
      <c r="C6" s="187"/>
      <c r="D6" s="187"/>
      <c r="E6" s="187"/>
      <c r="F6" s="187"/>
      <c r="G6" s="188"/>
      <c r="H6" s="186" t="s">
        <v>209</v>
      </c>
      <c r="I6" s="187"/>
      <c r="J6" s="187"/>
      <c r="K6" s="187"/>
      <c r="L6" s="187"/>
      <c r="M6" s="188"/>
      <c r="N6" s="186" t="s">
        <v>208</v>
      </c>
      <c r="O6" s="187"/>
      <c r="P6" s="187"/>
      <c r="Q6" s="187"/>
      <c r="R6" s="187"/>
      <c r="S6" s="187"/>
      <c r="T6" s="187"/>
      <c r="U6" s="187"/>
      <c r="V6" s="187"/>
      <c r="W6" s="187"/>
      <c r="X6" s="187"/>
      <c r="Y6" s="187"/>
      <c r="Z6" s="188"/>
      <c r="AA6" s="105"/>
      <c r="AB6" s="105"/>
      <c r="AC6" s="105"/>
      <c r="AD6" s="105"/>
      <c r="AE6" s="105"/>
      <c r="AF6" s="105"/>
      <c r="AG6" s="105"/>
      <c r="AH6" s="105"/>
      <c r="AI6" s="105"/>
      <c r="AJ6" s="105"/>
      <c r="AK6" s="105"/>
      <c r="AL6" s="105"/>
      <c r="AM6" s="105"/>
      <c r="AN6" s="105"/>
      <c r="AO6" s="105"/>
      <c r="AP6" s="105"/>
      <c r="AQ6" s="105"/>
      <c r="AR6" s="105"/>
      <c r="AS6" s="105"/>
      <c r="AT6" s="105"/>
      <c r="AU6" s="105"/>
      <c r="AV6" s="105"/>
      <c r="AW6" s="105"/>
      <c r="AX6" s="105"/>
      <c r="AY6" s="105"/>
      <c r="AZ6" s="105"/>
    </row>
    <row r="7" spans="1:52" ht="50" customHeight="1">
      <c r="A7" s="194" t="s">
        <v>2</v>
      </c>
      <c r="B7" s="192" t="s">
        <v>28</v>
      </c>
      <c r="C7" s="192" t="s">
        <v>193</v>
      </c>
      <c r="D7" s="192" t="s">
        <v>3</v>
      </c>
      <c r="E7" s="192" t="s">
        <v>4</v>
      </c>
      <c r="F7" s="192" t="s">
        <v>22</v>
      </c>
      <c r="G7" s="192" t="s">
        <v>5</v>
      </c>
      <c r="H7" s="192" t="s">
        <v>6</v>
      </c>
      <c r="I7" s="192" t="s">
        <v>25</v>
      </c>
      <c r="J7" s="192" t="s">
        <v>7</v>
      </c>
      <c r="K7" s="192" t="s">
        <v>210</v>
      </c>
      <c r="L7" s="192" t="s">
        <v>8</v>
      </c>
      <c r="M7" s="192" t="s">
        <v>9</v>
      </c>
      <c r="N7" s="189" t="s">
        <v>10</v>
      </c>
      <c r="O7" s="190"/>
      <c r="P7" s="190"/>
      <c r="Q7" s="191"/>
      <c r="R7" s="189" t="s">
        <v>11</v>
      </c>
      <c r="S7" s="191"/>
      <c r="T7" s="189" t="s">
        <v>12</v>
      </c>
      <c r="U7" s="191"/>
      <c r="V7" s="189" t="s">
        <v>13</v>
      </c>
      <c r="W7" s="191"/>
      <c r="X7" s="189" t="s">
        <v>14</v>
      </c>
      <c r="Y7" s="190"/>
      <c r="Z7" s="191"/>
    </row>
    <row r="8" spans="1:52" ht="22" customHeight="1">
      <c r="A8" s="211"/>
      <c r="B8" s="199"/>
      <c r="C8" s="199"/>
      <c r="D8" s="199"/>
      <c r="E8" s="199"/>
      <c r="F8" s="199"/>
      <c r="G8" s="199"/>
      <c r="H8" s="199"/>
      <c r="I8" s="199"/>
      <c r="J8" s="199"/>
      <c r="K8" s="199"/>
      <c r="L8" s="199"/>
      <c r="M8" s="199"/>
      <c r="N8" s="115" t="s">
        <v>87</v>
      </c>
      <c r="O8" s="115">
        <v>1</v>
      </c>
      <c r="P8" s="115">
        <v>2</v>
      </c>
      <c r="Q8" s="103">
        <v>3</v>
      </c>
      <c r="R8" s="115" t="s">
        <v>15</v>
      </c>
      <c r="S8" s="115" t="s">
        <v>16</v>
      </c>
      <c r="T8" s="115" t="s">
        <v>15</v>
      </c>
      <c r="U8" s="115" t="s">
        <v>16</v>
      </c>
      <c r="V8" s="115" t="s">
        <v>15</v>
      </c>
      <c r="W8" s="115" t="s">
        <v>16</v>
      </c>
      <c r="X8" s="115" t="s">
        <v>17</v>
      </c>
      <c r="Y8" s="101" t="s">
        <v>18</v>
      </c>
      <c r="Z8" s="115" t="s">
        <v>19</v>
      </c>
      <c r="AZ8" s="85"/>
    </row>
    <row r="9" spans="1:52" s="86" customFormat="1" ht="68" customHeight="1">
      <c r="A9" s="99" t="s">
        <v>303</v>
      </c>
      <c r="B9" s="214" t="s">
        <v>293</v>
      </c>
      <c r="C9" s="210" t="s">
        <v>305</v>
      </c>
      <c r="D9" s="201" t="s">
        <v>294</v>
      </c>
      <c r="E9" s="201" t="s">
        <v>295</v>
      </c>
      <c r="F9" s="113" t="d">
        <v>2020-09-01</v>
      </c>
      <c r="G9" s="119" t="s">
        <v>148</v>
      </c>
      <c r="H9" s="118" t="s">
        <v>287</v>
      </c>
      <c r="I9" s="118" t="s">
        <v>23</v>
      </c>
      <c r="J9" s="118" t="s">
        <v>276</v>
      </c>
      <c r="K9" s="118">
        <v>1</v>
      </c>
      <c r="L9" s="120">
        <v>1500</v>
      </c>
      <c r="M9" s="120">
        <f t="shared" ref="M9:M32" si="0">L9*4</f>
        <v>6000</v>
      </c>
      <c r="N9" s="118">
        <v>1</v>
      </c>
      <c r="O9" s="118">
        <f t="shared" ref="O9:O32" si="1">IF(N9=1,1,"")</f>
        <v>1</v>
      </c>
      <c r="P9" s="118"/>
      <c r="Q9" s="118" t="str">
        <f t="shared" ref="Q9:Q32" si="2">IF(N9=3,1,"")</f>
        <v/>
      </c>
      <c r="R9" s="118">
        <v>1</v>
      </c>
      <c r="S9" s="118"/>
      <c r="T9" s="118">
        <v>1</v>
      </c>
      <c r="U9" s="118"/>
      <c r="V9" s="118">
        <v>1</v>
      </c>
      <c r="W9" s="118"/>
      <c r="X9" s="118">
        <v>1</v>
      </c>
      <c r="Y9" s="118"/>
      <c r="Z9" s="118"/>
    </row>
    <row r="10" spans="1:52" s="86" customFormat="1" ht="68" customHeight="1">
      <c r="A10" s="99" t="s">
        <v>303</v>
      </c>
      <c r="B10" s="214"/>
      <c r="C10" s="212"/>
      <c r="D10" s="202"/>
      <c r="E10" s="202"/>
      <c r="F10" s="113" t="d">
        <v>2020-09-01</v>
      </c>
      <c r="G10" s="119" t="s">
        <v>148</v>
      </c>
      <c r="H10" s="118" t="s">
        <v>313</v>
      </c>
      <c r="I10" s="118" t="s">
        <v>23</v>
      </c>
      <c r="J10" s="118" t="s">
        <v>276</v>
      </c>
      <c r="K10" s="118">
        <v>2</v>
      </c>
      <c r="L10" s="120">
        <v>1500</v>
      </c>
      <c r="M10" s="120">
        <f t="shared" ref="M10:M11" si="3">L10*4</f>
        <v>6000</v>
      </c>
      <c r="N10" s="118">
        <v>1</v>
      </c>
      <c r="O10" s="118">
        <f t="shared" si="1"/>
        <v>1</v>
      </c>
      <c r="P10" s="118"/>
      <c r="Q10" s="118" t="str">
        <f t="shared" si="2"/>
        <v/>
      </c>
      <c r="R10" s="118">
        <v>1</v>
      </c>
      <c r="S10" s="118"/>
      <c r="T10" s="118">
        <v>1</v>
      </c>
      <c r="U10" s="118"/>
      <c r="V10" s="118">
        <v>1</v>
      </c>
      <c r="W10" s="118"/>
      <c r="X10" s="118">
        <v>1</v>
      </c>
      <c r="Y10" s="118"/>
      <c r="Z10" s="118"/>
    </row>
    <row r="11" spans="1:52" s="86" customFormat="1" ht="68" customHeight="1">
      <c r="A11" s="99" t="s">
        <v>303</v>
      </c>
      <c r="B11" s="214"/>
      <c r="C11" s="212"/>
      <c r="D11" s="203"/>
      <c r="E11" s="203"/>
      <c r="F11" s="113" t="d">
        <v>2020-09-01</v>
      </c>
      <c r="G11" s="119" t="s">
        <v>148</v>
      </c>
      <c r="H11" s="118" t="s">
        <v>310</v>
      </c>
      <c r="I11" s="118" t="s">
        <v>23</v>
      </c>
      <c r="J11" s="118" t="s">
        <v>276</v>
      </c>
      <c r="K11" s="118">
        <v>3</v>
      </c>
      <c r="L11" s="120">
        <v>1500</v>
      </c>
      <c r="M11" s="120">
        <f t="shared" si="3"/>
        <v>6000</v>
      </c>
      <c r="N11" s="118">
        <v>1</v>
      </c>
      <c r="O11" s="118">
        <f t="shared" si="1"/>
        <v>1</v>
      </c>
      <c r="P11" s="118"/>
      <c r="Q11" s="118" t="str">
        <f t="shared" si="2"/>
        <v/>
      </c>
      <c r="R11" s="118">
        <v>1</v>
      </c>
      <c r="S11" s="118"/>
      <c r="T11" s="118">
        <v>1</v>
      </c>
      <c r="U11" s="118"/>
      <c r="V11" s="118">
        <v>1</v>
      </c>
      <c r="W11" s="118"/>
      <c r="X11" s="118">
        <v>1</v>
      </c>
      <c r="Y11" s="118"/>
      <c r="Z11" s="118"/>
    </row>
    <row r="12" spans="1:52" s="86" customFormat="1" ht="68" customHeight="1">
      <c r="A12" s="99" t="s">
        <v>303</v>
      </c>
      <c r="B12" s="214"/>
      <c r="C12" s="212"/>
      <c r="D12" s="202"/>
      <c r="E12" s="202"/>
      <c r="F12" s="113" t="d">
        <v>2020-09-02</v>
      </c>
      <c r="G12" s="119" t="s">
        <v>148</v>
      </c>
      <c r="H12" s="118" t="s">
        <v>296</v>
      </c>
      <c r="I12" s="118" t="s">
        <v>23</v>
      </c>
      <c r="J12" s="118" t="s">
        <v>276</v>
      </c>
      <c r="K12" s="121">
        <v>4</v>
      </c>
      <c r="L12" s="120">
        <f t="shared" ref="L12:L16" si="4">IF(N12=3, 750, IF(N12=1, 1000, ""))</f>
        <v>750</v>
      </c>
      <c r="M12" s="120">
        <f t="shared" si="0"/>
        <v>3000</v>
      </c>
      <c r="N12" s="118">
        <v>3</v>
      </c>
      <c r="O12" s="118" t="str">
        <f t="shared" si="1"/>
        <v/>
      </c>
      <c r="P12" s="118"/>
      <c r="Q12" s="118">
        <f t="shared" si="2"/>
        <v>1</v>
      </c>
      <c r="R12" s="118">
        <v>1</v>
      </c>
      <c r="S12" s="118"/>
      <c r="T12" s="118">
        <v>1</v>
      </c>
      <c r="U12" s="118"/>
      <c r="V12" s="118">
        <v>1</v>
      </c>
      <c r="W12" s="118"/>
      <c r="X12" s="118">
        <v>1</v>
      </c>
      <c r="Y12" s="118"/>
      <c r="Z12" s="118"/>
    </row>
    <row r="13" spans="1:52" s="86" customFormat="1" ht="68" customHeight="1">
      <c r="A13" s="99" t="s">
        <v>303</v>
      </c>
      <c r="B13" s="214"/>
      <c r="C13" s="212"/>
      <c r="D13" s="203"/>
      <c r="E13" s="203"/>
      <c r="F13" s="113" t="d">
        <v>2020-09-07</v>
      </c>
      <c r="G13" s="119" t="s">
        <v>148</v>
      </c>
      <c r="H13" s="118" t="s">
        <v>44</v>
      </c>
      <c r="I13" s="118" t="s">
        <v>23</v>
      </c>
      <c r="J13" s="118" t="s">
        <v>297</v>
      </c>
      <c r="K13" s="121">
        <v>5</v>
      </c>
      <c r="L13" s="120">
        <f t="shared" si="4"/>
        <v>750</v>
      </c>
      <c r="M13" s="120">
        <f t="shared" si="0"/>
        <v>3000</v>
      </c>
      <c r="N13" s="118">
        <v>3</v>
      </c>
      <c r="O13" s="118" t="str">
        <f t="shared" si="1"/>
        <v/>
      </c>
      <c r="P13" s="118"/>
      <c r="Q13" s="118">
        <f t="shared" si="2"/>
        <v>1</v>
      </c>
      <c r="R13" s="118">
        <v>1</v>
      </c>
      <c r="S13" s="118"/>
      <c r="T13" s="118">
        <v>1</v>
      </c>
      <c r="U13" s="118"/>
      <c r="V13" s="118">
        <v>1</v>
      </c>
      <c r="W13" s="118"/>
      <c r="X13" s="118">
        <v>1</v>
      </c>
      <c r="Y13" s="118"/>
      <c r="Z13" s="118"/>
    </row>
    <row r="14" spans="1:52" s="86" customFormat="1" ht="81" customHeight="1">
      <c r="A14" s="99" t="s">
        <v>303</v>
      </c>
      <c r="B14" s="214"/>
      <c r="C14" s="212"/>
      <c r="D14" s="201" t="s">
        <v>212</v>
      </c>
      <c r="E14" s="201" t="s">
        <v>298</v>
      </c>
      <c r="F14" s="113" t="d">
        <v>2020-09-28</v>
      </c>
      <c r="G14" s="119" t="s">
        <v>148</v>
      </c>
      <c r="H14" s="118" t="s">
        <v>299</v>
      </c>
      <c r="I14" s="118" t="s">
        <v>23</v>
      </c>
      <c r="J14" s="118" t="s">
        <v>307</v>
      </c>
      <c r="K14" s="121">
        <v>6</v>
      </c>
      <c r="L14" s="120">
        <f t="shared" si="4"/>
        <v>750</v>
      </c>
      <c r="M14" s="120">
        <f t="shared" si="0"/>
        <v>3000</v>
      </c>
      <c r="N14" s="118">
        <v>3</v>
      </c>
      <c r="O14" s="118" t="str">
        <f t="shared" si="1"/>
        <v/>
      </c>
      <c r="P14" s="118"/>
      <c r="Q14" s="118">
        <f t="shared" si="2"/>
        <v>1</v>
      </c>
      <c r="R14" s="118">
        <v>1</v>
      </c>
      <c r="S14" s="118"/>
      <c r="T14" s="118">
        <v>1</v>
      </c>
      <c r="U14" s="118"/>
      <c r="V14" s="118">
        <v>1</v>
      </c>
      <c r="W14" s="118"/>
      <c r="X14" s="118">
        <v>1</v>
      </c>
      <c r="Y14" s="118"/>
      <c r="Z14" s="118"/>
    </row>
    <row r="15" spans="1:52" s="86" customFormat="1" ht="68" customHeight="1">
      <c r="A15" s="99" t="s">
        <v>303</v>
      </c>
      <c r="B15" s="214"/>
      <c r="C15" s="212"/>
      <c r="D15" s="202"/>
      <c r="E15" s="202"/>
      <c r="F15" s="113" t="d">
        <v>2020-09-28</v>
      </c>
      <c r="G15" s="119" t="s">
        <v>148</v>
      </c>
      <c r="H15" s="118" t="s">
        <v>300</v>
      </c>
      <c r="I15" s="118" t="s">
        <v>23</v>
      </c>
      <c r="J15" s="118" t="s">
        <v>298</v>
      </c>
      <c r="K15" s="121">
        <v>7</v>
      </c>
      <c r="L15" s="120">
        <f t="shared" si="4"/>
        <v>750</v>
      </c>
      <c r="M15" s="120">
        <f t="shared" si="0"/>
        <v>3000</v>
      </c>
      <c r="N15" s="118">
        <v>3</v>
      </c>
      <c r="O15" s="118" t="str">
        <f t="shared" si="1"/>
        <v/>
      </c>
      <c r="P15" s="118"/>
      <c r="Q15" s="118">
        <f t="shared" si="2"/>
        <v>1</v>
      </c>
      <c r="R15" s="118">
        <v>1</v>
      </c>
      <c r="S15" s="118"/>
      <c r="T15" s="118">
        <v>1</v>
      </c>
      <c r="U15" s="118"/>
      <c r="V15" s="118">
        <v>1</v>
      </c>
      <c r="W15" s="118"/>
      <c r="X15" s="118">
        <v>1</v>
      </c>
      <c r="Y15" s="118"/>
      <c r="Z15" s="118"/>
    </row>
    <row r="16" spans="1:52" s="86" customFormat="1" ht="68" customHeight="1">
      <c r="A16" s="99" t="s">
        <v>303</v>
      </c>
      <c r="B16" s="214"/>
      <c r="C16" s="212"/>
      <c r="D16" s="202"/>
      <c r="E16" s="202"/>
      <c r="F16" s="113" t="d">
        <v>2020-09-28</v>
      </c>
      <c r="G16" s="119" t="s">
        <v>148</v>
      </c>
      <c r="H16" s="118" t="s">
        <v>277</v>
      </c>
      <c r="I16" s="118" t="s">
        <v>23</v>
      </c>
      <c r="J16" s="118" t="s">
        <v>308</v>
      </c>
      <c r="K16" s="121">
        <v>8</v>
      </c>
      <c r="L16" s="120">
        <f t="shared" si="4"/>
        <v>750</v>
      </c>
      <c r="M16" s="120">
        <f t="shared" si="0"/>
        <v>3000</v>
      </c>
      <c r="N16" s="118">
        <v>3</v>
      </c>
      <c r="O16" s="118" t="str">
        <f t="shared" si="1"/>
        <v/>
      </c>
      <c r="P16" s="118"/>
      <c r="Q16" s="118">
        <f t="shared" si="2"/>
        <v>1</v>
      </c>
      <c r="R16" s="118">
        <v>1</v>
      </c>
      <c r="S16" s="118"/>
      <c r="T16" s="118">
        <v>1</v>
      </c>
      <c r="U16" s="118"/>
      <c r="V16" s="118">
        <v>1</v>
      </c>
      <c r="W16" s="118"/>
      <c r="X16" s="118">
        <v>1</v>
      </c>
      <c r="Y16" s="118"/>
      <c r="Z16" s="118"/>
    </row>
    <row r="17" spans="1:26" s="86" customFormat="1" ht="68" customHeight="1">
      <c r="A17" s="99" t="s">
        <v>303</v>
      </c>
      <c r="B17" s="214"/>
      <c r="C17" s="212"/>
      <c r="D17" s="202"/>
      <c r="E17" s="202"/>
      <c r="F17" s="113" t="d">
        <v>2020-09-28</v>
      </c>
      <c r="G17" s="119" t="s">
        <v>157</v>
      </c>
      <c r="H17" s="118" t="s">
        <v>277</v>
      </c>
      <c r="I17" s="118" t="s">
        <v>216</v>
      </c>
      <c r="J17" s="118" t="s">
        <v>298</v>
      </c>
      <c r="K17" s="121">
        <v>9</v>
      </c>
      <c r="L17" s="120">
        <v>500</v>
      </c>
      <c r="M17" s="120">
        <f t="shared" si="0"/>
        <v>2000</v>
      </c>
      <c r="N17" s="118">
        <v>3</v>
      </c>
      <c r="O17" s="118" t="str">
        <f t="shared" si="1"/>
        <v/>
      </c>
      <c r="P17" s="118"/>
      <c r="Q17" s="118">
        <f t="shared" si="2"/>
        <v>1</v>
      </c>
      <c r="R17" s="118">
        <v>1</v>
      </c>
      <c r="S17" s="118"/>
      <c r="T17" s="118">
        <v>1</v>
      </c>
      <c r="U17" s="118"/>
      <c r="V17" s="118">
        <v>1</v>
      </c>
      <c r="W17" s="118"/>
      <c r="X17" s="118">
        <v>1</v>
      </c>
      <c r="Y17" s="118"/>
      <c r="Z17" s="118"/>
    </row>
    <row r="18" spans="1:26" s="86" customFormat="1" ht="68" customHeight="1">
      <c r="A18" s="99" t="s">
        <v>303</v>
      </c>
      <c r="B18" s="214"/>
      <c r="C18" s="212"/>
      <c r="D18" s="202"/>
      <c r="E18" s="202"/>
      <c r="F18" s="113" t="d">
        <v>2020-09-28</v>
      </c>
      <c r="G18" s="119" t="s">
        <v>100</v>
      </c>
      <c r="H18" s="118" t="s">
        <v>277</v>
      </c>
      <c r="I18" s="118" t="s">
        <v>216</v>
      </c>
      <c r="J18" s="118" t="s">
        <v>298</v>
      </c>
      <c r="K18" s="121">
        <v>10</v>
      </c>
      <c r="L18" s="120">
        <v>500</v>
      </c>
      <c r="M18" s="120">
        <f t="shared" si="0"/>
        <v>2000</v>
      </c>
      <c r="N18" s="118">
        <v>3</v>
      </c>
      <c r="O18" s="118" t="str">
        <f t="shared" si="1"/>
        <v/>
      </c>
      <c r="P18" s="118"/>
      <c r="Q18" s="118">
        <f t="shared" si="2"/>
        <v>1</v>
      </c>
      <c r="R18" s="118">
        <v>1</v>
      </c>
      <c r="S18" s="118"/>
      <c r="T18" s="118">
        <v>1</v>
      </c>
      <c r="U18" s="118"/>
      <c r="V18" s="118">
        <v>1</v>
      </c>
      <c r="W18" s="118"/>
      <c r="X18" s="118">
        <v>1</v>
      </c>
      <c r="Y18" s="118"/>
      <c r="Z18" s="118"/>
    </row>
    <row r="19" spans="1:26" s="86" customFormat="1" ht="68" customHeight="1">
      <c r="A19" s="99" t="s">
        <v>303</v>
      </c>
      <c r="B19" s="214"/>
      <c r="C19" s="212"/>
      <c r="D19" s="202"/>
      <c r="E19" s="202"/>
      <c r="F19" s="113" t="d">
        <v>2020-09-28</v>
      </c>
      <c r="G19" s="119" t="s">
        <v>157</v>
      </c>
      <c r="H19" s="118" t="s">
        <v>300</v>
      </c>
      <c r="I19" s="118" t="s">
        <v>216</v>
      </c>
      <c r="J19" s="118" t="s">
        <v>298</v>
      </c>
      <c r="K19" s="121">
        <v>11</v>
      </c>
      <c r="L19" s="120">
        <v>500</v>
      </c>
      <c r="M19" s="120">
        <f t="shared" si="0"/>
        <v>2000</v>
      </c>
      <c r="N19" s="118">
        <v>3</v>
      </c>
      <c r="O19" s="118" t="str">
        <f t="shared" si="1"/>
        <v/>
      </c>
      <c r="P19" s="118"/>
      <c r="Q19" s="118">
        <f t="shared" si="2"/>
        <v>1</v>
      </c>
      <c r="R19" s="118">
        <v>1</v>
      </c>
      <c r="S19" s="118"/>
      <c r="T19" s="118">
        <v>1</v>
      </c>
      <c r="U19" s="118"/>
      <c r="V19" s="118">
        <v>1</v>
      </c>
      <c r="W19" s="118"/>
      <c r="X19" s="118">
        <v>1</v>
      </c>
      <c r="Y19" s="118"/>
      <c r="Z19" s="118"/>
    </row>
    <row r="20" spans="1:26" s="86" customFormat="1" ht="68" customHeight="1">
      <c r="A20" s="99" t="s">
        <v>303</v>
      </c>
      <c r="B20" s="214"/>
      <c r="C20" s="212"/>
      <c r="D20" s="202"/>
      <c r="E20" s="202"/>
      <c r="F20" s="113" t="d">
        <v>2020-09-29</v>
      </c>
      <c r="G20" s="119" t="s">
        <v>148</v>
      </c>
      <c r="H20" s="118" t="s">
        <v>280</v>
      </c>
      <c r="I20" s="118" t="s">
        <v>23</v>
      </c>
      <c r="J20" s="118" t="s">
        <v>309</v>
      </c>
      <c r="K20" s="121">
        <v>12</v>
      </c>
      <c r="L20" s="120">
        <f>IF(N20=3, 750, IF(N20=1, 1000, ""))</f>
        <v>750</v>
      </c>
      <c r="M20" s="120">
        <f t="shared" si="0"/>
        <v>3000</v>
      </c>
      <c r="N20" s="118">
        <v>3</v>
      </c>
      <c r="O20" s="118" t="str">
        <f t="shared" si="1"/>
        <v/>
      </c>
      <c r="P20" s="118"/>
      <c r="Q20" s="118">
        <f t="shared" si="2"/>
        <v>1</v>
      </c>
      <c r="R20" s="118">
        <v>1</v>
      </c>
      <c r="S20" s="118"/>
      <c r="T20" s="118">
        <v>1</v>
      </c>
      <c r="U20" s="118"/>
      <c r="V20" s="118">
        <v>1</v>
      </c>
      <c r="W20" s="118"/>
      <c r="X20" s="118">
        <v>1</v>
      </c>
      <c r="Y20" s="118"/>
      <c r="Z20" s="118"/>
    </row>
    <row r="21" spans="1:26" s="86" customFormat="1" ht="68" customHeight="1">
      <c r="A21" s="99" t="s">
        <v>303</v>
      </c>
      <c r="B21" s="214"/>
      <c r="C21" s="212"/>
      <c r="D21" s="202"/>
      <c r="E21" s="202"/>
      <c r="F21" s="113" t="d">
        <v>2020-09-29</v>
      </c>
      <c r="G21" s="119" t="s">
        <v>148</v>
      </c>
      <c r="H21" s="118" t="s">
        <v>315</v>
      </c>
      <c r="I21" s="118" t="s">
        <v>23</v>
      </c>
      <c r="J21" s="118" t="s">
        <v>298</v>
      </c>
      <c r="K21" s="121">
        <v>13</v>
      </c>
      <c r="L21" s="120">
        <v>1500</v>
      </c>
      <c r="M21" s="120">
        <f t="shared" ref="M21:M23" si="5">L21*4</f>
        <v>6000</v>
      </c>
      <c r="N21" s="118">
        <v>1</v>
      </c>
      <c r="O21" s="118">
        <f t="shared" si="1"/>
        <v>1</v>
      </c>
      <c r="P21" s="118"/>
      <c r="Q21" s="118" t="str">
        <f t="shared" si="2"/>
        <v/>
      </c>
      <c r="R21" s="118">
        <v>1</v>
      </c>
      <c r="S21" s="118"/>
      <c r="T21" s="118">
        <v>1</v>
      </c>
      <c r="U21" s="118"/>
      <c r="V21" s="118">
        <v>1</v>
      </c>
      <c r="W21" s="118"/>
      <c r="X21" s="118">
        <v>1</v>
      </c>
      <c r="Y21" s="118"/>
      <c r="Z21" s="118"/>
    </row>
    <row r="22" spans="1:26" s="86" customFormat="1" ht="81" customHeight="1">
      <c r="A22" s="99" t="s">
        <v>303</v>
      </c>
      <c r="B22" s="214"/>
      <c r="C22" s="212"/>
      <c r="D22" s="202"/>
      <c r="E22" s="202"/>
      <c r="F22" s="113" t="d">
        <v>2020-09-29</v>
      </c>
      <c r="G22" s="119" t="s">
        <v>148</v>
      </c>
      <c r="H22" s="118" t="s">
        <v>314</v>
      </c>
      <c r="I22" s="118" t="s">
        <v>23</v>
      </c>
      <c r="J22" s="118" t="s">
        <v>301</v>
      </c>
      <c r="K22" s="121">
        <v>14</v>
      </c>
      <c r="L22" s="120">
        <v>1500</v>
      </c>
      <c r="M22" s="120">
        <f t="shared" si="5"/>
        <v>6000</v>
      </c>
      <c r="N22" s="118">
        <v>1</v>
      </c>
      <c r="O22" s="118">
        <f t="shared" si="1"/>
        <v>1</v>
      </c>
      <c r="P22" s="118"/>
      <c r="Q22" s="118" t="str">
        <f t="shared" si="2"/>
        <v/>
      </c>
      <c r="R22" s="118">
        <v>1</v>
      </c>
      <c r="S22" s="118"/>
      <c r="T22" s="118">
        <v>1</v>
      </c>
      <c r="U22" s="118"/>
      <c r="V22" s="118">
        <v>1</v>
      </c>
      <c r="W22" s="118"/>
      <c r="X22" s="118">
        <v>1</v>
      </c>
      <c r="Y22" s="118"/>
      <c r="Z22" s="118"/>
    </row>
    <row r="23" spans="1:26" s="86" customFormat="1" ht="81" customHeight="1">
      <c r="A23" s="99" t="s">
        <v>303</v>
      </c>
      <c r="B23" s="214"/>
      <c r="C23" s="212"/>
      <c r="D23" s="202"/>
      <c r="E23" s="202"/>
      <c r="F23" s="113" t="d">
        <v>2020-09-29</v>
      </c>
      <c r="G23" s="119" t="s">
        <v>148</v>
      </c>
      <c r="H23" s="118" t="s">
        <v>311</v>
      </c>
      <c r="I23" s="118" t="s">
        <v>23</v>
      </c>
      <c r="J23" s="118" t="s">
        <v>298</v>
      </c>
      <c r="K23" s="121">
        <v>15</v>
      </c>
      <c r="L23" s="120">
        <v>1500</v>
      </c>
      <c r="M23" s="120">
        <f t="shared" si="5"/>
        <v>6000</v>
      </c>
      <c r="N23" s="118">
        <v>1</v>
      </c>
      <c r="O23" s="118">
        <f t="shared" si="1"/>
        <v>1</v>
      </c>
      <c r="P23" s="118"/>
      <c r="Q23" s="118" t="str">
        <f t="shared" si="2"/>
        <v/>
      </c>
      <c r="R23" s="118">
        <v>1</v>
      </c>
      <c r="S23" s="118"/>
      <c r="T23" s="118">
        <v>1</v>
      </c>
      <c r="U23" s="118"/>
      <c r="V23" s="118">
        <v>1</v>
      </c>
      <c r="W23" s="118"/>
      <c r="X23" s="118">
        <v>1</v>
      </c>
      <c r="Y23" s="118"/>
      <c r="Z23" s="118"/>
    </row>
    <row r="24" spans="1:26" s="86" customFormat="1" ht="68" customHeight="1">
      <c r="A24" s="99" t="s">
        <v>303</v>
      </c>
      <c r="B24" s="214"/>
      <c r="C24" s="212"/>
      <c r="D24" s="202"/>
      <c r="E24" s="202"/>
      <c r="F24" s="113" t="d">
        <v>2020-09-29</v>
      </c>
      <c r="G24" s="119" t="s">
        <v>148</v>
      </c>
      <c r="H24" s="118" t="s">
        <v>54</v>
      </c>
      <c r="I24" s="118" t="s">
        <v>23</v>
      </c>
      <c r="J24" s="118" t="s">
        <v>298</v>
      </c>
      <c r="K24" s="121">
        <v>16</v>
      </c>
      <c r="L24" s="120">
        <f>IF(N24=3, 750, IF(N24=1, 1000, ""))</f>
        <v>750</v>
      </c>
      <c r="M24" s="120">
        <f t="shared" si="0"/>
        <v>3000</v>
      </c>
      <c r="N24" s="118">
        <v>3</v>
      </c>
      <c r="O24" s="118" t="str">
        <f t="shared" si="1"/>
        <v/>
      </c>
      <c r="P24" s="118"/>
      <c r="Q24" s="118">
        <f t="shared" si="2"/>
        <v>1</v>
      </c>
      <c r="R24" s="118">
        <v>1</v>
      </c>
      <c r="S24" s="118"/>
      <c r="T24" s="118">
        <v>1</v>
      </c>
      <c r="U24" s="118"/>
      <c r="V24" s="118">
        <v>1</v>
      </c>
      <c r="W24" s="118"/>
      <c r="X24" s="118">
        <v>1</v>
      </c>
      <c r="Y24" s="118"/>
      <c r="Z24" s="118"/>
    </row>
    <row r="25" spans="1:26" s="86" customFormat="1" ht="68" customHeight="1">
      <c r="A25" s="99" t="s">
        <v>303</v>
      </c>
      <c r="B25" s="214"/>
      <c r="C25" s="212"/>
      <c r="D25" s="202"/>
      <c r="E25" s="202"/>
      <c r="F25" s="113" t="d">
        <v>2020-09-29</v>
      </c>
      <c r="G25" s="119" t="s">
        <v>157</v>
      </c>
      <c r="H25" s="118" t="s">
        <v>54</v>
      </c>
      <c r="I25" s="118" t="s">
        <v>216</v>
      </c>
      <c r="J25" s="118" t="s">
        <v>298</v>
      </c>
      <c r="K25" s="121">
        <v>17</v>
      </c>
      <c r="L25" s="120">
        <v>500</v>
      </c>
      <c r="M25" s="120">
        <f t="shared" si="0"/>
        <v>2000</v>
      </c>
      <c r="N25" s="118">
        <v>3</v>
      </c>
      <c r="O25" s="118" t="str">
        <f t="shared" si="1"/>
        <v/>
      </c>
      <c r="P25" s="118"/>
      <c r="Q25" s="118">
        <f t="shared" si="2"/>
        <v>1</v>
      </c>
      <c r="R25" s="118">
        <v>1</v>
      </c>
      <c r="S25" s="118"/>
      <c r="T25" s="118">
        <v>1</v>
      </c>
      <c r="U25" s="118"/>
      <c r="V25" s="118">
        <v>1</v>
      </c>
      <c r="W25" s="118"/>
      <c r="X25" s="118">
        <v>1</v>
      </c>
      <c r="Y25" s="118"/>
      <c r="Z25" s="118"/>
    </row>
    <row r="26" spans="1:26" s="86" customFormat="1" ht="68" customHeight="1">
      <c r="A26" s="99" t="s">
        <v>303</v>
      </c>
      <c r="B26" s="214"/>
      <c r="C26" s="212"/>
      <c r="D26" s="202"/>
      <c r="E26" s="202"/>
      <c r="F26" s="113" t="d">
        <v>2020-09-29</v>
      </c>
      <c r="G26" s="119" t="s">
        <v>157</v>
      </c>
      <c r="H26" s="118" t="s">
        <v>314</v>
      </c>
      <c r="I26" s="118" t="s">
        <v>216</v>
      </c>
      <c r="J26" s="118" t="s">
        <v>298</v>
      </c>
      <c r="K26" s="121">
        <v>18</v>
      </c>
      <c r="L26" s="120">
        <v>1500</v>
      </c>
      <c r="M26" s="120">
        <f t="shared" ref="M26" si="6">L26*4</f>
        <v>6000</v>
      </c>
      <c r="N26" s="118">
        <v>1</v>
      </c>
      <c r="O26" s="118">
        <f t="shared" si="1"/>
        <v>1</v>
      </c>
      <c r="P26" s="118"/>
      <c r="Q26" s="118" t="str">
        <f t="shared" si="2"/>
        <v/>
      </c>
      <c r="R26" s="118">
        <v>1</v>
      </c>
      <c r="S26" s="118"/>
      <c r="T26" s="118">
        <v>1</v>
      </c>
      <c r="U26" s="118"/>
      <c r="V26" s="118">
        <v>1</v>
      </c>
      <c r="W26" s="118"/>
      <c r="X26" s="118">
        <v>1</v>
      </c>
      <c r="Y26" s="118"/>
      <c r="Z26" s="118"/>
    </row>
    <row r="27" spans="1:26" s="86" customFormat="1" ht="68" customHeight="1">
      <c r="A27" s="99" t="s">
        <v>303</v>
      </c>
      <c r="B27" s="214"/>
      <c r="C27" s="212"/>
      <c r="D27" s="202"/>
      <c r="E27" s="202"/>
      <c r="F27" s="113" t="d">
        <v>2020-09-29</v>
      </c>
      <c r="G27" s="119" t="s">
        <v>157</v>
      </c>
      <c r="H27" s="118" t="s">
        <v>280</v>
      </c>
      <c r="I27" s="118" t="s">
        <v>216</v>
      </c>
      <c r="J27" s="118" t="s">
        <v>298</v>
      </c>
      <c r="K27" s="121">
        <v>19</v>
      </c>
      <c r="L27" s="120">
        <v>500</v>
      </c>
      <c r="M27" s="120">
        <f t="shared" si="0"/>
        <v>2000</v>
      </c>
      <c r="N27" s="118">
        <v>3</v>
      </c>
      <c r="O27" s="118" t="str">
        <f t="shared" si="1"/>
        <v/>
      </c>
      <c r="P27" s="118"/>
      <c r="Q27" s="118">
        <f t="shared" si="2"/>
        <v>1</v>
      </c>
      <c r="R27" s="118">
        <v>1</v>
      </c>
      <c r="S27" s="118"/>
      <c r="T27" s="118">
        <v>1</v>
      </c>
      <c r="U27" s="118"/>
      <c r="V27" s="118">
        <v>1</v>
      </c>
      <c r="W27" s="118"/>
      <c r="X27" s="118">
        <v>1</v>
      </c>
      <c r="Y27" s="118"/>
      <c r="Z27" s="118"/>
    </row>
    <row r="28" spans="1:26" s="86" customFormat="1" ht="68" customHeight="1">
      <c r="A28" s="99" t="s">
        <v>303</v>
      </c>
      <c r="B28" s="214"/>
      <c r="C28" s="212"/>
      <c r="D28" s="202"/>
      <c r="E28" s="202"/>
      <c r="F28" s="113" t="d">
        <v>2020-09-30</v>
      </c>
      <c r="G28" s="122" t="s">
        <v>169</v>
      </c>
      <c r="H28" s="118" t="s">
        <v>46</v>
      </c>
      <c r="I28" s="118" t="s">
        <v>306</v>
      </c>
      <c r="J28" s="118" t="s">
        <v>302</v>
      </c>
      <c r="K28" s="121">
        <v>20</v>
      </c>
      <c r="L28" s="120">
        <v>989.8</v>
      </c>
      <c r="M28" s="120">
        <f t="shared" si="0"/>
        <v>3959.2</v>
      </c>
      <c r="N28" s="118">
        <v>1</v>
      </c>
      <c r="O28" s="118">
        <f t="shared" si="1"/>
        <v>1</v>
      </c>
      <c r="P28" s="118"/>
      <c r="Q28" s="118" t="str">
        <f t="shared" si="2"/>
        <v/>
      </c>
      <c r="R28" s="118">
        <v>1</v>
      </c>
      <c r="S28" s="118"/>
      <c r="T28" s="118">
        <v>1</v>
      </c>
      <c r="U28" s="118"/>
      <c r="V28" s="118">
        <v>1</v>
      </c>
      <c r="W28" s="118"/>
      <c r="X28" s="118">
        <v>1</v>
      </c>
      <c r="Y28" s="118"/>
      <c r="Z28" s="118"/>
    </row>
    <row r="29" spans="1:26" ht="67" customHeight="1">
      <c r="A29" s="99" t="s">
        <v>303</v>
      </c>
      <c r="B29" s="214"/>
      <c r="C29" s="212"/>
      <c r="D29" s="202"/>
      <c r="E29" s="202"/>
      <c r="F29" s="113" t="d">
        <v>2020-09-30</v>
      </c>
      <c r="G29" s="119" t="s">
        <v>148</v>
      </c>
      <c r="H29" s="121" t="s">
        <v>310</v>
      </c>
      <c r="I29" s="118" t="s">
        <v>23</v>
      </c>
      <c r="J29" s="118" t="s">
        <v>298</v>
      </c>
      <c r="K29" s="121">
        <v>21</v>
      </c>
      <c r="L29" s="120">
        <v>1500</v>
      </c>
      <c r="M29" s="120">
        <f t="shared" ref="M29:M30" si="7">L29*4</f>
        <v>6000</v>
      </c>
      <c r="N29" s="118">
        <v>1</v>
      </c>
      <c r="O29" s="118">
        <f t="shared" si="1"/>
        <v>1</v>
      </c>
      <c r="P29" s="118"/>
      <c r="Q29" s="118" t="str">
        <f t="shared" si="2"/>
        <v/>
      </c>
      <c r="R29" s="118">
        <v>1</v>
      </c>
      <c r="S29" s="118"/>
      <c r="T29" s="118">
        <v>1</v>
      </c>
      <c r="U29" s="118"/>
      <c r="V29" s="118">
        <v>1</v>
      </c>
      <c r="W29" s="118"/>
      <c r="X29" s="118">
        <v>1</v>
      </c>
      <c r="Y29" s="118"/>
      <c r="Z29" s="118"/>
    </row>
    <row r="30" spans="1:26" s="86" customFormat="1" ht="67" customHeight="1">
      <c r="A30" s="99" t="s">
        <v>303</v>
      </c>
      <c r="B30" s="214"/>
      <c r="C30" s="212"/>
      <c r="D30" s="202"/>
      <c r="E30" s="202"/>
      <c r="F30" s="113" t="d">
        <v>2020-09-30</v>
      </c>
      <c r="G30" s="119" t="s">
        <v>148</v>
      </c>
      <c r="H30" s="118" t="s">
        <v>312</v>
      </c>
      <c r="I30" s="118" t="s">
        <v>23</v>
      </c>
      <c r="J30" s="118" t="s">
        <v>298</v>
      </c>
      <c r="K30" s="121">
        <v>22</v>
      </c>
      <c r="L30" s="120">
        <v>1500</v>
      </c>
      <c r="M30" s="120">
        <f t="shared" si="7"/>
        <v>6000</v>
      </c>
      <c r="N30" s="118">
        <v>1</v>
      </c>
      <c r="O30" s="118">
        <f t="shared" si="1"/>
        <v>1</v>
      </c>
      <c r="P30" s="118"/>
      <c r="Q30" s="118" t="str">
        <f t="shared" si="2"/>
        <v/>
      </c>
      <c r="R30" s="118">
        <v>1</v>
      </c>
      <c r="S30" s="118"/>
      <c r="T30" s="118">
        <v>1</v>
      </c>
      <c r="U30" s="118"/>
      <c r="V30" s="118">
        <v>1</v>
      </c>
      <c r="W30" s="118"/>
      <c r="X30" s="118">
        <v>1</v>
      </c>
      <c r="Y30" s="118"/>
      <c r="Z30" s="118"/>
    </row>
    <row r="31" spans="1:26" s="86" customFormat="1" ht="67" customHeight="1">
      <c r="A31" s="99" t="s">
        <v>303</v>
      </c>
      <c r="B31" s="214"/>
      <c r="C31" s="212"/>
      <c r="D31" s="202"/>
      <c r="E31" s="202"/>
      <c r="F31" s="113" t="d">
        <v>2020-09-30</v>
      </c>
      <c r="G31" s="119" t="s">
        <v>148</v>
      </c>
      <c r="H31" s="118" t="s">
        <v>46</v>
      </c>
      <c r="I31" s="118" t="s">
        <v>23</v>
      </c>
      <c r="J31" s="118" t="s">
        <v>302</v>
      </c>
      <c r="K31" s="121">
        <v>23</v>
      </c>
      <c r="L31" s="120">
        <f>IF(N31=3, 750, IF(N31=1, 1000, ""))</f>
        <v>1000</v>
      </c>
      <c r="M31" s="120">
        <f t="shared" si="0"/>
        <v>4000</v>
      </c>
      <c r="N31" s="118">
        <v>1</v>
      </c>
      <c r="O31" s="118">
        <f t="shared" si="1"/>
        <v>1</v>
      </c>
      <c r="P31" s="118"/>
      <c r="Q31" s="118" t="str">
        <f t="shared" si="2"/>
        <v/>
      </c>
      <c r="R31" s="118">
        <v>1</v>
      </c>
      <c r="S31" s="118"/>
      <c r="T31" s="118">
        <v>1</v>
      </c>
      <c r="U31" s="118"/>
      <c r="V31" s="118">
        <v>1</v>
      </c>
      <c r="W31" s="118"/>
      <c r="X31" s="118">
        <v>1</v>
      </c>
      <c r="Y31" s="118"/>
      <c r="Z31" s="118"/>
    </row>
    <row r="32" spans="1:26" s="86" customFormat="1" ht="67" customHeight="1">
      <c r="A32" s="99" t="s">
        <v>303</v>
      </c>
      <c r="B32" s="214"/>
      <c r="C32" s="213"/>
      <c r="D32" s="203"/>
      <c r="E32" s="203"/>
      <c r="F32" s="113" t="d">
        <v>2020-09-30</v>
      </c>
      <c r="G32" s="119" t="s">
        <v>157</v>
      </c>
      <c r="H32" s="118" t="s">
        <v>46</v>
      </c>
      <c r="I32" s="118" t="s">
        <v>216</v>
      </c>
      <c r="J32" s="118" t="s">
        <v>302</v>
      </c>
      <c r="K32" s="121">
        <v>24</v>
      </c>
      <c r="L32" s="120">
        <v>500</v>
      </c>
      <c r="M32" s="120">
        <f t="shared" si="0"/>
        <v>2000</v>
      </c>
      <c r="N32" s="118">
        <v>1</v>
      </c>
      <c r="O32" s="118">
        <f t="shared" si="1"/>
        <v>1</v>
      </c>
      <c r="P32" s="118"/>
      <c r="Q32" s="118" t="str">
        <f t="shared" si="2"/>
        <v/>
      </c>
      <c r="R32" s="118">
        <v>1</v>
      </c>
      <c r="S32" s="118"/>
      <c r="T32" s="118">
        <v>1</v>
      </c>
      <c r="U32" s="118"/>
      <c r="V32" s="118">
        <v>1</v>
      </c>
      <c r="W32" s="118"/>
      <c r="X32" s="118">
        <v>1</v>
      </c>
      <c r="Y32" s="118"/>
      <c r="Z32" s="118"/>
    </row>
    <row r="33" spans="1:26" s="86" customFormat="1" ht="22" customHeight="1">
      <c r="A33" s="204" t="s">
        <v>20</v>
      </c>
      <c r="B33" s="205"/>
      <c r="C33" s="205"/>
      <c r="D33" s="205"/>
      <c r="E33" s="205"/>
      <c r="F33" s="205"/>
      <c r="G33" s="205"/>
      <c r="H33" s="205"/>
      <c r="I33" s="205"/>
      <c r="J33" s="206"/>
      <c r="K33" s="91">
        <v>24</v>
      </c>
      <c r="L33" s="90">
        <f>SUM(L9:L32)</f>
        <v>23739.8</v>
      </c>
      <c r="M33" s="90">
        <f>SUM(M9:M32)</f>
        <v>94959.2</v>
      </c>
      <c r="N33" s="89"/>
      <c r="O33" s="89">
        <f t="shared" ref="O33:Z33" si="8">SUM(O9:O32)</f>
        <v>12</v>
      </c>
      <c r="P33" s="89">
        <f t="shared" si="8"/>
        <v>0</v>
      </c>
      <c r="Q33" s="89">
        <f t="shared" si="8"/>
        <v>12</v>
      </c>
      <c r="R33" s="89">
        <f t="shared" si="8"/>
        <v>24</v>
      </c>
      <c r="S33" s="89">
        <f t="shared" si="8"/>
        <v>0</v>
      </c>
      <c r="T33" s="89">
        <f t="shared" si="8"/>
        <v>24</v>
      </c>
      <c r="U33" s="89">
        <f t="shared" si="8"/>
        <v>0</v>
      </c>
      <c r="V33" s="89">
        <f t="shared" si="8"/>
        <v>24</v>
      </c>
      <c r="W33" s="89">
        <f t="shared" si="8"/>
        <v>0</v>
      </c>
      <c r="X33" s="89">
        <f t="shared" si="8"/>
        <v>24</v>
      </c>
      <c r="Y33" s="89">
        <f t="shared" si="8"/>
        <v>0</v>
      </c>
      <c r="Z33" s="89">
        <f t="shared" si="8"/>
        <v>0</v>
      </c>
    </row>
    <row r="34" spans="1:26" s="86" customFormat="1" ht="22" customHeight="1"/>
    <row r="35" spans="1:26" s="86" customFormat="1" ht="22" customHeight="1"/>
    <row r="36" spans="1:26" s="86" customFormat="1" ht="22" customHeight="1">
      <c r="F36" s="88"/>
    </row>
    <row r="37" spans="1:26" s="86" customFormat="1" ht="22" customHeight="1">
      <c r="E37" s="88"/>
    </row>
    <row r="38" spans="1:26" s="86" customFormat="1" ht="22" customHeight="1"/>
    <row r="39" spans="1:26" s="86" customFormat="1" ht="22" customHeight="1"/>
    <row r="40" spans="1:26" s="86" customFormat="1" ht="22" customHeight="1"/>
    <row r="41" spans="1:26" s="86" customFormat="1" ht="22" customHeight="1"/>
    <row r="42" spans="1:26" s="86" customFormat="1" ht="22" customHeight="1"/>
    <row r="43" spans="1:26" s="86" customFormat="1" ht="22" customHeight="1"/>
    <row r="44" spans="1:26" s="86" customFormat="1" ht="22" customHeight="1"/>
    <row r="45" spans="1:26" s="86" customFormat="1" ht="22" customHeight="1"/>
    <row r="46" spans="1:26" s="86" customFormat="1" ht="22" customHeight="1"/>
    <row r="47" spans="1:26" s="86" customFormat="1" ht="22" customHeight="1"/>
    <row r="48" spans="1:26" s="86" customFormat="1" ht="22" customHeight="1"/>
    <row r="49" s="86" customFormat="1" ht="22" customHeight="1"/>
    <row r="50" s="86" customFormat="1" ht="22" customHeight="1"/>
    <row r="51" s="86" customFormat="1" ht="22" customHeight="1"/>
    <row r="52" s="86" customFormat="1" ht="22" customHeight="1"/>
    <row r="53" s="86" customFormat="1" ht="22" customHeight="1"/>
    <row r="54" s="86" customFormat="1" ht="22" customHeight="1"/>
    <row r="55" s="86" customFormat="1" ht="22" customHeight="1"/>
    <row r="56" s="86" customFormat="1" ht="22" customHeight="1"/>
    <row r="57" s="86" customFormat="1" ht="22" customHeight="1"/>
    <row r="58" s="86" customFormat="1" ht="22" customHeight="1"/>
    <row r="59" s="86" customFormat="1" ht="22" customHeight="1"/>
    <row r="60" s="86" customFormat="1" ht="22" customHeight="1"/>
    <row r="61" s="86" customFormat="1" ht="22" customHeight="1"/>
    <row r="62" s="86" customFormat="1" ht="22" customHeight="1"/>
    <row r="63" s="86" customFormat="1" ht="22" customHeight="1"/>
    <row r="64" s="86" customFormat="1" ht="22" customHeight="1"/>
    <row r="65" s="86" customFormat="1" ht="22" customHeight="1"/>
    <row r="66" s="86" customFormat="1" ht="22" customHeight="1"/>
    <row r="67" s="86" customFormat="1" ht="22" customHeight="1"/>
    <row r="68" s="86" customFormat="1" ht="22" customHeight="1"/>
    <row r="69" s="86" customFormat="1" ht="22" customHeight="1"/>
    <row r="70" s="86" customFormat="1" ht="22" customHeight="1"/>
    <row r="71" s="86" customFormat="1" ht="22" customHeight="1"/>
    <row r="72" s="86" customFormat="1" ht="22" customHeight="1"/>
    <row r="73" s="86" customFormat="1" ht="22" customHeight="1"/>
    <row r="74" s="86" customFormat="1" ht="22" customHeight="1"/>
    <row r="75" s="86" customFormat="1" ht="22" customHeight="1"/>
    <row r="76" s="86" customFormat="1" ht="22" customHeight="1"/>
    <row r="77" s="86" customFormat="1" ht="22" customHeight="1"/>
    <row r="78" s="86" customFormat="1" ht="22" customHeight="1"/>
    <row r="79" s="86" customFormat="1" ht="22" customHeight="1"/>
    <row r="80" s="86" customFormat="1" ht="22" customHeight="1"/>
    <row r="81" s="86" customFormat="1" ht="22" customHeight="1"/>
    <row r="82" s="86" customFormat="1" ht="22" customHeight="1"/>
    <row r="83" s="86" customFormat="1" ht="22" customHeight="1"/>
    <row r="84" s="86" customFormat="1" ht="22" customHeight="1"/>
    <row r="85" s="86" customFormat="1" ht="22" customHeight="1"/>
    <row r="86" s="86" customFormat="1" ht="22" customHeight="1"/>
    <row r="87" s="86" customFormat="1" ht="22" customHeight="1"/>
    <row r="88" s="86" customFormat="1" ht="22" customHeight="1"/>
    <row r="89" s="86" customFormat="1" ht="22" customHeight="1"/>
    <row r="90" s="86" customFormat="1" ht="22" customHeight="1"/>
    <row r="91" s="86" customFormat="1" ht="22" customHeight="1"/>
    <row r="92" s="86" customFormat="1" ht="22" customHeight="1"/>
    <row r="93" s="86" customFormat="1" ht="22" customHeight="1"/>
    <row r="94" s="86" customFormat="1" ht="22" customHeight="1"/>
    <row r="95" s="86" customFormat="1" ht="22" customHeight="1"/>
    <row r="96" s="86" customFormat="1" ht="22" customHeight="1"/>
    <row r="97" s="86" customFormat="1" ht="22" customHeight="1"/>
    <row r="98" s="86" customFormat="1" ht="22" customHeight="1"/>
    <row r="99" s="86" customFormat="1" ht="22" customHeight="1"/>
    <row r="100" s="86" customFormat="1" ht="22" customHeight="1"/>
    <row r="101" s="86" customFormat="1" ht="22" customHeight="1"/>
    <row r="102" s="86" customFormat="1" ht="22" customHeight="1"/>
    <row r="103" s="86" customFormat="1" ht="22" customHeight="1"/>
    <row r="104" s="86" customFormat="1" ht="22" customHeight="1"/>
    <row r="105" s="86" customFormat="1" ht="22" customHeight="1"/>
    <row r="106" s="86" customFormat="1" ht="22" customHeight="1"/>
    <row r="107" s="86" customFormat="1" ht="22" customHeight="1"/>
    <row r="108" s="86" customFormat="1" ht="22" customHeight="1"/>
    <row r="109" s="86" customFormat="1" ht="22" customHeight="1"/>
    <row r="110" s="86" customFormat="1" ht="22" customHeight="1"/>
    <row r="111" s="86" customFormat="1" ht="22" customHeight="1"/>
    <row r="112" s="86" customFormat="1" ht="22" customHeight="1"/>
    <row r="113" s="86" customFormat="1" ht="22" customHeight="1"/>
    <row r="114" s="86" customFormat="1" ht="22" customHeight="1"/>
    <row r="115" s="86" customFormat="1" ht="22" customHeight="1"/>
    <row r="116" s="86" customFormat="1" ht="22" customHeight="1"/>
    <row r="117" s="86" customFormat="1" ht="22" customHeight="1"/>
    <row r="118" s="86" customFormat="1" ht="22" customHeight="1"/>
    <row r="119" s="86" customFormat="1" ht="22" customHeight="1"/>
    <row r="120" s="86" customFormat="1" ht="22" customHeight="1"/>
    <row r="121" s="86" customFormat="1" ht="22" customHeight="1"/>
    <row r="122" s="86" customFormat="1" ht="22" customHeight="1"/>
    <row r="123" s="86" customFormat="1" ht="22" customHeight="1"/>
    <row r="124" s="86" customFormat="1" ht="22" customHeight="1"/>
    <row r="125" s="86" customFormat="1" ht="22" customHeight="1"/>
    <row r="126" s="86" customFormat="1" ht="22" customHeight="1"/>
    <row r="127" s="86" customFormat="1" ht="22" customHeight="1"/>
    <row r="128" s="86" customFormat="1" ht="22" customHeight="1"/>
    <row r="129" s="86" customFormat="1" ht="22" customHeight="1"/>
    <row r="130" s="86" customFormat="1" ht="22" customHeight="1"/>
    <row r="131" s="86" customFormat="1" ht="22" customHeight="1"/>
    <row r="132" s="86" customFormat="1" ht="22" customHeight="1"/>
    <row r="133" s="86" customFormat="1" ht="22" customHeight="1"/>
    <row r="134" s="86" customFormat="1" ht="22" customHeight="1"/>
    <row r="135" s="86" customFormat="1" ht="22" customHeight="1"/>
    <row r="136" s="86" customFormat="1" ht="22" customHeight="1"/>
    <row r="137" s="86" customFormat="1" ht="22" customHeight="1"/>
    <row r="138" s="86" customFormat="1" ht="22" customHeight="1"/>
    <row r="139" s="86" customFormat="1" ht="22" customHeight="1"/>
    <row r="140" s="86" customFormat="1" ht="22" customHeight="1"/>
    <row r="141" s="86" customFormat="1" ht="22" customHeight="1"/>
    <row r="142" s="86" customFormat="1" ht="22" customHeight="1"/>
    <row r="143" s="86" customFormat="1" ht="22" customHeight="1"/>
    <row r="144" s="86" customFormat="1" ht="22" customHeight="1"/>
    <row r="145" s="86" customFormat="1" ht="22" customHeight="1"/>
    <row r="146" s="86" customFormat="1" ht="22" customHeight="1"/>
    <row r="147" s="86" customFormat="1" ht="22" customHeight="1"/>
    <row r="148" s="86" customFormat="1" ht="22" customHeight="1"/>
    <row r="149" s="86" customFormat="1" ht="22" customHeight="1"/>
    <row r="150" s="86" customFormat="1" ht="22" customHeight="1"/>
    <row r="151" s="86" customFormat="1" ht="22" customHeight="1"/>
    <row r="152" s="86" customFormat="1" ht="22" customHeight="1"/>
    <row r="153" s="86" customFormat="1" ht="22" customHeight="1"/>
    <row r="154" s="86" customFormat="1" ht="22" customHeight="1"/>
    <row r="155" s="86" customFormat="1" ht="22" customHeight="1"/>
    <row r="156" s="86" customFormat="1" ht="22" customHeight="1"/>
    <row r="157" s="86" customFormat="1" ht="22" customHeight="1"/>
    <row r="158" s="86" customFormat="1" ht="22" customHeight="1"/>
    <row r="159" s="86" customFormat="1" ht="22" customHeight="1"/>
    <row r="160" s="86" customFormat="1" ht="22" customHeight="1"/>
    <row r="161" s="86" customFormat="1" ht="22" customHeight="1"/>
    <row r="162" s="86" customFormat="1" ht="22" customHeight="1"/>
    <row r="163" s="86" customFormat="1" ht="22" customHeight="1"/>
    <row r="164" s="86" customFormat="1" ht="22" customHeight="1"/>
    <row r="165" s="86" customFormat="1" ht="22" customHeight="1"/>
    <row r="166" s="86" customFormat="1" ht="22" customHeight="1"/>
    <row r="167" s="86" customFormat="1" ht="22" customHeight="1"/>
    <row r="168" s="86" customFormat="1" ht="22" customHeight="1"/>
    <row r="169" s="86" customFormat="1" ht="22" customHeight="1"/>
    <row r="170" s="86" customFormat="1" ht="22" customHeight="1"/>
    <row r="171" s="86" customFormat="1" ht="22" customHeight="1"/>
    <row r="172" s="86" customFormat="1" ht="22" customHeight="1"/>
    <row r="173" s="86" customFormat="1" ht="22" customHeight="1"/>
    <row r="174" s="86" customFormat="1" ht="22" customHeight="1"/>
    <row r="175" s="86" customFormat="1" ht="22" customHeight="1"/>
    <row r="176" s="86" customFormat="1" ht="22" customHeight="1"/>
    <row r="177" s="86" customFormat="1" ht="22" customHeight="1"/>
    <row r="178" s="86" customFormat="1" ht="22" customHeight="1"/>
    <row r="179" s="86" customFormat="1" ht="22" customHeight="1"/>
    <row r="180" s="86" customFormat="1" ht="22" customHeight="1"/>
    <row r="181" s="86" customFormat="1" ht="22" customHeight="1"/>
    <row r="182" s="86" customFormat="1" ht="22" customHeight="1"/>
    <row r="183" s="86" customFormat="1" ht="22" customHeight="1"/>
    <row r="184" s="86" customFormat="1" ht="22" customHeight="1"/>
    <row r="185" s="86" customFormat="1" ht="22" customHeight="1"/>
    <row r="186" s="86" customFormat="1" ht="22" customHeight="1"/>
    <row r="187" s="86" customFormat="1" ht="22" customHeight="1"/>
    <row r="188" s="86" customFormat="1" ht="22" customHeight="1"/>
    <row r="189" s="86" customFormat="1" ht="22" customHeight="1"/>
    <row r="190" s="86" customFormat="1" ht="22" customHeight="1"/>
    <row r="191" s="86" customFormat="1" ht="22" customHeight="1"/>
    <row r="192" s="86" customFormat="1" ht="22" customHeight="1"/>
    <row r="193" s="86" customFormat="1" ht="22" customHeight="1"/>
    <row r="194" s="86" customFormat="1" ht="22" customHeight="1"/>
    <row r="195" s="86" customFormat="1" ht="22" customHeight="1"/>
    <row r="196" s="86" customFormat="1" ht="22" customHeight="1"/>
    <row r="197" s="86" customFormat="1" ht="22" customHeight="1"/>
    <row r="198" s="86" customFormat="1" ht="22" customHeight="1"/>
    <row r="199" s="86" customFormat="1" ht="22" customHeight="1"/>
    <row r="200" s="86" customFormat="1" ht="22" customHeight="1"/>
    <row r="201" s="86" customFormat="1" ht="22" customHeight="1"/>
    <row r="202" s="86" customFormat="1" ht="22" customHeight="1"/>
    <row r="203" s="86" customFormat="1" ht="22" customHeight="1"/>
    <row r="204" s="86" customFormat="1" ht="22" customHeight="1"/>
    <row r="205" s="86" customFormat="1" ht="22" customHeight="1"/>
    <row r="206" s="86" customFormat="1" ht="22" customHeight="1"/>
    <row r="207" s="86" customFormat="1" ht="22" customHeight="1"/>
    <row r="208" s="86" customFormat="1" ht="22" customHeight="1"/>
    <row r="209" s="86" customFormat="1" ht="22" customHeight="1"/>
    <row r="210" s="86" customFormat="1" ht="22" customHeight="1"/>
    <row r="211" s="86" customFormat="1" ht="22" customHeight="1"/>
    <row r="212" s="86" customFormat="1" ht="22" customHeight="1"/>
    <row r="213" s="86" customFormat="1" ht="22" customHeight="1"/>
    <row r="214" s="86" customFormat="1" ht="22" customHeight="1"/>
    <row r="215" s="86" customFormat="1" ht="22" customHeight="1"/>
    <row r="216" s="86" customFormat="1" ht="22" customHeight="1"/>
    <row r="217" s="86" customFormat="1" ht="22" customHeight="1"/>
    <row r="218" s="86" customFormat="1" ht="22" customHeight="1"/>
    <row r="219" s="86" customFormat="1" ht="22" customHeight="1"/>
    <row r="220" s="86" customFormat="1" ht="22" customHeight="1"/>
    <row r="221" s="86" customFormat="1" ht="22" customHeight="1"/>
    <row r="222" s="86" customFormat="1" ht="22" customHeight="1"/>
    <row r="223" s="86" customFormat="1" ht="22" customHeight="1"/>
    <row r="224" s="86" customFormat="1" ht="22" customHeight="1"/>
    <row r="225" s="86" customFormat="1" ht="22" customHeight="1"/>
    <row r="226" s="86" customFormat="1" ht="22" customHeight="1"/>
    <row r="227" s="86" customFormat="1" ht="22" customHeight="1"/>
    <row r="228" s="86" customFormat="1" ht="22" customHeight="1"/>
    <row r="229" s="86" customFormat="1" ht="22" customHeight="1"/>
    <row r="230" s="86" customFormat="1" ht="22" customHeight="1"/>
    <row r="231" s="86" customFormat="1" ht="22" customHeight="1"/>
    <row r="232" s="86" customFormat="1" ht="22" customHeight="1"/>
    <row r="233" s="86" customFormat="1" ht="22" customHeight="1"/>
    <row r="234" s="86" customFormat="1" ht="22" customHeight="1"/>
    <row r="235" s="86" customFormat="1" ht="22" customHeight="1"/>
    <row r="236" s="86" customFormat="1" ht="22" customHeight="1"/>
    <row r="237" s="86" customFormat="1" ht="22" customHeight="1"/>
    <row r="238" s="86" customFormat="1" ht="22" customHeight="1"/>
    <row r="239" s="86" customFormat="1" ht="22" customHeight="1"/>
    <row r="240" s="86" customFormat="1" ht="22" customHeight="1"/>
    <row r="241" s="86" customFormat="1" ht="22" customHeight="1"/>
    <row r="242" s="86" customFormat="1" ht="22" customHeight="1"/>
    <row r="243" s="86" customFormat="1" ht="22" customHeight="1"/>
    <row r="244" s="86" customFormat="1" ht="22" customHeight="1"/>
    <row r="245" s="86" customFormat="1" ht="22" customHeight="1"/>
    <row r="246" s="86" customFormat="1" ht="22" customHeight="1"/>
    <row r="247" s="86" customFormat="1" ht="22" customHeight="1"/>
    <row r="248" s="86" customFormat="1" ht="22" customHeight="1"/>
    <row r="249" s="86" customFormat="1" ht="22" customHeight="1"/>
    <row r="250" s="86" customFormat="1" ht="22" customHeight="1"/>
    <row r="251" s="86" customFormat="1" ht="22" customHeight="1"/>
    <row r="252" s="86" customFormat="1" ht="22" customHeight="1"/>
    <row r="253" s="86" customFormat="1" ht="22" customHeight="1"/>
    <row r="254" s="86" customFormat="1" ht="22" customHeight="1"/>
    <row r="255" s="86" customFormat="1" ht="22" customHeight="1"/>
    <row r="256" s="86" customFormat="1" ht="22" customHeight="1"/>
    <row r="257" s="86" customFormat="1" ht="22" customHeight="1"/>
    <row r="258" s="86" customFormat="1" ht="22" customHeight="1"/>
    <row r="259" s="86" customFormat="1" ht="22" customHeight="1"/>
    <row r="260" s="86" customFormat="1" ht="22" customHeight="1"/>
    <row r="261" s="86" customFormat="1" ht="22" customHeight="1"/>
    <row r="262" s="86" customFormat="1" ht="22" customHeight="1"/>
    <row r="263" s="86" customFormat="1" ht="22" customHeight="1"/>
    <row r="264" s="86" customFormat="1" ht="22" customHeight="1"/>
    <row r="265" s="86" customFormat="1" ht="22" customHeight="1"/>
    <row r="266" s="86" customFormat="1" ht="22" customHeight="1"/>
    <row r="267" s="86" customFormat="1" ht="22" customHeight="1"/>
    <row r="268" s="86" customFormat="1" ht="22" customHeight="1"/>
    <row r="269" s="86" customFormat="1" ht="22" customHeight="1"/>
    <row r="270" s="86" customFormat="1" ht="22" customHeight="1"/>
    <row r="271" s="86" customFormat="1" ht="22" customHeight="1"/>
    <row r="272" s="86" customFormat="1" ht="22" customHeight="1"/>
    <row r="273" s="86" customFormat="1" ht="22" customHeight="1"/>
    <row r="274" s="86" customFormat="1" ht="22" customHeight="1"/>
    <row r="275" s="86" customFormat="1" ht="22" customHeight="1"/>
    <row r="276" s="86" customFormat="1" ht="22" customHeight="1"/>
    <row r="277" s="86" customFormat="1" ht="22" customHeight="1"/>
    <row r="278" s="86" customFormat="1" ht="22" customHeight="1"/>
    <row r="279" s="86" customFormat="1" ht="22" customHeight="1"/>
    <row r="280" s="86" customFormat="1" ht="22" customHeight="1"/>
    <row r="281" s="86" customFormat="1" ht="22" customHeight="1"/>
    <row r="282" s="86" customFormat="1" ht="22" customHeight="1"/>
    <row r="283" s="86" customFormat="1" ht="22" customHeight="1"/>
    <row r="284" s="86" customFormat="1" ht="22" customHeight="1"/>
    <row r="285" s="86" customFormat="1" ht="22" customHeight="1"/>
    <row r="286" s="86" customFormat="1" ht="22" customHeight="1"/>
    <row r="287" s="86" customFormat="1" ht="22" customHeight="1"/>
    <row r="288" s="86" customFormat="1" ht="22" customHeight="1"/>
    <row r="289" s="86" customFormat="1" ht="22" customHeight="1"/>
    <row r="290" s="86" customFormat="1" ht="22" customHeight="1"/>
    <row r="291" s="86" customFormat="1" ht="22" customHeight="1"/>
    <row r="292" s="86" customFormat="1" ht="22" customHeight="1"/>
    <row r="293" s="86" customFormat="1" ht="22" customHeight="1"/>
    <row r="294" s="86" customFormat="1" ht="22" customHeight="1"/>
    <row r="295" s="86" customFormat="1" ht="22" customHeight="1"/>
    <row r="296" s="86" customFormat="1" ht="22" customHeight="1"/>
    <row r="297" s="86" customFormat="1" ht="22" customHeight="1"/>
    <row r="298" s="86" customFormat="1" ht="22" customHeight="1"/>
    <row r="299" s="86" customFormat="1" ht="22" customHeight="1"/>
    <row r="300" s="86" customFormat="1" ht="22" customHeight="1"/>
    <row r="301" s="86" customFormat="1" ht="22" customHeight="1"/>
    <row r="302" s="86" customFormat="1" ht="22" customHeight="1"/>
    <row r="303" s="86" customFormat="1" ht="22" customHeight="1"/>
    <row r="304" s="86" customFormat="1" ht="22" customHeight="1"/>
    <row r="305" s="86" customFormat="1" ht="22" customHeight="1"/>
    <row r="306" s="86" customFormat="1" ht="22" customHeight="1"/>
    <row r="307" s="86" customFormat="1" ht="22" customHeight="1"/>
    <row r="308" s="86" customFormat="1" ht="22" customHeight="1"/>
    <row r="309" s="86" customFormat="1" ht="22" customHeight="1"/>
    <row r="310" s="86" customFormat="1" ht="22" customHeight="1"/>
    <row r="311" s="86" customFormat="1" ht="22" customHeight="1"/>
    <row r="312" s="86" customFormat="1" ht="22" customHeight="1"/>
    <row r="313" s="86" customFormat="1" ht="22" customHeight="1"/>
    <row r="314" s="86" customFormat="1" ht="22" customHeight="1"/>
    <row r="315" s="86" customFormat="1" ht="22" customHeight="1"/>
    <row r="316" s="86" customFormat="1" ht="22" customHeight="1"/>
    <row r="317" s="86" customFormat="1" ht="22" customHeight="1"/>
    <row r="318" s="86" customFormat="1" ht="22" customHeight="1"/>
    <row r="319" s="86" customFormat="1" ht="22" customHeight="1"/>
    <row r="320" s="86" customFormat="1" ht="22" customHeight="1"/>
    <row r="321" s="86" customFormat="1" ht="22" customHeight="1"/>
    <row r="322" s="86" customFormat="1" ht="22" customHeight="1"/>
    <row r="323" s="86" customFormat="1" ht="22" customHeight="1"/>
    <row r="324" s="86" customFormat="1" ht="22" customHeight="1"/>
    <row r="325" s="86" customFormat="1" ht="22" customHeight="1"/>
    <row r="326" s="86" customFormat="1" ht="22" customHeight="1"/>
    <row r="327" s="86" customFormat="1" ht="22" customHeight="1"/>
    <row r="328" s="86" customFormat="1" ht="22" customHeight="1"/>
    <row r="329" s="86" customFormat="1" ht="22" customHeight="1"/>
    <row r="330" s="86" customFormat="1" ht="22" customHeight="1"/>
    <row r="331" s="86" customFormat="1" ht="22" customHeight="1"/>
    <row r="332" s="86" customFormat="1" ht="22" customHeight="1"/>
    <row r="333" s="86" customFormat="1" ht="22" customHeight="1"/>
    <row r="334" s="86" customFormat="1" ht="22" customHeight="1"/>
    <row r="335" s="86" customFormat="1" ht="22" customHeight="1"/>
    <row r="336" s="86" customFormat="1" ht="22" customHeight="1"/>
    <row r="337" s="86" customFormat="1" ht="22" customHeight="1"/>
    <row r="338" s="86" customFormat="1" ht="22" customHeight="1"/>
    <row r="339" s="86" customFormat="1" ht="22" customHeight="1"/>
    <row r="340" s="86" customFormat="1" ht="22" customHeight="1"/>
    <row r="341" s="86" customFormat="1" ht="22" customHeight="1"/>
    <row r="342" s="86" customFormat="1" ht="22" customHeight="1"/>
    <row r="343" s="86" customFormat="1" ht="22" customHeight="1"/>
    <row r="344" s="86" customFormat="1" ht="22" customHeight="1"/>
    <row r="345" s="86" customFormat="1" ht="22" customHeight="1"/>
    <row r="346" s="86" customFormat="1" ht="22" customHeight="1"/>
    <row r="347" s="86" customFormat="1" ht="22" customHeight="1"/>
    <row r="348" s="86" customFormat="1" ht="22" customHeight="1"/>
    <row r="349" s="86" customFormat="1" ht="22" customHeight="1"/>
    <row r="350" s="86" customFormat="1" ht="22" customHeight="1"/>
    <row r="351" s="86" customFormat="1" ht="22" customHeight="1"/>
    <row r="352" s="86" customFormat="1" ht="22" customHeight="1"/>
    <row r="353" s="86" customFormat="1" ht="22" customHeight="1"/>
    <row r="354" s="86" customFormat="1" ht="22" customHeight="1"/>
    <row r="355" s="86" customFormat="1" ht="22" customHeight="1"/>
    <row r="356" s="86" customFormat="1" ht="22" customHeight="1"/>
    <row r="357" s="86" customFormat="1" ht="22" customHeight="1"/>
    <row r="358" s="86" customFormat="1" ht="22" customHeight="1"/>
    <row r="359" s="86" customFormat="1" ht="22" customHeight="1"/>
    <row r="360" s="86" customFormat="1" ht="22" customHeight="1"/>
    <row r="361" s="86" customFormat="1" ht="22" customHeight="1"/>
    <row r="362" s="86" customFormat="1" ht="22" customHeight="1"/>
    <row r="363" s="86" customFormat="1" ht="22" customHeight="1"/>
    <row r="364" s="86" customFormat="1" ht="22" customHeight="1"/>
    <row r="365" s="86" customFormat="1" ht="22" customHeight="1"/>
    <row r="366" s="86" customFormat="1" ht="22" customHeight="1"/>
    <row r="367" s="86" customFormat="1" ht="22" customHeight="1"/>
    <row r="368" s="86" customFormat="1" ht="22" customHeight="1"/>
    <row r="369" s="86" customFormat="1" ht="22" customHeight="1"/>
    <row r="370" s="86" customFormat="1" ht="22" customHeight="1"/>
    <row r="371" s="86" customFormat="1" ht="22" customHeight="1"/>
    <row r="372" s="86" customFormat="1" ht="22" customHeight="1"/>
    <row r="373" s="86" customFormat="1" ht="22" customHeight="1"/>
    <row r="374" s="86" customFormat="1" ht="22" customHeight="1"/>
    <row r="375" s="86" customFormat="1" ht="22" customHeight="1"/>
    <row r="376" s="86" customFormat="1" ht="22" customHeight="1"/>
    <row r="377" s="86" customFormat="1" ht="22" customHeight="1"/>
    <row r="378" s="86" customFormat="1" ht="22" customHeight="1"/>
    <row r="379" s="86" customFormat="1" ht="22" customHeight="1"/>
    <row r="380" s="86" customFormat="1" ht="22" customHeight="1"/>
    <row r="381" s="86" customFormat="1" ht="22" customHeight="1"/>
    <row r="382" s="86" customFormat="1" ht="22" customHeight="1"/>
    <row r="383" s="86" customFormat="1" ht="22" customHeight="1"/>
    <row r="384" s="86" customFormat="1" ht="22" customHeight="1"/>
    <row r="385" s="86" customFormat="1" ht="22" customHeight="1"/>
    <row r="386" s="86" customFormat="1" ht="22" customHeight="1"/>
    <row r="387" s="86" customFormat="1" ht="22" customHeight="1"/>
    <row r="388" s="86" customFormat="1" ht="22" customHeight="1"/>
    <row r="389" s="86" customFormat="1" ht="22" customHeight="1"/>
    <row r="390" s="86" customFormat="1" ht="22" customHeight="1"/>
    <row r="391" s="86" customFormat="1" ht="22" customHeight="1"/>
    <row r="392" s="86" customFormat="1" ht="22" customHeight="1"/>
    <row r="393" s="86" customFormat="1" ht="22" customHeight="1"/>
    <row r="394" s="86" customFormat="1" ht="22" customHeight="1"/>
    <row r="395" s="86" customFormat="1" ht="22" customHeight="1"/>
    <row r="396" s="86" customFormat="1" ht="22" customHeight="1"/>
    <row r="397" s="86" customFormat="1" ht="22" customHeight="1"/>
    <row r="398" s="86" customFormat="1" ht="22" customHeight="1"/>
    <row r="399" s="86" customFormat="1" ht="22" customHeight="1"/>
    <row r="400" s="86" customFormat="1" ht="22" customHeight="1"/>
    <row r="401" s="86" customFormat="1" ht="22" customHeight="1"/>
    <row r="402" s="86" customFormat="1" ht="22" customHeight="1"/>
    <row r="403" s="86" customFormat="1" ht="22" customHeight="1"/>
    <row r="404" s="86" customFormat="1" ht="22" customHeight="1"/>
    <row r="405" s="86" customFormat="1" ht="22" customHeight="1"/>
    <row r="406" s="86" customFormat="1" ht="22" customHeight="1"/>
    <row r="407" s="86" customFormat="1" ht="22" customHeight="1"/>
    <row r="408" s="86" customFormat="1" ht="22" customHeight="1"/>
    <row r="409" s="86" customFormat="1" ht="22" customHeight="1"/>
    <row r="410" s="86" customFormat="1" ht="22" customHeight="1"/>
    <row r="411" s="86" customFormat="1" ht="22" customHeight="1"/>
    <row r="412" s="86" customFormat="1" ht="22" customHeight="1"/>
    <row r="413" s="86" customFormat="1" ht="22" customHeight="1"/>
    <row r="414" s="86" customFormat="1" ht="22" customHeight="1"/>
    <row r="415" s="86" customFormat="1" ht="22" customHeight="1"/>
    <row r="416" s="86" customFormat="1" ht="22" customHeight="1"/>
    <row r="417" s="86" customFormat="1" ht="22" customHeight="1"/>
    <row r="418" s="86" customFormat="1" ht="22" customHeight="1"/>
    <row r="419" s="86" customFormat="1" ht="22" customHeight="1"/>
    <row r="420" s="86" customFormat="1" ht="22" customHeight="1"/>
    <row r="421" s="86" customFormat="1" ht="22" customHeight="1"/>
    <row r="422" s="86" customFormat="1" ht="22" customHeight="1"/>
    <row r="423" s="86" customFormat="1" ht="22" customHeight="1"/>
    <row r="424" s="86" customFormat="1" ht="22" customHeight="1"/>
    <row r="425" s="86" customFormat="1" ht="22" customHeight="1"/>
    <row r="426" s="86" customFormat="1" ht="22" customHeight="1"/>
    <row r="427" s="86" customFormat="1" ht="22" customHeight="1"/>
    <row r="428" s="86" customFormat="1" ht="22" customHeight="1"/>
    <row r="429" s="86" customFormat="1" ht="22" customHeight="1"/>
    <row r="430" s="86" customFormat="1" ht="22" customHeight="1"/>
    <row r="431" s="86" customFormat="1" ht="22" customHeight="1"/>
    <row r="432" s="86" customFormat="1" ht="22" customHeight="1"/>
    <row r="433" s="86" customFormat="1" ht="22" customHeight="1"/>
    <row r="434" s="86" customFormat="1" ht="22" customHeight="1"/>
    <row r="435" s="86" customFormat="1" ht="22" customHeight="1"/>
    <row r="436" s="86" customFormat="1" ht="22" customHeight="1"/>
    <row r="437" s="86" customFormat="1" ht="22" customHeight="1"/>
    <row r="438" s="86" customFormat="1" ht="22" customHeight="1"/>
    <row r="439" s="86" customFormat="1" ht="22" customHeight="1"/>
    <row r="440" s="86" customFormat="1" ht="22" customHeight="1"/>
    <row r="441" s="86" customFormat="1" ht="22" customHeight="1"/>
    <row r="442" s="86" customFormat="1" ht="22" customHeight="1"/>
    <row r="443" s="86" customFormat="1" ht="22" customHeight="1"/>
    <row r="444" s="86" customFormat="1" ht="22" customHeight="1"/>
    <row r="445" s="86" customFormat="1" ht="22" customHeight="1"/>
    <row r="446" s="86" customFormat="1" ht="22" customHeight="1"/>
    <row r="447" s="86" customFormat="1" ht="22" customHeight="1"/>
    <row r="448" s="86" customFormat="1" ht="22" customHeight="1"/>
    <row r="449" s="86" customFormat="1" ht="22" customHeight="1"/>
    <row r="450" s="86" customFormat="1" ht="22" customHeight="1"/>
    <row r="451" s="86" customFormat="1" ht="22" customHeight="1"/>
    <row r="452" s="86" customFormat="1" ht="22" customHeight="1"/>
    <row r="453" s="86" customFormat="1" ht="22" customHeight="1"/>
    <row r="454" s="86" customFormat="1" ht="22" customHeight="1"/>
    <row r="455" s="86" customFormat="1" ht="22" customHeight="1"/>
    <row r="456" s="86" customFormat="1" ht="22" customHeight="1"/>
    <row r="457" s="86" customFormat="1" ht="22" customHeight="1"/>
    <row r="458" s="86" customFormat="1" ht="22" customHeight="1"/>
    <row r="459" s="86" customFormat="1" ht="22" customHeight="1"/>
    <row r="460" s="86" customFormat="1" ht="22" customHeight="1"/>
    <row r="461" s="86" customFormat="1" ht="22" customHeight="1"/>
    <row r="462" s="86" customFormat="1" ht="22" customHeight="1"/>
    <row r="463" s="86" customFormat="1" ht="22" customHeight="1"/>
    <row r="464" s="86" customFormat="1" ht="22" customHeight="1"/>
    <row r="465" spans="1:26" s="86" customFormat="1" ht="22" customHeight="1"/>
    <row r="466" spans="1:26" s="86" customFormat="1" ht="22" customHeight="1"/>
    <row r="467" spans="1:26" s="86" customFormat="1" ht="22" customHeight="1"/>
    <row r="468" spans="1:26" s="86" customFormat="1" ht="22" customHeight="1"/>
    <row r="469" spans="1:26" s="86" customFormat="1" ht="22" customHeight="1"/>
    <row r="470" spans="1:26" s="86" customFormat="1" ht="22" customHeight="1">
      <c r="F470" s="85"/>
      <c r="G470" s="85"/>
      <c r="H470" s="85"/>
      <c r="I470" s="85"/>
      <c r="J470" s="85"/>
      <c r="L470" s="85"/>
      <c r="M470" s="85"/>
      <c r="N470" s="85"/>
      <c r="O470" s="85"/>
      <c r="P470" s="85"/>
      <c r="Q470" s="85"/>
      <c r="R470" s="85"/>
      <c r="S470" s="85"/>
      <c r="T470" s="85"/>
      <c r="U470" s="85"/>
      <c r="V470" s="85"/>
      <c r="W470" s="85"/>
      <c r="X470" s="85"/>
      <c r="Y470" s="85"/>
      <c r="Z470" s="85"/>
    </row>
    <row r="471" spans="1:26" s="86" customFormat="1" ht="22" customHeight="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s="86" customFormat="1" ht="22" customHeight="1">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sheetData>
  <autoFilter ref="A8:Z33" xr:uid="{97B5CF03-69A1-E84C-B436-F436E7185252}">
    <filterColumn colId="13" showButton="0"/>
    <filterColumn colId="14" showButton="0"/>
    <filterColumn colId="15" showButton="0"/>
    <filterColumn colId="17" showButton="0"/>
    <filterColumn colId="19" showButton="0"/>
    <filterColumn colId="21" showButton="0"/>
    <filterColumn colId="23" showButton="0"/>
    <filterColumn colId="24" showButton="0"/>
  </autoFilter>
  <mergeCells count="32">
    <mergeCell ref="A33:J33"/>
    <mergeCell ref="C9:C32"/>
    <mergeCell ref="B9:B32"/>
    <mergeCell ref="M7:M8"/>
    <mergeCell ref="N7:Q7"/>
    <mergeCell ref="A7:A8"/>
    <mergeCell ref="B7:B8"/>
    <mergeCell ref="C7:C8"/>
    <mergeCell ref="D7:D8"/>
    <mergeCell ref="E7:E8"/>
    <mergeCell ref="F7:F8"/>
    <mergeCell ref="D9:D13"/>
    <mergeCell ref="D14:D32"/>
    <mergeCell ref="E9:E13"/>
    <mergeCell ref="E14:E32"/>
    <mergeCell ref="R7:S7"/>
    <mergeCell ref="T7:U7"/>
    <mergeCell ref="V7:W7"/>
    <mergeCell ref="X7:Z7"/>
    <mergeCell ref="G7:G8"/>
    <mergeCell ref="H7:H8"/>
    <mergeCell ref="I7:I8"/>
    <mergeCell ref="J7:J8"/>
    <mergeCell ref="K7:K8"/>
    <mergeCell ref="L7:L8"/>
    <mergeCell ref="A1:Z1"/>
    <mergeCell ref="A3:Z3"/>
    <mergeCell ref="A4:Z4"/>
    <mergeCell ref="A5:Z5"/>
    <mergeCell ref="A6:G6"/>
    <mergeCell ref="H6:M6"/>
    <mergeCell ref="N6:Z6"/>
  </mergeCells>
  <phoneticPr fontId="22" type="noConversion"/>
  <hyperlinks>
    <hyperlink ref="G9" r:id="rId1" xr:uid="{21EEDF34-17AA-874F-9D0D-974798919B41}"/>
    <hyperlink ref="G10" r:id="rId2" xr:uid="{658A1228-EFB2-0640-9DC0-FA9C9B395C06}"/>
    <hyperlink ref="G11" r:id="rId3" xr:uid="{93431D87-9766-C548-86C3-FFAE7DC2579C}"/>
    <hyperlink ref="G12" r:id="rId4" xr:uid="{04B180D1-7B22-2C4A-8048-4BFB1B6A430E}"/>
    <hyperlink ref="G13" r:id="rId5" xr:uid="{275064E1-CF13-A343-ADD5-4DE1A2F4461E}"/>
    <hyperlink ref="G14" r:id="rId6" xr:uid="{AA53085A-953C-D44C-BA82-449C4047FDFB}"/>
    <hyperlink ref="G15" r:id="rId7" xr:uid="{BA9DCC31-65F0-5C4B-8148-DB93B3B7E4B8}"/>
    <hyperlink ref="G16" r:id="rId8" xr:uid="{A56E8FC6-D03D-064A-8236-536D32672DF7}"/>
    <hyperlink ref="G17" r:id="rId9" xr:uid="{F01B0553-28BC-9843-9D27-BC385644B557}"/>
    <hyperlink ref="G18" r:id="rId10" xr:uid="{B59880E7-C5CC-1044-88A3-A025C1C793F5}"/>
    <hyperlink ref="G19" r:id="rId11" xr:uid="{13B04EA0-D966-9D4C-A9DE-E58BAE90E375}"/>
    <hyperlink ref="G20" r:id="rId12" xr:uid="{C31B73FF-5EAE-FA4F-91BF-10FC74DBC336}"/>
    <hyperlink ref="G21" r:id="rId13" xr:uid="{729E9C11-410F-2C40-A13D-6E1CF69BC721}"/>
    <hyperlink ref="G22" r:id="rId14" xr:uid="{A48CD640-DEA2-F749-9F04-36C8FAFFEF39}"/>
    <hyperlink ref="G23" r:id="rId15" xr:uid="{FC9AD161-60A8-5745-908C-3D3B1C29051C}"/>
    <hyperlink ref="G24" r:id="rId16" xr:uid="{70783425-A51D-064C-BF1C-F6763F1B1E44}"/>
    <hyperlink ref="G25" r:id="rId17" xr:uid="{AB1497EA-3EB3-8049-B8E8-362DF6D40132}"/>
    <hyperlink ref="G26" r:id="rId18" xr:uid="{B6806395-86E2-834C-8D4C-468392AEAD75}"/>
    <hyperlink ref="G27" r:id="rId19" xr:uid="{1868F824-EA3A-6941-B868-777633551E51}"/>
    <hyperlink ref="G29" r:id="rId20" xr:uid="{A2FB85FF-6335-2148-B08E-9CCF8E90AE27}"/>
    <hyperlink ref="G30" r:id="rId21" xr:uid="{F9DD7811-5390-C642-999D-BF53A0A5F29D}"/>
    <hyperlink ref="G31" r:id="rId22" xr:uid="{3F436FBD-015B-454A-A36B-6335E69ABD2C}"/>
    <hyperlink ref="G32" r:id="rId23" xr:uid="{4209678C-C479-2F42-A9DD-E5FA6C29C9D2}"/>
  </hyperlinks>
  <pageMargins left="0.7" right="0.7" top="0.75" bottom="0.75" header="0.3" footer="0.3"/>
  <drawing r:id="rId24"/>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D1711-9901-8F4A-87FB-C13754001628}">
  <dimension ref="A1:AY476"/>
  <sheetViews>
    <sheetView topLeftCell="J33" zoomScale="84" zoomScaleNormal="84" workbookViewId="0">
      <selection activeCell="AB9" sqref="AB9"/>
    </sheetView>
  </sheetViews>
  <sheetFormatPr baseColWidth="10" defaultColWidth="10.83203125" defaultRowHeight="22" customHeight="1"/>
  <cols>
    <col min="1" max="1" width="16.83203125" style="85" customWidth="1"/>
    <col min="2" max="2" width="25.6640625" style="85" customWidth="1"/>
    <col min="3" max="3" width="25.1640625" style="85" customWidth="1"/>
    <col min="4" max="4" width="16.5" style="85" customWidth="1"/>
    <col min="5" max="5" width="51.33203125" style="85" customWidth="1"/>
    <col min="6" max="6" width="11" style="85" bestFit="1" customWidth="1"/>
    <col min="7" max="7" width="16.83203125" style="85" customWidth="1"/>
    <col min="8" max="8" width="26.83203125" style="85" customWidth="1"/>
    <col min="9" max="9" width="20.83203125" style="85" customWidth="1"/>
    <col min="10" max="10" width="60.33203125" style="85" customWidth="1"/>
    <col min="11" max="11" width="12.1640625" style="85" customWidth="1"/>
    <col min="12" max="12" width="19.33203125" style="85" customWidth="1"/>
    <col min="13" max="13" width="20.6640625" style="85" customWidth="1"/>
    <col min="14" max="25" width="10.83203125" style="85" customWidth="1"/>
    <col min="26" max="26" width="10.83203125" style="87" customWidth="1"/>
    <col min="27" max="51" width="10.83203125" style="86"/>
    <col min="52" max="16384" width="10.83203125" style="85"/>
  </cols>
  <sheetData>
    <row r="1" spans="1:51" ht="22" customHeight="1">
      <c r="A1" s="176"/>
      <c r="B1" s="177"/>
      <c r="C1" s="177"/>
      <c r="D1" s="177"/>
      <c r="E1" s="177"/>
      <c r="F1" s="177"/>
      <c r="G1" s="177"/>
      <c r="H1" s="177"/>
      <c r="I1" s="177"/>
      <c r="J1" s="177"/>
      <c r="K1" s="177"/>
      <c r="L1" s="177"/>
      <c r="M1" s="177"/>
      <c r="N1" s="177"/>
      <c r="O1" s="177"/>
      <c r="P1" s="177"/>
      <c r="Q1" s="177"/>
      <c r="R1" s="177"/>
      <c r="S1" s="177"/>
      <c r="T1" s="177"/>
      <c r="U1" s="177"/>
      <c r="V1" s="177"/>
      <c r="W1" s="177"/>
      <c r="X1" s="177"/>
      <c r="Y1" s="177"/>
      <c r="Z1" s="177"/>
    </row>
    <row r="2" spans="1:51" ht="22" customHeight="1">
      <c r="A2" s="124"/>
      <c r="B2" s="125"/>
      <c r="C2" s="125"/>
      <c r="D2" s="125"/>
      <c r="E2" s="125"/>
      <c r="F2" s="125"/>
      <c r="G2" s="125"/>
      <c r="H2" s="125"/>
      <c r="I2" s="125"/>
      <c r="J2" s="125"/>
      <c r="K2" s="125"/>
      <c r="L2" s="125"/>
      <c r="M2" s="125"/>
      <c r="N2" s="125"/>
      <c r="O2" s="125"/>
      <c r="P2" s="125"/>
      <c r="Q2" s="125"/>
      <c r="R2" s="125"/>
      <c r="S2" s="125"/>
      <c r="T2" s="125"/>
      <c r="U2" s="125"/>
      <c r="V2" s="125"/>
      <c r="W2" s="125"/>
      <c r="X2" s="125"/>
      <c r="Y2" s="125"/>
      <c r="Z2" s="125"/>
    </row>
    <row r="3" spans="1:51" ht="22" customHeight="1">
      <c r="A3" s="178" t="s">
        <v>38</v>
      </c>
      <c r="B3" s="178"/>
      <c r="C3" s="178"/>
      <c r="D3" s="178"/>
      <c r="E3" s="178"/>
      <c r="F3" s="178"/>
      <c r="G3" s="178"/>
      <c r="H3" s="178"/>
      <c r="I3" s="178"/>
      <c r="J3" s="178"/>
      <c r="K3" s="178"/>
      <c r="L3" s="178"/>
      <c r="M3" s="178"/>
      <c r="N3" s="178"/>
      <c r="O3" s="178"/>
      <c r="P3" s="178"/>
      <c r="Q3" s="178"/>
      <c r="R3" s="178"/>
      <c r="S3" s="178"/>
      <c r="T3" s="178"/>
      <c r="U3" s="178"/>
      <c r="V3" s="178"/>
      <c r="W3" s="178"/>
      <c r="X3" s="178"/>
      <c r="Y3" s="178"/>
      <c r="Z3" s="178"/>
    </row>
    <row r="4" spans="1:51" ht="22" customHeight="1">
      <c r="A4" s="178" t="s">
        <v>0</v>
      </c>
      <c r="B4" s="178"/>
      <c r="C4" s="178"/>
      <c r="D4" s="178"/>
      <c r="E4" s="178"/>
      <c r="F4" s="178"/>
      <c r="G4" s="178"/>
      <c r="H4" s="178"/>
      <c r="I4" s="178"/>
      <c r="J4" s="178"/>
      <c r="K4" s="178"/>
      <c r="L4" s="178"/>
      <c r="M4" s="178"/>
      <c r="N4" s="178"/>
      <c r="O4" s="178"/>
      <c r="P4" s="178"/>
      <c r="Q4" s="178"/>
      <c r="R4" s="178"/>
      <c r="S4" s="178"/>
      <c r="T4" s="178"/>
      <c r="U4" s="178"/>
      <c r="V4" s="178"/>
      <c r="W4" s="178"/>
      <c r="X4" s="178"/>
      <c r="Y4" s="178"/>
      <c r="Z4" s="178"/>
    </row>
    <row r="5" spans="1:51" ht="22" customHeight="1">
      <c r="A5" s="179" t="s">
        <v>317</v>
      </c>
      <c r="B5" s="179"/>
      <c r="C5" s="179"/>
      <c r="D5" s="179"/>
      <c r="E5" s="179"/>
      <c r="F5" s="179"/>
      <c r="G5" s="179"/>
      <c r="H5" s="179"/>
      <c r="I5" s="179"/>
      <c r="J5" s="179"/>
      <c r="K5" s="179"/>
      <c r="L5" s="179"/>
      <c r="M5" s="179"/>
      <c r="N5" s="179"/>
      <c r="O5" s="179"/>
      <c r="P5" s="179"/>
      <c r="Q5" s="179"/>
      <c r="R5" s="179"/>
      <c r="S5" s="179"/>
      <c r="T5" s="179"/>
      <c r="U5" s="179"/>
      <c r="V5" s="179"/>
      <c r="W5" s="179"/>
      <c r="X5" s="179"/>
      <c r="Y5" s="179"/>
      <c r="Z5" s="179"/>
    </row>
    <row r="6" spans="1:51" s="104" customFormat="1" ht="44" customHeight="1">
      <c r="A6" s="186" t="s">
        <v>1</v>
      </c>
      <c r="B6" s="187"/>
      <c r="C6" s="187"/>
      <c r="D6" s="187"/>
      <c r="E6" s="187"/>
      <c r="F6" s="187"/>
      <c r="G6" s="188"/>
      <c r="H6" s="186" t="s">
        <v>209</v>
      </c>
      <c r="I6" s="187"/>
      <c r="J6" s="187"/>
      <c r="K6" s="187"/>
      <c r="L6" s="187"/>
      <c r="M6" s="188"/>
      <c r="N6" s="186" t="s">
        <v>208</v>
      </c>
      <c r="O6" s="187"/>
      <c r="P6" s="187"/>
      <c r="Q6" s="187"/>
      <c r="R6" s="187"/>
      <c r="S6" s="187"/>
      <c r="T6" s="187"/>
      <c r="U6" s="187"/>
      <c r="V6" s="187"/>
      <c r="W6" s="187"/>
      <c r="X6" s="187"/>
      <c r="Y6" s="187"/>
      <c r="Z6" s="188"/>
      <c r="AA6" s="105"/>
      <c r="AB6" s="105"/>
      <c r="AC6" s="105"/>
      <c r="AD6" s="105"/>
      <c r="AE6" s="105"/>
      <c r="AF6" s="105"/>
      <c r="AG6" s="105"/>
      <c r="AH6" s="105"/>
      <c r="AI6" s="105"/>
      <c r="AJ6" s="105"/>
      <c r="AK6" s="105"/>
      <c r="AL6" s="105"/>
      <c r="AM6" s="105"/>
      <c r="AN6" s="105"/>
      <c r="AO6" s="105"/>
      <c r="AP6" s="105"/>
      <c r="AQ6" s="105"/>
      <c r="AR6" s="105"/>
      <c r="AS6" s="105"/>
      <c r="AT6" s="105"/>
      <c r="AU6" s="105"/>
      <c r="AV6" s="105"/>
      <c r="AW6" s="105"/>
      <c r="AX6" s="105"/>
      <c r="AY6" s="105"/>
    </row>
    <row r="7" spans="1:51" ht="50" customHeight="1">
      <c r="A7" s="194" t="s">
        <v>2</v>
      </c>
      <c r="B7" s="192" t="s">
        <v>28</v>
      </c>
      <c r="C7" s="192" t="s">
        <v>193</v>
      </c>
      <c r="D7" s="192" t="s">
        <v>3</v>
      </c>
      <c r="E7" s="192" t="s">
        <v>4</v>
      </c>
      <c r="F7" s="192" t="s">
        <v>22</v>
      </c>
      <c r="G7" s="192" t="s">
        <v>5</v>
      </c>
      <c r="H7" s="192" t="s">
        <v>6</v>
      </c>
      <c r="I7" s="192" t="s">
        <v>25</v>
      </c>
      <c r="J7" s="192" t="s">
        <v>7</v>
      </c>
      <c r="K7" s="192" t="s">
        <v>210</v>
      </c>
      <c r="L7" s="192" t="s">
        <v>8</v>
      </c>
      <c r="M7" s="192" t="s">
        <v>9</v>
      </c>
      <c r="N7" s="189" t="s">
        <v>10</v>
      </c>
      <c r="O7" s="190"/>
      <c r="P7" s="190"/>
      <c r="Q7" s="191"/>
      <c r="R7" s="189" t="s">
        <v>11</v>
      </c>
      <c r="S7" s="191"/>
      <c r="T7" s="189" t="s">
        <v>12</v>
      </c>
      <c r="U7" s="191"/>
      <c r="V7" s="189" t="s">
        <v>13</v>
      </c>
      <c r="W7" s="191"/>
      <c r="X7" s="189" t="s">
        <v>14</v>
      </c>
      <c r="Y7" s="190"/>
      <c r="Z7" s="191"/>
    </row>
    <row r="8" spans="1:51" ht="22" customHeight="1">
      <c r="A8" s="211"/>
      <c r="B8" s="199"/>
      <c r="C8" s="199"/>
      <c r="D8" s="199"/>
      <c r="E8" s="199"/>
      <c r="F8" s="199"/>
      <c r="G8" s="199"/>
      <c r="H8" s="199"/>
      <c r="I8" s="199"/>
      <c r="J8" s="199"/>
      <c r="K8" s="199"/>
      <c r="L8" s="199"/>
      <c r="M8" s="199"/>
      <c r="N8" s="123" t="s">
        <v>87</v>
      </c>
      <c r="O8" s="123">
        <v>1</v>
      </c>
      <c r="P8" s="123">
        <v>2</v>
      </c>
      <c r="Q8" s="103">
        <v>3</v>
      </c>
      <c r="R8" s="123" t="s">
        <v>15</v>
      </c>
      <c r="S8" s="123" t="s">
        <v>16</v>
      </c>
      <c r="T8" s="123" t="s">
        <v>15</v>
      </c>
      <c r="U8" s="123" t="s">
        <v>16</v>
      </c>
      <c r="V8" s="123" t="s">
        <v>15</v>
      </c>
      <c r="W8" s="123" t="s">
        <v>16</v>
      </c>
      <c r="X8" s="123" t="s">
        <v>17</v>
      </c>
      <c r="Y8" s="101" t="s">
        <v>18</v>
      </c>
      <c r="Z8" s="123" t="s">
        <v>19</v>
      </c>
      <c r="AY8" s="85"/>
    </row>
    <row r="9" spans="1:51" s="86" customFormat="1" ht="68" customHeight="1">
      <c r="A9" s="99" t="s">
        <v>316</v>
      </c>
      <c r="B9" s="214" t="s">
        <v>293</v>
      </c>
      <c r="C9" s="215" t="s">
        <v>305</v>
      </c>
      <c r="D9" s="127" t="s">
        <v>327</v>
      </c>
      <c r="E9" s="127" t="s">
        <v>328</v>
      </c>
      <c r="F9" s="113" t="d">
        <v>2020-10-01</v>
      </c>
      <c r="G9" s="119" t="s">
        <v>148</v>
      </c>
      <c r="H9" s="126" t="s">
        <v>33</v>
      </c>
      <c r="I9" s="126" t="s">
        <v>23</v>
      </c>
      <c r="J9" s="126" t="s">
        <v>328</v>
      </c>
      <c r="K9" s="126">
        <v>1</v>
      </c>
      <c r="L9" s="120">
        <f>IF(N9=3, 750, IF(N9=1, 1000, ""))</f>
        <v>1000</v>
      </c>
      <c r="M9" s="120">
        <f t="shared" ref="M9:M37" si="0">L9*4</f>
        <v>4000</v>
      </c>
      <c r="N9" s="126">
        <v>1</v>
      </c>
      <c r="O9" s="126">
        <f t="shared" ref="O9:O37" si="1">IF(N9=1,1,"")</f>
        <v>1</v>
      </c>
      <c r="P9" s="126"/>
      <c r="Q9" s="126" t="str">
        <f t="shared" ref="Q9:Q37" si="2">IF(N9=3,1,"")</f>
        <v/>
      </c>
      <c r="R9" s="126">
        <v>1</v>
      </c>
      <c r="S9" s="126"/>
      <c r="T9" s="126">
        <v>1</v>
      </c>
      <c r="U9" s="126"/>
      <c r="V9" s="126">
        <v>1</v>
      </c>
      <c r="W9" s="126"/>
      <c r="X9" s="126">
        <v>1</v>
      </c>
      <c r="Y9" s="126"/>
      <c r="Z9" s="126"/>
    </row>
    <row r="10" spans="1:51" s="86" customFormat="1" ht="68" customHeight="1">
      <c r="A10" s="99" t="s">
        <v>316</v>
      </c>
      <c r="B10" s="214"/>
      <c r="C10" s="215"/>
      <c r="D10" s="127" t="s">
        <v>327</v>
      </c>
      <c r="E10" s="127" t="s">
        <v>328</v>
      </c>
      <c r="F10" s="113" t="d">
        <v>2020-10-01</v>
      </c>
      <c r="G10" s="119" t="s">
        <v>157</v>
      </c>
      <c r="H10" s="127" t="s">
        <v>33</v>
      </c>
      <c r="I10" s="127" t="s">
        <v>216</v>
      </c>
      <c r="J10" s="127" t="s">
        <v>328</v>
      </c>
      <c r="K10" s="127">
        <v>2</v>
      </c>
      <c r="L10" s="120">
        <v>500</v>
      </c>
      <c r="M10" s="120">
        <f t="shared" si="0"/>
        <v>2000</v>
      </c>
      <c r="N10" s="127">
        <v>1</v>
      </c>
      <c r="O10" s="127">
        <f t="shared" si="1"/>
        <v>1</v>
      </c>
      <c r="P10" s="127"/>
      <c r="Q10" s="127" t="str">
        <f t="shared" si="2"/>
        <v/>
      </c>
      <c r="R10" s="127">
        <v>1</v>
      </c>
      <c r="S10" s="127"/>
      <c r="T10" s="127">
        <v>1</v>
      </c>
      <c r="U10" s="127"/>
      <c r="V10" s="127">
        <v>1</v>
      </c>
      <c r="W10" s="127"/>
      <c r="X10" s="127">
        <v>1</v>
      </c>
      <c r="Y10" s="127"/>
      <c r="Z10" s="127"/>
    </row>
    <row r="11" spans="1:51" s="86" customFormat="1" ht="68" customHeight="1">
      <c r="A11" s="99" t="s">
        <v>316</v>
      </c>
      <c r="B11" s="214"/>
      <c r="C11" s="215"/>
      <c r="D11" s="127" t="s">
        <v>326</v>
      </c>
      <c r="E11" s="127" t="s">
        <v>259</v>
      </c>
      <c r="F11" s="113" t="d">
        <v>2020-10-02</v>
      </c>
      <c r="G11" s="119" t="s">
        <v>148</v>
      </c>
      <c r="H11" s="127" t="s">
        <v>277</v>
      </c>
      <c r="I11" s="127" t="s">
        <v>23</v>
      </c>
      <c r="J11" s="127" t="s">
        <v>259</v>
      </c>
      <c r="K11" s="127">
        <v>3</v>
      </c>
      <c r="L11" s="120">
        <f>IF(N11=3, 750, IF(N11=1, 1000, ""))</f>
        <v>750</v>
      </c>
      <c r="M11" s="120">
        <f t="shared" si="0"/>
        <v>3000</v>
      </c>
      <c r="N11" s="127">
        <v>3</v>
      </c>
      <c r="O11" s="127" t="str">
        <f t="shared" si="1"/>
        <v/>
      </c>
      <c r="P11" s="127"/>
      <c r="Q11" s="127">
        <f t="shared" si="2"/>
        <v>1</v>
      </c>
      <c r="R11" s="127">
        <v>1</v>
      </c>
      <c r="S11" s="127"/>
      <c r="T11" s="127">
        <v>1</v>
      </c>
      <c r="U11" s="127"/>
      <c r="V11" s="127">
        <v>1</v>
      </c>
      <c r="W11" s="127"/>
      <c r="X11" s="127">
        <v>1</v>
      </c>
      <c r="Y11" s="127"/>
      <c r="Z11" s="127"/>
    </row>
    <row r="12" spans="1:51" s="86" customFormat="1" ht="68" customHeight="1">
      <c r="A12" s="99" t="s">
        <v>316</v>
      </c>
      <c r="B12" s="214"/>
      <c r="C12" s="215"/>
      <c r="D12" s="200" t="s">
        <v>275</v>
      </c>
      <c r="E12" s="200" t="s">
        <v>318</v>
      </c>
      <c r="F12" s="113" t="d">
        <v>2020-10-12</v>
      </c>
      <c r="G12" s="119" t="s">
        <v>100</v>
      </c>
      <c r="H12" s="127" t="s">
        <v>184</v>
      </c>
      <c r="I12" s="127" t="s">
        <v>216</v>
      </c>
      <c r="J12" s="127" t="s">
        <v>318</v>
      </c>
      <c r="K12" s="128">
        <v>4</v>
      </c>
      <c r="L12" s="120">
        <v>500</v>
      </c>
      <c r="M12" s="120">
        <f t="shared" si="0"/>
        <v>2000</v>
      </c>
      <c r="N12" s="127">
        <v>1</v>
      </c>
      <c r="O12" s="127">
        <f t="shared" si="1"/>
        <v>1</v>
      </c>
      <c r="P12" s="127"/>
      <c r="Q12" s="127" t="str">
        <f t="shared" si="2"/>
        <v/>
      </c>
      <c r="R12" s="127">
        <v>1</v>
      </c>
      <c r="S12" s="127"/>
      <c r="T12" s="127">
        <v>1</v>
      </c>
      <c r="U12" s="127"/>
      <c r="V12" s="127">
        <v>1</v>
      </c>
      <c r="W12" s="127"/>
      <c r="X12" s="127">
        <v>1</v>
      </c>
      <c r="Y12" s="127"/>
      <c r="Z12" s="127"/>
    </row>
    <row r="13" spans="1:51" s="86" customFormat="1" ht="68" customHeight="1">
      <c r="A13" s="99" t="s">
        <v>316</v>
      </c>
      <c r="B13" s="214"/>
      <c r="C13" s="215"/>
      <c r="D13" s="200"/>
      <c r="E13" s="200"/>
      <c r="F13" s="113" t="d">
        <v>2020-10-13</v>
      </c>
      <c r="G13" s="119" t="s">
        <v>148</v>
      </c>
      <c r="H13" s="126" t="s">
        <v>277</v>
      </c>
      <c r="I13" s="126" t="s">
        <v>23</v>
      </c>
      <c r="J13" s="126" t="s">
        <v>318</v>
      </c>
      <c r="K13" s="128">
        <v>5</v>
      </c>
      <c r="L13" s="120">
        <f>IF(N13=3, 750, IF(N13=1, 1000, ""))</f>
        <v>750</v>
      </c>
      <c r="M13" s="120">
        <f t="shared" si="0"/>
        <v>3000</v>
      </c>
      <c r="N13" s="126">
        <v>3</v>
      </c>
      <c r="O13" s="126" t="str">
        <f t="shared" si="1"/>
        <v/>
      </c>
      <c r="P13" s="126"/>
      <c r="Q13" s="126">
        <f t="shared" si="2"/>
        <v>1</v>
      </c>
      <c r="R13" s="126">
        <v>1</v>
      </c>
      <c r="S13" s="126"/>
      <c r="T13" s="126">
        <v>1</v>
      </c>
      <c r="U13" s="126"/>
      <c r="V13" s="126">
        <v>1</v>
      </c>
      <c r="W13" s="126"/>
      <c r="X13" s="126">
        <v>1</v>
      </c>
      <c r="Y13" s="126"/>
      <c r="Z13" s="126"/>
    </row>
    <row r="14" spans="1:51" s="86" customFormat="1" ht="68" customHeight="1">
      <c r="A14" s="99" t="s">
        <v>316</v>
      </c>
      <c r="B14" s="214"/>
      <c r="C14" s="215"/>
      <c r="D14" s="200"/>
      <c r="E14" s="200"/>
      <c r="F14" s="113" t="d">
        <v>2020-10-13</v>
      </c>
      <c r="G14" s="114" t="s">
        <v>148</v>
      </c>
      <c r="H14" s="126" t="s">
        <v>333</v>
      </c>
      <c r="I14" s="126" t="s">
        <v>23</v>
      </c>
      <c r="J14" s="126" t="s">
        <v>318</v>
      </c>
      <c r="K14" s="128">
        <v>6</v>
      </c>
      <c r="L14" s="120">
        <v>1500</v>
      </c>
      <c r="M14" s="120">
        <f t="shared" si="0"/>
        <v>6000</v>
      </c>
      <c r="N14" s="126">
        <v>1</v>
      </c>
      <c r="O14" s="126">
        <f t="shared" si="1"/>
        <v>1</v>
      </c>
      <c r="P14" s="126"/>
      <c r="Q14" s="126" t="str">
        <f t="shared" si="2"/>
        <v/>
      </c>
      <c r="R14" s="126">
        <v>1</v>
      </c>
      <c r="S14" s="126"/>
      <c r="T14" s="126">
        <v>1</v>
      </c>
      <c r="U14" s="126"/>
      <c r="V14" s="126">
        <v>1</v>
      </c>
      <c r="W14" s="126"/>
      <c r="X14" s="126">
        <v>1</v>
      </c>
      <c r="Y14" s="126"/>
      <c r="Z14" s="126"/>
    </row>
    <row r="15" spans="1:51" s="86" customFormat="1" ht="68" customHeight="1">
      <c r="A15" s="99" t="s">
        <v>316</v>
      </c>
      <c r="B15" s="214"/>
      <c r="C15" s="215"/>
      <c r="D15" s="200"/>
      <c r="E15" s="200"/>
      <c r="F15" s="113" t="d">
        <v>2020-10-14</v>
      </c>
      <c r="G15" s="114" t="s">
        <v>148</v>
      </c>
      <c r="H15" s="126" t="s">
        <v>334</v>
      </c>
      <c r="I15" s="126" t="s">
        <v>23</v>
      </c>
      <c r="J15" s="126" t="s">
        <v>318</v>
      </c>
      <c r="K15" s="128">
        <v>7</v>
      </c>
      <c r="L15" s="120">
        <v>1500</v>
      </c>
      <c r="M15" s="120">
        <f t="shared" si="0"/>
        <v>6000</v>
      </c>
      <c r="N15" s="126">
        <v>1</v>
      </c>
      <c r="O15" s="126">
        <f t="shared" si="1"/>
        <v>1</v>
      </c>
      <c r="P15" s="126"/>
      <c r="Q15" s="126" t="str">
        <f t="shared" si="2"/>
        <v/>
      </c>
      <c r="R15" s="126">
        <v>1</v>
      </c>
      <c r="S15" s="126"/>
      <c r="T15" s="126">
        <v>1</v>
      </c>
      <c r="U15" s="126"/>
      <c r="V15" s="126">
        <v>1</v>
      </c>
      <c r="W15" s="126"/>
      <c r="X15" s="126">
        <v>1</v>
      </c>
      <c r="Y15" s="126"/>
      <c r="Z15" s="126"/>
    </row>
    <row r="16" spans="1:51" s="86" customFormat="1" ht="68" customHeight="1">
      <c r="A16" s="99" t="s">
        <v>316</v>
      </c>
      <c r="B16" s="214"/>
      <c r="C16" s="215"/>
      <c r="D16" s="200"/>
      <c r="E16" s="200"/>
      <c r="F16" s="113" t="d">
        <v>2020-10-15</v>
      </c>
      <c r="G16" s="114" t="s">
        <v>148</v>
      </c>
      <c r="H16" s="126" t="s">
        <v>310</v>
      </c>
      <c r="I16" s="126" t="s">
        <v>23</v>
      </c>
      <c r="J16" s="126" t="s">
        <v>318</v>
      </c>
      <c r="K16" s="128">
        <v>8</v>
      </c>
      <c r="L16" s="120">
        <v>1500</v>
      </c>
      <c r="M16" s="120">
        <f t="shared" si="0"/>
        <v>6000</v>
      </c>
      <c r="N16" s="126">
        <v>1</v>
      </c>
      <c r="O16" s="126">
        <f t="shared" si="1"/>
        <v>1</v>
      </c>
      <c r="P16" s="126"/>
      <c r="Q16" s="126" t="str">
        <f t="shared" si="2"/>
        <v/>
      </c>
      <c r="R16" s="126">
        <v>1</v>
      </c>
      <c r="S16" s="126"/>
      <c r="T16" s="126">
        <v>1</v>
      </c>
      <c r="U16" s="126"/>
      <c r="V16" s="126">
        <v>1</v>
      </c>
      <c r="W16" s="126"/>
      <c r="X16" s="126">
        <v>1</v>
      </c>
      <c r="Y16" s="126"/>
      <c r="Z16" s="126"/>
    </row>
    <row r="17" spans="1:26" s="86" customFormat="1" ht="81" customHeight="1">
      <c r="A17" s="99" t="s">
        <v>316</v>
      </c>
      <c r="B17" s="214"/>
      <c r="C17" s="215"/>
      <c r="D17" s="200"/>
      <c r="E17" s="200"/>
      <c r="F17" s="113" t="d">
        <v>2020-10-16</v>
      </c>
      <c r="G17" s="119" t="s">
        <v>157</v>
      </c>
      <c r="H17" s="126" t="s">
        <v>310</v>
      </c>
      <c r="I17" s="126" t="s">
        <v>216</v>
      </c>
      <c r="J17" s="126" t="s">
        <v>318</v>
      </c>
      <c r="K17" s="128">
        <v>9</v>
      </c>
      <c r="L17" s="120">
        <v>500</v>
      </c>
      <c r="M17" s="120">
        <f t="shared" si="0"/>
        <v>2000</v>
      </c>
      <c r="N17" s="126">
        <v>1</v>
      </c>
      <c r="O17" s="126">
        <f t="shared" si="1"/>
        <v>1</v>
      </c>
      <c r="P17" s="126"/>
      <c r="Q17" s="126" t="str">
        <f t="shared" si="2"/>
        <v/>
      </c>
      <c r="R17" s="126">
        <v>1</v>
      </c>
      <c r="S17" s="126"/>
      <c r="T17" s="126">
        <v>1</v>
      </c>
      <c r="U17" s="126"/>
      <c r="V17" s="126">
        <v>1</v>
      </c>
      <c r="W17" s="126"/>
      <c r="X17" s="126">
        <v>1</v>
      </c>
      <c r="Y17" s="126"/>
      <c r="Z17" s="126"/>
    </row>
    <row r="18" spans="1:26" s="86" customFormat="1" ht="68" customHeight="1">
      <c r="A18" s="99" t="s">
        <v>316</v>
      </c>
      <c r="B18" s="214"/>
      <c r="C18" s="215"/>
      <c r="D18" s="127" t="s">
        <v>246</v>
      </c>
      <c r="E18" s="127" t="s">
        <v>322</v>
      </c>
      <c r="F18" s="113" t="d">
        <v>2020-10-20</v>
      </c>
      <c r="G18" s="127" t="s">
        <v>248</v>
      </c>
      <c r="H18" s="126" t="s">
        <v>249</v>
      </c>
      <c r="I18" s="126" t="s">
        <v>331</v>
      </c>
      <c r="J18" s="126" t="s">
        <v>322</v>
      </c>
      <c r="K18" s="128">
        <v>10</v>
      </c>
      <c r="L18" s="120">
        <v>3585</v>
      </c>
      <c r="M18" s="120">
        <f t="shared" si="0"/>
        <v>14340</v>
      </c>
      <c r="N18" s="126"/>
      <c r="O18" s="126" t="str">
        <f t="shared" si="1"/>
        <v/>
      </c>
      <c r="P18" s="126"/>
      <c r="Q18" s="126" t="str">
        <f t="shared" si="2"/>
        <v/>
      </c>
      <c r="R18" s="126">
        <v>1</v>
      </c>
      <c r="S18" s="126"/>
      <c r="T18" s="126">
        <v>1</v>
      </c>
      <c r="U18" s="126"/>
      <c r="V18" s="126">
        <v>1</v>
      </c>
      <c r="W18" s="126"/>
      <c r="X18" s="126">
        <v>1</v>
      </c>
      <c r="Y18" s="126"/>
      <c r="Z18" s="126"/>
    </row>
    <row r="19" spans="1:26" s="86" customFormat="1" ht="68" customHeight="1">
      <c r="A19" s="99" t="s">
        <v>316</v>
      </c>
      <c r="B19" s="214"/>
      <c r="C19" s="215"/>
      <c r="D19" s="127" t="s">
        <v>255</v>
      </c>
      <c r="E19" s="127" t="s">
        <v>322</v>
      </c>
      <c r="F19" s="113" t="d">
        <v>2020-10-20</v>
      </c>
      <c r="G19" s="119" t="s">
        <v>148</v>
      </c>
      <c r="H19" s="126" t="s">
        <v>249</v>
      </c>
      <c r="I19" s="126" t="s">
        <v>331</v>
      </c>
      <c r="J19" s="126" t="s">
        <v>322</v>
      </c>
      <c r="K19" s="128">
        <v>11</v>
      </c>
      <c r="L19" s="120">
        <v>1195</v>
      </c>
      <c r="M19" s="120">
        <f t="shared" si="0"/>
        <v>4780</v>
      </c>
      <c r="N19" s="126">
        <v>1</v>
      </c>
      <c r="O19" s="126">
        <f t="shared" si="1"/>
        <v>1</v>
      </c>
      <c r="P19" s="126"/>
      <c r="Q19" s="126" t="str">
        <f t="shared" si="2"/>
        <v/>
      </c>
      <c r="R19" s="126">
        <v>1</v>
      </c>
      <c r="S19" s="126"/>
      <c r="T19" s="126">
        <v>1</v>
      </c>
      <c r="U19" s="126"/>
      <c r="V19" s="126">
        <v>1</v>
      </c>
      <c r="W19" s="126"/>
      <c r="X19" s="126">
        <v>1</v>
      </c>
      <c r="Y19" s="126"/>
      <c r="Z19" s="126"/>
    </row>
    <row r="20" spans="1:26" s="86" customFormat="1" ht="68" customHeight="1">
      <c r="A20" s="99" t="s">
        <v>316</v>
      </c>
      <c r="B20" s="214"/>
      <c r="C20" s="215"/>
      <c r="D20" s="127" t="s">
        <v>252</v>
      </c>
      <c r="E20" s="127" t="s">
        <v>322</v>
      </c>
      <c r="F20" s="113" t="d">
        <v>2020-10-20</v>
      </c>
      <c r="G20" s="119" t="s">
        <v>148</v>
      </c>
      <c r="H20" s="126" t="s">
        <v>249</v>
      </c>
      <c r="I20" s="126" t="s">
        <v>331</v>
      </c>
      <c r="J20" s="126" t="s">
        <v>322</v>
      </c>
      <c r="K20" s="128">
        <v>12</v>
      </c>
      <c r="L20" s="120">
        <v>1195</v>
      </c>
      <c r="M20" s="120">
        <f t="shared" si="0"/>
        <v>4780</v>
      </c>
      <c r="N20" s="126">
        <v>11</v>
      </c>
      <c r="O20" s="126" t="str">
        <f t="shared" si="1"/>
        <v/>
      </c>
      <c r="P20" s="126"/>
      <c r="Q20" s="126" t="str">
        <f t="shared" si="2"/>
        <v/>
      </c>
      <c r="R20" s="126">
        <v>1</v>
      </c>
      <c r="S20" s="126"/>
      <c r="T20" s="126">
        <v>1</v>
      </c>
      <c r="U20" s="126"/>
      <c r="V20" s="126">
        <v>1</v>
      </c>
      <c r="W20" s="126"/>
      <c r="X20" s="126">
        <v>1</v>
      </c>
      <c r="Y20" s="126"/>
      <c r="Z20" s="126"/>
    </row>
    <row r="21" spans="1:26" s="86" customFormat="1" ht="68" customHeight="1">
      <c r="A21" s="99" t="s">
        <v>316</v>
      </c>
      <c r="B21" s="214"/>
      <c r="C21" s="215"/>
      <c r="D21" s="127" t="s">
        <v>323</v>
      </c>
      <c r="E21" s="127" t="s">
        <v>322</v>
      </c>
      <c r="F21" s="113" t="d">
        <v>2020-10-20</v>
      </c>
      <c r="G21" s="119" t="s">
        <v>148</v>
      </c>
      <c r="H21" s="126" t="s">
        <v>249</v>
      </c>
      <c r="I21" s="126" t="s">
        <v>331</v>
      </c>
      <c r="J21" s="126" t="s">
        <v>322</v>
      </c>
      <c r="K21" s="128">
        <v>13</v>
      </c>
      <c r="L21" s="120">
        <v>1195</v>
      </c>
      <c r="M21" s="120">
        <f t="shared" si="0"/>
        <v>4780</v>
      </c>
      <c r="N21" s="126"/>
      <c r="O21" s="126" t="str">
        <f t="shared" si="1"/>
        <v/>
      </c>
      <c r="P21" s="126"/>
      <c r="Q21" s="126" t="str">
        <f t="shared" si="2"/>
        <v/>
      </c>
      <c r="R21" s="126">
        <v>1</v>
      </c>
      <c r="S21" s="126"/>
      <c r="T21" s="126">
        <v>1</v>
      </c>
      <c r="U21" s="126"/>
      <c r="V21" s="126">
        <v>1</v>
      </c>
      <c r="W21" s="126"/>
      <c r="X21" s="126">
        <v>1</v>
      </c>
      <c r="Y21" s="126"/>
      <c r="Z21" s="126"/>
    </row>
    <row r="22" spans="1:26" s="86" customFormat="1" ht="68" customHeight="1">
      <c r="A22" s="99" t="s">
        <v>316</v>
      </c>
      <c r="B22" s="214"/>
      <c r="C22" s="215"/>
      <c r="D22" s="127" t="s">
        <v>324</v>
      </c>
      <c r="E22" s="127" t="s">
        <v>322</v>
      </c>
      <c r="F22" s="113" t="d">
        <v>2020-10-20</v>
      </c>
      <c r="G22" s="119" t="s">
        <v>148</v>
      </c>
      <c r="H22" s="126" t="s">
        <v>249</v>
      </c>
      <c r="I22" s="126" t="s">
        <v>331</v>
      </c>
      <c r="J22" s="126" t="s">
        <v>322</v>
      </c>
      <c r="K22" s="128">
        <v>14</v>
      </c>
      <c r="L22" s="120">
        <f>IF(N22=3, 750, IF(N22=1, 1000, ""))</f>
        <v>1000</v>
      </c>
      <c r="M22" s="120">
        <f t="shared" si="0"/>
        <v>4000</v>
      </c>
      <c r="N22" s="126">
        <v>1</v>
      </c>
      <c r="O22" s="126">
        <f t="shared" si="1"/>
        <v>1</v>
      </c>
      <c r="P22" s="126"/>
      <c r="Q22" s="126" t="str">
        <f t="shared" si="2"/>
        <v/>
      </c>
      <c r="R22" s="126">
        <v>1</v>
      </c>
      <c r="S22" s="126"/>
      <c r="T22" s="126">
        <v>1</v>
      </c>
      <c r="U22" s="126"/>
      <c r="V22" s="126">
        <v>1</v>
      </c>
      <c r="W22" s="126"/>
      <c r="X22" s="126">
        <v>1</v>
      </c>
      <c r="Y22" s="126"/>
      <c r="Z22" s="126"/>
    </row>
    <row r="23" spans="1:26" s="86" customFormat="1" ht="68" customHeight="1">
      <c r="A23" s="99" t="s">
        <v>316</v>
      </c>
      <c r="B23" s="214"/>
      <c r="C23" s="215"/>
      <c r="D23" s="200" t="s">
        <v>275</v>
      </c>
      <c r="E23" s="200" t="s">
        <v>318</v>
      </c>
      <c r="F23" s="113" t="d">
        <v>2020-10-21</v>
      </c>
      <c r="G23" s="114" t="s">
        <v>148</v>
      </c>
      <c r="H23" s="127" t="s">
        <v>289</v>
      </c>
      <c r="I23" s="127" t="s">
        <v>23</v>
      </c>
      <c r="J23" s="127" t="s">
        <v>318</v>
      </c>
      <c r="K23" s="128">
        <v>15</v>
      </c>
      <c r="L23" s="120">
        <v>1500</v>
      </c>
      <c r="M23" s="120">
        <f t="shared" si="0"/>
        <v>6000</v>
      </c>
      <c r="N23" s="127">
        <v>1</v>
      </c>
      <c r="O23" s="127">
        <f t="shared" si="1"/>
        <v>1</v>
      </c>
      <c r="P23" s="127"/>
      <c r="Q23" s="127" t="str">
        <f t="shared" si="2"/>
        <v/>
      </c>
      <c r="R23" s="127">
        <v>1</v>
      </c>
      <c r="S23" s="127"/>
      <c r="T23" s="127">
        <v>1</v>
      </c>
      <c r="U23" s="127"/>
      <c r="V23" s="127">
        <v>1</v>
      </c>
      <c r="W23" s="127"/>
      <c r="X23" s="127">
        <v>1</v>
      </c>
      <c r="Y23" s="127"/>
      <c r="Z23" s="127"/>
    </row>
    <row r="24" spans="1:26" s="86" customFormat="1" ht="68" customHeight="1">
      <c r="A24" s="99" t="s">
        <v>316</v>
      </c>
      <c r="B24" s="214"/>
      <c r="C24" s="215"/>
      <c r="D24" s="200"/>
      <c r="E24" s="200"/>
      <c r="F24" s="113" t="d">
        <v>2020-10-21</v>
      </c>
      <c r="G24" s="119" t="s">
        <v>148</v>
      </c>
      <c r="H24" s="126" t="s">
        <v>320</v>
      </c>
      <c r="I24" s="126" t="s">
        <v>23</v>
      </c>
      <c r="J24" s="126" t="s">
        <v>321</v>
      </c>
      <c r="K24" s="128">
        <v>16</v>
      </c>
      <c r="L24" s="120">
        <f>IF(N24=3, 750, IF(N24=1, 1000, ""))</f>
        <v>1000</v>
      </c>
      <c r="M24" s="120">
        <f t="shared" si="0"/>
        <v>4000</v>
      </c>
      <c r="N24" s="126">
        <v>1</v>
      </c>
      <c r="O24" s="126">
        <f t="shared" si="1"/>
        <v>1</v>
      </c>
      <c r="P24" s="126"/>
      <c r="Q24" s="126" t="str">
        <f t="shared" si="2"/>
        <v/>
      </c>
      <c r="R24" s="126">
        <v>1</v>
      </c>
      <c r="S24" s="126"/>
      <c r="T24" s="126">
        <v>1</v>
      </c>
      <c r="U24" s="126"/>
      <c r="V24" s="126">
        <v>1</v>
      </c>
      <c r="W24" s="126"/>
      <c r="X24" s="126">
        <v>1</v>
      </c>
      <c r="Y24" s="126"/>
      <c r="Z24" s="126"/>
    </row>
    <row r="25" spans="1:26" s="86" customFormat="1" ht="68" customHeight="1">
      <c r="A25" s="99" t="s">
        <v>316</v>
      </c>
      <c r="B25" s="214"/>
      <c r="C25" s="215"/>
      <c r="D25" s="127" t="s">
        <v>325</v>
      </c>
      <c r="E25" s="127" t="s">
        <v>322</v>
      </c>
      <c r="F25" s="113" t="d">
        <v>2020-10-23</v>
      </c>
      <c r="G25" s="127" t="s">
        <v>109</v>
      </c>
      <c r="H25" s="126" t="s">
        <v>94</v>
      </c>
      <c r="I25" s="126" t="s">
        <v>332</v>
      </c>
      <c r="J25" s="126" t="s">
        <v>322</v>
      </c>
      <c r="K25" s="128">
        <v>17</v>
      </c>
      <c r="L25" s="120">
        <v>107</v>
      </c>
      <c r="M25" s="120">
        <f t="shared" si="0"/>
        <v>428</v>
      </c>
      <c r="N25" s="126">
        <v>1</v>
      </c>
      <c r="O25" s="126">
        <f t="shared" si="1"/>
        <v>1</v>
      </c>
      <c r="P25" s="126"/>
      <c r="Q25" s="126" t="str">
        <f t="shared" si="2"/>
        <v/>
      </c>
      <c r="R25" s="126">
        <v>1</v>
      </c>
      <c r="S25" s="126"/>
      <c r="T25" s="126">
        <v>1</v>
      </c>
      <c r="U25" s="126"/>
      <c r="V25" s="126">
        <v>1</v>
      </c>
      <c r="W25" s="126"/>
      <c r="X25" s="126">
        <v>1</v>
      </c>
      <c r="Y25" s="126"/>
      <c r="Z25" s="126"/>
    </row>
    <row r="26" spans="1:26" s="86" customFormat="1" ht="81" customHeight="1">
      <c r="A26" s="99" t="s">
        <v>316</v>
      </c>
      <c r="B26" s="214"/>
      <c r="C26" s="215"/>
      <c r="D26" s="128" t="s">
        <v>275</v>
      </c>
      <c r="E26" s="128" t="s">
        <v>318</v>
      </c>
      <c r="F26" s="113" t="d">
        <v>2020-10-28</v>
      </c>
      <c r="G26" s="114" t="s">
        <v>148</v>
      </c>
      <c r="H26" s="128" t="s">
        <v>335</v>
      </c>
      <c r="I26" s="128" t="s">
        <v>23</v>
      </c>
      <c r="J26" s="128" t="s">
        <v>336</v>
      </c>
      <c r="K26" s="128">
        <v>18</v>
      </c>
      <c r="L26" s="120">
        <v>1500</v>
      </c>
      <c r="M26" s="120">
        <f t="shared" si="0"/>
        <v>6000</v>
      </c>
      <c r="N26" s="128">
        <v>1</v>
      </c>
      <c r="O26" s="128">
        <f t="shared" si="1"/>
        <v>1</v>
      </c>
      <c r="P26" s="128"/>
      <c r="Q26" s="128" t="str">
        <f t="shared" ref="Q26" si="3">IF(N26=3,1,"")</f>
        <v/>
      </c>
      <c r="R26" s="128">
        <v>1</v>
      </c>
      <c r="S26" s="128"/>
      <c r="T26" s="128">
        <v>1</v>
      </c>
      <c r="U26" s="128"/>
      <c r="V26" s="128">
        <v>1</v>
      </c>
      <c r="W26" s="128"/>
      <c r="X26" s="128">
        <v>1</v>
      </c>
      <c r="Y26" s="128"/>
      <c r="Z26" s="128"/>
    </row>
    <row r="27" spans="1:26" s="86" customFormat="1" ht="81" customHeight="1">
      <c r="A27" s="99" t="s">
        <v>316</v>
      </c>
      <c r="B27" s="214"/>
      <c r="C27" s="215"/>
      <c r="D27" s="200" t="s">
        <v>275</v>
      </c>
      <c r="E27" s="200" t="s">
        <v>318</v>
      </c>
      <c r="F27" s="113" t="d">
        <v>2020-10-29</v>
      </c>
      <c r="G27" s="119" t="s">
        <v>148</v>
      </c>
      <c r="H27" s="126" t="s">
        <v>319</v>
      </c>
      <c r="I27" s="126" t="s">
        <v>23</v>
      </c>
      <c r="J27" s="126" t="s">
        <v>318</v>
      </c>
      <c r="K27" s="128">
        <v>19</v>
      </c>
      <c r="L27" s="120">
        <f>IF(N27=3, 750, IF(N27=1, 1000, ""))</f>
        <v>1000</v>
      </c>
      <c r="M27" s="120">
        <f t="shared" si="0"/>
        <v>4000</v>
      </c>
      <c r="N27" s="126">
        <v>1</v>
      </c>
      <c r="O27" s="126">
        <f t="shared" si="1"/>
        <v>1</v>
      </c>
      <c r="P27" s="126"/>
      <c r="Q27" s="126" t="str">
        <f t="shared" si="2"/>
        <v/>
      </c>
      <c r="R27" s="126">
        <v>1</v>
      </c>
      <c r="S27" s="126"/>
      <c r="T27" s="126">
        <v>1</v>
      </c>
      <c r="U27" s="126"/>
      <c r="V27" s="126">
        <v>1</v>
      </c>
      <c r="W27" s="126"/>
      <c r="X27" s="126">
        <v>1</v>
      </c>
      <c r="Y27" s="126"/>
      <c r="Z27" s="126"/>
    </row>
    <row r="28" spans="1:26" s="86" customFormat="1" ht="81" customHeight="1">
      <c r="A28" s="99" t="s">
        <v>316</v>
      </c>
      <c r="B28" s="214"/>
      <c r="C28" s="215"/>
      <c r="D28" s="200"/>
      <c r="E28" s="200"/>
      <c r="F28" s="113" t="d">
        <v>2020-10-30</v>
      </c>
      <c r="G28" s="119" t="s">
        <v>157</v>
      </c>
      <c r="H28" s="126" t="s">
        <v>320</v>
      </c>
      <c r="I28" s="126" t="s">
        <v>216</v>
      </c>
      <c r="J28" s="126" t="s">
        <v>318</v>
      </c>
      <c r="K28" s="128">
        <v>20</v>
      </c>
      <c r="L28" s="120">
        <v>500</v>
      </c>
      <c r="M28" s="120">
        <f t="shared" si="0"/>
        <v>2000</v>
      </c>
      <c r="N28" s="126">
        <v>1</v>
      </c>
      <c r="O28" s="126">
        <f t="shared" si="1"/>
        <v>1</v>
      </c>
      <c r="P28" s="126"/>
      <c r="Q28" s="126" t="str">
        <f t="shared" si="2"/>
        <v/>
      </c>
      <c r="R28" s="126">
        <v>1</v>
      </c>
      <c r="S28" s="126"/>
      <c r="T28" s="126">
        <v>1</v>
      </c>
      <c r="U28" s="126"/>
      <c r="V28" s="126">
        <v>1</v>
      </c>
      <c r="W28" s="126"/>
      <c r="X28" s="126">
        <v>1</v>
      </c>
      <c r="Y28" s="126"/>
      <c r="Z28" s="126"/>
    </row>
    <row r="29" spans="1:26" s="86" customFormat="1" ht="68" customHeight="1">
      <c r="A29" s="99" t="s">
        <v>316</v>
      </c>
      <c r="B29" s="214"/>
      <c r="C29" s="215"/>
      <c r="D29" s="200"/>
      <c r="E29" s="200"/>
      <c r="F29" s="113" t="d">
        <v>2020-10-30</v>
      </c>
      <c r="G29" s="119" t="s">
        <v>157</v>
      </c>
      <c r="H29" s="126" t="s">
        <v>320</v>
      </c>
      <c r="I29" s="126" t="s">
        <v>216</v>
      </c>
      <c r="J29" s="126" t="s">
        <v>318</v>
      </c>
      <c r="K29" s="128">
        <v>21</v>
      </c>
      <c r="L29" s="120">
        <v>500</v>
      </c>
      <c r="M29" s="120">
        <f t="shared" si="0"/>
        <v>2000</v>
      </c>
      <c r="N29" s="126">
        <v>1</v>
      </c>
      <c r="O29" s="126">
        <f t="shared" si="1"/>
        <v>1</v>
      </c>
      <c r="P29" s="126"/>
      <c r="Q29" s="126" t="str">
        <f t="shared" si="2"/>
        <v/>
      </c>
      <c r="R29" s="126">
        <v>1</v>
      </c>
      <c r="S29" s="126"/>
      <c r="T29" s="126">
        <v>1</v>
      </c>
      <c r="U29" s="126"/>
      <c r="V29" s="126">
        <v>1</v>
      </c>
      <c r="W29" s="126"/>
      <c r="X29" s="126">
        <v>1</v>
      </c>
      <c r="Y29" s="126"/>
      <c r="Z29" s="126"/>
    </row>
    <row r="30" spans="1:26" s="86" customFormat="1" ht="68" customHeight="1">
      <c r="A30" s="99" t="s">
        <v>316</v>
      </c>
      <c r="B30" s="214"/>
      <c r="C30" s="215"/>
      <c r="D30" s="200"/>
      <c r="E30" s="200"/>
      <c r="F30" s="113" t="d">
        <v>2020-10-30</v>
      </c>
      <c r="G30" s="119" t="s">
        <v>157</v>
      </c>
      <c r="H30" s="126" t="s">
        <v>320</v>
      </c>
      <c r="I30" s="126" t="s">
        <v>216</v>
      </c>
      <c r="J30" s="126" t="s">
        <v>318</v>
      </c>
      <c r="K30" s="128">
        <v>22</v>
      </c>
      <c r="L30" s="120">
        <v>500</v>
      </c>
      <c r="M30" s="120">
        <f t="shared" si="0"/>
        <v>2000</v>
      </c>
      <c r="N30" s="126">
        <v>1</v>
      </c>
      <c r="O30" s="126">
        <f t="shared" si="1"/>
        <v>1</v>
      </c>
      <c r="P30" s="126"/>
      <c r="Q30" s="126" t="str">
        <f t="shared" si="2"/>
        <v/>
      </c>
      <c r="R30" s="126">
        <v>1</v>
      </c>
      <c r="S30" s="126"/>
      <c r="T30" s="126">
        <v>1</v>
      </c>
      <c r="U30" s="126"/>
      <c r="V30" s="126">
        <v>1</v>
      </c>
      <c r="W30" s="126"/>
      <c r="X30" s="126">
        <v>1</v>
      </c>
      <c r="Y30" s="126"/>
      <c r="Z30" s="126"/>
    </row>
    <row r="31" spans="1:26" s="86" customFormat="1" ht="68" customHeight="1">
      <c r="A31" s="99" t="s">
        <v>316</v>
      </c>
      <c r="B31" s="214"/>
      <c r="C31" s="215"/>
      <c r="D31" s="200"/>
      <c r="E31" s="200"/>
      <c r="F31" s="113" t="d">
        <v>2020-10-30</v>
      </c>
      <c r="G31" s="119" t="s">
        <v>157</v>
      </c>
      <c r="H31" s="126" t="s">
        <v>320</v>
      </c>
      <c r="I31" s="126" t="s">
        <v>216</v>
      </c>
      <c r="J31" s="126" t="s">
        <v>318</v>
      </c>
      <c r="K31" s="128">
        <v>23</v>
      </c>
      <c r="L31" s="120">
        <v>500</v>
      </c>
      <c r="M31" s="120">
        <f t="shared" si="0"/>
        <v>2000</v>
      </c>
      <c r="N31" s="126"/>
      <c r="O31" s="126" t="str">
        <f t="shared" si="1"/>
        <v/>
      </c>
      <c r="P31" s="126"/>
      <c r="Q31" s="126" t="str">
        <f t="shared" si="2"/>
        <v/>
      </c>
      <c r="R31" s="126">
        <v>1</v>
      </c>
      <c r="S31" s="126"/>
      <c r="T31" s="126">
        <v>1</v>
      </c>
      <c r="U31" s="126"/>
      <c r="V31" s="126">
        <v>1</v>
      </c>
      <c r="W31" s="126"/>
      <c r="X31" s="126">
        <v>1</v>
      </c>
      <c r="Y31" s="126"/>
      <c r="Z31" s="126"/>
    </row>
    <row r="32" spans="1:26" s="86" customFormat="1" ht="68" customHeight="1">
      <c r="A32" s="99" t="s">
        <v>316</v>
      </c>
      <c r="B32" s="214"/>
      <c r="C32" s="215"/>
      <c r="D32" s="200"/>
      <c r="E32" s="200"/>
      <c r="F32" s="113" t="d">
        <v>2020-10-30</v>
      </c>
      <c r="G32" s="119" t="s">
        <v>157</v>
      </c>
      <c r="H32" s="126" t="s">
        <v>320</v>
      </c>
      <c r="I32" s="126" t="s">
        <v>216</v>
      </c>
      <c r="J32" s="126" t="s">
        <v>318</v>
      </c>
      <c r="K32" s="128">
        <v>24</v>
      </c>
      <c r="L32" s="120">
        <v>500</v>
      </c>
      <c r="M32" s="120">
        <f t="shared" si="0"/>
        <v>2000</v>
      </c>
      <c r="N32" s="126">
        <v>1</v>
      </c>
      <c r="O32" s="126">
        <f t="shared" si="1"/>
        <v>1</v>
      </c>
      <c r="P32" s="126"/>
      <c r="Q32" s="126" t="str">
        <f t="shared" si="2"/>
        <v/>
      </c>
      <c r="R32" s="126">
        <v>1</v>
      </c>
      <c r="S32" s="126"/>
      <c r="T32" s="126">
        <v>1</v>
      </c>
      <c r="U32" s="126"/>
      <c r="V32" s="126">
        <v>1</v>
      </c>
      <c r="W32" s="126"/>
      <c r="X32" s="126">
        <v>1</v>
      </c>
      <c r="Y32" s="126"/>
      <c r="Z32" s="126"/>
    </row>
    <row r="33" spans="1:26" s="86" customFormat="1" ht="68" customHeight="1">
      <c r="A33" s="99" t="s">
        <v>316</v>
      </c>
      <c r="B33" s="214"/>
      <c r="C33" s="215"/>
      <c r="D33" s="200"/>
      <c r="E33" s="200"/>
      <c r="F33" s="113" t="d">
        <v>2020-10-30</v>
      </c>
      <c r="G33" s="119" t="s">
        <v>157</v>
      </c>
      <c r="H33" s="126" t="s">
        <v>320</v>
      </c>
      <c r="I33" s="126" t="s">
        <v>216</v>
      </c>
      <c r="J33" s="126" t="s">
        <v>318</v>
      </c>
      <c r="K33" s="128">
        <v>25</v>
      </c>
      <c r="L33" s="120">
        <v>500</v>
      </c>
      <c r="M33" s="120">
        <f t="shared" si="0"/>
        <v>2000</v>
      </c>
      <c r="N33" s="126">
        <v>1</v>
      </c>
      <c r="O33" s="126">
        <f t="shared" si="1"/>
        <v>1</v>
      </c>
      <c r="P33" s="126"/>
      <c r="Q33" s="126" t="str">
        <f t="shared" si="2"/>
        <v/>
      </c>
      <c r="R33" s="126">
        <v>1</v>
      </c>
      <c r="S33" s="126"/>
      <c r="T33" s="126">
        <v>1</v>
      </c>
      <c r="U33" s="126"/>
      <c r="V33" s="126">
        <v>1</v>
      </c>
      <c r="W33" s="126"/>
      <c r="X33" s="126">
        <v>1</v>
      </c>
      <c r="Y33" s="126"/>
      <c r="Z33" s="126"/>
    </row>
    <row r="34" spans="1:26" ht="67" customHeight="1">
      <c r="A34" s="99" t="s">
        <v>316</v>
      </c>
      <c r="B34" s="214"/>
      <c r="C34" s="215"/>
      <c r="D34" s="200"/>
      <c r="E34" s="200"/>
      <c r="F34" s="113" t="d">
        <v>2020-10-30</v>
      </c>
      <c r="G34" s="119" t="s">
        <v>157</v>
      </c>
      <c r="H34" s="126" t="s">
        <v>320</v>
      </c>
      <c r="I34" s="126" t="s">
        <v>216</v>
      </c>
      <c r="J34" s="126" t="s">
        <v>318</v>
      </c>
      <c r="K34" s="128">
        <v>26</v>
      </c>
      <c r="L34" s="120">
        <v>500</v>
      </c>
      <c r="M34" s="120">
        <f t="shared" si="0"/>
        <v>2000</v>
      </c>
      <c r="N34" s="126">
        <v>1</v>
      </c>
      <c r="O34" s="126">
        <f t="shared" si="1"/>
        <v>1</v>
      </c>
      <c r="P34" s="126"/>
      <c r="Q34" s="126" t="str">
        <f t="shared" si="2"/>
        <v/>
      </c>
      <c r="R34" s="126">
        <v>1</v>
      </c>
      <c r="S34" s="126"/>
      <c r="T34" s="126">
        <v>1</v>
      </c>
      <c r="U34" s="126"/>
      <c r="V34" s="126">
        <v>1</v>
      </c>
      <c r="W34" s="126"/>
      <c r="X34" s="126">
        <v>1</v>
      </c>
      <c r="Y34" s="126"/>
      <c r="Z34" s="126"/>
    </row>
    <row r="35" spans="1:26" s="86" customFormat="1" ht="67" customHeight="1">
      <c r="A35" s="99" t="s">
        <v>316</v>
      </c>
      <c r="B35" s="214"/>
      <c r="C35" s="215"/>
      <c r="D35" s="200"/>
      <c r="E35" s="200"/>
      <c r="F35" s="113" t="d">
        <v>2020-10-30</v>
      </c>
      <c r="G35" s="119" t="s">
        <v>157</v>
      </c>
      <c r="H35" s="126" t="s">
        <v>320</v>
      </c>
      <c r="I35" s="126" t="s">
        <v>216</v>
      </c>
      <c r="J35" s="126" t="s">
        <v>318</v>
      </c>
      <c r="K35" s="128">
        <v>27</v>
      </c>
      <c r="L35" s="120">
        <v>500</v>
      </c>
      <c r="M35" s="120">
        <f t="shared" si="0"/>
        <v>2000</v>
      </c>
      <c r="N35" s="126">
        <v>1</v>
      </c>
      <c r="O35" s="126">
        <f t="shared" si="1"/>
        <v>1</v>
      </c>
      <c r="P35" s="126"/>
      <c r="Q35" s="126" t="str">
        <f t="shared" si="2"/>
        <v/>
      </c>
      <c r="R35" s="126">
        <v>1</v>
      </c>
      <c r="S35" s="126"/>
      <c r="T35" s="126">
        <v>1</v>
      </c>
      <c r="U35" s="126"/>
      <c r="V35" s="126">
        <v>1</v>
      </c>
      <c r="W35" s="126"/>
      <c r="X35" s="126">
        <v>1</v>
      </c>
      <c r="Y35" s="126"/>
      <c r="Z35" s="126"/>
    </row>
    <row r="36" spans="1:26" s="86" customFormat="1" ht="67" customHeight="1">
      <c r="A36" s="99" t="s">
        <v>316</v>
      </c>
      <c r="B36" s="214"/>
      <c r="C36" s="215"/>
      <c r="D36" s="200"/>
      <c r="E36" s="200"/>
      <c r="F36" s="113" t="d">
        <v>2020-10-30</v>
      </c>
      <c r="G36" s="119" t="s">
        <v>157</v>
      </c>
      <c r="H36" s="126" t="s">
        <v>320</v>
      </c>
      <c r="I36" s="126" t="s">
        <v>216</v>
      </c>
      <c r="J36" s="126" t="s">
        <v>318</v>
      </c>
      <c r="K36" s="128">
        <v>28</v>
      </c>
      <c r="L36" s="120">
        <v>500</v>
      </c>
      <c r="M36" s="120">
        <f t="shared" si="0"/>
        <v>2000</v>
      </c>
      <c r="N36" s="126">
        <v>11</v>
      </c>
      <c r="O36" s="126" t="str">
        <f t="shared" si="1"/>
        <v/>
      </c>
      <c r="P36" s="126"/>
      <c r="Q36" s="126" t="str">
        <f t="shared" si="2"/>
        <v/>
      </c>
      <c r="R36" s="126">
        <v>1</v>
      </c>
      <c r="S36" s="126"/>
      <c r="T36" s="126">
        <v>1</v>
      </c>
      <c r="U36" s="126"/>
      <c r="V36" s="126">
        <v>1</v>
      </c>
      <c r="W36" s="126"/>
      <c r="X36" s="126">
        <v>1</v>
      </c>
      <c r="Y36" s="126"/>
      <c r="Z36" s="126"/>
    </row>
    <row r="37" spans="1:26" s="86" customFormat="1" ht="67" customHeight="1">
      <c r="A37" s="99" t="s">
        <v>316</v>
      </c>
      <c r="B37" s="214"/>
      <c r="C37" s="215"/>
      <c r="D37" s="127" t="s">
        <v>329</v>
      </c>
      <c r="E37" s="127" t="s">
        <v>330</v>
      </c>
      <c r="F37" s="113" t="d">
        <v>2020-10-30</v>
      </c>
      <c r="G37" s="119" t="s">
        <v>148</v>
      </c>
      <c r="H37" s="126" t="s">
        <v>319</v>
      </c>
      <c r="I37" s="126" t="s">
        <v>23</v>
      </c>
      <c r="J37" s="126" t="s">
        <v>330</v>
      </c>
      <c r="K37" s="128">
        <v>29</v>
      </c>
      <c r="L37" s="120">
        <f>IF(N37=3, 750, IF(N37=1, 1000, ""))</f>
        <v>1000</v>
      </c>
      <c r="M37" s="120">
        <f t="shared" si="0"/>
        <v>4000</v>
      </c>
      <c r="N37" s="126">
        <v>1</v>
      </c>
      <c r="O37" s="126">
        <f t="shared" si="1"/>
        <v>1</v>
      </c>
      <c r="P37" s="126"/>
      <c r="Q37" s="126" t="str">
        <f t="shared" si="2"/>
        <v/>
      </c>
      <c r="R37" s="126">
        <v>1</v>
      </c>
      <c r="S37" s="126"/>
      <c r="T37" s="126">
        <v>1</v>
      </c>
      <c r="U37" s="126"/>
      <c r="V37" s="126">
        <v>1</v>
      </c>
      <c r="W37" s="126"/>
      <c r="X37" s="126">
        <v>1</v>
      </c>
      <c r="Y37" s="126"/>
      <c r="Z37" s="126"/>
    </row>
    <row r="38" spans="1:26" s="86" customFormat="1" ht="22" customHeight="1">
      <c r="A38" s="204" t="s">
        <v>20</v>
      </c>
      <c r="B38" s="205"/>
      <c r="C38" s="205"/>
      <c r="D38" s="205"/>
      <c r="E38" s="205"/>
      <c r="F38" s="205"/>
      <c r="G38" s="205"/>
      <c r="H38" s="205"/>
      <c r="I38" s="205"/>
      <c r="J38" s="206"/>
      <c r="K38" s="91">
        <v>29</v>
      </c>
      <c r="L38" s="90">
        <f>SUM(L9:L37)</f>
        <v>27277</v>
      </c>
      <c r="M38" s="90">
        <f>SUM(M9:M37)</f>
        <v>109108</v>
      </c>
      <c r="N38" s="89"/>
      <c r="O38" s="89">
        <f>SUM(O9:O37)</f>
        <v>22</v>
      </c>
      <c r="P38" s="89">
        <f t="shared" ref="P38:Z38" si="4">SUM(P9:P37)</f>
        <v>0</v>
      </c>
      <c r="Q38" s="89">
        <f t="shared" si="4"/>
        <v>2</v>
      </c>
      <c r="R38" s="89">
        <f t="shared" si="4"/>
        <v>29</v>
      </c>
      <c r="S38" s="89">
        <f t="shared" si="4"/>
        <v>0</v>
      </c>
      <c r="T38" s="89">
        <f t="shared" si="4"/>
        <v>29</v>
      </c>
      <c r="U38" s="89">
        <f t="shared" si="4"/>
        <v>0</v>
      </c>
      <c r="V38" s="89">
        <f t="shared" si="4"/>
        <v>29</v>
      </c>
      <c r="W38" s="89">
        <f t="shared" si="4"/>
        <v>0</v>
      </c>
      <c r="X38" s="89">
        <f t="shared" si="4"/>
        <v>29</v>
      </c>
      <c r="Y38" s="89">
        <f t="shared" si="4"/>
        <v>0</v>
      </c>
      <c r="Z38" s="89">
        <f t="shared" si="4"/>
        <v>0</v>
      </c>
    </row>
    <row r="39" spans="1:26" s="86" customFormat="1" ht="22" customHeight="1"/>
    <row r="40" spans="1:26" s="86" customFormat="1" ht="22" customHeight="1"/>
    <row r="41" spans="1:26" s="86" customFormat="1" ht="22" customHeight="1">
      <c r="F41" s="88"/>
    </row>
    <row r="42" spans="1:26" s="86" customFormat="1" ht="22" customHeight="1">
      <c r="E42" s="88"/>
    </row>
    <row r="43" spans="1:26" s="86" customFormat="1" ht="22" customHeight="1"/>
    <row r="44" spans="1:26" s="86" customFormat="1" ht="22" customHeight="1"/>
    <row r="45" spans="1:26" s="86" customFormat="1" ht="22" customHeight="1"/>
    <row r="46" spans="1:26" s="86" customFormat="1" ht="22" customHeight="1"/>
    <row r="47" spans="1:26" s="86" customFormat="1" ht="22" customHeight="1"/>
    <row r="48" spans="1:26" s="86" customFormat="1" ht="22" customHeight="1"/>
    <row r="49" s="86" customFormat="1" ht="22" customHeight="1"/>
    <row r="50" s="86" customFormat="1" ht="22" customHeight="1"/>
    <row r="51" s="86" customFormat="1" ht="22" customHeight="1"/>
    <row r="52" s="86" customFormat="1" ht="22" customHeight="1"/>
    <row r="53" s="86" customFormat="1" ht="22" customHeight="1"/>
    <row r="54" s="86" customFormat="1" ht="22" customHeight="1"/>
    <row r="55" s="86" customFormat="1" ht="22" customHeight="1"/>
    <row r="56" s="86" customFormat="1" ht="22" customHeight="1"/>
    <row r="57" s="86" customFormat="1" ht="22" customHeight="1"/>
    <row r="58" s="86" customFormat="1" ht="22" customHeight="1"/>
    <row r="59" s="86" customFormat="1" ht="22" customHeight="1"/>
    <row r="60" s="86" customFormat="1" ht="22" customHeight="1"/>
    <row r="61" s="86" customFormat="1" ht="22" customHeight="1"/>
    <row r="62" s="86" customFormat="1" ht="22" customHeight="1"/>
    <row r="63" s="86" customFormat="1" ht="22" customHeight="1"/>
    <row r="64" s="86" customFormat="1" ht="22" customHeight="1"/>
    <row r="65" s="86" customFormat="1" ht="22" customHeight="1"/>
    <row r="66" s="86" customFormat="1" ht="22" customHeight="1"/>
    <row r="67" s="86" customFormat="1" ht="22" customHeight="1"/>
    <row r="68" s="86" customFormat="1" ht="22" customHeight="1"/>
    <row r="69" s="86" customFormat="1" ht="22" customHeight="1"/>
    <row r="70" s="86" customFormat="1" ht="22" customHeight="1"/>
    <row r="71" s="86" customFormat="1" ht="22" customHeight="1"/>
    <row r="72" s="86" customFormat="1" ht="22" customHeight="1"/>
    <row r="73" s="86" customFormat="1" ht="22" customHeight="1"/>
    <row r="74" s="86" customFormat="1" ht="22" customHeight="1"/>
    <row r="75" s="86" customFormat="1" ht="22" customHeight="1"/>
    <row r="76" s="86" customFormat="1" ht="22" customHeight="1"/>
    <row r="77" s="86" customFormat="1" ht="22" customHeight="1"/>
    <row r="78" s="86" customFormat="1" ht="22" customHeight="1"/>
    <row r="79" s="86" customFormat="1" ht="22" customHeight="1"/>
    <row r="80" s="86" customFormat="1" ht="22" customHeight="1"/>
    <row r="81" s="86" customFormat="1" ht="22" customHeight="1"/>
    <row r="82" s="86" customFormat="1" ht="22" customHeight="1"/>
    <row r="83" s="86" customFormat="1" ht="22" customHeight="1"/>
    <row r="84" s="86" customFormat="1" ht="22" customHeight="1"/>
    <row r="85" s="86" customFormat="1" ht="22" customHeight="1"/>
    <row r="86" s="86" customFormat="1" ht="22" customHeight="1"/>
    <row r="87" s="86" customFormat="1" ht="22" customHeight="1"/>
    <row r="88" s="86" customFormat="1" ht="22" customHeight="1"/>
    <row r="89" s="86" customFormat="1" ht="22" customHeight="1"/>
    <row r="90" s="86" customFormat="1" ht="22" customHeight="1"/>
    <row r="91" s="86" customFormat="1" ht="22" customHeight="1"/>
    <row r="92" s="86" customFormat="1" ht="22" customHeight="1"/>
    <row r="93" s="86" customFormat="1" ht="22" customHeight="1"/>
    <row r="94" s="86" customFormat="1" ht="22" customHeight="1"/>
    <row r="95" s="86" customFormat="1" ht="22" customHeight="1"/>
    <row r="96" s="86" customFormat="1" ht="22" customHeight="1"/>
    <row r="97" s="86" customFormat="1" ht="22" customHeight="1"/>
    <row r="98" s="86" customFormat="1" ht="22" customHeight="1"/>
    <row r="99" s="86" customFormat="1" ht="22" customHeight="1"/>
    <row r="100" s="86" customFormat="1" ht="22" customHeight="1"/>
    <row r="101" s="86" customFormat="1" ht="22" customHeight="1"/>
    <row r="102" s="86" customFormat="1" ht="22" customHeight="1"/>
    <row r="103" s="86" customFormat="1" ht="22" customHeight="1"/>
    <row r="104" s="86" customFormat="1" ht="22" customHeight="1"/>
    <row r="105" s="86" customFormat="1" ht="22" customHeight="1"/>
    <row r="106" s="86" customFormat="1" ht="22" customHeight="1"/>
    <row r="107" s="86" customFormat="1" ht="22" customHeight="1"/>
    <row r="108" s="86" customFormat="1" ht="22" customHeight="1"/>
    <row r="109" s="86" customFormat="1" ht="22" customHeight="1"/>
    <row r="110" s="86" customFormat="1" ht="22" customHeight="1"/>
    <row r="111" s="86" customFormat="1" ht="22" customHeight="1"/>
    <row r="112" s="86" customFormat="1" ht="22" customHeight="1"/>
    <row r="113" s="86" customFormat="1" ht="22" customHeight="1"/>
    <row r="114" s="86" customFormat="1" ht="22" customHeight="1"/>
    <row r="115" s="86" customFormat="1" ht="22" customHeight="1"/>
    <row r="116" s="86" customFormat="1" ht="22" customHeight="1"/>
    <row r="117" s="86" customFormat="1" ht="22" customHeight="1"/>
    <row r="118" s="86" customFormat="1" ht="22" customHeight="1"/>
    <row r="119" s="86" customFormat="1" ht="22" customHeight="1"/>
    <row r="120" s="86" customFormat="1" ht="22" customHeight="1"/>
    <row r="121" s="86" customFormat="1" ht="22" customHeight="1"/>
    <row r="122" s="86" customFormat="1" ht="22" customHeight="1"/>
    <row r="123" s="86" customFormat="1" ht="22" customHeight="1"/>
    <row r="124" s="86" customFormat="1" ht="22" customHeight="1"/>
    <row r="125" s="86" customFormat="1" ht="22" customHeight="1"/>
    <row r="126" s="86" customFormat="1" ht="22" customHeight="1"/>
    <row r="127" s="86" customFormat="1" ht="22" customHeight="1"/>
    <row r="128" s="86" customFormat="1" ht="22" customHeight="1"/>
    <row r="129" s="86" customFormat="1" ht="22" customHeight="1"/>
    <row r="130" s="86" customFormat="1" ht="22" customHeight="1"/>
    <row r="131" s="86" customFormat="1" ht="22" customHeight="1"/>
    <row r="132" s="86" customFormat="1" ht="22" customHeight="1"/>
    <row r="133" s="86" customFormat="1" ht="22" customHeight="1"/>
    <row r="134" s="86" customFormat="1" ht="22" customHeight="1"/>
    <row r="135" s="86" customFormat="1" ht="22" customHeight="1"/>
    <row r="136" s="86" customFormat="1" ht="22" customHeight="1"/>
    <row r="137" s="86" customFormat="1" ht="22" customHeight="1"/>
    <row r="138" s="86" customFormat="1" ht="22" customHeight="1"/>
    <row r="139" s="86" customFormat="1" ht="22" customHeight="1"/>
    <row r="140" s="86" customFormat="1" ht="22" customHeight="1"/>
    <row r="141" s="86" customFormat="1" ht="22" customHeight="1"/>
    <row r="142" s="86" customFormat="1" ht="22" customHeight="1"/>
    <row r="143" s="86" customFormat="1" ht="22" customHeight="1"/>
    <row r="144" s="86" customFormat="1" ht="22" customHeight="1"/>
    <row r="145" s="86" customFormat="1" ht="22" customHeight="1"/>
    <row r="146" s="86" customFormat="1" ht="22" customHeight="1"/>
    <row r="147" s="86" customFormat="1" ht="22" customHeight="1"/>
    <row r="148" s="86" customFormat="1" ht="22" customHeight="1"/>
    <row r="149" s="86" customFormat="1" ht="22" customHeight="1"/>
    <row r="150" s="86" customFormat="1" ht="22" customHeight="1"/>
    <row r="151" s="86" customFormat="1" ht="22" customHeight="1"/>
    <row r="152" s="86" customFormat="1" ht="22" customHeight="1"/>
    <row r="153" s="86" customFormat="1" ht="22" customHeight="1"/>
    <row r="154" s="86" customFormat="1" ht="22" customHeight="1"/>
    <row r="155" s="86" customFormat="1" ht="22" customHeight="1"/>
    <row r="156" s="86" customFormat="1" ht="22" customHeight="1"/>
    <row r="157" s="86" customFormat="1" ht="22" customHeight="1"/>
    <row r="158" s="86" customFormat="1" ht="22" customHeight="1"/>
    <row r="159" s="86" customFormat="1" ht="22" customHeight="1"/>
    <row r="160" s="86" customFormat="1" ht="22" customHeight="1"/>
    <row r="161" s="86" customFormat="1" ht="22" customHeight="1"/>
    <row r="162" s="86" customFormat="1" ht="22" customHeight="1"/>
    <row r="163" s="86" customFormat="1" ht="22" customHeight="1"/>
    <row r="164" s="86" customFormat="1" ht="22" customHeight="1"/>
    <row r="165" s="86" customFormat="1" ht="22" customHeight="1"/>
    <row r="166" s="86" customFormat="1" ht="22" customHeight="1"/>
    <row r="167" s="86" customFormat="1" ht="22" customHeight="1"/>
    <row r="168" s="86" customFormat="1" ht="22" customHeight="1"/>
    <row r="169" s="86" customFormat="1" ht="22" customHeight="1"/>
    <row r="170" s="86" customFormat="1" ht="22" customHeight="1"/>
    <row r="171" s="86" customFormat="1" ht="22" customHeight="1"/>
    <row r="172" s="86" customFormat="1" ht="22" customHeight="1"/>
    <row r="173" s="86" customFormat="1" ht="22" customHeight="1"/>
    <row r="174" s="86" customFormat="1" ht="22" customHeight="1"/>
    <row r="175" s="86" customFormat="1" ht="22" customHeight="1"/>
    <row r="176" s="86" customFormat="1" ht="22" customHeight="1"/>
    <row r="177" s="86" customFormat="1" ht="22" customHeight="1"/>
    <row r="178" s="86" customFormat="1" ht="22" customHeight="1"/>
    <row r="179" s="86" customFormat="1" ht="22" customHeight="1"/>
    <row r="180" s="86" customFormat="1" ht="22" customHeight="1"/>
    <row r="181" s="86" customFormat="1" ht="22" customHeight="1"/>
    <row r="182" s="86" customFormat="1" ht="22" customHeight="1"/>
    <row r="183" s="86" customFormat="1" ht="22" customHeight="1"/>
    <row r="184" s="86" customFormat="1" ht="22" customHeight="1"/>
    <row r="185" s="86" customFormat="1" ht="22" customHeight="1"/>
    <row r="186" s="86" customFormat="1" ht="22" customHeight="1"/>
    <row r="187" s="86" customFormat="1" ht="22" customHeight="1"/>
    <row r="188" s="86" customFormat="1" ht="22" customHeight="1"/>
    <row r="189" s="86" customFormat="1" ht="22" customHeight="1"/>
    <row r="190" s="86" customFormat="1" ht="22" customHeight="1"/>
    <row r="191" s="86" customFormat="1" ht="22" customHeight="1"/>
    <row r="192" s="86" customFormat="1" ht="22" customHeight="1"/>
    <row r="193" s="86" customFormat="1" ht="22" customHeight="1"/>
    <row r="194" s="86" customFormat="1" ht="22" customHeight="1"/>
    <row r="195" s="86" customFormat="1" ht="22" customHeight="1"/>
    <row r="196" s="86" customFormat="1" ht="22" customHeight="1"/>
    <row r="197" s="86" customFormat="1" ht="22" customHeight="1"/>
    <row r="198" s="86" customFormat="1" ht="22" customHeight="1"/>
    <row r="199" s="86" customFormat="1" ht="22" customHeight="1"/>
    <row r="200" s="86" customFormat="1" ht="22" customHeight="1"/>
    <row r="201" s="86" customFormat="1" ht="22" customHeight="1"/>
    <row r="202" s="86" customFormat="1" ht="22" customHeight="1"/>
    <row r="203" s="86" customFormat="1" ht="22" customHeight="1"/>
    <row r="204" s="86" customFormat="1" ht="22" customHeight="1"/>
    <row r="205" s="86" customFormat="1" ht="22" customHeight="1"/>
    <row r="206" s="86" customFormat="1" ht="22" customHeight="1"/>
    <row r="207" s="86" customFormat="1" ht="22" customHeight="1"/>
    <row r="208" s="86" customFormat="1" ht="22" customHeight="1"/>
    <row r="209" s="86" customFormat="1" ht="22" customHeight="1"/>
    <row r="210" s="86" customFormat="1" ht="22" customHeight="1"/>
    <row r="211" s="86" customFormat="1" ht="22" customHeight="1"/>
    <row r="212" s="86" customFormat="1" ht="22" customHeight="1"/>
    <row r="213" s="86" customFormat="1" ht="22" customHeight="1"/>
    <row r="214" s="86" customFormat="1" ht="22" customHeight="1"/>
    <row r="215" s="86" customFormat="1" ht="22" customHeight="1"/>
    <row r="216" s="86" customFormat="1" ht="22" customHeight="1"/>
    <row r="217" s="86" customFormat="1" ht="22" customHeight="1"/>
    <row r="218" s="86" customFormat="1" ht="22" customHeight="1"/>
    <row r="219" s="86" customFormat="1" ht="22" customHeight="1"/>
    <row r="220" s="86" customFormat="1" ht="22" customHeight="1"/>
    <row r="221" s="86" customFormat="1" ht="22" customHeight="1"/>
    <row r="222" s="86" customFormat="1" ht="22" customHeight="1"/>
    <row r="223" s="86" customFormat="1" ht="22" customHeight="1"/>
    <row r="224" s="86" customFormat="1" ht="22" customHeight="1"/>
    <row r="225" s="86" customFormat="1" ht="22" customHeight="1"/>
    <row r="226" s="86" customFormat="1" ht="22" customHeight="1"/>
    <row r="227" s="86" customFormat="1" ht="22" customHeight="1"/>
    <row r="228" s="86" customFormat="1" ht="22" customHeight="1"/>
    <row r="229" s="86" customFormat="1" ht="22" customHeight="1"/>
    <row r="230" s="86" customFormat="1" ht="22" customHeight="1"/>
    <row r="231" s="86" customFormat="1" ht="22" customHeight="1"/>
    <row r="232" s="86" customFormat="1" ht="22" customHeight="1"/>
    <row r="233" s="86" customFormat="1" ht="22" customHeight="1"/>
    <row r="234" s="86" customFormat="1" ht="22" customHeight="1"/>
    <row r="235" s="86" customFormat="1" ht="22" customHeight="1"/>
    <row r="236" s="86" customFormat="1" ht="22" customHeight="1"/>
    <row r="237" s="86" customFormat="1" ht="22" customHeight="1"/>
    <row r="238" s="86" customFormat="1" ht="22" customHeight="1"/>
    <row r="239" s="86" customFormat="1" ht="22" customHeight="1"/>
    <row r="240" s="86" customFormat="1" ht="22" customHeight="1"/>
    <row r="241" s="86" customFormat="1" ht="22" customHeight="1"/>
    <row r="242" s="86" customFormat="1" ht="22" customHeight="1"/>
    <row r="243" s="86" customFormat="1" ht="22" customHeight="1"/>
    <row r="244" s="86" customFormat="1" ht="22" customHeight="1"/>
    <row r="245" s="86" customFormat="1" ht="22" customHeight="1"/>
    <row r="246" s="86" customFormat="1" ht="22" customHeight="1"/>
    <row r="247" s="86" customFormat="1" ht="22" customHeight="1"/>
    <row r="248" s="86" customFormat="1" ht="22" customHeight="1"/>
    <row r="249" s="86" customFormat="1" ht="22" customHeight="1"/>
    <row r="250" s="86" customFormat="1" ht="22" customHeight="1"/>
    <row r="251" s="86" customFormat="1" ht="22" customHeight="1"/>
    <row r="252" s="86" customFormat="1" ht="22" customHeight="1"/>
    <row r="253" s="86" customFormat="1" ht="22" customHeight="1"/>
    <row r="254" s="86" customFormat="1" ht="22" customHeight="1"/>
    <row r="255" s="86" customFormat="1" ht="22" customHeight="1"/>
    <row r="256" s="86" customFormat="1" ht="22" customHeight="1"/>
    <row r="257" s="86" customFormat="1" ht="22" customHeight="1"/>
    <row r="258" s="86" customFormat="1" ht="22" customHeight="1"/>
    <row r="259" s="86" customFormat="1" ht="22" customHeight="1"/>
    <row r="260" s="86" customFormat="1" ht="22" customHeight="1"/>
    <row r="261" s="86" customFormat="1" ht="22" customHeight="1"/>
    <row r="262" s="86" customFormat="1" ht="22" customHeight="1"/>
    <row r="263" s="86" customFormat="1" ht="22" customHeight="1"/>
    <row r="264" s="86" customFormat="1" ht="22" customHeight="1"/>
    <row r="265" s="86" customFormat="1" ht="22" customHeight="1"/>
    <row r="266" s="86" customFormat="1" ht="22" customHeight="1"/>
    <row r="267" s="86" customFormat="1" ht="22" customHeight="1"/>
    <row r="268" s="86" customFormat="1" ht="22" customHeight="1"/>
    <row r="269" s="86" customFormat="1" ht="22" customHeight="1"/>
    <row r="270" s="86" customFormat="1" ht="22" customHeight="1"/>
    <row r="271" s="86" customFormat="1" ht="22" customHeight="1"/>
    <row r="272" s="86" customFormat="1" ht="22" customHeight="1"/>
    <row r="273" s="86" customFormat="1" ht="22" customHeight="1"/>
    <row r="274" s="86" customFormat="1" ht="22" customHeight="1"/>
    <row r="275" s="86" customFormat="1" ht="22" customHeight="1"/>
    <row r="276" s="86" customFormat="1" ht="22" customHeight="1"/>
    <row r="277" s="86" customFormat="1" ht="22" customHeight="1"/>
    <row r="278" s="86" customFormat="1" ht="22" customHeight="1"/>
    <row r="279" s="86" customFormat="1" ht="22" customHeight="1"/>
    <row r="280" s="86" customFormat="1" ht="22" customHeight="1"/>
    <row r="281" s="86" customFormat="1" ht="22" customHeight="1"/>
    <row r="282" s="86" customFormat="1" ht="22" customHeight="1"/>
    <row r="283" s="86" customFormat="1" ht="22" customHeight="1"/>
    <row r="284" s="86" customFormat="1" ht="22" customHeight="1"/>
    <row r="285" s="86" customFormat="1" ht="22" customHeight="1"/>
    <row r="286" s="86" customFormat="1" ht="22" customHeight="1"/>
    <row r="287" s="86" customFormat="1" ht="22" customHeight="1"/>
    <row r="288" s="86" customFormat="1" ht="22" customHeight="1"/>
    <row r="289" s="86" customFormat="1" ht="22" customHeight="1"/>
    <row r="290" s="86" customFormat="1" ht="22" customHeight="1"/>
    <row r="291" s="86" customFormat="1" ht="22" customHeight="1"/>
    <row r="292" s="86" customFormat="1" ht="22" customHeight="1"/>
    <row r="293" s="86" customFormat="1" ht="22" customHeight="1"/>
    <row r="294" s="86" customFormat="1" ht="22" customHeight="1"/>
    <row r="295" s="86" customFormat="1" ht="22" customHeight="1"/>
    <row r="296" s="86" customFormat="1" ht="22" customHeight="1"/>
    <row r="297" s="86" customFormat="1" ht="22" customHeight="1"/>
    <row r="298" s="86" customFormat="1" ht="22" customHeight="1"/>
    <row r="299" s="86" customFormat="1" ht="22" customHeight="1"/>
    <row r="300" s="86" customFormat="1" ht="22" customHeight="1"/>
    <row r="301" s="86" customFormat="1" ht="22" customHeight="1"/>
    <row r="302" s="86" customFormat="1" ht="22" customHeight="1"/>
    <row r="303" s="86" customFormat="1" ht="22" customHeight="1"/>
    <row r="304" s="86" customFormat="1" ht="22" customHeight="1"/>
    <row r="305" s="86" customFormat="1" ht="22" customHeight="1"/>
    <row r="306" s="86" customFormat="1" ht="22" customHeight="1"/>
    <row r="307" s="86" customFormat="1" ht="22" customHeight="1"/>
    <row r="308" s="86" customFormat="1" ht="22" customHeight="1"/>
    <row r="309" s="86" customFormat="1" ht="22" customHeight="1"/>
    <row r="310" s="86" customFormat="1" ht="22" customHeight="1"/>
    <row r="311" s="86" customFormat="1" ht="22" customHeight="1"/>
    <row r="312" s="86" customFormat="1" ht="22" customHeight="1"/>
    <row r="313" s="86" customFormat="1" ht="22" customHeight="1"/>
    <row r="314" s="86" customFormat="1" ht="22" customHeight="1"/>
    <row r="315" s="86" customFormat="1" ht="22" customHeight="1"/>
    <row r="316" s="86" customFormat="1" ht="22" customHeight="1"/>
    <row r="317" s="86" customFormat="1" ht="22" customHeight="1"/>
    <row r="318" s="86" customFormat="1" ht="22" customHeight="1"/>
    <row r="319" s="86" customFormat="1" ht="22" customHeight="1"/>
    <row r="320" s="86" customFormat="1" ht="22" customHeight="1"/>
    <row r="321" s="86" customFormat="1" ht="22" customHeight="1"/>
    <row r="322" s="86" customFormat="1" ht="22" customHeight="1"/>
    <row r="323" s="86" customFormat="1" ht="22" customHeight="1"/>
    <row r="324" s="86" customFormat="1" ht="22" customHeight="1"/>
    <row r="325" s="86" customFormat="1" ht="22" customHeight="1"/>
    <row r="326" s="86" customFormat="1" ht="22" customHeight="1"/>
    <row r="327" s="86" customFormat="1" ht="22" customHeight="1"/>
    <row r="328" s="86" customFormat="1" ht="22" customHeight="1"/>
    <row r="329" s="86" customFormat="1" ht="22" customHeight="1"/>
    <row r="330" s="86" customFormat="1" ht="22" customHeight="1"/>
    <row r="331" s="86" customFormat="1" ht="22" customHeight="1"/>
    <row r="332" s="86" customFormat="1" ht="22" customHeight="1"/>
    <row r="333" s="86" customFormat="1" ht="22" customHeight="1"/>
    <row r="334" s="86" customFormat="1" ht="22" customHeight="1"/>
    <row r="335" s="86" customFormat="1" ht="22" customHeight="1"/>
    <row r="336" s="86" customFormat="1" ht="22" customHeight="1"/>
    <row r="337" s="86" customFormat="1" ht="22" customHeight="1"/>
    <row r="338" s="86" customFormat="1" ht="22" customHeight="1"/>
    <row r="339" s="86" customFormat="1" ht="22" customHeight="1"/>
    <row r="340" s="86" customFormat="1" ht="22" customHeight="1"/>
    <row r="341" s="86" customFormat="1" ht="22" customHeight="1"/>
    <row r="342" s="86" customFormat="1" ht="22" customHeight="1"/>
    <row r="343" s="86" customFormat="1" ht="22" customHeight="1"/>
    <row r="344" s="86" customFormat="1" ht="22" customHeight="1"/>
    <row r="345" s="86" customFormat="1" ht="22" customHeight="1"/>
    <row r="346" s="86" customFormat="1" ht="22" customHeight="1"/>
    <row r="347" s="86" customFormat="1" ht="22" customHeight="1"/>
    <row r="348" s="86" customFormat="1" ht="22" customHeight="1"/>
    <row r="349" s="86" customFormat="1" ht="22" customHeight="1"/>
    <row r="350" s="86" customFormat="1" ht="22" customHeight="1"/>
    <row r="351" s="86" customFormat="1" ht="22" customHeight="1"/>
    <row r="352" s="86" customFormat="1" ht="22" customHeight="1"/>
    <row r="353" s="86" customFormat="1" ht="22" customHeight="1"/>
    <row r="354" s="86" customFormat="1" ht="22" customHeight="1"/>
    <row r="355" s="86" customFormat="1" ht="22" customHeight="1"/>
    <row r="356" s="86" customFormat="1" ht="22" customHeight="1"/>
    <row r="357" s="86" customFormat="1" ht="22" customHeight="1"/>
    <row r="358" s="86" customFormat="1" ht="22" customHeight="1"/>
    <row r="359" s="86" customFormat="1" ht="22" customHeight="1"/>
    <row r="360" s="86" customFormat="1" ht="22" customHeight="1"/>
    <row r="361" s="86" customFormat="1" ht="22" customHeight="1"/>
    <row r="362" s="86" customFormat="1" ht="22" customHeight="1"/>
    <row r="363" s="86" customFormat="1" ht="22" customHeight="1"/>
    <row r="364" s="86" customFormat="1" ht="22" customHeight="1"/>
    <row r="365" s="86" customFormat="1" ht="22" customHeight="1"/>
    <row r="366" s="86" customFormat="1" ht="22" customHeight="1"/>
    <row r="367" s="86" customFormat="1" ht="22" customHeight="1"/>
    <row r="368" s="86" customFormat="1" ht="22" customHeight="1"/>
    <row r="369" s="86" customFormat="1" ht="22" customHeight="1"/>
    <row r="370" s="86" customFormat="1" ht="22" customHeight="1"/>
    <row r="371" s="86" customFormat="1" ht="22" customHeight="1"/>
    <row r="372" s="86" customFormat="1" ht="22" customHeight="1"/>
    <row r="373" s="86" customFormat="1" ht="22" customHeight="1"/>
    <row r="374" s="86" customFormat="1" ht="22" customHeight="1"/>
    <row r="375" s="86" customFormat="1" ht="22" customHeight="1"/>
    <row r="376" s="86" customFormat="1" ht="22" customHeight="1"/>
    <row r="377" s="86" customFormat="1" ht="22" customHeight="1"/>
    <row r="378" s="86" customFormat="1" ht="22" customHeight="1"/>
    <row r="379" s="86" customFormat="1" ht="22" customHeight="1"/>
    <row r="380" s="86" customFormat="1" ht="22" customHeight="1"/>
    <row r="381" s="86" customFormat="1" ht="22" customHeight="1"/>
    <row r="382" s="86" customFormat="1" ht="22" customHeight="1"/>
    <row r="383" s="86" customFormat="1" ht="22" customHeight="1"/>
    <row r="384" s="86" customFormat="1" ht="22" customHeight="1"/>
    <row r="385" s="86" customFormat="1" ht="22" customHeight="1"/>
    <row r="386" s="86" customFormat="1" ht="22" customHeight="1"/>
    <row r="387" s="86" customFormat="1" ht="22" customHeight="1"/>
    <row r="388" s="86" customFormat="1" ht="22" customHeight="1"/>
    <row r="389" s="86" customFormat="1" ht="22" customHeight="1"/>
    <row r="390" s="86" customFormat="1" ht="22" customHeight="1"/>
    <row r="391" s="86" customFormat="1" ht="22" customHeight="1"/>
    <row r="392" s="86" customFormat="1" ht="22" customHeight="1"/>
    <row r="393" s="86" customFormat="1" ht="22" customHeight="1"/>
    <row r="394" s="86" customFormat="1" ht="22" customHeight="1"/>
    <row r="395" s="86" customFormat="1" ht="22" customHeight="1"/>
    <row r="396" s="86" customFormat="1" ht="22" customHeight="1"/>
    <row r="397" s="86" customFormat="1" ht="22" customHeight="1"/>
    <row r="398" s="86" customFormat="1" ht="22" customHeight="1"/>
    <row r="399" s="86" customFormat="1" ht="22" customHeight="1"/>
    <row r="400" s="86" customFormat="1" ht="22" customHeight="1"/>
    <row r="401" s="86" customFormat="1" ht="22" customHeight="1"/>
    <row r="402" s="86" customFormat="1" ht="22" customHeight="1"/>
    <row r="403" s="86" customFormat="1" ht="22" customHeight="1"/>
    <row r="404" s="86" customFormat="1" ht="22" customHeight="1"/>
    <row r="405" s="86" customFormat="1" ht="22" customHeight="1"/>
    <row r="406" s="86" customFormat="1" ht="22" customHeight="1"/>
    <row r="407" s="86" customFormat="1" ht="22" customHeight="1"/>
    <row r="408" s="86" customFormat="1" ht="22" customHeight="1"/>
    <row r="409" s="86" customFormat="1" ht="22" customHeight="1"/>
    <row r="410" s="86" customFormat="1" ht="22" customHeight="1"/>
    <row r="411" s="86" customFormat="1" ht="22" customHeight="1"/>
    <row r="412" s="86" customFormat="1" ht="22" customHeight="1"/>
    <row r="413" s="86" customFormat="1" ht="22" customHeight="1"/>
    <row r="414" s="86" customFormat="1" ht="22" customHeight="1"/>
    <row r="415" s="86" customFormat="1" ht="22" customHeight="1"/>
    <row r="416" s="86" customFormat="1" ht="22" customHeight="1"/>
    <row r="417" s="86" customFormat="1" ht="22" customHeight="1"/>
    <row r="418" s="86" customFormat="1" ht="22" customHeight="1"/>
    <row r="419" s="86" customFormat="1" ht="22" customHeight="1"/>
    <row r="420" s="86" customFormat="1" ht="22" customHeight="1"/>
    <row r="421" s="86" customFormat="1" ht="22" customHeight="1"/>
    <row r="422" s="86" customFormat="1" ht="22" customHeight="1"/>
    <row r="423" s="86" customFormat="1" ht="22" customHeight="1"/>
    <row r="424" s="86" customFormat="1" ht="22" customHeight="1"/>
    <row r="425" s="86" customFormat="1" ht="22" customHeight="1"/>
    <row r="426" s="86" customFormat="1" ht="22" customHeight="1"/>
    <row r="427" s="86" customFormat="1" ht="22" customHeight="1"/>
    <row r="428" s="86" customFormat="1" ht="22" customHeight="1"/>
    <row r="429" s="86" customFormat="1" ht="22" customHeight="1"/>
    <row r="430" s="86" customFormat="1" ht="22" customHeight="1"/>
    <row r="431" s="86" customFormat="1" ht="22" customHeight="1"/>
    <row r="432" s="86" customFormat="1" ht="22" customHeight="1"/>
    <row r="433" s="86" customFormat="1" ht="22" customHeight="1"/>
    <row r="434" s="86" customFormat="1" ht="22" customHeight="1"/>
    <row r="435" s="86" customFormat="1" ht="22" customHeight="1"/>
    <row r="436" s="86" customFormat="1" ht="22" customHeight="1"/>
    <row r="437" s="86" customFormat="1" ht="22" customHeight="1"/>
    <row r="438" s="86" customFormat="1" ht="22" customHeight="1"/>
    <row r="439" s="86" customFormat="1" ht="22" customHeight="1"/>
    <row r="440" s="86" customFormat="1" ht="22" customHeight="1"/>
    <row r="441" s="86" customFormat="1" ht="22" customHeight="1"/>
    <row r="442" s="86" customFormat="1" ht="22" customHeight="1"/>
    <row r="443" s="86" customFormat="1" ht="22" customHeight="1"/>
    <row r="444" s="86" customFormat="1" ht="22" customHeight="1"/>
    <row r="445" s="86" customFormat="1" ht="22" customHeight="1"/>
    <row r="446" s="86" customFormat="1" ht="22" customHeight="1"/>
    <row r="447" s="86" customFormat="1" ht="22" customHeight="1"/>
    <row r="448" s="86" customFormat="1" ht="22" customHeight="1"/>
    <row r="449" s="86" customFormat="1" ht="22" customHeight="1"/>
    <row r="450" s="86" customFormat="1" ht="22" customHeight="1"/>
    <row r="451" s="86" customFormat="1" ht="22" customHeight="1"/>
    <row r="452" s="86" customFormat="1" ht="22" customHeight="1"/>
    <row r="453" s="86" customFormat="1" ht="22" customHeight="1"/>
    <row r="454" s="86" customFormat="1" ht="22" customHeight="1"/>
    <row r="455" s="86" customFormat="1" ht="22" customHeight="1"/>
    <row r="456" s="86" customFormat="1" ht="22" customHeight="1"/>
    <row r="457" s="86" customFormat="1" ht="22" customHeight="1"/>
    <row r="458" s="86" customFormat="1" ht="22" customHeight="1"/>
    <row r="459" s="86" customFormat="1" ht="22" customHeight="1"/>
    <row r="460" s="86" customFormat="1" ht="22" customHeight="1"/>
    <row r="461" s="86" customFormat="1" ht="22" customHeight="1"/>
    <row r="462" s="86" customFormat="1" ht="22" customHeight="1"/>
    <row r="463" s="86" customFormat="1" ht="22" customHeight="1"/>
    <row r="464" s="86" customFormat="1" ht="22" customHeight="1"/>
    <row r="465" spans="1:26" s="86" customFormat="1" ht="22" customHeight="1"/>
    <row r="466" spans="1:26" s="86" customFormat="1" ht="22" customHeight="1"/>
    <row r="467" spans="1:26" s="86" customFormat="1" ht="22" customHeight="1"/>
    <row r="468" spans="1:26" s="86" customFormat="1" ht="22" customHeight="1"/>
    <row r="469" spans="1:26" s="86" customFormat="1" ht="22" customHeight="1"/>
    <row r="470" spans="1:26" s="86" customFormat="1" ht="22" customHeight="1"/>
    <row r="471" spans="1:26" s="86" customFormat="1" ht="22" customHeight="1"/>
    <row r="472" spans="1:26" s="86" customFormat="1" ht="22" customHeight="1"/>
    <row r="473" spans="1:26" s="86" customFormat="1" ht="22" customHeight="1"/>
    <row r="474" spans="1:26" s="86" customFormat="1" ht="22" customHeight="1">
      <c r="F474" s="85"/>
      <c r="G474" s="85"/>
      <c r="H474" s="85"/>
      <c r="I474" s="85"/>
      <c r="J474" s="85"/>
      <c r="L474" s="85"/>
      <c r="M474" s="85"/>
      <c r="N474" s="85"/>
      <c r="O474" s="85"/>
      <c r="P474" s="85"/>
      <c r="Q474" s="85"/>
      <c r="R474" s="85"/>
      <c r="S474" s="85"/>
      <c r="T474" s="85"/>
      <c r="U474" s="85"/>
      <c r="V474" s="85"/>
      <c r="W474" s="85"/>
      <c r="X474" s="85"/>
      <c r="Y474" s="85"/>
      <c r="Z474" s="85"/>
    </row>
    <row r="475" spans="1:26" s="86" customFormat="1" ht="22" customHeight="1">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s="86" customFormat="1" ht="22" customHeight="1">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sheetData>
  <autoFilter ref="A7:Z8" xr:uid="{94E47CEF-734F-204C-98D4-53CC20E51609}">
    <filterColumn colId="13" showButton="0"/>
    <filterColumn colId="14" showButton="0"/>
    <filterColumn colId="15" showButton="0"/>
    <filterColumn colId="17" showButton="0"/>
    <filterColumn colId="19" showButton="0"/>
    <filterColumn colId="21" showButton="0"/>
    <filterColumn colId="23" showButton="0"/>
    <filterColumn colId="24" showButton="0"/>
    <sortState xmlns:xlrd2="http://schemas.microsoft.com/office/spreadsheetml/2017/richdata2" ref="A10:Z35">
      <sortCondition ref="F7:F35"/>
    </sortState>
  </autoFilter>
  <mergeCells count="34">
    <mergeCell ref="A38:J38"/>
    <mergeCell ref="I7:I8"/>
    <mergeCell ref="J7:J8"/>
    <mergeCell ref="K7:K8"/>
    <mergeCell ref="L7:L8"/>
    <mergeCell ref="F7:F8"/>
    <mergeCell ref="A7:A8"/>
    <mergeCell ref="B7:B8"/>
    <mergeCell ref="C7:C8"/>
    <mergeCell ref="D7:D8"/>
    <mergeCell ref="E7:E8"/>
    <mergeCell ref="A1:Z1"/>
    <mergeCell ref="A3:Z3"/>
    <mergeCell ref="A4:Z4"/>
    <mergeCell ref="A5:Z5"/>
    <mergeCell ref="A6:G6"/>
    <mergeCell ref="H6:M6"/>
    <mergeCell ref="N6:Z6"/>
    <mergeCell ref="X7:Z7"/>
    <mergeCell ref="G7:G8"/>
    <mergeCell ref="H7:H8"/>
    <mergeCell ref="B9:B37"/>
    <mergeCell ref="C9:C37"/>
    <mergeCell ref="D12:D17"/>
    <mergeCell ref="E12:E17"/>
    <mergeCell ref="E23:E24"/>
    <mergeCell ref="D23:D24"/>
    <mergeCell ref="E27:E36"/>
    <mergeCell ref="D27:D36"/>
    <mergeCell ref="N7:Q7"/>
    <mergeCell ref="R7:S7"/>
    <mergeCell ref="T7:U7"/>
    <mergeCell ref="V7:W7"/>
    <mergeCell ref="M7:M8"/>
  </mergeCells>
  <phoneticPr fontId="22" type="noConversion"/>
  <hyperlinks>
    <hyperlink ref="G12" r:id="rId1" xr:uid="{18FC6496-94D4-0D46-8124-1D1F6C017BB4}"/>
    <hyperlink ref="G16" r:id="rId2" xr:uid="{F7C5B3EC-C0BF-F64F-BED1-13601DC11250}"/>
    <hyperlink ref="G27" r:id="rId3" xr:uid="{AC308814-3268-D04E-B8EF-ABAFFB29FDB5}"/>
    <hyperlink ref="G24" r:id="rId4" xr:uid="{909456AA-204C-1848-BAC0-26B4F6F41EAB}"/>
    <hyperlink ref="G17" r:id="rId5" xr:uid="{82D2D0F2-3E09-DA48-B4A6-7A176B6D3810}"/>
    <hyperlink ref="G28" r:id="rId6" xr:uid="{BAFB3D5C-D74F-4C45-8808-CE72F9EF1F34}"/>
    <hyperlink ref="G29" r:id="rId7" xr:uid="{F5D7F9EC-2613-8945-BD83-0DAEDAACD350}"/>
    <hyperlink ref="G30" r:id="rId8" xr:uid="{7F94AB35-6F21-3E4A-99D9-028A045E60A2}"/>
    <hyperlink ref="G31" r:id="rId9" xr:uid="{31848A9C-3252-C444-8824-EC865425D4A3}"/>
    <hyperlink ref="G32" r:id="rId10" xr:uid="{E31E6813-85FE-BB4C-A536-CEB98045E301}"/>
    <hyperlink ref="G33" r:id="rId11" xr:uid="{848AFD50-7D36-2E44-B7F3-83B6CC85948B}"/>
    <hyperlink ref="G34" r:id="rId12" xr:uid="{9698A988-E6E4-E74B-B8D6-91E6AB60E837}"/>
    <hyperlink ref="G35" r:id="rId13" xr:uid="{A5C8401C-D653-B74A-8ED3-416AB490B83A}"/>
    <hyperlink ref="G36" r:id="rId14" xr:uid="{4A693BBF-CD2F-7E4E-98F7-D046DC026608}"/>
    <hyperlink ref="G19" r:id="rId15" xr:uid="{915242BD-8758-B441-9FA8-BD166FA0118D}"/>
    <hyperlink ref="G20" r:id="rId16" xr:uid="{A19081EB-59E0-874E-9810-6485A03044ED}"/>
    <hyperlink ref="G21" r:id="rId17" xr:uid="{14B450D6-9138-C242-802B-9BD6624BE47D}"/>
    <hyperlink ref="G22" r:id="rId18" xr:uid="{31460EAB-0930-D64E-A927-F05006FF93D9}"/>
    <hyperlink ref="G11" r:id="rId19" xr:uid="{466DF6C7-10F2-8143-8388-4F8EFE1117F3}"/>
    <hyperlink ref="G9" r:id="rId20" xr:uid="{E24DC7CC-C8A7-2C4E-8CEC-79223228E72B}"/>
    <hyperlink ref="G10" r:id="rId21" xr:uid="{5813D8DB-0CDC-4D48-A2B1-DA6BE7118F37}"/>
    <hyperlink ref="G37" r:id="rId22" xr:uid="{4568DBE6-3315-554D-A886-90C70F4BD599}"/>
    <hyperlink ref="G13" r:id="rId23" xr:uid="{4CB92922-8063-4A4E-B8A4-17AE4D917C2E}"/>
    <hyperlink ref="G14" r:id="rId24" xr:uid="{D08CAC9A-9C63-4243-BDD2-10D5AC70A062}"/>
    <hyperlink ref="G15" r:id="rId25" xr:uid="{E6CD35A2-F12D-5847-8F2D-F89792E78617}"/>
    <hyperlink ref="G23" r:id="rId26" xr:uid="{971DC627-A44A-B040-9103-736CDEF89138}"/>
    <hyperlink ref="G26" r:id="rId27" xr:uid="{63818CCD-CCA3-954F-AC72-3BA761F4847B}"/>
  </hyperlinks>
  <pageMargins left="0.7" right="0.7" top="0.75" bottom="0.75" header="0.3" footer="0.3"/>
  <drawing r:id="rId28"/>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66AFE-193D-6441-95F4-EC386A55787D}">
  <dimension ref="A1:AY455"/>
  <sheetViews>
    <sheetView tabSelected="1" zoomScale="84" zoomScaleNormal="84" workbookViewId="0">
      <selection activeCell="E11" sqref="E11:E16"/>
    </sheetView>
  </sheetViews>
  <sheetFormatPr baseColWidth="10" defaultColWidth="10.83203125" defaultRowHeight="22" customHeight="1"/>
  <cols>
    <col min="1" max="1" width="16.83203125" style="85" customWidth="1"/>
    <col min="2" max="2" width="25.6640625" style="85" customWidth="1"/>
    <col min="3" max="3" width="25.1640625" style="85" customWidth="1"/>
    <col min="4" max="4" width="16.5" style="85" customWidth="1"/>
    <col min="5" max="5" width="51.33203125" style="85" customWidth="1"/>
    <col min="6" max="6" width="11" style="85" bestFit="1" customWidth="1"/>
    <col min="7" max="7" width="16.83203125" style="85" customWidth="1"/>
    <col min="8" max="8" width="26.83203125" style="85" customWidth="1"/>
    <col min="9" max="9" width="20.83203125" style="85" customWidth="1"/>
    <col min="10" max="10" width="60.33203125" style="85" customWidth="1"/>
    <col min="11" max="11" width="12.1640625" style="85" customWidth="1"/>
    <col min="12" max="12" width="19.33203125" style="85" customWidth="1"/>
    <col min="13" max="13" width="20.6640625" style="85" customWidth="1"/>
    <col min="14" max="25" width="10.83203125" style="85" customWidth="1"/>
    <col min="26" max="26" width="10.83203125" style="87" customWidth="1"/>
    <col min="27" max="51" width="10.83203125" style="86"/>
    <col min="52" max="16384" width="10.83203125" style="85"/>
  </cols>
  <sheetData>
    <row r="1" spans="1:51" ht="22" customHeight="1">
      <c r="A1" s="176"/>
      <c r="B1" s="177"/>
      <c r="C1" s="177"/>
      <c r="D1" s="177"/>
      <c r="E1" s="177"/>
      <c r="F1" s="177"/>
      <c r="G1" s="177"/>
      <c r="H1" s="177"/>
      <c r="I1" s="177"/>
      <c r="J1" s="177"/>
      <c r="K1" s="177"/>
      <c r="L1" s="177"/>
      <c r="M1" s="177"/>
      <c r="N1" s="177"/>
      <c r="O1" s="177"/>
      <c r="P1" s="177"/>
      <c r="Q1" s="177"/>
      <c r="R1" s="177"/>
      <c r="S1" s="177"/>
      <c r="T1" s="177"/>
      <c r="U1" s="177"/>
      <c r="V1" s="177"/>
      <c r="W1" s="177"/>
      <c r="X1" s="177"/>
      <c r="Y1" s="177"/>
      <c r="Z1" s="177"/>
    </row>
    <row r="2" spans="1:51" ht="22" customHeight="1">
      <c r="A2" s="130"/>
      <c r="B2" s="131"/>
      <c r="C2" s="131"/>
      <c r="D2" s="131"/>
      <c r="E2" s="131"/>
      <c r="F2" s="131"/>
      <c r="G2" s="131"/>
      <c r="H2" s="131"/>
      <c r="I2" s="131"/>
      <c r="J2" s="131"/>
      <c r="K2" s="131"/>
      <c r="L2" s="131"/>
      <c r="M2" s="131"/>
      <c r="N2" s="131"/>
      <c r="O2" s="131"/>
      <c r="P2" s="131"/>
      <c r="Q2" s="131"/>
      <c r="R2" s="131"/>
      <c r="S2" s="131"/>
      <c r="T2" s="131"/>
      <c r="U2" s="131"/>
      <c r="V2" s="131"/>
      <c r="W2" s="131"/>
      <c r="X2" s="131"/>
      <c r="Y2" s="131"/>
      <c r="Z2" s="131"/>
    </row>
    <row r="3" spans="1:51" ht="22" customHeight="1">
      <c r="A3" s="178" t="s">
        <v>38</v>
      </c>
      <c r="B3" s="178"/>
      <c r="C3" s="178"/>
      <c r="D3" s="178"/>
      <c r="E3" s="178"/>
      <c r="F3" s="178"/>
      <c r="G3" s="178"/>
      <c r="H3" s="178"/>
      <c r="I3" s="178"/>
      <c r="J3" s="178"/>
      <c r="K3" s="178"/>
      <c r="L3" s="178"/>
      <c r="M3" s="178"/>
      <c r="N3" s="178"/>
      <c r="O3" s="178"/>
      <c r="P3" s="178"/>
      <c r="Q3" s="178"/>
      <c r="R3" s="178"/>
      <c r="S3" s="178"/>
      <c r="T3" s="178"/>
      <c r="U3" s="178"/>
      <c r="V3" s="178"/>
      <c r="W3" s="178"/>
      <c r="X3" s="178"/>
      <c r="Y3" s="178"/>
      <c r="Z3" s="178"/>
    </row>
    <row r="4" spans="1:51" ht="22" customHeight="1">
      <c r="A4" s="178" t="s">
        <v>0</v>
      </c>
      <c r="B4" s="178"/>
      <c r="C4" s="178"/>
      <c r="D4" s="178"/>
      <c r="E4" s="178"/>
      <c r="F4" s="178"/>
      <c r="G4" s="178"/>
      <c r="H4" s="178"/>
      <c r="I4" s="178"/>
      <c r="J4" s="178"/>
      <c r="K4" s="178"/>
      <c r="L4" s="178"/>
      <c r="M4" s="178"/>
      <c r="N4" s="178"/>
      <c r="O4" s="178"/>
      <c r="P4" s="178"/>
      <c r="Q4" s="178"/>
      <c r="R4" s="178"/>
      <c r="S4" s="178"/>
      <c r="T4" s="178"/>
      <c r="U4" s="178"/>
      <c r="V4" s="178"/>
      <c r="W4" s="178"/>
      <c r="X4" s="178"/>
      <c r="Y4" s="178"/>
      <c r="Z4" s="178"/>
    </row>
    <row r="5" spans="1:51" ht="22" customHeight="1">
      <c r="A5" s="179" t="s">
        <v>337</v>
      </c>
      <c r="B5" s="179"/>
      <c r="C5" s="179"/>
      <c r="D5" s="179"/>
      <c r="E5" s="179"/>
      <c r="F5" s="179"/>
      <c r="G5" s="179"/>
      <c r="H5" s="179"/>
      <c r="I5" s="179"/>
      <c r="J5" s="179"/>
      <c r="K5" s="179"/>
      <c r="L5" s="179"/>
      <c r="M5" s="179"/>
      <c r="N5" s="179"/>
      <c r="O5" s="179"/>
      <c r="P5" s="179"/>
      <c r="Q5" s="179"/>
      <c r="R5" s="179"/>
      <c r="S5" s="179"/>
      <c r="T5" s="179"/>
      <c r="U5" s="179"/>
      <c r="V5" s="179"/>
      <c r="W5" s="179"/>
      <c r="X5" s="179"/>
      <c r="Y5" s="179"/>
      <c r="Z5" s="179"/>
    </row>
    <row r="6" spans="1:51" s="104" customFormat="1" ht="44" customHeight="1">
      <c r="A6" s="186" t="s">
        <v>1</v>
      </c>
      <c r="B6" s="187"/>
      <c r="C6" s="187"/>
      <c r="D6" s="187"/>
      <c r="E6" s="187"/>
      <c r="F6" s="187"/>
      <c r="G6" s="188"/>
      <c r="H6" s="186" t="s">
        <v>209</v>
      </c>
      <c r="I6" s="187"/>
      <c r="J6" s="187"/>
      <c r="K6" s="187"/>
      <c r="L6" s="187"/>
      <c r="M6" s="188"/>
      <c r="N6" s="186" t="s">
        <v>208</v>
      </c>
      <c r="O6" s="187"/>
      <c r="P6" s="187"/>
      <c r="Q6" s="187"/>
      <c r="R6" s="187"/>
      <c r="S6" s="187"/>
      <c r="T6" s="187"/>
      <c r="U6" s="187"/>
      <c r="V6" s="187"/>
      <c r="W6" s="187"/>
      <c r="X6" s="187"/>
      <c r="Y6" s="187"/>
      <c r="Z6" s="188"/>
      <c r="AA6" s="105"/>
      <c r="AB6" s="105"/>
      <c r="AC6" s="105"/>
      <c r="AD6" s="105"/>
      <c r="AE6" s="105"/>
      <c r="AF6" s="105"/>
      <c r="AG6" s="105"/>
      <c r="AH6" s="105"/>
      <c r="AI6" s="105"/>
      <c r="AJ6" s="105"/>
      <c r="AK6" s="105"/>
      <c r="AL6" s="105"/>
      <c r="AM6" s="105"/>
      <c r="AN6" s="105"/>
      <c r="AO6" s="105"/>
      <c r="AP6" s="105"/>
      <c r="AQ6" s="105"/>
      <c r="AR6" s="105"/>
      <c r="AS6" s="105"/>
      <c r="AT6" s="105"/>
      <c r="AU6" s="105"/>
      <c r="AV6" s="105"/>
      <c r="AW6" s="105"/>
      <c r="AX6" s="105"/>
      <c r="AY6" s="105"/>
    </row>
    <row r="7" spans="1:51" ht="50" customHeight="1">
      <c r="A7" s="194" t="s">
        <v>2</v>
      </c>
      <c r="B7" s="192" t="s">
        <v>28</v>
      </c>
      <c r="C7" s="192" t="s">
        <v>193</v>
      </c>
      <c r="D7" s="192" t="s">
        <v>3</v>
      </c>
      <c r="E7" s="192" t="s">
        <v>4</v>
      </c>
      <c r="F7" s="192" t="s">
        <v>22</v>
      </c>
      <c r="G7" s="192" t="s">
        <v>5</v>
      </c>
      <c r="H7" s="192" t="s">
        <v>6</v>
      </c>
      <c r="I7" s="192" t="s">
        <v>25</v>
      </c>
      <c r="J7" s="192" t="s">
        <v>7</v>
      </c>
      <c r="K7" s="192" t="s">
        <v>210</v>
      </c>
      <c r="L7" s="192" t="s">
        <v>8</v>
      </c>
      <c r="M7" s="192" t="s">
        <v>9</v>
      </c>
      <c r="N7" s="189" t="s">
        <v>10</v>
      </c>
      <c r="O7" s="190"/>
      <c r="P7" s="190"/>
      <c r="Q7" s="191"/>
      <c r="R7" s="189" t="s">
        <v>11</v>
      </c>
      <c r="S7" s="191"/>
      <c r="T7" s="189" t="s">
        <v>12</v>
      </c>
      <c r="U7" s="191"/>
      <c r="V7" s="189" t="s">
        <v>13</v>
      </c>
      <c r="W7" s="191"/>
      <c r="X7" s="189" t="s">
        <v>14</v>
      </c>
      <c r="Y7" s="190"/>
      <c r="Z7" s="191"/>
    </row>
    <row r="8" spans="1:51" ht="22" customHeight="1">
      <c r="A8" s="211"/>
      <c r="B8" s="199"/>
      <c r="C8" s="199"/>
      <c r="D8" s="199"/>
      <c r="E8" s="199"/>
      <c r="F8" s="199"/>
      <c r="G8" s="199"/>
      <c r="H8" s="199"/>
      <c r="I8" s="199"/>
      <c r="J8" s="199"/>
      <c r="K8" s="199"/>
      <c r="L8" s="199"/>
      <c r="M8" s="199"/>
      <c r="N8" s="129" t="s">
        <v>87</v>
      </c>
      <c r="O8" s="129">
        <v>1</v>
      </c>
      <c r="P8" s="129">
        <v>2</v>
      </c>
      <c r="Q8" s="103">
        <v>3</v>
      </c>
      <c r="R8" s="129" t="s">
        <v>15</v>
      </c>
      <c r="S8" s="129" t="s">
        <v>16</v>
      </c>
      <c r="T8" s="129" t="s">
        <v>15</v>
      </c>
      <c r="U8" s="129" t="s">
        <v>16</v>
      </c>
      <c r="V8" s="129" t="s">
        <v>15</v>
      </c>
      <c r="W8" s="129" t="s">
        <v>16</v>
      </c>
      <c r="X8" s="129" t="s">
        <v>17</v>
      </c>
      <c r="Y8" s="101" t="s">
        <v>18</v>
      </c>
      <c r="Z8" s="129" t="s">
        <v>19</v>
      </c>
      <c r="AY8" s="85"/>
    </row>
    <row r="9" spans="1:51" s="86" customFormat="1" ht="68" customHeight="1">
      <c r="A9" s="99" t="s">
        <v>338</v>
      </c>
      <c r="B9" s="216" t="s">
        <v>293</v>
      </c>
      <c r="C9" s="217" t="s">
        <v>305</v>
      </c>
      <c r="D9" s="201" t="s">
        <v>275</v>
      </c>
      <c r="E9" s="201" t="s">
        <v>339</v>
      </c>
      <c r="F9" s="113" t="d">
        <v>2020-11-09</v>
      </c>
      <c r="G9" s="119" t="s">
        <v>148</v>
      </c>
      <c r="H9" s="132" t="s">
        <v>340</v>
      </c>
      <c r="I9" s="132" t="s">
        <v>23</v>
      </c>
      <c r="J9" s="132" t="s">
        <v>341</v>
      </c>
      <c r="K9" s="132">
        <v>1</v>
      </c>
      <c r="L9" s="120">
        <v>1500</v>
      </c>
      <c r="M9" s="120">
        <f t="shared" ref="M9:M16" si="0">L9*4</f>
        <v>6000</v>
      </c>
      <c r="N9" s="132">
        <v>1</v>
      </c>
      <c r="O9" s="132">
        <f t="shared" ref="O9:O16" si="1">IF(N9=1,1,"")</f>
        <v>1</v>
      </c>
      <c r="P9" s="132" t="str">
        <f t="shared" ref="P9:P16" si="2">IF(N9=2,1,"")</f>
        <v/>
      </c>
      <c r="Q9" s="132" t="str">
        <f t="shared" ref="Q9:Q16" si="3">IF(N9=3,1,"")</f>
        <v/>
      </c>
      <c r="R9" s="132">
        <v>1</v>
      </c>
      <c r="S9" s="132"/>
      <c r="T9" s="132">
        <v>1</v>
      </c>
      <c r="U9" s="132"/>
      <c r="V9" s="132">
        <v>1</v>
      </c>
      <c r="W9" s="132"/>
      <c r="X9" s="132">
        <v>1</v>
      </c>
      <c r="Y9" s="132"/>
      <c r="Z9" s="132"/>
      <c r="AA9" s="132" t="s">
        <v>342</v>
      </c>
    </row>
    <row r="10" spans="1:51" s="86" customFormat="1" ht="68" customHeight="1">
      <c r="A10" s="99" t="s">
        <v>338</v>
      </c>
      <c r="B10" s="216"/>
      <c r="C10" s="217"/>
      <c r="D10" s="203"/>
      <c r="E10" s="203"/>
      <c r="F10" s="113" t="d">
        <v>2020-11-12</v>
      </c>
      <c r="G10" s="119" t="s">
        <v>148</v>
      </c>
      <c r="H10" s="132" t="s">
        <v>343</v>
      </c>
      <c r="I10" s="132" t="s">
        <v>23</v>
      </c>
      <c r="J10" s="132" t="s">
        <v>344</v>
      </c>
      <c r="K10" s="132">
        <v>2</v>
      </c>
      <c r="L10" s="120">
        <v>1500</v>
      </c>
      <c r="M10" s="120">
        <f t="shared" si="0"/>
        <v>6000</v>
      </c>
      <c r="N10" s="132">
        <v>1</v>
      </c>
      <c r="O10" s="132">
        <f t="shared" si="1"/>
        <v>1</v>
      </c>
      <c r="P10" s="132" t="str">
        <f t="shared" si="2"/>
        <v/>
      </c>
      <c r="Q10" s="132" t="str">
        <f t="shared" si="3"/>
        <v/>
      </c>
      <c r="R10" s="132">
        <v>1</v>
      </c>
      <c r="S10" s="132"/>
      <c r="T10" s="132">
        <v>1</v>
      </c>
      <c r="U10" s="132"/>
      <c r="V10" s="132">
        <v>1</v>
      </c>
      <c r="W10" s="132"/>
      <c r="X10" s="132">
        <v>1</v>
      </c>
      <c r="Y10" s="132"/>
      <c r="Z10" s="132"/>
      <c r="AA10" s="132" t="s">
        <v>345</v>
      </c>
    </row>
    <row r="11" spans="1:51" s="86" customFormat="1" ht="68" customHeight="1">
      <c r="A11" s="99" t="s">
        <v>338</v>
      </c>
      <c r="B11" s="216"/>
      <c r="C11" s="217"/>
      <c r="D11" s="201" t="s">
        <v>212</v>
      </c>
      <c r="E11" s="201" t="s">
        <v>346</v>
      </c>
      <c r="F11" s="113" t="d">
        <v>2020-11-27</v>
      </c>
      <c r="G11" s="119" t="s">
        <v>148</v>
      </c>
      <c r="H11" s="132" t="s">
        <v>54</v>
      </c>
      <c r="I11" s="132" t="s">
        <v>23</v>
      </c>
      <c r="J11" s="132" t="s">
        <v>347</v>
      </c>
      <c r="K11" s="132">
        <v>3</v>
      </c>
      <c r="L11" s="120">
        <f>IF(N11=3, 750, IF(N11=1, 1000, ""))</f>
        <v>750</v>
      </c>
      <c r="M11" s="120">
        <f t="shared" si="0"/>
        <v>3000</v>
      </c>
      <c r="N11" s="132">
        <v>3</v>
      </c>
      <c r="O11" s="132" t="str">
        <f t="shared" si="1"/>
        <v/>
      </c>
      <c r="P11" s="132" t="str">
        <f t="shared" si="2"/>
        <v/>
      </c>
      <c r="Q11" s="132">
        <f t="shared" si="3"/>
        <v>1</v>
      </c>
      <c r="R11" s="132">
        <v>1</v>
      </c>
      <c r="S11" s="132"/>
      <c r="T11" s="132">
        <v>1</v>
      </c>
      <c r="U11" s="132"/>
      <c r="V11" s="132">
        <v>1</v>
      </c>
      <c r="W11" s="132"/>
      <c r="X11" s="132">
        <v>1</v>
      </c>
      <c r="Y11" s="132"/>
      <c r="Z11" s="132"/>
      <c r="AA11" s="132" t="s">
        <v>348</v>
      </c>
    </row>
    <row r="12" spans="1:51" s="86" customFormat="1" ht="68" customHeight="1">
      <c r="A12" s="99" t="s">
        <v>338</v>
      </c>
      <c r="B12" s="216"/>
      <c r="C12" s="217"/>
      <c r="D12" s="202"/>
      <c r="E12" s="202"/>
      <c r="F12" s="113" t="d">
        <v>2020-11-27</v>
      </c>
      <c r="G12" s="119" t="s">
        <v>157</v>
      </c>
      <c r="H12" s="132" t="s">
        <v>54</v>
      </c>
      <c r="I12" s="132" t="s">
        <v>216</v>
      </c>
      <c r="J12" s="132" t="s">
        <v>346</v>
      </c>
      <c r="K12" s="132">
        <v>4</v>
      </c>
      <c r="L12" s="120">
        <v>500</v>
      </c>
      <c r="M12" s="120">
        <f t="shared" si="0"/>
        <v>2000</v>
      </c>
      <c r="N12" s="132">
        <v>3</v>
      </c>
      <c r="O12" s="132" t="str">
        <f t="shared" si="1"/>
        <v/>
      </c>
      <c r="P12" s="132" t="str">
        <f t="shared" si="2"/>
        <v/>
      </c>
      <c r="Q12" s="132">
        <f t="shared" si="3"/>
        <v>1</v>
      </c>
      <c r="R12" s="132">
        <v>1</v>
      </c>
      <c r="S12" s="132"/>
      <c r="T12" s="132">
        <v>1</v>
      </c>
      <c r="U12" s="132"/>
      <c r="V12" s="132">
        <v>1</v>
      </c>
      <c r="W12" s="132"/>
      <c r="X12" s="132">
        <v>1</v>
      </c>
      <c r="Y12" s="132"/>
      <c r="Z12" s="132"/>
      <c r="AA12" s="132" t="s">
        <v>349</v>
      </c>
    </row>
    <row r="13" spans="1:51" s="86" customFormat="1" ht="68" customHeight="1">
      <c r="A13" s="99" t="s">
        <v>338</v>
      </c>
      <c r="B13" s="216"/>
      <c r="C13" s="217"/>
      <c r="D13" s="202"/>
      <c r="E13" s="202"/>
      <c r="F13" s="113" t="d">
        <v>2020-11-28</v>
      </c>
      <c r="G13" s="119" t="s">
        <v>148</v>
      </c>
      <c r="H13" s="132" t="s">
        <v>350</v>
      </c>
      <c r="I13" s="132" t="s">
        <v>23</v>
      </c>
      <c r="J13" s="132" t="s">
        <v>346</v>
      </c>
      <c r="K13" s="132">
        <v>5</v>
      </c>
      <c r="L13" s="120">
        <v>1500</v>
      </c>
      <c r="M13" s="120">
        <f t="shared" si="0"/>
        <v>6000</v>
      </c>
      <c r="N13" s="132">
        <v>1</v>
      </c>
      <c r="O13" s="132">
        <f t="shared" si="1"/>
        <v>1</v>
      </c>
      <c r="P13" s="132" t="str">
        <f t="shared" si="2"/>
        <v/>
      </c>
      <c r="Q13" s="132" t="str">
        <f t="shared" si="3"/>
        <v/>
      </c>
      <c r="R13" s="132">
        <v>1</v>
      </c>
      <c r="S13" s="132"/>
      <c r="T13" s="132">
        <v>1</v>
      </c>
      <c r="U13" s="132"/>
      <c r="V13" s="132">
        <v>1</v>
      </c>
      <c r="W13" s="132"/>
      <c r="X13" s="132">
        <v>1</v>
      </c>
      <c r="Y13" s="132"/>
      <c r="Z13" s="132"/>
      <c r="AA13" s="132" t="s">
        <v>351</v>
      </c>
    </row>
    <row r="14" spans="1:51" s="86" customFormat="1" ht="68" customHeight="1">
      <c r="A14" s="99" t="s">
        <v>338</v>
      </c>
      <c r="B14" s="216"/>
      <c r="C14" s="217"/>
      <c r="D14" s="202"/>
      <c r="E14" s="202"/>
      <c r="F14" s="113" t="d">
        <v>2020-11-28</v>
      </c>
      <c r="G14" s="119" t="s">
        <v>157</v>
      </c>
      <c r="H14" s="132" t="s">
        <v>350</v>
      </c>
      <c r="I14" s="132" t="s">
        <v>216</v>
      </c>
      <c r="J14" s="132" t="s">
        <v>346</v>
      </c>
      <c r="K14" s="132">
        <v>6</v>
      </c>
      <c r="L14" s="120">
        <v>750</v>
      </c>
      <c r="M14" s="120">
        <f t="shared" si="0"/>
        <v>3000</v>
      </c>
      <c r="N14" s="132">
        <v>1</v>
      </c>
      <c r="O14" s="132">
        <f t="shared" si="1"/>
        <v>1</v>
      </c>
      <c r="P14" s="132" t="str">
        <f t="shared" si="2"/>
        <v/>
      </c>
      <c r="Q14" s="132" t="str">
        <f t="shared" si="3"/>
        <v/>
      </c>
      <c r="R14" s="132">
        <v>1</v>
      </c>
      <c r="S14" s="132"/>
      <c r="T14" s="132">
        <v>1</v>
      </c>
      <c r="U14" s="132"/>
      <c r="V14" s="132">
        <v>1</v>
      </c>
      <c r="W14" s="132"/>
      <c r="X14" s="132">
        <v>1</v>
      </c>
      <c r="Y14" s="132"/>
      <c r="Z14" s="132"/>
      <c r="AA14" s="132" t="s">
        <v>352</v>
      </c>
    </row>
    <row r="15" spans="1:51" s="86" customFormat="1" ht="68" customHeight="1">
      <c r="A15" s="99" t="s">
        <v>338</v>
      </c>
      <c r="B15" s="216"/>
      <c r="C15" s="217"/>
      <c r="D15" s="202"/>
      <c r="E15" s="202"/>
      <c r="F15" s="113" t="d">
        <v>2020-11-29</v>
      </c>
      <c r="G15" s="119" t="s">
        <v>148</v>
      </c>
      <c r="H15" s="132" t="s">
        <v>353</v>
      </c>
      <c r="I15" s="132" t="s">
        <v>23</v>
      </c>
      <c r="J15" s="132" t="s">
        <v>346</v>
      </c>
      <c r="K15" s="132">
        <v>7</v>
      </c>
      <c r="L15" s="120">
        <f>IF(N15=3, 750, IF(N15=1, 1000, ""))</f>
        <v>1000</v>
      </c>
      <c r="M15" s="120">
        <f t="shared" si="0"/>
        <v>4000</v>
      </c>
      <c r="N15" s="132">
        <v>1</v>
      </c>
      <c r="O15" s="132">
        <f t="shared" si="1"/>
        <v>1</v>
      </c>
      <c r="P15" s="132" t="str">
        <f t="shared" si="2"/>
        <v/>
      </c>
      <c r="Q15" s="132" t="str">
        <f t="shared" si="3"/>
        <v/>
      </c>
      <c r="R15" s="132">
        <v>1</v>
      </c>
      <c r="S15" s="132"/>
      <c r="T15" s="132">
        <v>1</v>
      </c>
      <c r="U15" s="132"/>
      <c r="V15" s="132">
        <v>1</v>
      </c>
      <c r="W15" s="132"/>
      <c r="X15" s="132">
        <v>1</v>
      </c>
      <c r="Y15" s="132"/>
      <c r="Z15" s="132"/>
      <c r="AA15" s="132" t="s">
        <v>354</v>
      </c>
    </row>
    <row r="16" spans="1:51" s="86" customFormat="1" ht="68" customHeight="1">
      <c r="A16" s="99" t="s">
        <v>338</v>
      </c>
      <c r="B16" s="216"/>
      <c r="C16" s="217"/>
      <c r="D16" s="203"/>
      <c r="E16" s="203"/>
      <c r="F16" s="113" t="d">
        <v>2020-11-30</v>
      </c>
      <c r="G16" s="119" t="s">
        <v>148</v>
      </c>
      <c r="H16" s="132" t="s">
        <v>277</v>
      </c>
      <c r="I16" s="132" t="s">
        <v>23</v>
      </c>
      <c r="J16" s="132" t="s">
        <v>355</v>
      </c>
      <c r="K16" s="132">
        <v>8</v>
      </c>
      <c r="L16" s="120">
        <f>IF(N16=3, 750, IF(N16=1, 1000, ""))</f>
        <v>750</v>
      </c>
      <c r="M16" s="120">
        <f t="shared" si="0"/>
        <v>3000</v>
      </c>
      <c r="N16" s="132">
        <v>3</v>
      </c>
      <c r="O16" s="132" t="str">
        <f t="shared" si="1"/>
        <v/>
      </c>
      <c r="P16" s="132" t="str">
        <f t="shared" si="2"/>
        <v/>
      </c>
      <c r="Q16" s="132">
        <f t="shared" si="3"/>
        <v>1</v>
      </c>
      <c r="R16" s="132">
        <v>1</v>
      </c>
      <c r="S16" s="132"/>
      <c r="T16" s="132">
        <v>1</v>
      </c>
      <c r="U16" s="132"/>
      <c r="V16" s="132">
        <v>1</v>
      </c>
      <c r="W16" s="132"/>
      <c r="X16" s="132">
        <v>1</v>
      </c>
      <c r="Y16" s="132"/>
      <c r="Z16" s="132"/>
      <c r="AA16" s="132" t="s">
        <v>356</v>
      </c>
    </row>
    <row r="17" spans="1:26" s="86" customFormat="1" ht="22" customHeight="1">
      <c r="A17" s="204" t="s">
        <v>20</v>
      </c>
      <c r="B17" s="205"/>
      <c r="C17" s="205"/>
      <c r="D17" s="205"/>
      <c r="E17" s="205"/>
      <c r="F17" s="205"/>
      <c r="G17" s="205"/>
      <c r="H17" s="205"/>
      <c r="I17" s="205"/>
      <c r="J17" s="206"/>
      <c r="K17" s="91">
        <v>8</v>
      </c>
      <c r="L17" s="90">
        <f>SUM(L9:L16)</f>
        <v>8250</v>
      </c>
      <c r="M17" s="90">
        <f>SUM(M9:M16)</f>
        <v>33000</v>
      </c>
      <c r="N17" s="89"/>
      <c r="O17" s="89">
        <f>SUM(O9:O16)</f>
        <v>5</v>
      </c>
      <c r="P17" s="89">
        <f>SUM(P9:P16)</f>
        <v>0</v>
      </c>
      <c r="Q17" s="89">
        <f>SUM(Q9:Q16)</f>
        <v>3</v>
      </c>
      <c r="R17" s="89">
        <f>SUM(R9:R16)</f>
        <v>8</v>
      </c>
      <c r="S17" s="89">
        <f>SUM(S9:S16)</f>
        <v>0</v>
      </c>
      <c r="T17" s="89">
        <f>SUM(T9:T16)</f>
        <v>8</v>
      </c>
      <c r="U17" s="89">
        <f>SUM(U9:U16)</f>
        <v>0</v>
      </c>
      <c r="V17" s="89">
        <f>SUM(V9:V16)</f>
        <v>8</v>
      </c>
      <c r="W17" s="89">
        <f>SUM(W9:W16)</f>
        <v>0</v>
      </c>
      <c r="X17" s="89">
        <f>SUM(X9:X16)</f>
        <v>8</v>
      </c>
      <c r="Y17" s="89">
        <f>SUM(Y9:Y16)</f>
        <v>0</v>
      </c>
      <c r="Z17" s="89">
        <f>SUM(Z9:Z16)</f>
        <v>0</v>
      </c>
    </row>
    <row r="18" spans="1:26" s="86" customFormat="1" ht="22" customHeight="1"/>
    <row r="19" spans="1:26" s="86" customFormat="1" ht="22" customHeight="1"/>
    <row r="20" spans="1:26" s="86" customFormat="1" ht="22" customHeight="1">
      <c r="F20" s="88"/>
    </row>
    <row r="21" spans="1:26" s="86" customFormat="1" ht="22" customHeight="1">
      <c r="E21" s="88"/>
    </row>
    <row r="22" spans="1:26" s="86" customFormat="1" ht="22" customHeight="1"/>
    <row r="23" spans="1:26" s="86" customFormat="1" ht="22" customHeight="1"/>
    <row r="24" spans="1:26" s="86" customFormat="1" ht="22" customHeight="1"/>
    <row r="25" spans="1:26" s="86" customFormat="1" ht="22" customHeight="1"/>
    <row r="26" spans="1:26" s="86" customFormat="1" ht="22" customHeight="1"/>
    <row r="27" spans="1:26" s="86" customFormat="1" ht="22" customHeight="1"/>
    <row r="28" spans="1:26" s="86" customFormat="1" ht="22" customHeight="1"/>
    <row r="29" spans="1:26" s="86" customFormat="1" ht="22" customHeight="1"/>
    <row r="30" spans="1:26" s="86" customFormat="1" ht="22" customHeight="1"/>
    <row r="31" spans="1:26" s="86" customFormat="1" ht="22" customHeight="1"/>
    <row r="32" spans="1:26" s="86" customFormat="1" ht="22" customHeight="1"/>
    <row r="33" s="86" customFormat="1" ht="22" customHeight="1"/>
    <row r="34" s="86" customFormat="1" ht="22" customHeight="1"/>
    <row r="35" s="86" customFormat="1" ht="22" customHeight="1"/>
    <row r="36" s="86" customFormat="1" ht="22" customHeight="1"/>
    <row r="37" s="86" customFormat="1" ht="22" customHeight="1"/>
    <row r="38" s="86" customFormat="1" ht="22" customHeight="1"/>
    <row r="39" s="86" customFormat="1" ht="22" customHeight="1"/>
    <row r="40" s="86" customFormat="1" ht="22" customHeight="1"/>
    <row r="41" s="86" customFormat="1" ht="22" customHeight="1"/>
    <row r="42" s="86" customFormat="1" ht="22" customHeight="1"/>
    <row r="43" s="86" customFormat="1" ht="22" customHeight="1"/>
    <row r="44" s="86" customFormat="1" ht="22" customHeight="1"/>
    <row r="45" s="86" customFormat="1" ht="22" customHeight="1"/>
    <row r="46" s="86" customFormat="1" ht="22" customHeight="1"/>
    <row r="47" s="86" customFormat="1" ht="22" customHeight="1"/>
    <row r="48" s="86" customFormat="1" ht="22" customHeight="1"/>
    <row r="49" s="86" customFormat="1" ht="22" customHeight="1"/>
    <row r="50" s="86" customFormat="1" ht="22" customHeight="1"/>
    <row r="51" s="86" customFormat="1" ht="22" customHeight="1"/>
    <row r="52" s="86" customFormat="1" ht="22" customHeight="1"/>
    <row r="53" s="86" customFormat="1" ht="22" customHeight="1"/>
    <row r="54" s="86" customFormat="1" ht="22" customHeight="1"/>
    <row r="55" s="86" customFormat="1" ht="22" customHeight="1"/>
    <row r="56" s="86" customFormat="1" ht="22" customHeight="1"/>
    <row r="57" s="86" customFormat="1" ht="22" customHeight="1"/>
    <row r="58" s="86" customFormat="1" ht="22" customHeight="1"/>
    <row r="59" s="86" customFormat="1" ht="22" customHeight="1"/>
    <row r="60" s="86" customFormat="1" ht="22" customHeight="1"/>
    <row r="61" s="86" customFormat="1" ht="22" customHeight="1"/>
    <row r="62" s="86" customFormat="1" ht="22" customHeight="1"/>
    <row r="63" s="86" customFormat="1" ht="22" customHeight="1"/>
    <row r="64" s="86" customFormat="1" ht="22" customHeight="1"/>
    <row r="65" s="86" customFormat="1" ht="22" customHeight="1"/>
    <row r="66" s="86" customFormat="1" ht="22" customHeight="1"/>
    <row r="67" s="86" customFormat="1" ht="22" customHeight="1"/>
    <row r="68" s="86" customFormat="1" ht="22" customHeight="1"/>
    <row r="69" s="86" customFormat="1" ht="22" customHeight="1"/>
    <row r="70" s="86" customFormat="1" ht="22" customHeight="1"/>
    <row r="71" s="86" customFormat="1" ht="22" customHeight="1"/>
    <row r="72" s="86" customFormat="1" ht="22" customHeight="1"/>
    <row r="73" s="86" customFormat="1" ht="22" customHeight="1"/>
    <row r="74" s="86" customFormat="1" ht="22" customHeight="1"/>
    <row r="75" s="86" customFormat="1" ht="22" customHeight="1"/>
    <row r="76" s="86" customFormat="1" ht="22" customHeight="1"/>
    <row r="77" s="86" customFormat="1" ht="22" customHeight="1"/>
    <row r="78" s="86" customFormat="1" ht="22" customHeight="1"/>
    <row r="79" s="86" customFormat="1" ht="22" customHeight="1"/>
    <row r="80" s="86" customFormat="1" ht="22" customHeight="1"/>
    <row r="81" s="86" customFormat="1" ht="22" customHeight="1"/>
    <row r="82" s="86" customFormat="1" ht="22" customHeight="1"/>
    <row r="83" s="86" customFormat="1" ht="22" customHeight="1"/>
    <row r="84" s="86" customFormat="1" ht="22" customHeight="1"/>
    <row r="85" s="86" customFormat="1" ht="22" customHeight="1"/>
    <row r="86" s="86" customFormat="1" ht="22" customHeight="1"/>
    <row r="87" s="86" customFormat="1" ht="22" customHeight="1"/>
    <row r="88" s="86" customFormat="1" ht="22" customHeight="1"/>
    <row r="89" s="86" customFormat="1" ht="22" customHeight="1"/>
    <row r="90" s="86" customFormat="1" ht="22" customHeight="1"/>
    <row r="91" s="86" customFormat="1" ht="22" customHeight="1"/>
    <row r="92" s="86" customFormat="1" ht="22" customHeight="1"/>
    <row r="93" s="86" customFormat="1" ht="22" customHeight="1"/>
    <row r="94" s="86" customFormat="1" ht="22" customHeight="1"/>
    <row r="95" s="86" customFormat="1" ht="22" customHeight="1"/>
    <row r="96" s="86" customFormat="1" ht="22" customHeight="1"/>
    <row r="97" s="86" customFormat="1" ht="22" customHeight="1"/>
    <row r="98" s="86" customFormat="1" ht="22" customHeight="1"/>
    <row r="99" s="86" customFormat="1" ht="22" customHeight="1"/>
    <row r="100" s="86" customFormat="1" ht="22" customHeight="1"/>
    <row r="101" s="86" customFormat="1" ht="22" customHeight="1"/>
    <row r="102" s="86" customFormat="1" ht="22" customHeight="1"/>
    <row r="103" s="86" customFormat="1" ht="22" customHeight="1"/>
    <row r="104" s="86" customFormat="1" ht="22" customHeight="1"/>
    <row r="105" s="86" customFormat="1" ht="22" customHeight="1"/>
    <row r="106" s="86" customFormat="1" ht="22" customHeight="1"/>
    <row r="107" s="86" customFormat="1" ht="22" customHeight="1"/>
    <row r="108" s="86" customFormat="1" ht="22" customHeight="1"/>
    <row r="109" s="86" customFormat="1" ht="22" customHeight="1"/>
    <row r="110" s="86" customFormat="1" ht="22" customHeight="1"/>
    <row r="111" s="86" customFormat="1" ht="22" customHeight="1"/>
    <row r="112" s="86" customFormat="1" ht="22" customHeight="1"/>
    <row r="113" s="86" customFormat="1" ht="22" customHeight="1"/>
    <row r="114" s="86" customFormat="1" ht="22" customHeight="1"/>
    <row r="115" s="86" customFormat="1" ht="22" customHeight="1"/>
    <row r="116" s="86" customFormat="1" ht="22" customHeight="1"/>
    <row r="117" s="86" customFormat="1" ht="22" customHeight="1"/>
    <row r="118" s="86" customFormat="1" ht="22" customHeight="1"/>
    <row r="119" s="86" customFormat="1" ht="22" customHeight="1"/>
    <row r="120" s="86" customFormat="1" ht="22" customHeight="1"/>
    <row r="121" s="86" customFormat="1" ht="22" customHeight="1"/>
    <row r="122" s="86" customFormat="1" ht="22" customHeight="1"/>
    <row r="123" s="86" customFormat="1" ht="22" customHeight="1"/>
    <row r="124" s="86" customFormat="1" ht="22" customHeight="1"/>
    <row r="125" s="86" customFormat="1" ht="22" customHeight="1"/>
    <row r="126" s="86" customFormat="1" ht="22" customHeight="1"/>
    <row r="127" s="86" customFormat="1" ht="22" customHeight="1"/>
    <row r="128" s="86" customFormat="1" ht="22" customHeight="1"/>
    <row r="129" s="86" customFormat="1" ht="22" customHeight="1"/>
    <row r="130" s="86" customFormat="1" ht="22" customHeight="1"/>
    <row r="131" s="86" customFormat="1" ht="22" customHeight="1"/>
    <row r="132" s="86" customFormat="1" ht="22" customHeight="1"/>
    <row r="133" s="86" customFormat="1" ht="22" customHeight="1"/>
    <row r="134" s="86" customFormat="1" ht="22" customHeight="1"/>
    <row r="135" s="86" customFormat="1" ht="22" customHeight="1"/>
    <row r="136" s="86" customFormat="1" ht="22" customHeight="1"/>
    <row r="137" s="86" customFormat="1" ht="22" customHeight="1"/>
    <row r="138" s="86" customFormat="1" ht="22" customHeight="1"/>
    <row r="139" s="86" customFormat="1" ht="22" customHeight="1"/>
    <row r="140" s="86" customFormat="1" ht="22" customHeight="1"/>
    <row r="141" s="86" customFormat="1" ht="22" customHeight="1"/>
    <row r="142" s="86" customFormat="1" ht="22" customHeight="1"/>
    <row r="143" s="86" customFormat="1" ht="22" customHeight="1"/>
    <row r="144" s="86" customFormat="1" ht="22" customHeight="1"/>
    <row r="145" s="86" customFormat="1" ht="22" customHeight="1"/>
    <row r="146" s="86" customFormat="1" ht="22" customHeight="1"/>
    <row r="147" s="86" customFormat="1" ht="22" customHeight="1"/>
    <row r="148" s="86" customFormat="1" ht="22" customHeight="1"/>
    <row r="149" s="86" customFormat="1" ht="22" customHeight="1"/>
    <row r="150" s="86" customFormat="1" ht="22" customHeight="1"/>
    <row r="151" s="86" customFormat="1" ht="22" customHeight="1"/>
    <row r="152" s="86" customFormat="1" ht="22" customHeight="1"/>
    <row r="153" s="86" customFormat="1" ht="22" customHeight="1"/>
    <row r="154" s="86" customFormat="1" ht="22" customHeight="1"/>
    <row r="155" s="86" customFormat="1" ht="22" customHeight="1"/>
    <row r="156" s="86" customFormat="1" ht="22" customHeight="1"/>
    <row r="157" s="86" customFormat="1" ht="22" customHeight="1"/>
    <row r="158" s="86" customFormat="1" ht="22" customHeight="1"/>
    <row r="159" s="86" customFormat="1" ht="22" customHeight="1"/>
    <row r="160" s="86" customFormat="1" ht="22" customHeight="1"/>
    <row r="161" s="86" customFormat="1" ht="22" customHeight="1"/>
    <row r="162" s="86" customFormat="1" ht="22" customHeight="1"/>
    <row r="163" s="86" customFormat="1" ht="22" customHeight="1"/>
    <row r="164" s="86" customFormat="1" ht="22" customHeight="1"/>
    <row r="165" s="86" customFormat="1" ht="22" customHeight="1"/>
    <row r="166" s="86" customFormat="1" ht="22" customHeight="1"/>
    <row r="167" s="86" customFormat="1" ht="22" customHeight="1"/>
    <row r="168" s="86" customFormat="1" ht="22" customHeight="1"/>
    <row r="169" s="86" customFormat="1" ht="22" customHeight="1"/>
    <row r="170" s="86" customFormat="1" ht="22" customHeight="1"/>
    <row r="171" s="86" customFormat="1" ht="22" customHeight="1"/>
    <row r="172" s="86" customFormat="1" ht="22" customHeight="1"/>
    <row r="173" s="86" customFormat="1" ht="22" customHeight="1"/>
    <row r="174" s="86" customFormat="1" ht="22" customHeight="1"/>
    <row r="175" s="86" customFormat="1" ht="22" customHeight="1"/>
    <row r="176" s="86" customFormat="1" ht="22" customHeight="1"/>
    <row r="177" s="86" customFormat="1" ht="22" customHeight="1"/>
    <row r="178" s="86" customFormat="1" ht="22" customHeight="1"/>
    <row r="179" s="86" customFormat="1" ht="22" customHeight="1"/>
    <row r="180" s="86" customFormat="1" ht="22" customHeight="1"/>
    <row r="181" s="86" customFormat="1" ht="22" customHeight="1"/>
    <row r="182" s="86" customFormat="1" ht="22" customHeight="1"/>
    <row r="183" s="86" customFormat="1" ht="22" customHeight="1"/>
    <row r="184" s="86" customFormat="1" ht="22" customHeight="1"/>
    <row r="185" s="86" customFormat="1" ht="22" customHeight="1"/>
    <row r="186" s="86" customFormat="1" ht="22" customHeight="1"/>
    <row r="187" s="86" customFormat="1" ht="22" customHeight="1"/>
    <row r="188" s="86" customFormat="1" ht="22" customHeight="1"/>
    <row r="189" s="86" customFormat="1" ht="22" customHeight="1"/>
    <row r="190" s="86" customFormat="1" ht="22" customHeight="1"/>
    <row r="191" s="86" customFormat="1" ht="22" customHeight="1"/>
    <row r="192" s="86" customFormat="1" ht="22" customHeight="1"/>
    <row r="193" s="86" customFormat="1" ht="22" customHeight="1"/>
    <row r="194" s="86" customFormat="1" ht="22" customHeight="1"/>
    <row r="195" s="86" customFormat="1" ht="22" customHeight="1"/>
    <row r="196" s="86" customFormat="1" ht="22" customHeight="1"/>
    <row r="197" s="86" customFormat="1" ht="22" customHeight="1"/>
    <row r="198" s="86" customFormat="1" ht="22" customHeight="1"/>
    <row r="199" s="86" customFormat="1" ht="22" customHeight="1"/>
    <row r="200" s="86" customFormat="1" ht="22" customHeight="1"/>
    <row r="201" s="86" customFormat="1" ht="22" customHeight="1"/>
    <row r="202" s="86" customFormat="1" ht="22" customHeight="1"/>
    <row r="203" s="86" customFormat="1" ht="22" customHeight="1"/>
    <row r="204" s="86" customFormat="1" ht="22" customHeight="1"/>
    <row r="205" s="86" customFormat="1" ht="22" customHeight="1"/>
    <row r="206" s="86" customFormat="1" ht="22" customHeight="1"/>
    <row r="207" s="86" customFormat="1" ht="22" customHeight="1"/>
    <row r="208" s="86" customFormat="1" ht="22" customHeight="1"/>
    <row r="209" s="86" customFormat="1" ht="22" customHeight="1"/>
    <row r="210" s="86" customFormat="1" ht="22" customHeight="1"/>
    <row r="211" s="86" customFormat="1" ht="22" customHeight="1"/>
    <row r="212" s="86" customFormat="1" ht="22" customHeight="1"/>
    <row r="213" s="86" customFormat="1" ht="22" customHeight="1"/>
    <row r="214" s="86" customFormat="1" ht="22" customHeight="1"/>
    <row r="215" s="86" customFormat="1" ht="22" customHeight="1"/>
    <row r="216" s="86" customFormat="1" ht="22" customHeight="1"/>
    <row r="217" s="86" customFormat="1" ht="22" customHeight="1"/>
    <row r="218" s="86" customFormat="1" ht="22" customHeight="1"/>
    <row r="219" s="86" customFormat="1" ht="22" customHeight="1"/>
    <row r="220" s="86" customFormat="1" ht="22" customHeight="1"/>
    <row r="221" s="86" customFormat="1" ht="22" customHeight="1"/>
    <row r="222" s="86" customFormat="1" ht="22" customHeight="1"/>
    <row r="223" s="86" customFormat="1" ht="22" customHeight="1"/>
    <row r="224" s="86" customFormat="1" ht="22" customHeight="1"/>
    <row r="225" s="86" customFormat="1" ht="22" customHeight="1"/>
    <row r="226" s="86" customFormat="1" ht="22" customHeight="1"/>
    <row r="227" s="86" customFormat="1" ht="22" customHeight="1"/>
    <row r="228" s="86" customFormat="1" ht="22" customHeight="1"/>
    <row r="229" s="86" customFormat="1" ht="22" customHeight="1"/>
    <row r="230" s="86" customFormat="1" ht="22" customHeight="1"/>
    <row r="231" s="86" customFormat="1" ht="22" customHeight="1"/>
    <row r="232" s="86" customFormat="1" ht="22" customHeight="1"/>
    <row r="233" s="86" customFormat="1" ht="22" customHeight="1"/>
    <row r="234" s="86" customFormat="1" ht="22" customHeight="1"/>
    <row r="235" s="86" customFormat="1" ht="22" customHeight="1"/>
    <row r="236" s="86" customFormat="1" ht="22" customHeight="1"/>
    <row r="237" s="86" customFormat="1" ht="22" customHeight="1"/>
    <row r="238" s="86" customFormat="1" ht="22" customHeight="1"/>
    <row r="239" s="86" customFormat="1" ht="22" customHeight="1"/>
    <row r="240" s="86" customFormat="1" ht="22" customHeight="1"/>
    <row r="241" s="86" customFormat="1" ht="22" customHeight="1"/>
    <row r="242" s="86" customFormat="1" ht="22" customHeight="1"/>
    <row r="243" s="86" customFormat="1" ht="22" customHeight="1"/>
    <row r="244" s="86" customFormat="1" ht="22" customHeight="1"/>
    <row r="245" s="86" customFormat="1" ht="22" customHeight="1"/>
    <row r="246" s="86" customFormat="1" ht="22" customHeight="1"/>
    <row r="247" s="86" customFormat="1" ht="22" customHeight="1"/>
    <row r="248" s="86" customFormat="1" ht="22" customHeight="1"/>
    <row r="249" s="86" customFormat="1" ht="22" customHeight="1"/>
    <row r="250" s="86" customFormat="1" ht="22" customHeight="1"/>
    <row r="251" s="86" customFormat="1" ht="22" customHeight="1"/>
    <row r="252" s="86" customFormat="1" ht="22" customHeight="1"/>
    <row r="253" s="86" customFormat="1" ht="22" customHeight="1"/>
    <row r="254" s="86" customFormat="1" ht="22" customHeight="1"/>
    <row r="255" s="86" customFormat="1" ht="22" customHeight="1"/>
    <row r="256" s="86" customFormat="1" ht="22" customHeight="1"/>
    <row r="257" s="86" customFormat="1" ht="22" customHeight="1"/>
    <row r="258" s="86" customFormat="1" ht="22" customHeight="1"/>
    <row r="259" s="86" customFormat="1" ht="22" customHeight="1"/>
    <row r="260" s="86" customFormat="1" ht="22" customHeight="1"/>
    <row r="261" s="86" customFormat="1" ht="22" customHeight="1"/>
    <row r="262" s="86" customFormat="1" ht="22" customHeight="1"/>
    <row r="263" s="86" customFormat="1" ht="22" customHeight="1"/>
    <row r="264" s="86" customFormat="1" ht="22" customHeight="1"/>
    <row r="265" s="86" customFormat="1" ht="22" customHeight="1"/>
    <row r="266" s="86" customFormat="1" ht="22" customHeight="1"/>
    <row r="267" s="86" customFormat="1" ht="22" customHeight="1"/>
    <row r="268" s="86" customFormat="1" ht="22" customHeight="1"/>
    <row r="269" s="86" customFormat="1" ht="22" customHeight="1"/>
    <row r="270" s="86" customFormat="1" ht="22" customHeight="1"/>
    <row r="271" s="86" customFormat="1" ht="22" customHeight="1"/>
    <row r="272" s="86" customFormat="1" ht="22" customHeight="1"/>
    <row r="273" s="86" customFormat="1" ht="22" customHeight="1"/>
    <row r="274" s="86" customFormat="1" ht="22" customHeight="1"/>
    <row r="275" s="86" customFormat="1" ht="22" customHeight="1"/>
    <row r="276" s="86" customFormat="1" ht="22" customHeight="1"/>
    <row r="277" s="86" customFormat="1" ht="22" customHeight="1"/>
    <row r="278" s="86" customFormat="1" ht="22" customHeight="1"/>
    <row r="279" s="86" customFormat="1" ht="22" customHeight="1"/>
    <row r="280" s="86" customFormat="1" ht="22" customHeight="1"/>
    <row r="281" s="86" customFormat="1" ht="22" customHeight="1"/>
    <row r="282" s="86" customFormat="1" ht="22" customHeight="1"/>
    <row r="283" s="86" customFormat="1" ht="22" customHeight="1"/>
    <row r="284" s="86" customFormat="1" ht="22" customHeight="1"/>
    <row r="285" s="86" customFormat="1" ht="22" customHeight="1"/>
    <row r="286" s="86" customFormat="1" ht="22" customHeight="1"/>
    <row r="287" s="86" customFormat="1" ht="22" customHeight="1"/>
    <row r="288" s="86" customFormat="1" ht="22" customHeight="1"/>
    <row r="289" s="86" customFormat="1" ht="22" customHeight="1"/>
    <row r="290" s="86" customFormat="1" ht="22" customHeight="1"/>
    <row r="291" s="86" customFormat="1" ht="22" customHeight="1"/>
    <row r="292" s="86" customFormat="1" ht="22" customHeight="1"/>
    <row r="293" s="86" customFormat="1" ht="22" customHeight="1"/>
    <row r="294" s="86" customFormat="1" ht="22" customHeight="1"/>
    <row r="295" s="86" customFormat="1" ht="22" customHeight="1"/>
    <row r="296" s="86" customFormat="1" ht="22" customHeight="1"/>
    <row r="297" s="86" customFormat="1" ht="22" customHeight="1"/>
    <row r="298" s="86" customFormat="1" ht="22" customHeight="1"/>
    <row r="299" s="86" customFormat="1" ht="22" customHeight="1"/>
    <row r="300" s="86" customFormat="1" ht="22" customHeight="1"/>
    <row r="301" s="86" customFormat="1" ht="22" customHeight="1"/>
    <row r="302" s="86" customFormat="1" ht="22" customHeight="1"/>
    <row r="303" s="86" customFormat="1" ht="22" customHeight="1"/>
    <row r="304" s="86" customFormat="1" ht="22" customHeight="1"/>
    <row r="305" s="86" customFormat="1" ht="22" customHeight="1"/>
    <row r="306" s="86" customFormat="1" ht="22" customHeight="1"/>
    <row r="307" s="86" customFormat="1" ht="22" customHeight="1"/>
    <row r="308" s="86" customFormat="1" ht="22" customHeight="1"/>
    <row r="309" s="86" customFormat="1" ht="22" customHeight="1"/>
    <row r="310" s="86" customFormat="1" ht="22" customHeight="1"/>
    <row r="311" s="86" customFormat="1" ht="22" customHeight="1"/>
    <row r="312" s="86" customFormat="1" ht="22" customHeight="1"/>
    <row r="313" s="86" customFormat="1" ht="22" customHeight="1"/>
    <row r="314" s="86" customFormat="1" ht="22" customHeight="1"/>
    <row r="315" s="86" customFormat="1" ht="22" customHeight="1"/>
    <row r="316" s="86" customFormat="1" ht="22" customHeight="1"/>
    <row r="317" s="86" customFormat="1" ht="22" customHeight="1"/>
    <row r="318" s="86" customFormat="1" ht="22" customHeight="1"/>
    <row r="319" s="86" customFormat="1" ht="22" customHeight="1"/>
    <row r="320" s="86" customFormat="1" ht="22" customHeight="1"/>
    <row r="321" s="86" customFormat="1" ht="22" customHeight="1"/>
    <row r="322" s="86" customFormat="1" ht="22" customHeight="1"/>
    <row r="323" s="86" customFormat="1" ht="22" customHeight="1"/>
    <row r="324" s="86" customFormat="1" ht="22" customHeight="1"/>
    <row r="325" s="86" customFormat="1" ht="22" customHeight="1"/>
    <row r="326" s="86" customFormat="1" ht="22" customHeight="1"/>
    <row r="327" s="86" customFormat="1" ht="22" customHeight="1"/>
    <row r="328" s="86" customFormat="1" ht="22" customHeight="1"/>
    <row r="329" s="86" customFormat="1" ht="22" customHeight="1"/>
    <row r="330" s="86" customFormat="1" ht="22" customHeight="1"/>
    <row r="331" s="86" customFormat="1" ht="22" customHeight="1"/>
    <row r="332" s="86" customFormat="1" ht="22" customHeight="1"/>
    <row r="333" s="86" customFormat="1" ht="22" customHeight="1"/>
    <row r="334" s="86" customFormat="1" ht="22" customHeight="1"/>
    <row r="335" s="86" customFormat="1" ht="22" customHeight="1"/>
    <row r="336" s="86" customFormat="1" ht="22" customHeight="1"/>
    <row r="337" s="86" customFormat="1" ht="22" customHeight="1"/>
    <row r="338" s="86" customFormat="1" ht="22" customHeight="1"/>
    <row r="339" s="86" customFormat="1" ht="22" customHeight="1"/>
    <row r="340" s="86" customFormat="1" ht="22" customHeight="1"/>
    <row r="341" s="86" customFormat="1" ht="22" customHeight="1"/>
    <row r="342" s="86" customFormat="1" ht="22" customHeight="1"/>
    <row r="343" s="86" customFormat="1" ht="22" customHeight="1"/>
    <row r="344" s="86" customFormat="1" ht="22" customHeight="1"/>
    <row r="345" s="86" customFormat="1" ht="22" customHeight="1"/>
    <row r="346" s="86" customFormat="1" ht="22" customHeight="1"/>
    <row r="347" s="86" customFormat="1" ht="22" customHeight="1"/>
    <row r="348" s="86" customFormat="1" ht="22" customHeight="1"/>
    <row r="349" s="86" customFormat="1" ht="22" customHeight="1"/>
    <row r="350" s="86" customFormat="1" ht="22" customHeight="1"/>
    <row r="351" s="86" customFormat="1" ht="22" customHeight="1"/>
    <row r="352" s="86" customFormat="1" ht="22" customHeight="1"/>
    <row r="353" s="86" customFormat="1" ht="22" customHeight="1"/>
    <row r="354" s="86" customFormat="1" ht="22" customHeight="1"/>
    <row r="355" s="86" customFormat="1" ht="22" customHeight="1"/>
    <row r="356" s="86" customFormat="1" ht="22" customHeight="1"/>
    <row r="357" s="86" customFormat="1" ht="22" customHeight="1"/>
    <row r="358" s="86" customFormat="1" ht="22" customHeight="1"/>
    <row r="359" s="86" customFormat="1" ht="22" customHeight="1"/>
    <row r="360" s="86" customFormat="1" ht="22" customHeight="1"/>
    <row r="361" s="86" customFormat="1" ht="22" customHeight="1"/>
    <row r="362" s="86" customFormat="1" ht="22" customHeight="1"/>
    <row r="363" s="86" customFormat="1" ht="22" customHeight="1"/>
    <row r="364" s="86" customFormat="1" ht="22" customHeight="1"/>
    <row r="365" s="86" customFormat="1" ht="22" customHeight="1"/>
    <row r="366" s="86" customFormat="1" ht="22" customHeight="1"/>
    <row r="367" s="86" customFormat="1" ht="22" customHeight="1"/>
    <row r="368" s="86" customFormat="1" ht="22" customHeight="1"/>
    <row r="369" s="86" customFormat="1" ht="22" customHeight="1"/>
    <row r="370" s="86" customFormat="1" ht="22" customHeight="1"/>
    <row r="371" s="86" customFormat="1" ht="22" customHeight="1"/>
    <row r="372" s="86" customFormat="1" ht="22" customHeight="1"/>
    <row r="373" s="86" customFormat="1" ht="22" customHeight="1"/>
    <row r="374" s="86" customFormat="1" ht="22" customHeight="1"/>
    <row r="375" s="86" customFormat="1" ht="22" customHeight="1"/>
    <row r="376" s="86" customFormat="1" ht="22" customHeight="1"/>
    <row r="377" s="86" customFormat="1" ht="22" customHeight="1"/>
    <row r="378" s="86" customFormat="1" ht="22" customHeight="1"/>
    <row r="379" s="86" customFormat="1" ht="22" customHeight="1"/>
    <row r="380" s="86" customFormat="1" ht="22" customHeight="1"/>
    <row r="381" s="86" customFormat="1" ht="22" customHeight="1"/>
    <row r="382" s="86" customFormat="1" ht="22" customHeight="1"/>
    <row r="383" s="86" customFormat="1" ht="22" customHeight="1"/>
    <row r="384" s="86" customFormat="1" ht="22" customHeight="1"/>
    <row r="385" s="86" customFormat="1" ht="22" customHeight="1"/>
    <row r="386" s="86" customFormat="1" ht="22" customHeight="1"/>
    <row r="387" s="86" customFormat="1" ht="22" customHeight="1"/>
    <row r="388" s="86" customFormat="1" ht="22" customHeight="1"/>
    <row r="389" s="86" customFormat="1" ht="22" customHeight="1"/>
    <row r="390" s="86" customFormat="1" ht="22" customHeight="1"/>
    <row r="391" s="86" customFormat="1" ht="22" customHeight="1"/>
    <row r="392" s="86" customFormat="1" ht="22" customHeight="1"/>
    <row r="393" s="86" customFormat="1" ht="22" customHeight="1"/>
    <row r="394" s="86" customFormat="1" ht="22" customHeight="1"/>
    <row r="395" s="86" customFormat="1" ht="22" customHeight="1"/>
    <row r="396" s="86" customFormat="1" ht="22" customHeight="1"/>
    <row r="397" s="86" customFormat="1" ht="22" customHeight="1"/>
    <row r="398" s="86" customFormat="1" ht="22" customHeight="1"/>
    <row r="399" s="86" customFormat="1" ht="22" customHeight="1"/>
    <row r="400" s="86" customFormat="1" ht="22" customHeight="1"/>
    <row r="401" s="86" customFormat="1" ht="22" customHeight="1"/>
    <row r="402" s="86" customFormat="1" ht="22" customHeight="1"/>
    <row r="403" s="86" customFormat="1" ht="22" customHeight="1"/>
    <row r="404" s="86" customFormat="1" ht="22" customHeight="1"/>
    <row r="405" s="86" customFormat="1" ht="22" customHeight="1"/>
    <row r="406" s="86" customFormat="1" ht="22" customHeight="1"/>
    <row r="407" s="86" customFormat="1" ht="22" customHeight="1"/>
    <row r="408" s="86" customFormat="1" ht="22" customHeight="1"/>
    <row r="409" s="86" customFormat="1" ht="22" customHeight="1"/>
    <row r="410" s="86" customFormat="1" ht="22" customHeight="1"/>
    <row r="411" s="86" customFormat="1" ht="22" customHeight="1"/>
    <row r="412" s="86" customFormat="1" ht="22" customHeight="1"/>
    <row r="413" s="86" customFormat="1" ht="22" customHeight="1"/>
    <row r="414" s="86" customFormat="1" ht="22" customHeight="1"/>
    <row r="415" s="86" customFormat="1" ht="22" customHeight="1"/>
    <row r="416" s="86" customFormat="1" ht="22" customHeight="1"/>
    <row r="417" s="86" customFormat="1" ht="22" customHeight="1"/>
    <row r="418" s="86" customFormat="1" ht="22" customHeight="1"/>
    <row r="419" s="86" customFormat="1" ht="22" customHeight="1"/>
    <row r="420" s="86" customFormat="1" ht="22" customHeight="1"/>
    <row r="421" s="86" customFormat="1" ht="22" customHeight="1"/>
    <row r="422" s="86" customFormat="1" ht="22" customHeight="1"/>
    <row r="423" s="86" customFormat="1" ht="22" customHeight="1"/>
    <row r="424" s="86" customFormat="1" ht="22" customHeight="1"/>
    <row r="425" s="86" customFormat="1" ht="22" customHeight="1"/>
    <row r="426" s="86" customFormat="1" ht="22" customHeight="1"/>
    <row r="427" s="86" customFormat="1" ht="22" customHeight="1"/>
    <row r="428" s="86" customFormat="1" ht="22" customHeight="1"/>
    <row r="429" s="86" customFormat="1" ht="22" customHeight="1"/>
    <row r="430" s="86" customFormat="1" ht="22" customHeight="1"/>
    <row r="431" s="86" customFormat="1" ht="22" customHeight="1"/>
    <row r="432" s="86" customFormat="1" ht="22" customHeight="1"/>
    <row r="433" s="86" customFormat="1" ht="22" customHeight="1"/>
    <row r="434" s="86" customFormat="1" ht="22" customHeight="1"/>
    <row r="435" s="86" customFormat="1" ht="22" customHeight="1"/>
    <row r="436" s="86" customFormat="1" ht="22" customHeight="1"/>
    <row r="437" s="86" customFormat="1" ht="22" customHeight="1"/>
    <row r="438" s="86" customFormat="1" ht="22" customHeight="1"/>
    <row r="439" s="86" customFormat="1" ht="22" customHeight="1"/>
    <row r="440" s="86" customFormat="1" ht="22" customHeight="1"/>
    <row r="441" s="86" customFormat="1" ht="22" customHeight="1"/>
    <row r="442" s="86" customFormat="1" ht="22" customHeight="1"/>
    <row r="443" s="86" customFormat="1" ht="22" customHeight="1"/>
    <row r="444" s="86" customFormat="1" ht="22" customHeight="1"/>
    <row r="445" s="86" customFormat="1" ht="22" customHeight="1"/>
    <row r="446" s="86" customFormat="1" ht="22" customHeight="1"/>
    <row r="447" s="86" customFormat="1" ht="22" customHeight="1"/>
    <row r="448" s="86" customFormat="1" ht="22" customHeight="1"/>
    <row r="449" spans="1:26" s="86" customFormat="1" ht="22" customHeight="1"/>
    <row r="450" spans="1:26" s="86" customFormat="1" ht="22" customHeight="1"/>
    <row r="451" spans="1:26" s="86" customFormat="1" ht="22" customHeight="1"/>
    <row r="452" spans="1:26" s="86" customFormat="1" ht="22" customHeight="1"/>
    <row r="453" spans="1:26" s="86" customFormat="1" ht="22" customHeight="1">
      <c r="F453" s="85"/>
      <c r="G453" s="85"/>
      <c r="H453" s="85"/>
      <c r="I453" s="85"/>
      <c r="J453" s="85"/>
      <c r="L453" s="85"/>
      <c r="M453" s="85"/>
      <c r="N453" s="85"/>
      <c r="O453" s="85"/>
      <c r="P453" s="85"/>
      <c r="Q453" s="85"/>
      <c r="R453" s="85"/>
      <c r="S453" s="85"/>
      <c r="T453" s="85"/>
      <c r="U453" s="85"/>
      <c r="V453" s="85"/>
      <c r="W453" s="85"/>
      <c r="X453" s="85"/>
      <c r="Y453" s="85"/>
      <c r="Z453" s="85"/>
    </row>
    <row r="454" spans="1:26" s="86" customFormat="1" ht="22" customHeight="1">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s="86" customFormat="1" ht="22" customHeight="1">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sheetData>
  <autoFilter ref="A7:Z8" xr:uid="{94E47CEF-734F-204C-98D4-53CC20E51609}">
    <filterColumn colId="13" showButton="0"/>
    <filterColumn colId="14" showButton="0"/>
    <filterColumn colId="15" showButton="0"/>
    <filterColumn colId="17" showButton="0"/>
    <filterColumn colId="19" showButton="0"/>
    <filterColumn colId="21" showButton="0"/>
    <filterColumn colId="23" showButton="0"/>
    <filterColumn colId="24" showButton="0"/>
    <sortState xmlns:xlrd2="http://schemas.microsoft.com/office/spreadsheetml/2017/richdata2" ref="A10:Z35">
      <sortCondition ref="F7:F35"/>
    </sortState>
  </autoFilter>
  <mergeCells count="30">
    <mergeCell ref="A17:J17"/>
    <mergeCell ref="D9:D10"/>
    <mergeCell ref="E9:E10"/>
    <mergeCell ref="D11:D16"/>
    <mergeCell ref="E11:E16"/>
    <mergeCell ref="M7:M8"/>
    <mergeCell ref="N7:Q7"/>
    <mergeCell ref="R7:S7"/>
    <mergeCell ref="T7:U7"/>
    <mergeCell ref="V7:W7"/>
    <mergeCell ref="X7:Z7"/>
    <mergeCell ref="G7:G8"/>
    <mergeCell ref="H7:H8"/>
    <mergeCell ref="I7:I8"/>
    <mergeCell ref="J7:J8"/>
    <mergeCell ref="K7:K8"/>
    <mergeCell ref="L7:L8"/>
    <mergeCell ref="A7:A8"/>
    <mergeCell ref="B7:B8"/>
    <mergeCell ref="C7:C8"/>
    <mergeCell ref="D7:D8"/>
    <mergeCell ref="E7:E8"/>
    <mergeCell ref="F7:F8"/>
    <mergeCell ref="A1:Z1"/>
    <mergeCell ref="A3:Z3"/>
    <mergeCell ref="A4:Z4"/>
    <mergeCell ref="A5:Z5"/>
    <mergeCell ref="A6:G6"/>
    <mergeCell ref="H6:M6"/>
    <mergeCell ref="N6:Z6"/>
  </mergeCells>
  <phoneticPr fontId="22" type="noConversion"/>
  <hyperlinks>
    <hyperlink ref="G9" r:id="rId1" xr:uid="{1A2C9C2C-FD97-F84B-AA74-F569C4FBCA04}"/>
    <hyperlink ref="G10" r:id="rId2" xr:uid="{783CA3F3-6D92-594C-83F3-C0DD67390F81}"/>
    <hyperlink ref="G11" r:id="rId3" xr:uid="{7649F418-C13F-9C42-8F19-4B56F1800E60}"/>
    <hyperlink ref="G12" r:id="rId4" xr:uid="{A4DD24C1-389B-6F43-9649-F3EC3B5A133B}"/>
    <hyperlink ref="G13" r:id="rId5" xr:uid="{9BEC1FC0-8BC5-8940-B144-3894146DFA49}"/>
    <hyperlink ref="G14" r:id="rId6" xr:uid="{1C1DD0BF-427A-334B-AB91-00A04B0BA27C}"/>
    <hyperlink ref="G15" r:id="rId7" xr:uid="{F7C952F2-7AFC-FB46-A7B1-42E4AD59F976}"/>
    <hyperlink ref="G16" r:id="rId8" xr:uid="{093DD0AE-BE2E-FE49-BE26-9C99EAEEE634}"/>
  </hyperlinks>
  <pageMargins left="0.7" right="0.7" top="0.75" bottom="0.75" header="0.3" footer="0.3"/>
  <drawing r:id="rId9"/>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Hojas de cálculo</vt:lpstr>
      </vt:variant>
      <vt:variant>
        <vt:i4>9</vt:i4>
      </vt:variant>
    </vt:vector>
  </HeadingPairs>
  <TitlesOfParts>
    <vt:vector size="9" baseType="lpstr">
      <vt:lpstr>Resumen</vt:lpstr>
      <vt:lpstr>Abril</vt:lpstr>
      <vt:lpstr>Mayo</vt:lpstr>
      <vt:lpstr>Junio</vt:lpstr>
      <vt:lpstr>Julio</vt:lpstr>
      <vt:lpstr>Agosto</vt:lpstr>
      <vt:lpstr>Septiembre</vt:lpstr>
      <vt:lpstr>Octubre</vt:lpstr>
      <vt:lpstr>Noviembre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Comsmarket</dc:creator>
  <cp:lastModifiedBy>cm@comsmarket.com</cp:lastModifiedBy>
  <cp:lastPrinted>2020-01-15T21:03:19Z</cp:lastPrinted>
  <dcterms:created xsi:type="dcterms:W3CDTF">2019-02-25T18:57:25Z</dcterms:created>
  <dcterms:modified xsi:type="dcterms:W3CDTF">2020-12-04T13:36:22Z</dcterms:modified>
</cp:coreProperties>
</file>