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Downloads\"/>
    </mc:Choice>
  </mc:AlternateContent>
  <xr:revisionPtr revIDLastSave="0" documentId="13_ncr:1_{D47DE226-7822-4640-B824-7F20881A0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placedFreschet" sheetId="1" r:id="rId1"/>
  </sheets>
  <definedNames>
    <definedName name="solver_adj" localSheetId="0" hidden="1">DisplacedFreschet!$R$4,DisplacedFreschet!$R$5,DisplacedFreschet!$P$11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DisplacedFreschet!$P$11</definedName>
    <definedName name="solver_lhs2" localSheetId="0" hidden="1">DisplacedFreschet!$P$11</definedName>
    <definedName name="solver_lhs3" localSheetId="0" hidden="1">DisplacedFreschet!$P$11</definedName>
    <definedName name="solver_lhs4" localSheetId="0" hidden="1">DisplacedFreschet!$R$4</definedName>
    <definedName name="solver_lhs5" localSheetId="0" hidden="1">DisplacedFreschet!$R$5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DisplacedFreschet!$N$5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201</definedName>
    <definedName name="solver_rhs2" localSheetId="0" hidden="1">"integer"</definedName>
    <definedName name="solver_rhs3" localSheetId="0" hidden="1">0</definedName>
    <definedName name="solver_rhs4" localSheetId="0" hidden="1">0.00001</definedName>
    <definedName name="solver_rhs5" localSheetId="0" hidden="1">0.01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M2" i="1"/>
  <c r="L2" i="1"/>
  <c r="R7" i="1" l="1"/>
  <c r="R8" i="1" s="1" a="1"/>
  <c r="R8" i="1" s="1"/>
  <c r="A419" i="1"/>
  <c r="C419" i="1" s="1"/>
  <c r="A360" i="1"/>
  <c r="C360" i="1" s="1"/>
  <c r="A361" i="1"/>
  <c r="C361" i="1" s="1"/>
  <c r="A362" i="1"/>
  <c r="C362" i="1" s="1"/>
  <c r="A363" i="1"/>
  <c r="C363" i="1" s="1"/>
  <c r="A364" i="1"/>
  <c r="C364" i="1" s="1"/>
  <c r="A365" i="1"/>
  <c r="C365" i="1" s="1"/>
  <c r="A366" i="1"/>
  <c r="C366" i="1" s="1"/>
  <c r="A367" i="1"/>
  <c r="C367" i="1" s="1"/>
  <c r="A368" i="1"/>
  <c r="C368" i="1" s="1"/>
  <c r="A369" i="1"/>
  <c r="C369" i="1" s="1"/>
  <c r="A370" i="1"/>
  <c r="C370" i="1" s="1"/>
  <c r="A371" i="1"/>
  <c r="C371" i="1" s="1"/>
  <c r="A372" i="1"/>
  <c r="C372" i="1" s="1"/>
  <c r="A373" i="1"/>
  <c r="C373" i="1" s="1"/>
  <c r="A374" i="1"/>
  <c r="C374" i="1" s="1"/>
  <c r="A375" i="1"/>
  <c r="C375" i="1" s="1"/>
  <c r="A376" i="1"/>
  <c r="C376" i="1" s="1"/>
  <c r="A377" i="1"/>
  <c r="C377" i="1" s="1"/>
  <c r="A378" i="1"/>
  <c r="C378" i="1" s="1"/>
  <c r="A379" i="1"/>
  <c r="C379" i="1" s="1"/>
  <c r="A380" i="1"/>
  <c r="C380" i="1" s="1"/>
  <c r="A381" i="1"/>
  <c r="C381" i="1" s="1"/>
  <c r="A382" i="1"/>
  <c r="C382" i="1" s="1"/>
  <c r="A383" i="1"/>
  <c r="C383" i="1" s="1"/>
  <c r="A384" i="1"/>
  <c r="C384" i="1" s="1"/>
  <c r="A385" i="1"/>
  <c r="C385" i="1" s="1"/>
  <c r="A386" i="1"/>
  <c r="C386" i="1" s="1"/>
  <c r="A387" i="1"/>
  <c r="C387" i="1" s="1"/>
  <c r="A388" i="1"/>
  <c r="C388" i="1" s="1"/>
  <c r="A389" i="1"/>
  <c r="C389" i="1" s="1"/>
  <c r="A390" i="1"/>
  <c r="C390" i="1" s="1"/>
  <c r="A391" i="1"/>
  <c r="C391" i="1" s="1"/>
  <c r="A392" i="1"/>
  <c r="C392" i="1" s="1"/>
  <c r="A393" i="1"/>
  <c r="C393" i="1" s="1"/>
  <c r="A394" i="1"/>
  <c r="C394" i="1" s="1"/>
  <c r="A395" i="1"/>
  <c r="C395" i="1" s="1"/>
  <c r="A396" i="1"/>
  <c r="C396" i="1" s="1"/>
  <c r="A397" i="1"/>
  <c r="C397" i="1" s="1"/>
  <c r="A398" i="1"/>
  <c r="C398" i="1" s="1"/>
  <c r="A399" i="1"/>
  <c r="C399" i="1" s="1"/>
  <c r="A400" i="1"/>
  <c r="C400" i="1" s="1"/>
  <c r="A401" i="1"/>
  <c r="C401" i="1" s="1"/>
  <c r="A402" i="1"/>
  <c r="C402" i="1" s="1"/>
  <c r="A403" i="1"/>
  <c r="C403" i="1" s="1"/>
  <c r="A404" i="1"/>
  <c r="C404" i="1" s="1"/>
  <c r="A405" i="1"/>
  <c r="C405" i="1" s="1"/>
  <c r="A406" i="1"/>
  <c r="C406" i="1" s="1"/>
  <c r="A407" i="1"/>
  <c r="C407" i="1" s="1"/>
  <c r="A408" i="1"/>
  <c r="C408" i="1" s="1"/>
  <c r="A409" i="1"/>
  <c r="C409" i="1" s="1"/>
  <c r="A410" i="1"/>
  <c r="C410" i="1" s="1"/>
  <c r="A411" i="1"/>
  <c r="C411" i="1" s="1"/>
  <c r="A412" i="1"/>
  <c r="C412" i="1" s="1"/>
  <c r="A413" i="1"/>
  <c r="C413" i="1" s="1"/>
  <c r="A414" i="1"/>
  <c r="C414" i="1" s="1"/>
  <c r="A415" i="1"/>
  <c r="C415" i="1" s="1"/>
  <c r="A416" i="1"/>
  <c r="C416" i="1" s="1"/>
  <c r="A417" i="1"/>
  <c r="C417" i="1" s="1"/>
  <c r="A418" i="1"/>
  <c r="C418" i="1" s="1"/>
  <c r="A2" i="1"/>
  <c r="C2" i="1" s="1"/>
  <c r="A358" i="1"/>
  <c r="C358" i="1" s="1"/>
  <c r="A357" i="1"/>
  <c r="C357" i="1" s="1"/>
  <c r="A356" i="1"/>
  <c r="C356" i="1" s="1"/>
  <c r="A355" i="1"/>
  <c r="C355" i="1" s="1"/>
  <c r="A354" i="1"/>
  <c r="C354" i="1" s="1"/>
  <c r="A353" i="1"/>
  <c r="C353" i="1" s="1"/>
  <c r="A352" i="1"/>
  <c r="C352" i="1" s="1"/>
  <c r="A351" i="1"/>
  <c r="C351" i="1" s="1"/>
  <c r="A350" i="1"/>
  <c r="C350" i="1" s="1"/>
  <c r="A349" i="1"/>
  <c r="C349" i="1" s="1"/>
  <c r="A348" i="1"/>
  <c r="C348" i="1" s="1"/>
  <c r="A347" i="1"/>
  <c r="C347" i="1" s="1"/>
  <c r="A346" i="1"/>
  <c r="C346" i="1" s="1"/>
  <c r="A345" i="1"/>
  <c r="C345" i="1" s="1"/>
  <c r="A344" i="1"/>
  <c r="C344" i="1" s="1"/>
  <c r="A343" i="1"/>
  <c r="C343" i="1" s="1"/>
  <c r="A342" i="1"/>
  <c r="C342" i="1" s="1"/>
  <c r="A341" i="1"/>
  <c r="C341" i="1" s="1"/>
  <c r="A340" i="1"/>
  <c r="C340" i="1" s="1"/>
  <c r="A339" i="1"/>
  <c r="C339" i="1" s="1"/>
  <c r="A338" i="1"/>
  <c r="C338" i="1" s="1"/>
  <c r="A337" i="1"/>
  <c r="C337" i="1" s="1"/>
  <c r="A336" i="1"/>
  <c r="C336" i="1" s="1"/>
  <c r="A335" i="1"/>
  <c r="C335" i="1" s="1"/>
  <c r="A334" i="1"/>
  <c r="C334" i="1" s="1"/>
  <c r="A333" i="1"/>
  <c r="C333" i="1" s="1"/>
  <c r="A332" i="1"/>
  <c r="C332" i="1" s="1"/>
  <c r="A331" i="1"/>
  <c r="C331" i="1" s="1"/>
  <c r="A330" i="1"/>
  <c r="C330" i="1" s="1"/>
  <c r="A329" i="1"/>
  <c r="C329" i="1" s="1"/>
  <c r="A328" i="1"/>
  <c r="C328" i="1" s="1"/>
  <c r="A327" i="1"/>
  <c r="C327" i="1" s="1"/>
  <c r="A326" i="1"/>
  <c r="C326" i="1" s="1"/>
  <c r="A325" i="1"/>
  <c r="C325" i="1" s="1"/>
  <c r="A324" i="1"/>
  <c r="C324" i="1" s="1"/>
  <c r="A323" i="1"/>
  <c r="C323" i="1" s="1"/>
  <c r="A322" i="1"/>
  <c r="C322" i="1" s="1"/>
  <c r="A321" i="1"/>
  <c r="C321" i="1" s="1"/>
  <c r="A320" i="1"/>
  <c r="C320" i="1" s="1"/>
  <c r="A319" i="1"/>
  <c r="C319" i="1" s="1"/>
  <c r="A318" i="1"/>
  <c r="C318" i="1" s="1"/>
  <c r="A317" i="1"/>
  <c r="C317" i="1" s="1"/>
  <c r="A316" i="1"/>
  <c r="C316" i="1" s="1"/>
  <c r="A315" i="1"/>
  <c r="C315" i="1" s="1"/>
  <c r="A314" i="1"/>
  <c r="C314" i="1" s="1"/>
  <c r="A313" i="1"/>
  <c r="C313" i="1" s="1"/>
  <c r="A312" i="1"/>
  <c r="C312" i="1" s="1"/>
  <c r="A311" i="1"/>
  <c r="C311" i="1" s="1"/>
  <c r="A310" i="1"/>
  <c r="C310" i="1" s="1"/>
  <c r="A309" i="1"/>
  <c r="C309" i="1" s="1"/>
  <c r="A308" i="1"/>
  <c r="C308" i="1" s="1"/>
  <c r="A307" i="1"/>
  <c r="C307" i="1" s="1"/>
  <c r="A306" i="1"/>
  <c r="C306" i="1" s="1"/>
  <c r="A305" i="1"/>
  <c r="C305" i="1" s="1"/>
  <c r="A304" i="1"/>
  <c r="C304" i="1" s="1"/>
  <c r="A303" i="1"/>
  <c r="C303" i="1" s="1"/>
  <c r="A302" i="1"/>
  <c r="C302" i="1" s="1"/>
  <c r="A301" i="1"/>
  <c r="C301" i="1" s="1"/>
  <c r="A300" i="1"/>
  <c r="C300" i="1" s="1"/>
  <c r="A299" i="1"/>
  <c r="C299" i="1" s="1"/>
  <c r="A298" i="1"/>
  <c r="C298" i="1" s="1"/>
  <c r="A297" i="1"/>
  <c r="C297" i="1" s="1"/>
  <c r="A296" i="1"/>
  <c r="C296" i="1" s="1"/>
  <c r="A295" i="1"/>
  <c r="C295" i="1" s="1"/>
  <c r="A294" i="1"/>
  <c r="C294" i="1" s="1"/>
  <c r="A293" i="1"/>
  <c r="C293" i="1" s="1"/>
  <c r="A292" i="1"/>
  <c r="C292" i="1" s="1"/>
  <c r="A291" i="1"/>
  <c r="C291" i="1" s="1"/>
  <c r="A290" i="1"/>
  <c r="C290" i="1" s="1"/>
  <c r="A289" i="1"/>
  <c r="C289" i="1" s="1"/>
  <c r="A288" i="1"/>
  <c r="C288" i="1" s="1"/>
  <c r="A287" i="1"/>
  <c r="C287" i="1" s="1"/>
  <c r="A286" i="1"/>
  <c r="C286" i="1" s="1"/>
  <c r="A285" i="1"/>
  <c r="C285" i="1" s="1"/>
  <c r="A284" i="1"/>
  <c r="C284" i="1" s="1"/>
  <c r="A283" i="1"/>
  <c r="C283" i="1" s="1"/>
  <c r="A282" i="1"/>
  <c r="C282" i="1" s="1"/>
  <c r="A281" i="1"/>
  <c r="C281" i="1" s="1"/>
  <c r="A280" i="1"/>
  <c r="C280" i="1" s="1"/>
  <c r="A279" i="1"/>
  <c r="C279" i="1" s="1"/>
  <c r="A278" i="1"/>
  <c r="C278" i="1" s="1"/>
  <c r="A277" i="1"/>
  <c r="C277" i="1" s="1"/>
  <c r="A276" i="1"/>
  <c r="C276" i="1" s="1"/>
  <c r="A275" i="1"/>
  <c r="C275" i="1" s="1"/>
  <c r="A274" i="1"/>
  <c r="C274" i="1" s="1"/>
  <c r="A273" i="1"/>
  <c r="C273" i="1" s="1"/>
  <c r="A272" i="1"/>
  <c r="C272" i="1" s="1"/>
  <c r="A271" i="1"/>
  <c r="C271" i="1" s="1"/>
  <c r="A270" i="1"/>
  <c r="C270" i="1" s="1"/>
  <c r="A269" i="1"/>
  <c r="C269" i="1" s="1"/>
  <c r="A268" i="1"/>
  <c r="C268" i="1" s="1"/>
  <c r="A267" i="1"/>
  <c r="C267" i="1" s="1"/>
  <c r="A266" i="1"/>
  <c r="C266" i="1" s="1"/>
  <c r="A265" i="1"/>
  <c r="C265" i="1" s="1"/>
  <c r="A264" i="1"/>
  <c r="C264" i="1" s="1"/>
  <c r="A263" i="1"/>
  <c r="C263" i="1" s="1"/>
  <c r="A262" i="1"/>
  <c r="C262" i="1" s="1"/>
  <c r="A261" i="1"/>
  <c r="C261" i="1" s="1"/>
  <c r="A260" i="1"/>
  <c r="C260" i="1" s="1"/>
  <c r="A259" i="1"/>
  <c r="C259" i="1" s="1"/>
  <c r="A258" i="1"/>
  <c r="C258" i="1" s="1"/>
  <c r="A257" i="1"/>
  <c r="C257" i="1" s="1"/>
  <c r="A256" i="1"/>
  <c r="C256" i="1" s="1"/>
  <c r="A255" i="1"/>
  <c r="C255" i="1" s="1"/>
  <c r="A254" i="1"/>
  <c r="C254" i="1" s="1"/>
  <c r="A253" i="1"/>
  <c r="C253" i="1" s="1"/>
  <c r="A252" i="1"/>
  <c r="C252" i="1" s="1"/>
  <c r="A251" i="1"/>
  <c r="C251" i="1" s="1"/>
  <c r="A250" i="1"/>
  <c r="C250" i="1" s="1"/>
  <c r="A249" i="1"/>
  <c r="C249" i="1" s="1"/>
  <c r="A248" i="1"/>
  <c r="C248" i="1" s="1"/>
  <c r="A247" i="1"/>
  <c r="C247" i="1" s="1"/>
  <c r="A246" i="1"/>
  <c r="C246" i="1" s="1"/>
  <c r="A245" i="1"/>
  <c r="C245" i="1" s="1"/>
  <c r="A244" i="1"/>
  <c r="C244" i="1" s="1"/>
  <c r="A243" i="1"/>
  <c r="C243" i="1" s="1"/>
  <c r="A242" i="1"/>
  <c r="C242" i="1" s="1"/>
  <c r="A241" i="1"/>
  <c r="C241" i="1" s="1"/>
  <c r="A240" i="1"/>
  <c r="C240" i="1" s="1"/>
  <c r="A239" i="1"/>
  <c r="C239" i="1" s="1"/>
  <c r="A238" i="1"/>
  <c r="C238" i="1" s="1"/>
  <c r="A237" i="1"/>
  <c r="C237" i="1" s="1"/>
  <c r="A236" i="1"/>
  <c r="C236" i="1" s="1"/>
  <c r="A235" i="1"/>
  <c r="C235" i="1" s="1"/>
  <c r="A234" i="1"/>
  <c r="C234" i="1" s="1"/>
  <c r="A233" i="1"/>
  <c r="C233" i="1" s="1"/>
  <c r="A232" i="1"/>
  <c r="C232" i="1" s="1"/>
  <c r="A231" i="1"/>
  <c r="C231" i="1" s="1"/>
  <c r="A230" i="1"/>
  <c r="C230" i="1" s="1"/>
  <c r="A229" i="1"/>
  <c r="C229" i="1" s="1"/>
  <c r="A228" i="1"/>
  <c r="C228" i="1" s="1"/>
  <c r="A227" i="1"/>
  <c r="C227" i="1" s="1"/>
  <c r="A226" i="1"/>
  <c r="C226" i="1" s="1"/>
  <c r="A225" i="1"/>
  <c r="C225" i="1" s="1"/>
  <c r="A224" i="1"/>
  <c r="C224" i="1" s="1"/>
  <c r="A223" i="1"/>
  <c r="C223" i="1" s="1"/>
  <c r="A222" i="1"/>
  <c r="C222" i="1" s="1"/>
  <c r="A221" i="1"/>
  <c r="C221" i="1" s="1"/>
  <c r="A220" i="1"/>
  <c r="C220" i="1" s="1"/>
  <c r="A219" i="1"/>
  <c r="C219" i="1" s="1"/>
  <c r="A218" i="1"/>
  <c r="C218" i="1" s="1"/>
  <c r="A217" i="1"/>
  <c r="C217" i="1" s="1"/>
  <c r="A216" i="1"/>
  <c r="C216" i="1" s="1"/>
  <c r="A215" i="1"/>
  <c r="C215" i="1" s="1"/>
  <c r="A214" i="1"/>
  <c r="C214" i="1" s="1"/>
  <c r="A213" i="1"/>
  <c r="C213" i="1" s="1"/>
  <c r="A212" i="1"/>
  <c r="C212" i="1" s="1"/>
  <c r="A211" i="1"/>
  <c r="C211" i="1" s="1"/>
  <c r="A210" i="1"/>
  <c r="C210" i="1" s="1"/>
  <c r="A209" i="1"/>
  <c r="C209" i="1" s="1"/>
  <c r="A208" i="1"/>
  <c r="C208" i="1" s="1"/>
  <c r="A207" i="1"/>
  <c r="C207" i="1" s="1"/>
  <c r="A206" i="1"/>
  <c r="C206" i="1" s="1"/>
  <c r="A205" i="1"/>
  <c r="C205" i="1" s="1"/>
  <c r="A204" i="1"/>
  <c r="C204" i="1" s="1"/>
  <c r="A203" i="1"/>
  <c r="C203" i="1" s="1"/>
  <c r="A202" i="1"/>
  <c r="C202" i="1" s="1"/>
  <c r="A201" i="1"/>
  <c r="C201" i="1" s="1"/>
  <c r="A200" i="1"/>
  <c r="C200" i="1" s="1"/>
  <c r="A199" i="1"/>
  <c r="C199" i="1" s="1"/>
  <c r="A198" i="1"/>
  <c r="C198" i="1" s="1"/>
  <c r="A197" i="1"/>
  <c r="C197" i="1" s="1"/>
  <c r="A196" i="1"/>
  <c r="C196" i="1" s="1"/>
  <c r="A195" i="1"/>
  <c r="C195" i="1" s="1"/>
  <c r="A194" i="1"/>
  <c r="C194" i="1" s="1"/>
  <c r="A193" i="1"/>
  <c r="C193" i="1" s="1"/>
  <c r="A192" i="1"/>
  <c r="C192" i="1" s="1"/>
  <c r="A191" i="1"/>
  <c r="C191" i="1" s="1"/>
  <c r="A190" i="1"/>
  <c r="C190" i="1" s="1"/>
  <c r="A189" i="1"/>
  <c r="C189" i="1" s="1"/>
  <c r="A188" i="1"/>
  <c r="C188" i="1" s="1"/>
  <c r="A187" i="1"/>
  <c r="C187" i="1" s="1"/>
  <c r="A186" i="1"/>
  <c r="C186" i="1" s="1"/>
  <c r="A185" i="1"/>
  <c r="C185" i="1" s="1"/>
  <c r="A184" i="1"/>
  <c r="C184" i="1" s="1"/>
  <c r="A183" i="1"/>
  <c r="C183" i="1" s="1"/>
  <c r="A182" i="1"/>
  <c r="C182" i="1" s="1"/>
  <c r="A181" i="1"/>
  <c r="C181" i="1" s="1"/>
  <c r="A180" i="1"/>
  <c r="C180" i="1" s="1"/>
  <c r="A179" i="1"/>
  <c r="C179" i="1" s="1"/>
  <c r="A178" i="1"/>
  <c r="C178" i="1" s="1"/>
  <c r="A177" i="1"/>
  <c r="C177" i="1" s="1"/>
  <c r="A176" i="1"/>
  <c r="C176" i="1" s="1"/>
  <c r="A175" i="1"/>
  <c r="C175" i="1" s="1"/>
  <c r="A174" i="1"/>
  <c r="C174" i="1" s="1"/>
  <c r="A173" i="1"/>
  <c r="C173" i="1" s="1"/>
  <c r="A172" i="1"/>
  <c r="C172" i="1" s="1"/>
  <c r="A171" i="1"/>
  <c r="C171" i="1" s="1"/>
  <c r="A170" i="1"/>
  <c r="C170" i="1" s="1"/>
  <c r="A169" i="1"/>
  <c r="C169" i="1" s="1"/>
  <c r="A168" i="1"/>
  <c r="C168" i="1" s="1"/>
  <c r="A167" i="1"/>
  <c r="C167" i="1" s="1"/>
  <c r="A166" i="1"/>
  <c r="C166" i="1" s="1"/>
  <c r="A165" i="1"/>
  <c r="C165" i="1" s="1"/>
  <c r="A164" i="1"/>
  <c r="C164" i="1" s="1"/>
  <c r="A163" i="1"/>
  <c r="C163" i="1" s="1"/>
  <c r="A162" i="1"/>
  <c r="C162" i="1" s="1"/>
  <c r="A161" i="1"/>
  <c r="C161" i="1" s="1"/>
  <c r="A160" i="1"/>
  <c r="C160" i="1" s="1"/>
  <c r="A159" i="1"/>
  <c r="C159" i="1" s="1"/>
  <c r="A158" i="1"/>
  <c r="C158" i="1" s="1"/>
  <c r="A157" i="1"/>
  <c r="C157" i="1" s="1"/>
  <c r="A156" i="1"/>
  <c r="C156" i="1" s="1"/>
  <c r="A155" i="1"/>
  <c r="C155" i="1" s="1"/>
  <c r="A154" i="1"/>
  <c r="C154" i="1" s="1"/>
  <c r="A153" i="1"/>
  <c r="C153" i="1" s="1"/>
  <c r="A152" i="1"/>
  <c r="C152" i="1" s="1"/>
  <c r="A151" i="1"/>
  <c r="C151" i="1" s="1"/>
  <c r="A150" i="1"/>
  <c r="C150" i="1" s="1"/>
  <c r="A149" i="1"/>
  <c r="C149" i="1" s="1"/>
  <c r="A148" i="1"/>
  <c r="C148" i="1" s="1"/>
  <c r="A147" i="1"/>
  <c r="C147" i="1" s="1"/>
  <c r="A146" i="1"/>
  <c r="C146" i="1" s="1"/>
  <c r="A145" i="1"/>
  <c r="C145" i="1" s="1"/>
  <c r="A144" i="1"/>
  <c r="C144" i="1" s="1"/>
  <c r="A143" i="1"/>
  <c r="C143" i="1" s="1"/>
  <c r="A142" i="1"/>
  <c r="C142" i="1" s="1"/>
  <c r="A141" i="1"/>
  <c r="C141" i="1" s="1"/>
  <c r="A140" i="1"/>
  <c r="C140" i="1" s="1"/>
  <c r="A139" i="1"/>
  <c r="C139" i="1" s="1"/>
  <c r="A138" i="1"/>
  <c r="C138" i="1" s="1"/>
  <c r="A137" i="1"/>
  <c r="C137" i="1" s="1"/>
  <c r="A136" i="1"/>
  <c r="C136" i="1" s="1"/>
  <c r="A135" i="1"/>
  <c r="C135" i="1" s="1"/>
  <c r="A134" i="1"/>
  <c r="C134" i="1" s="1"/>
  <c r="A133" i="1"/>
  <c r="C133" i="1" s="1"/>
  <c r="A132" i="1"/>
  <c r="C132" i="1" s="1"/>
  <c r="A131" i="1"/>
  <c r="C131" i="1" s="1"/>
  <c r="A130" i="1"/>
  <c r="C130" i="1" s="1"/>
  <c r="A129" i="1"/>
  <c r="C129" i="1" s="1"/>
  <c r="A128" i="1"/>
  <c r="C128" i="1" s="1"/>
  <c r="A127" i="1"/>
  <c r="C127" i="1" s="1"/>
  <c r="A126" i="1"/>
  <c r="C126" i="1" s="1"/>
  <c r="A125" i="1"/>
  <c r="C125" i="1" s="1"/>
  <c r="A124" i="1"/>
  <c r="C124" i="1" s="1"/>
  <c r="A123" i="1"/>
  <c r="C123" i="1" s="1"/>
  <c r="A122" i="1"/>
  <c r="C122" i="1" s="1"/>
  <c r="A121" i="1"/>
  <c r="C121" i="1" s="1"/>
  <c r="A120" i="1"/>
  <c r="C120" i="1" s="1"/>
  <c r="A119" i="1"/>
  <c r="C119" i="1" s="1"/>
  <c r="A118" i="1"/>
  <c r="C118" i="1" s="1"/>
  <c r="A117" i="1"/>
  <c r="C117" i="1" s="1"/>
  <c r="A116" i="1"/>
  <c r="C116" i="1" s="1"/>
  <c r="A115" i="1"/>
  <c r="C115" i="1" s="1"/>
  <c r="A114" i="1"/>
  <c r="C114" i="1" s="1"/>
  <c r="A113" i="1"/>
  <c r="C113" i="1" s="1"/>
  <c r="A112" i="1"/>
  <c r="C112" i="1" s="1"/>
  <c r="A111" i="1"/>
  <c r="C111" i="1" s="1"/>
  <c r="A110" i="1"/>
  <c r="C110" i="1" s="1"/>
  <c r="A109" i="1"/>
  <c r="C109" i="1" s="1"/>
  <c r="A108" i="1"/>
  <c r="C108" i="1" s="1"/>
  <c r="A107" i="1"/>
  <c r="C107" i="1" s="1"/>
  <c r="A106" i="1"/>
  <c r="C106" i="1" s="1"/>
  <c r="A105" i="1"/>
  <c r="C105" i="1" s="1"/>
  <c r="A104" i="1"/>
  <c r="C104" i="1" s="1"/>
  <c r="A103" i="1"/>
  <c r="C103" i="1" s="1"/>
  <c r="A102" i="1"/>
  <c r="C102" i="1" s="1"/>
  <c r="A101" i="1"/>
  <c r="C101" i="1" s="1"/>
  <c r="A100" i="1"/>
  <c r="C100" i="1" s="1"/>
  <c r="A99" i="1"/>
  <c r="C99" i="1" s="1"/>
  <c r="A98" i="1"/>
  <c r="C98" i="1" s="1"/>
  <c r="A97" i="1"/>
  <c r="C97" i="1" s="1"/>
  <c r="A96" i="1"/>
  <c r="C96" i="1" s="1"/>
  <c r="A95" i="1"/>
  <c r="C95" i="1" s="1"/>
  <c r="A94" i="1"/>
  <c r="C94" i="1" s="1"/>
  <c r="A93" i="1"/>
  <c r="C93" i="1" s="1"/>
  <c r="A92" i="1"/>
  <c r="C92" i="1" s="1"/>
  <c r="A91" i="1"/>
  <c r="C91" i="1" s="1"/>
  <c r="A90" i="1"/>
  <c r="C90" i="1" s="1"/>
  <c r="A89" i="1"/>
  <c r="C89" i="1" s="1"/>
  <c r="A88" i="1"/>
  <c r="C88" i="1" s="1"/>
  <c r="A87" i="1"/>
  <c r="C87" i="1" s="1"/>
  <c r="A86" i="1"/>
  <c r="C86" i="1" s="1"/>
  <c r="A85" i="1"/>
  <c r="C85" i="1" s="1"/>
  <c r="A84" i="1"/>
  <c r="C84" i="1" s="1"/>
  <c r="A83" i="1"/>
  <c r="C83" i="1" s="1"/>
  <c r="A82" i="1"/>
  <c r="C82" i="1" s="1"/>
  <c r="A81" i="1"/>
  <c r="C81" i="1" s="1"/>
  <c r="A80" i="1"/>
  <c r="C80" i="1" s="1"/>
  <c r="A79" i="1"/>
  <c r="C79" i="1" s="1"/>
  <c r="A78" i="1"/>
  <c r="C78" i="1" s="1"/>
  <c r="A77" i="1"/>
  <c r="C77" i="1" s="1"/>
  <c r="A76" i="1"/>
  <c r="C76" i="1" s="1"/>
  <c r="A75" i="1"/>
  <c r="C75" i="1" s="1"/>
  <c r="A74" i="1"/>
  <c r="C74" i="1" s="1"/>
  <c r="A73" i="1"/>
  <c r="C73" i="1" s="1"/>
  <c r="A72" i="1"/>
  <c r="C72" i="1" s="1"/>
  <c r="A71" i="1"/>
  <c r="C71" i="1" s="1"/>
  <c r="A70" i="1"/>
  <c r="C70" i="1" s="1"/>
  <c r="A69" i="1"/>
  <c r="C69" i="1" s="1"/>
  <c r="A68" i="1"/>
  <c r="C68" i="1" s="1"/>
  <c r="A67" i="1"/>
  <c r="C67" i="1" s="1"/>
  <c r="A66" i="1"/>
  <c r="C66" i="1" s="1"/>
  <c r="A65" i="1"/>
  <c r="C65" i="1" s="1"/>
  <c r="A64" i="1"/>
  <c r="C64" i="1" s="1"/>
  <c r="A63" i="1"/>
  <c r="C63" i="1" s="1"/>
  <c r="A62" i="1"/>
  <c r="C62" i="1" s="1"/>
  <c r="A61" i="1"/>
  <c r="C61" i="1" s="1"/>
  <c r="A60" i="1"/>
  <c r="C60" i="1" s="1"/>
  <c r="A59" i="1"/>
  <c r="C59" i="1" s="1"/>
  <c r="A58" i="1"/>
  <c r="C58" i="1" s="1"/>
  <c r="A57" i="1"/>
  <c r="C57" i="1" s="1"/>
  <c r="A56" i="1"/>
  <c r="C56" i="1" s="1"/>
  <c r="A55" i="1"/>
  <c r="C55" i="1" s="1"/>
  <c r="A54" i="1"/>
  <c r="C54" i="1" s="1"/>
  <c r="A53" i="1"/>
  <c r="C53" i="1" s="1"/>
  <c r="A52" i="1"/>
  <c r="C52" i="1" s="1"/>
  <c r="A51" i="1"/>
  <c r="C51" i="1" s="1"/>
  <c r="A50" i="1"/>
  <c r="C50" i="1" s="1"/>
  <c r="A49" i="1"/>
  <c r="C49" i="1" s="1"/>
  <c r="A48" i="1"/>
  <c r="C48" i="1" s="1"/>
  <c r="A47" i="1"/>
  <c r="C47" i="1" s="1"/>
  <c r="A46" i="1"/>
  <c r="C46" i="1" s="1"/>
  <c r="A45" i="1"/>
  <c r="C45" i="1" s="1"/>
  <c r="A44" i="1"/>
  <c r="C44" i="1" s="1"/>
  <c r="A43" i="1"/>
  <c r="C43" i="1" s="1"/>
  <c r="A42" i="1"/>
  <c r="C42" i="1" s="1"/>
  <c r="A41" i="1"/>
  <c r="C41" i="1" s="1"/>
  <c r="A40" i="1"/>
  <c r="C40" i="1" s="1"/>
  <c r="A39" i="1"/>
  <c r="C39" i="1" s="1"/>
  <c r="A38" i="1"/>
  <c r="C38" i="1" s="1"/>
  <c r="A37" i="1"/>
  <c r="C37" i="1" s="1"/>
  <c r="A36" i="1"/>
  <c r="C36" i="1" s="1"/>
  <c r="A35" i="1"/>
  <c r="C35" i="1" s="1"/>
  <c r="A34" i="1"/>
  <c r="C34" i="1" s="1"/>
  <c r="A33" i="1"/>
  <c r="C33" i="1" s="1"/>
  <c r="A32" i="1"/>
  <c r="C32" i="1" s="1"/>
  <c r="A31" i="1"/>
  <c r="C31" i="1" s="1"/>
  <c r="A30" i="1"/>
  <c r="C30" i="1" s="1"/>
  <c r="A29" i="1"/>
  <c r="C29" i="1" s="1"/>
  <c r="A28" i="1"/>
  <c r="C28" i="1" s="1"/>
  <c r="A27" i="1"/>
  <c r="C27" i="1" s="1"/>
  <c r="A26" i="1"/>
  <c r="C26" i="1" s="1"/>
  <c r="A25" i="1"/>
  <c r="C25" i="1" s="1"/>
  <c r="A24" i="1"/>
  <c r="C24" i="1" s="1"/>
  <c r="A23" i="1"/>
  <c r="C23" i="1" s="1"/>
  <c r="A22" i="1"/>
  <c r="C22" i="1" s="1"/>
  <c r="A21" i="1"/>
  <c r="C21" i="1" s="1"/>
  <c r="A20" i="1"/>
  <c r="C20" i="1" s="1"/>
  <c r="A19" i="1"/>
  <c r="C19" i="1" s="1"/>
  <c r="A18" i="1"/>
  <c r="C18" i="1" s="1"/>
  <c r="A17" i="1"/>
  <c r="C17" i="1" s="1"/>
  <c r="A16" i="1"/>
  <c r="C16" i="1" s="1"/>
  <c r="A15" i="1"/>
  <c r="C15" i="1" s="1"/>
  <c r="A14" i="1"/>
  <c r="C14" i="1" s="1"/>
  <c r="A13" i="1"/>
  <c r="C13" i="1" s="1"/>
  <c r="A12" i="1"/>
  <c r="C12" i="1" s="1"/>
  <c r="A11" i="1"/>
  <c r="C11" i="1" s="1"/>
  <c r="A10" i="1"/>
  <c r="C10" i="1" s="1"/>
  <c r="A9" i="1"/>
  <c r="C9" i="1" s="1"/>
  <c r="A8" i="1"/>
  <c r="C8" i="1" s="1"/>
  <c r="A7" i="1"/>
  <c r="C7" i="1" s="1"/>
  <c r="A6" i="1"/>
  <c r="C6" i="1" s="1"/>
  <c r="A5" i="1"/>
  <c r="C5" i="1" s="1"/>
  <c r="A4" i="1"/>
  <c r="C4" i="1" s="1"/>
  <c r="A3" i="1"/>
  <c r="C3" i="1" s="1"/>
  <c r="A359" i="1"/>
  <c r="C359" i="1" s="1"/>
  <c r="N11" i="1"/>
  <c r="O18" i="1" l="1"/>
  <c r="O2" i="1" s="1"/>
  <c r="D409" i="1" s="1"/>
  <c r="K409" i="1" s="1"/>
  <c r="D405" i="1" l="1"/>
  <c r="K405" i="1" s="1"/>
  <c r="D406" i="1"/>
  <c r="K406" i="1" s="1"/>
  <c r="D414" i="1"/>
  <c r="K414" i="1" s="1"/>
  <c r="D383" i="1"/>
  <c r="K383" i="1" s="1"/>
  <c r="D361" i="1"/>
  <c r="K361" i="1" s="1"/>
  <c r="D360" i="1"/>
  <c r="K360" i="1" s="1"/>
  <c r="D366" i="1"/>
  <c r="K366" i="1" s="1"/>
  <c r="D364" i="1"/>
  <c r="K364" i="1" s="1"/>
  <c r="D389" i="1"/>
  <c r="K389" i="1" s="1"/>
  <c r="D399" i="1"/>
  <c r="K399" i="1" s="1"/>
  <c r="D377" i="1"/>
  <c r="K377" i="1" s="1"/>
  <c r="D376" i="1"/>
  <c r="K376" i="1" s="1"/>
  <c r="D398" i="1"/>
  <c r="K398" i="1" s="1"/>
  <c r="D388" i="1"/>
  <c r="K388" i="1" s="1"/>
  <c r="D375" i="1"/>
  <c r="K375" i="1" s="1"/>
  <c r="D415" i="1"/>
  <c r="K415" i="1" s="1"/>
  <c r="D401" i="1"/>
  <c r="K401" i="1" s="1"/>
  <c r="D400" i="1"/>
  <c r="K400" i="1" s="1"/>
  <c r="D380" i="1"/>
  <c r="K380" i="1" s="1"/>
  <c r="D412" i="1"/>
  <c r="K412" i="1" s="1"/>
  <c r="D408" i="1"/>
  <c r="K408" i="1" s="1"/>
  <c r="D395" i="1"/>
  <c r="K395" i="1" s="1"/>
  <c r="D417" i="1"/>
  <c r="K417" i="1" s="1"/>
  <c r="D359" i="1"/>
  <c r="K359" i="1" s="1"/>
  <c r="D404" i="1"/>
  <c r="K404" i="1" s="1"/>
  <c r="D393" i="1"/>
  <c r="K393" i="1" s="1"/>
  <c r="D379" i="1"/>
  <c r="K379" i="1" s="1"/>
  <c r="D372" i="1"/>
  <c r="K372" i="1" s="1"/>
  <c r="D413" i="1"/>
  <c r="K413" i="1" s="1"/>
  <c r="D384" i="1"/>
  <c r="K384" i="1" s="1"/>
  <c r="D419" i="1"/>
  <c r="K419" i="1" s="1"/>
  <c r="D396" i="1"/>
  <c r="K396" i="1" s="1"/>
  <c r="D397" i="1"/>
  <c r="K397" i="1" s="1"/>
  <c r="D418" i="1"/>
  <c r="K418" i="1" s="1"/>
  <c r="D392" i="1"/>
  <c r="K392" i="1" s="1"/>
  <c r="D391" i="1"/>
  <c r="K391" i="1" s="1"/>
  <c r="D129" i="1"/>
  <c r="G129" i="1" s="1"/>
  <c r="D386" i="1"/>
  <c r="K386" i="1" s="1"/>
  <c r="D371" i="1"/>
  <c r="K371" i="1" s="1"/>
  <c r="D387" i="1"/>
  <c r="K387" i="1" s="1"/>
  <c r="D362" i="1"/>
  <c r="K362" i="1" s="1"/>
  <c r="D394" i="1"/>
  <c r="K394" i="1" s="1"/>
  <c r="D370" i="1"/>
  <c r="K370" i="1" s="1"/>
  <c r="D402" i="1"/>
  <c r="K402" i="1" s="1"/>
  <c r="D378" i="1"/>
  <c r="K378" i="1" s="1"/>
  <c r="D410" i="1"/>
  <c r="K410" i="1" s="1"/>
  <c r="D403" i="1"/>
  <c r="K403" i="1" s="1"/>
  <c r="D381" i="1"/>
  <c r="K381" i="1" s="1"/>
  <c r="D368" i="1"/>
  <c r="K368" i="1" s="1"/>
  <c r="D369" i="1"/>
  <c r="K369" i="1" s="1"/>
  <c r="D365" i="1"/>
  <c r="K365" i="1" s="1"/>
  <c r="D363" i="1"/>
  <c r="K363" i="1" s="1"/>
  <c r="D385" i="1"/>
  <c r="K385" i="1" s="1"/>
  <c r="D382" i="1"/>
  <c r="K382" i="1" s="1"/>
  <c r="D373" i="1"/>
  <c r="K373" i="1" s="1"/>
  <c r="D374" i="1"/>
  <c r="K374" i="1" s="1"/>
  <c r="D390" i="1"/>
  <c r="K390" i="1" s="1"/>
  <c r="D367" i="1"/>
  <c r="K367" i="1" s="1"/>
  <c r="D416" i="1"/>
  <c r="K416" i="1" s="1"/>
  <c r="D407" i="1"/>
  <c r="K407" i="1" s="1"/>
  <c r="D411" i="1"/>
  <c r="K411" i="1" s="1"/>
  <c r="D192" i="1"/>
  <c r="D151" i="1"/>
  <c r="D143" i="1"/>
  <c r="D184" i="1"/>
  <c r="D166" i="1"/>
  <c r="D352" i="1"/>
  <c r="D149" i="1"/>
  <c r="D288" i="1"/>
  <c r="D264" i="1"/>
  <c r="D350" i="1"/>
  <c r="D318" i="1"/>
  <c r="D88" i="1"/>
  <c r="D72" i="1"/>
  <c r="D158" i="1"/>
  <c r="D319" i="1"/>
  <c r="D296" i="1"/>
  <c r="D303" i="1"/>
  <c r="D93" i="1"/>
  <c r="D85" i="1"/>
  <c r="D279" i="1"/>
  <c r="D236" i="1"/>
  <c r="D135" i="1"/>
  <c r="D168" i="1"/>
  <c r="D70" i="1"/>
  <c r="D248" i="1"/>
  <c r="D2" i="1"/>
  <c r="D230" i="1"/>
  <c r="D30" i="1"/>
  <c r="D228" i="1"/>
  <c r="D64" i="1"/>
  <c r="D310" i="1"/>
  <c r="D344" i="1"/>
  <c r="D40" i="1"/>
  <c r="D127" i="1"/>
  <c r="D45" i="1"/>
  <c r="D160" i="1"/>
  <c r="D239" i="1"/>
  <c r="D38" i="1"/>
  <c r="D152" i="1"/>
  <c r="D79" i="1"/>
  <c r="D312" i="1"/>
  <c r="D232" i="1"/>
  <c r="D104" i="1"/>
  <c r="D351" i="1"/>
  <c r="D215" i="1"/>
  <c r="D55" i="1"/>
  <c r="D214" i="1"/>
  <c r="D301" i="1"/>
  <c r="D275" i="1"/>
  <c r="D176" i="1"/>
  <c r="D78" i="1"/>
  <c r="D256" i="1"/>
  <c r="D255" i="1"/>
  <c r="D302" i="1"/>
  <c r="D328" i="1"/>
  <c r="D8" i="1"/>
  <c r="D119" i="1"/>
  <c r="D262" i="1"/>
  <c r="D320" i="1"/>
  <c r="D240" i="1"/>
  <c r="D223" i="1"/>
  <c r="D304" i="1"/>
  <c r="D224" i="1"/>
  <c r="D96" i="1"/>
  <c r="D327" i="1"/>
  <c r="D207" i="1"/>
  <c r="D47" i="1"/>
  <c r="D206" i="1"/>
  <c r="D245" i="1"/>
  <c r="D267" i="1"/>
  <c r="D180" i="1"/>
  <c r="D293" i="1"/>
  <c r="D13" i="1"/>
  <c r="D243" i="1"/>
  <c r="D136" i="1"/>
  <c r="D199" i="1"/>
  <c r="D286" i="1"/>
  <c r="D261" i="1"/>
  <c r="D340" i="1"/>
  <c r="D290" i="1"/>
  <c r="D280" i="1"/>
  <c r="D216" i="1"/>
  <c r="D32" i="1"/>
  <c r="D295" i="1"/>
  <c r="D71" i="1"/>
  <c r="D150" i="1"/>
  <c r="D336" i="1"/>
  <c r="D272" i="1"/>
  <c r="D200" i="1"/>
  <c r="D112" i="1"/>
  <c r="D24" i="1"/>
  <c r="D287" i="1"/>
  <c r="D159" i="1"/>
  <c r="D63" i="1"/>
  <c r="D278" i="1"/>
  <c r="D102" i="1"/>
  <c r="D253" i="1"/>
  <c r="D244" i="1"/>
  <c r="D266" i="1"/>
  <c r="D22" i="1"/>
  <c r="D181" i="1"/>
  <c r="D165" i="1"/>
  <c r="D108" i="1"/>
  <c r="D210" i="1"/>
  <c r="D128" i="1"/>
  <c r="D56" i="1"/>
  <c r="D343" i="1"/>
  <c r="D271" i="1"/>
  <c r="D191" i="1"/>
  <c r="D111" i="1"/>
  <c r="D334" i="1"/>
  <c r="D246" i="1"/>
  <c r="D134" i="1"/>
  <c r="D14" i="1"/>
  <c r="D173" i="1"/>
  <c r="D117" i="1"/>
  <c r="D36" i="1"/>
  <c r="D26" i="1"/>
  <c r="D120" i="1"/>
  <c r="D48" i="1"/>
  <c r="D335" i="1"/>
  <c r="D263" i="1"/>
  <c r="D183" i="1"/>
  <c r="D87" i="1"/>
  <c r="D326" i="1"/>
  <c r="D238" i="1"/>
  <c r="D110" i="1"/>
  <c r="D309" i="1"/>
  <c r="D157" i="1"/>
  <c r="D69" i="1"/>
  <c r="D283" i="1"/>
  <c r="D337" i="1"/>
  <c r="D100" i="1"/>
  <c r="D187" i="1"/>
  <c r="D273" i="1"/>
  <c r="D198" i="1"/>
  <c r="D94" i="1"/>
  <c r="D6" i="1"/>
  <c r="D213" i="1"/>
  <c r="D77" i="1"/>
  <c r="D332" i="1"/>
  <c r="D92" i="1"/>
  <c r="D131" i="1"/>
  <c r="D225" i="1"/>
  <c r="D208" i="1"/>
  <c r="D144" i="1"/>
  <c r="D80" i="1"/>
  <c r="D16" i="1"/>
  <c r="D311" i="1"/>
  <c r="D247" i="1"/>
  <c r="D175" i="1"/>
  <c r="D95" i="1"/>
  <c r="D342" i="1"/>
  <c r="D270" i="1"/>
  <c r="D174" i="1"/>
  <c r="D86" i="1"/>
  <c r="D333" i="1"/>
  <c r="D189" i="1"/>
  <c r="D53" i="1"/>
  <c r="D252" i="1"/>
  <c r="D84" i="1"/>
  <c r="D346" i="1"/>
  <c r="D233" i="1"/>
  <c r="D316" i="1"/>
  <c r="D172" i="1"/>
  <c r="D28" i="1"/>
  <c r="D147" i="1"/>
  <c r="D170" i="1"/>
  <c r="D249" i="1"/>
  <c r="D325" i="1"/>
  <c r="D237" i="1"/>
  <c r="D133" i="1"/>
  <c r="D357" i="1"/>
  <c r="K357" i="1" s="1"/>
  <c r="D308" i="1"/>
  <c r="D164" i="1"/>
  <c r="D20" i="1"/>
  <c r="D91" i="1"/>
  <c r="D114" i="1"/>
  <c r="D241" i="1"/>
  <c r="D231" i="1"/>
  <c r="D167" i="1"/>
  <c r="D103" i="1"/>
  <c r="D358" i="1"/>
  <c r="D294" i="1"/>
  <c r="D222" i="1"/>
  <c r="D142" i="1"/>
  <c r="D46" i="1"/>
  <c r="D317" i="1"/>
  <c r="D229" i="1"/>
  <c r="D101" i="1"/>
  <c r="D285" i="1"/>
  <c r="D300" i="1"/>
  <c r="D156" i="1"/>
  <c r="D12" i="1"/>
  <c r="D323" i="1"/>
  <c r="D90" i="1"/>
  <c r="D51" i="1"/>
  <c r="D179" i="1"/>
  <c r="D347" i="1"/>
  <c r="D99" i="1"/>
  <c r="D282" i="1"/>
  <c r="D202" i="1"/>
  <c r="D106" i="1"/>
  <c r="D18" i="1"/>
  <c r="D265" i="1"/>
  <c r="D41" i="1"/>
  <c r="D161" i="1"/>
  <c r="D155" i="1"/>
  <c r="D331" i="1"/>
  <c r="D354" i="1"/>
  <c r="D274" i="1"/>
  <c r="D178" i="1"/>
  <c r="D98" i="1"/>
  <c r="D345" i="1"/>
  <c r="D257" i="1"/>
  <c r="D15" i="1"/>
  <c r="D65" i="1"/>
  <c r="D292" i="1"/>
  <c r="D220" i="1"/>
  <c r="D148" i="1"/>
  <c r="D76" i="1"/>
  <c r="D339" i="1"/>
  <c r="D235" i="1"/>
  <c r="D139" i="1"/>
  <c r="D291" i="1"/>
  <c r="D338" i="1"/>
  <c r="D242" i="1"/>
  <c r="D162" i="1"/>
  <c r="D82" i="1"/>
  <c r="D329" i="1"/>
  <c r="D17" i="1"/>
  <c r="D177" i="1"/>
  <c r="D35" i="1"/>
  <c r="D254" i="1"/>
  <c r="D190" i="1"/>
  <c r="D126" i="1"/>
  <c r="D62" i="1"/>
  <c r="D349" i="1"/>
  <c r="D277" i="1"/>
  <c r="D205" i="1"/>
  <c r="D125" i="1"/>
  <c r="D37" i="1"/>
  <c r="D356" i="1"/>
  <c r="K356" i="1" s="1"/>
  <c r="D284" i="1"/>
  <c r="D212" i="1"/>
  <c r="D140" i="1"/>
  <c r="D60" i="1"/>
  <c r="D315" i="1"/>
  <c r="D219" i="1"/>
  <c r="D123" i="1"/>
  <c r="D259" i="1"/>
  <c r="D330" i="1"/>
  <c r="D234" i="1"/>
  <c r="D154" i="1"/>
  <c r="D50" i="1"/>
  <c r="D321" i="1"/>
  <c r="D23" i="1"/>
  <c r="D57" i="1"/>
  <c r="D27" i="1"/>
  <c r="D182" i="1"/>
  <c r="D118" i="1"/>
  <c r="D54" i="1"/>
  <c r="D341" i="1"/>
  <c r="D269" i="1"/>
  <c r="D197" i="1"/>
  <c r="D109" i="1"/>
  <c r="D29" i="1"/>
  <c r="D348" i="1"/>
  <c r="D276" i="1"/>
  <c r="D204" i="1"/>
  <c r="D124" i="1"/>
  <c r="D52" i="1"/>
  <c r="D307" i="1"/>
  <c r="D211" i="1"/>
  <c r="D115" i="1"/>
  <c r="D227" i="1"/>
  <c r="D306" i="1"/>
  <c r="D226" i="1"/>
  <c r="D146" i="1"/>
  <c r="D42" i="1"/>
  <c r="D313" i="1"/>
  <c r="D7" i="1"/>
  <c r="D145" i="1"/>
  <c r="D19" i="1"/>
  <c r="D268" i="1"/>
  <c r="D188" i="1"/>
  <c r="D116" i="1"/>
  <c r="D44" i="1"/>
  <c r="D299" i="1"/>
  <c r="D195" i="1"/>
  <c r="D107" i="1"/>
  <c r="D203" i="1"/>
  <c r="D298" i="1"/>
  <c r="D218" i="1"/>
  <c r="D138" i="1"/>
  <c r="D34" i="1"/>
  <c r="D281" i="1"/>
  <c r="D5" i="1"/>
  <c r="D81" i="1"/>
  <c r="D11" i="1"/>
  <c r="D74" i="1"/>
  <c r="D10" i="1"/>
  <c r="D305" i="1"/>
  <c r="D193" i="1"/>
  <c r="D185" i="1"/>
  <c r="D209" i="1"/>
  <c r="D9" i="1"/>
  <c r="D3" i="1"/>
  <c r="D322" i="1"/>
  <c r="D258" i="1"/>
  <c r="D194" i="1"/>
  <c r="D130" i="1"/>
  <c r="D66" i="1"/>
  <c r="D297" i="1"/>
  <c r="D153" i="1"/>
  <c r="D137" i="1"/>
  <c r="D105" i="1"/>
  <c r="D83" i="1"/>
  <c r="D97" i="1"/>
  <c r="D141" i="1"/>
  <c r="D61" i="1"/>
  <c r="D221" i="1"/>
  <c r="D324" i="1"/>
  <c r="D260" i="1"/>
  <c r="D196" i="1"/>
  <c r="D132" i="1"/>
  <c r="D68" i="1"/>
  <c r="D4" i="1"/>
  <c r="D251" i="1"/>
  <c r="D171" i="1"/>
  <c r="D355" i="1"/>
  <c r="D163" i="1"/>
  <c r="D314" i="1"/>
  <c r="D250" i="1"/>
  <c r="D186" i="1"/>
  <c r="D122" i="1"/>
  <c r="D58" i="1"/>
  <c r="D353" i="1"/>
  <c r="D289" i="1"/>
  <c r="D73" i="1"/>
  <c r="D89" i="1"/>
  <c r="D21" i="1"/>
  <c r="D67" i="1"/>
  <c r="D33" i="1"/>
  <c r="D39" i="1"/>
  <c r="D201" i="1"/>
  <c r="D75" i="1"/>
  <c r="D217" i="1"/>
  <c r="D121" i="1"/>
  <c r="D25" i="1"/>
  <c r="D59" i="1"/>
  <c r="D169" i="1"/>
  <c r="D31" i="1"/>
  <c r="D49" i="1"/>
  <c r="D113" i="1"/>
  <c r="D43" i="1"/>
  <c r="E129" i="1" l="1"/>
  <c r="F129" i="1" s="1"/>
  <c r="J124" i="1"/>
  <c r="K124" i="1"/>
  <c r="J10" i="1"/>
  <c r="K10" i="1"/>
  <c r="J154" i="1"/>
  <c r="K154" i="1"/>
  <c r="J324" i="1"/>
  <c r="K324" i="1"/>
  <c r="J107" i="1"/>
  <c r="K107" i="1"/>
  <c r="J29" i="1"/>
  <c r="K29" i="1"/>
  <c r="J190" i="1"/>
  <c r="K190" i="1"/>
  <c r="J241" i="1"/>
  <c r="K241" i="1"/>
  <c r="J201" i="1"/>
  <c r="K201" i="1"/>
  <c r="J171" i="1"/>
  <c r="K171" i="1"/>
  <c r="J209" i="1"/>
  <c r="K209" i="1"/>
  <c r="J195" i="1"/>
  <c r="K195" i="1"/>
  <c r="J211" i="1"/>
  <c r="K211" i="1"/>
  <c r="J254" i="1"/>
  <c r="K254" i="1"/>
  <c r="J292" i="1"/>
  <c r="K292" i="1"/>
  <c r="J12" i="1"/>
  <c r="K12" i="1"/>
  <c r="J114" i="1"/>
  <c r="K114" i="1"/>
  <c r="J325" i="1"/>
  <c r="K325" i="1"/>
  <c r="J270" i="1"/>
  <c r="K270" i="1"/>
  <c r="J6" i="1"/>
  <c r="K6" i="1"/>
  <c r="J69" i="1"/>
  <c r="K69" i="1"/>
  <c r="J14" i="1"/>
  <c r="K14" i="1"/>
  <c r="J56" i="1"/>
  <c r="K56" i="1"/>
  <c r="J112" i="1"/>
  <c r="K112" i="1"/>
  <c r="J216" i="1"/>
  <c r="K216" i="1"/>
  <c r="J207" i="1"/>
  <c r="K207" i="1"/>
  <c r="J232" i="1"/>
  <c r="K232" i="1"/>
  <c r="J31" i="1"/>
  <c r="K31" i="1"/>
  <c r="J39" i="1"/>
  <c r="K39" i="1"/>
  <c r="J58" i="1"/>
  <c r="K58" i="1"/>
  <c r="J251" i="1"/>
  <c r="K251" i="1"/>
  <c r="J61" i="1"/>
  <c r="K61" i="1"/>
  <c r="J66" i="1"/>
  <c r="K66" i="1"/>
  <c r="J185" i="1"/>
  <c r="K185" i="1"/>
  <c r="J281" i="1"/>
  <c r="K281" i="1"/>
  <c r="J299" i="1"/>
  <c r="K299" i="1"/>
  <c r="J313" i="1"/>
  <c r="K313" i="1"/>
  <c r="J307" i="1"/>
  <c r="K307" i="1"/>
  <c r="J197" i="1"/>
  <c r="K197" i="1"/>
  <c r="J23" i="1"/>
  <c r="K23" i="1"/>
  <c r="J219" i="1"/>
  <c r="K219" i="1"/>
  <c r="J125" i="1"/>
  <c r="K125" i="1"/>
  <c r="J35" i="1"/>
  <c r="K35" i="1"/>
  <c r="J291" i="1"/>
  <c r="K291" i="1"/>
  <c r="J65" i="1"/>
  <c r="K65" i="1"/>
  <c r="J331" i="1"/>
  <c r="K331" i="1"/>
  <c r="J282" i="1"/>
  <c r="K282" i="1"/>
  <c r="J156" i="1"/>
  <c r="K156" i="1"/>
  <c r="J222" i="1"/>
  <c r="K222" i="1"/>
  <c r="J91" i="1"/>
  <c r="K91" i="1"/>
  <c r="J249" i="1"/>
  <c r="K249" i="1"/>
  <c r="J84" i="1"/>
  <c r="K84" i="1"/>
  <c r="J342" i="1"/>
  <c r="K342" i="1"/>
  <c r="J208" i="1"/>
  <c r="K208" i="1"/>
  <c r="J94" i="1"/>
  <c r="K94" i="1"/>
  <c r="J157" i="1"/>
  <c r="K157" i="1"/>
  <c r="J335" i="1"/>
  <c r="K335" i="1"/>
  <c r="J134" i="1"/>
  <c r="K134" i="1"/>
  <c r="J128" i="1"/>
  <c r="K128" i="1"/>
  <c r="J253" i="1"/>
  <c r="K253" i="1"/>
  <c r="J200" i="1"/>
  <c r="K200" i="1"/>
  <c r="J280" i="1"/>
  <c r="K280" i="1"/>
  <c r="J13" i="1"/>
  <c r="K13" i="1"/>
  <c r="J327" i="1"/>
  <c r="K327" i="1"/>
  <c r="J119" i="1"/>
  <c r="K119" i="1"/>
  <c r="J275" i="1"/>
  <c r="K275" i="1"/>
  <c r="J312" i="1"/>
  <c r="K312" i="1"/>
  <c r="J40" i="1"/>
  <c r="K40" i="1"/>
  <c r="J248" i="1"/>
  <c r="K248" i="1"/>
  <c r="J303" i="1"/>
  <c r="K303" i="1"/>
  <c r="J264" i="1"/>
  <c r="K264" i="1"/>
  <c r="J192" i="1"/>
  <c r="K192" i="1"/>
  <c r="J67" i="1"/>
  <c r="K67" i="1"/>
  <c r="J305" i="1"/>
  <c r="K305" i="1"/>
  <c r="J60" i="1"/>
  <c r="K60" i="1"/>
  <c r="J161" i="1"/>
  <c r="K161" i="1"/>
  <c r="J175" i="1"/>
  <c r="K175" i="1"/>
  <c r="J340" i="1"/>
  <c r="K340" i="1"/>
  <c r="J250" i="1"/>
  <c r="K250" i="1"/>
  <c r="J218" i="1"/>
  <c r="K218" i="1"/>
  <c r="J113" i="1"/>
  <c r="K113" i="1"/>
  <c r="J355" i="1"/>
  <c r="K355" i="1"/>
  <c r="J9" i="1"/>
  <c r="K9" i="1"/>
  <c r="J145" i="1"/>
  <c r="K145" i="1"/>
  <c r="J27" i="1"/>
  <c r="K27" i="1"/>
  <c r="J242" i="1"/>
  <c r="K242" i="1"/>
  <c r="J46" i="1"/>
  <c r="K46" i="1"/>
  <c r="J49" i="1"/>
  <c r="K49" i="1"/>
  <c r="J353" i="1"/>
  <c r="K353" i="1"/>
  <c r="J221" i="1"/>
  <c r="K221" i="1"/>
  <c r="J5" i="1"/>
  <c r="K5" i="1"/>
  <c r="J7" i="1"/>
  <c r="K7" i="1"/>
  <c r="J109" i="1"/>
  <c r="K109" i="1"/>
  <c r="J123" i="1"/>
  <c r="K123" i="1"/>
  <c r="J37" i="1"/>
  <c r="K37" i="1"/>
  <c r="J338" i="1"/>
  <c r="K338" i="1"/>
  <c r="J202" i="1"/>
  <c r="K202" i="1"/>
  <c r="J142" i="1"/>
  <c r="K142" i="1"/>
  <c r="J144" i="1"/>
  <c r="K144" i="1"/>
  <c r="J262" i="1"/>
  <c r="K262" i="1"/>
  <c r="J169" i="1"/>
  <c r="K169" i="1"/>
  <c r="J33" i="1"/>
  <c r="K33" i="1"/>
  <c r="J122" i="1"/>
  <c r="K122" i="1"/>
  <c r="J4" i="1"/>
  <c r="K4" i="1"/>
  <c r="J141" i="1"/>
  <c r="K141" i="1"/>
  <c r="J130" i="1"/>
  <c r="K130" i="1"/>
  <c r="J193" i="1"/>
  <c r="K193" i="1"/>
  <c r="J34" i="1"/>
  <c r="K34" i="1"/>
  <c r="J44" i="1"/>
  <c r="K44" i="1"/>
  <c r="J42" i="1"/>
  <c r="K42" i="1"/>
  <c r="J52" i="1"/>
  <c r="K52" i="1"/>
  <c r="J269" i="1"/>
  <c r="K269" i="1"/>
  <c r="J321" i="1"/>
  <c r="K321" i="1"/>
  <c r="J315" i="1"/>
  <c r="K315" i="1"/>
  <c r="J205" i="1"/>
  <c r="K205" i="1"/>
  <c r="J177" i="1"/>
  <c r="K177" i="1"/>
  <c r="J139" i="1"/>
  <c r="K139" i="1"/>
  <c r="J15" i="1"/>
  <c r="K15" i="1"/>
  <c r="J155" i="1"/>
  <c r="K155" i="1"/>
  <c r="J99" i="1"/>
  <c r="K99" i="1"/>
  <c r="J300" i="1"/>
  <c r="K300" i="1"/>
  <c r="J294" i="1"/>
  <c r="K294" i="1"/>
  <c r="J20" i="1"/>
  <c r="K20" i="1"/>
  <c r="J170" i="1"/>
  <c r="K170" i="1"/>
  <c r="J252" i="1"/>
  <c r="K252" i="1"/>
  <c r="J95" i="1"/>
  <c r="K95" i="1"/>
  <c r="J225" i="1"/>
  <c r="K225" i="1"/>
  <c r="J198" i="1"/>
  <c r="K198" i="1"/>
  <c r="J309" i="1"/>
  <c r="K309" i="1"/>
  <c r="J48" i="1"/>
  <c r="K48" i="1"/>
  <c r="J246" i="1"/>
  <c r="K246" i="1"/>
  <c r="J210" i="1"/>
  <c r="K210" i="1"/>
  <c r="J102" i="1"/>
  <c r="K102" i="1"/>
  <c r="J272" i="1"/>
  <c r="K272" i="1"/>
  <c r="J290" i="1"/>
  <c r="K290" i="1"/>
  <c r="J293" i="1"/>
  <c r="K293" i="1"/>
  <c r="J96" i="1"/>
  <c r="K96" i="1"/>
  <c r="J8" i="1"/>
  <c r="K8" i="1"/>
  <c r="J301" i="1"/>
  <c r="K301" i="1"/>
  <c r="J79" i="1"/>
  <c r="K79" i="1"/>
  <c r="J344" i="1"/>
  <c r="K344" i="1"/>
  <c r="J70" i="1"/>
  <c r="K70" i="1"/>
  <c r="J296" i="1"/>
  <c r="K296" i="1"/>
  <c r="J288" i="1"/>
  <c r="K288" i="1"/>
  <c r="J97" i="1"/>
  <c r="K97" i="1"/>
  <c r="J341" i="1"/>
  <c r="K341" i="1"/>
  <c r="J257" i="1"/>
  <c r="K257" i="1"/>
  <c r="J164" i="1"/>
  <c r="K164" i="1"/>
  <c r="J110" i="1"/>
  <c r="K110" i="1"/>
  <c r="J278" i="1"/>
  <c r="K278" i="1"/>
  <c r="J328" i="1"/>
  <c r="K328" i="1"/>
  <c r="J168" i="1"/>
  <c r="K168" i="1"/>
  <c r="J83" i="1"/>
  <c r="K83" i="1"/>
  <c r="J54" i="1"/>
  <c r="K54" i="1"/>
  <c r="J329" i="1"/>
  <c r="K329" i="1"/>
  <c r="J41" i="1"/>
  <c r="K41" i="1"/>
  <c r="J103" i="1"/>
  <c r="K103" i="1"/>
  <c r="J28" i="1"/>
  <c r="K28" i="1"/>
  <c r="J247" i="1"/>
  <c r="K247" i="1"/>
  <c r="J187" i="1"/>
  <c r="K187" i="1"/>
  <c r="J26" i="1"/>
  <c r="K26" i="1"/>
  <c r="J165" i="1"/>
  <c r="K165" i="1"/>
  <c r="J150" i="1"/>
  <c r="K150" i="1"/>
  <c r="J267" i="1"/>
  <c r="K267" i="1"/>
  <c r="J302" i="1"/>
  <c r="K302" i="1"/>
  <c r="J38" i="1"/>
  <c r="K38" i="1"/>
  <c r="J135" i="1"/>
  <c r="K135" i="1"/>
  <c r="J196" i="1"/>
  <c r="K196" i="1"/>
  <c r="J298" i="1"/>
  <c r="K298" i="1"/>
  <c r="J276" i="1"/>
  <c r="K276" i="1"/>
  <c r="J234" i="1"/>
  <c r="K234" i="1"/>
  <c r="J62" i="1"/>
  <c r="K62" i="1"/>
  <c r="J82" i="1"/>
  <c r="K82" i="1"/>
  <c r="J76" i="1"/>
  <c r="K76" i="1"/>
  <c r="J98" i="1"/>
  <c r="K98" i="1"/>
  <c r="J265" i="1"/>
  <c r="K265" i="1"/>
  <c r="J51" i="1"/>
  <c r="K51" i="1"/>
  <c r="J229" i="1"/>
  <c r="K229" i="1"/>
  <c r="J167" i="1"/>
  <c r="K167" i="1"/>
  <c r="J172" i="1"/>
  <c r="K172" i="1"/>
  <c r="J333" i="1"/>
  <c r="K333" i="1"/>
  <c r="J311" i="1"/>
  <c r="K311" i="1"/>
  <c r="J332" i="1"/>
  <c r="K332" i="1"/>
  <c r="J100" i="1"/>
  <c r="K100" i="1"/>
  <c r="J326" i="1"/>
  <c r="K326" i="1"/>
  <c r="J36" i="1"/>
  <c r="K36" i="1"/>
  <c r="J191" i="1"/>
  <c r="K191" i="1"/>
  <c r="J181" i="1"/>
  <c r="K181" i="1"/>
  <c r="J159" i="1"/>
  <c r="K159" i="1"/>
  <c r="J71" i="1"/>
  <c r="K71" i="1"/>
  <c r="J286" i="1"/>
  <c r="K286" i="1"/>
  <c r="J245" i="1"/>
  <c r="K245" i="1"/>
  <c r="J223" i="1"/>
  <c r="K223" i="1"/>
  <c r="J255" i="1"/>
  <c r="K255" i="1"/>
  <c r="J215" i="1"/>
  <c r="K215" i="1"/>
  <c r="J239" i="1"/>
  <c r="K239" i="1"/>
  <c r="J228" i="1"/>
  <c r="K228" i="1"/>
  <c r="J236" i="1"/>
  <c r="K236" i="1"/>
  <c r="J72" i="1"/>
  <c r="K72" i="1"/>
  <c r="J166" i="1"/>
  <c r="K166" i="1"/>
  <c r="J186" i="1"/>
  <c r="K186" i="1"/>
  <c r="J146" i="1"/>
  <c r="K146" i="1"/>
  <c r="J17" i="1"/>
  <c r="K17" i="1"/>
  <c r="J358" i="1"/>
  <c r="K358" i="1"/>
  <c r="J131" i="1"/>
  <c r="K131" i="1"/>
  <c r="J334" i="1"/>
  <c r="K334" i="1"/>
  <c r="J180" i="1"/>
  <c r="K180" i="1"/>
  <c r="J152" i="1"/>
  <c r="K152" i="1"/>
  <c r="J319" i="1"/>
  <c r="K319" i="1"/>
  <c r="J25" i="1"/>
  <c r="K25" i="1"/>
  <c r="J258" i="1"/>
  <c r="K258" i="1"/>
  <c r="J188" i="1"/>
  <c r="K188" i="1"/>
  <c r="J140" i="1"/>
  <c r="K140" i="1"/>
  <c r="J349" i="1"/>
  <c r="K349" i="1"/>
  <c r="J339" i="1"/>
  <c r="K339" i="1"/>
  <c r="J345" i="1"/>
  <c r="K345" i="1"/>
  <c r="J179" i="1"/>
  <c r="K179" i="1"/>
  <c r="J101" i="1"/>
  <c r="K101" i="1"/>
  <c r="J308" i="1"/>
  <c r="K308" i="1"/>
  <c r="J189" i="1"/>
  <c r="K189" i="1"/>
  <c r="J92" i="1"/>
  <c r="K92" i="1"/>
  <c r="J238" i="1"/>
  <c r="K238" i="1"/>
  <c r="J111" i="1"/>
  <c r="K111" i="1"/>
  <c r="J63" i="1"/>
  <c r="K63" i="1"/>
  <c r="J261" i="1"/>
  <c r="K261" i="1"/>
  <c r="J304" i="1"/>
  <c r="K304" i="1"/>
  <c r="J55" i="1"/>
  <c r="K55" i="1"/>
  <c r="J64" i="1"/>
  <c r="K64" i="1"/>
  <c r="J158" i="1"/>
  <c r="K158" i="1"/>
  <c r="J352" i="1"/>
  <c r="K352" i="1"/>
  <c r="J129" i="1"/>
  <c r="K129" i="1"/>
  <c r="J121" i="1"/>
  <c r="K121" i="1"/>
  <c r="J89" i="1"/>
  <c r="K89" i="1"/>
  <c r="J314" i="1"/>
  <c r="K314" i="1"/>
  <c r="J105" i="1"/>
  <c r="K105" i="1"/>
  <c r="J322" i="1"/>
  <c r="K322" i="1"/>
  <c r="J74" i="1"/>
  <c r="K74" i="1"/>
  <c r="J268" i="1"/>
  <c r="K268" i="1"/>
  <c r="J306" i="1"/>
  <c r="K306" i="1"/>
  <c r="J118" i="1"/>
  <c r="K118" i="1"/>
  <c r="J212" i="1"/>
  <c r="K212" i="1"/>
  <c r="J43" i="1"/>
  <c r="K43" i="1"/>
  <c r="J217" i="1"/>
  <c r="K217" i="1"/>
  <c r="J73" i="1"/>
  <c r="K73" i="1"/>
  <c r="J163" i="1"/>
  <c r="K163" i="1"/>
  <c r="J260" i="1"/>
  <c r="K260" i="1"/>
  <c r="J137" i="1"/>
  <c r="K137" i="1"/>
  <c r="J3" i="1"/>
  <c r="K3" i="1"/>
  <c r="J11" i="1"/>
  <c r="K11" i="1"/>
  <c r="J203" i="1"/>
  <c r="K203" i="1"/>
  <c r="J19" i="1"/>
  <c r="K19" i="1"/>
  <c r="J227" i="1"/>
  <c r="K227" i="1"/>
  <c r="J348" i="1"/>
  <c r="K348" i="1"/>
  <c r="J182" i="1"/>
  <c r="K182" i="1"/>
  <c r="J330" i="1"/>
  <c r="K330" i="1"/>
  <c r="J284" i="1"/>
  <c r="K284" i="1"/>
  <c r="J126" i="1"/>
  <c r="K126" i="1"/>
  <c r="J162" i="1"/>
  <c r="K162" i="1"/>
  <c r="J148" i="1"/>
  <c r="K148" i="1"/>
  <c r="J178" i="1"/>
  <c r="K178" i="1"/>
  <c r="J18" i="1"/>
  <c r="K18" i="1"/>
  <c r="J90" i="1"/>
  <c r="K90" i="1"/>
  <c r="J317" i="1"/>
  <c r="K317" i="1"/>
  <c r="J231" i="1"/>
  <c r="K231" i="1"/>
  <c r="J133" i="1"/>
  <c r="K133" i="1"/>
  <c r="J316" i="1"/>
  <c r="K316" i="1"/>
  <c r="J86" i="1"/>
  <c r="K86" i="1"/>
  <c r="J16" i="1"/>
  <c r="K16" i="1"/>
  <c r="J77" i="1"/>
  <c r="K77" i="1"/>
  <c r="J337" i="1"/>
  <c r="K337" i="1"/>
  <c r="J87" i="1"/>
  <c r="K87" i="1"/>
  <c r="J117" i="1"/>
  <c r="K117" i="1"/>
  <c r="J271" i="1"/>
  <c r="K271" i="1"/>
  <c r="J22" i="1"/>
  <c r="K22" i="1"/>
  <c r="J287" i="1"/>
  <c r="K287" i="1"/>
  <c r="J295" i="1"/>
  <c r="K295" i="1"/>
  <c r="J199" i="1"/>
  <c r="K199" i="1"/>
  <c r="J206" i="1"/>
  <c r="K206" i="1"/>
  <c r="J240" i="1"/>
  <c r="K240" i="1"/>
  <c r="J256" i="1"/>
  <c r="K256" i="1"/>
  <c r="J351" i="1"/>
  <c r="K351" i="1"/>
  <c r="J160" i="1"/>
  <c r="K160" i="1"/>
  <c r="J30" i="1"/>
  <c r="K30" i="1"/>
  <c r="J279" i="1"/>
  <c r="K279" i="1"/>
  <c r="J88" i="1"/>
  <c r="K88" i="1"/>
  <c r="J184" i="1"/>
  <c r="K184" i="1"/>
  <c r="J68" i="1"/>
  <c r="K68" i="1"/>
  <c r="J138" i="1"/>
  <c r="K138" i="1"/>
  <c r="J50" i="1"/>
  <c r="K50" i="1"/>
  <c r="J235" i="1"/>
  <c r="K235" i="1"/>
  <c r="J285" i="1"/>
  <c r="K285" i="1"/>
  <c r="J53" i="1"/>
  <c r="K53" i="1"/>
  <c r="J120" i="1"/>
  <c r="K120" i="1"/>
  <c r="J336" i="1"/>
  <c r="K336" i="1"/>
  <c r="J214" i="1"/>
  <c r="K214" i="1"/>
  <c r="J149" i="1"/>
  <c r="K149" i="1"/>
  <c r="J21" i="1"/>
  <c r="K21" i="1"/>
  <c r="J204" i="1"/>
  <c r="K204" i="1"/>
  <c r="J289" i="1"/>
  <c r="K289" i="1"/>
  <c r="J81" i="1"/>
  <c r="K81" i="1"/>
  <c r="J274" i="1"/>
  <c r="K274" i="1"/>
  <c r="J323" i="1"/>
  <c r="K323" i="1"/>
  <c r="J237" i="1"/>
  <c r="K237" i="1"/>
  <c r="J233" i="1"/>
  <c r="K233" i="1"/>
  <c r="J174" i="1"/>
  <c r="K174" i="1"/>
  <c r="J80" i="1"/>
  <c r="K80" i="1"/>
  <c r="J213" i="1"/>
  <c r="K213" i="1"/>
  <c r="J283" i="1"/>
  <c r="K283" i="1"/>
  <c r="J183" i="1"/>
  <c r="K183" i="1"/>
  <c r="J173" i="1"/>
  <c r="K173" i="1"/>
  <c r="J343" i="1"/>
  <c r="K343" i="1"/>
  <c r="J266" i="1"/>
  <c r="K266" i="1"/>
  <c r="J24" i="1"/>
  <c r="K24" i="1"/>
  <c r="J32" i="1"/>
  <c r="K32" i="1"/>
  <c r="J136" i="1"/>
  <c r="K136" i="1"/>
  <c r="J47" i="1"/>
  <c r="K47" i="1"/>
  <c r="J320" i="1"/>
  <c r="K320" i="1"/>
  <c r="J78" i="1"/>
  <c r="K78" i="1"/>
  <c r="J104" i="1"/>
  <c r="K104" i="1"/>
  <c r="J45" i="1"/>
  <c r="K45" i="1"/>
  <c r="J230" i="1"/>
  <c r="K230" i="1"/>
  <c r="J85" i="1"/>
  <c r="K85" i="1"/>
  <c r="J318" i="1"/>
  <c r="K318" i="1"/>
  <c r="J143" i="1"/>
  <c r="K143" i="1"/>
  <c r="J59" i="1"/>
  <c r="K59" i="1"/>
  <c r="J194" i="1"/>
  <c r="K194" i="1"/>
  <c r="J116" i="1"/>
  <c r="K116" i="1"/>
  <c r="J277" i="1"/>
  <c r="K277" i="1"/>
  <c r="J347" i="1"/>
  <c r="K347" i="1"/>
  <c r="J147" i="1"/>
  <c r="K147" i="1"/>
  <c r="J273" i="1"/>
  <c r="K273" i="1"/>
  <c r="J108" i="1"/>
  <c r="K108" i="1"/>
  <c r="J224" i="1"/>
  <c r="K224" i="1"/>
  <c r="J310" i="1"/>
  <c r="K310" i="1"/>
  <c r="J132" i="1"/>
  <c r="K132" i="1"/>
  <c r="J226" i="1"/>
  <c r="K226" i="1"/>
  <c r="J75" i="1"/>
  <c r="K75" i="1"/>
  <c r="J153" i="1"/>
  <c r="K153" i="1"/>
  <c r="J115" i="1"/>
  <c r="K115" i="1"/>
  <c r="J259" i="1"/>
  <c r="K259" i="1"/>
  <c r="J220" i="1"/>
  <c r="K220" i="1"/>
  <c r="J106" i="1"/>
  <c r="K106" i="1"/>
  <c r="J297" i="1"/>
  <c r="K297" i="1"/>
  <c r="J57" i="1"/>
  <c r="K57" i="1"/>
  <c r="J354" i="1"/>
  <c r="K354" i="1"/>
  <c r="J346" i="1"/>
  <c r="K346" i="1"/>
  <c r="J263" i="1"/>
  <c r="K263" i="1"/>
  <c r="J244" i="1"/>
  <c r="K244" i="1"/>
  <c r="J243" i="1"/>
  <c r="K243" i="1"/>
  <c r="J176" i="1"/>
  <c r="K176" i="1"/>
  <c r="J127" i="1"/>
  <c r="K127" i="1"/>
  <c r="J2" i="1"/>
  <c r="K2" i="1"/>
  <c r="G2" i="1"/>
  <c r="R9" i="1" a="1"/>
  <c r="R9" i="1" s="1"/>
  <c r="R10" i="1" s="1"/>
  <c r="J93" i="1"/>
  <c r="K93" i="1"/>
  <c r="J350" i="1"/>
  <c r="K350" i="1"/>
  <c r="J151" i="1"/>
  <c r="K151" i="1"/>
  <c r="G357" i="1"/>
  <c r="J357" i="1"/>
  <c r="J356" i="1"/>
  <c r="G356" i="1"/>
  <c r="J359" i="1"/>
  <c r="G359" i="1"/>
  <c r="E89" i="1"/>
  <c r="F89" i="1" s="1"/>
  <c r="G89" i="1"/>
  <c r="E105" i="1"/>
  <c r="F105" i="1" s="1"/>
  <c r="G105" i="1"/>
  <c r="E218" i="1"/>
  <c r="F218" i="1" s="1"/>
  <c r="G218" i="1"/>
  <c r="E204" i="1"/>
  <c r="F204" i="1" s="1"/>
  <c r="G204" i="1"/>
  <c r="E154" i="1"/>
  <c r="F154" i="1" s="1"/>
  <c r="G154" i="1"/>
  <c r="E140" i="1"/>
  <c r="F140" i="1" s="1"/>
  <c r="G140" i="1"/>
  <c r="E329" i="1"/>
  <c r="F329" i="1" s="1"/>
  <c r="G329" i="1"/>
  <c r="E345" i="1"/>
  <c r="F345" i="1" s="1"/>
  <c r="G345" i="1"/>
  <c r="E41" i="1"/>
  <c r="F41" i="1" s="1"/>
  <c r="G41" i="1"/>
  <c r="E179" i="1"/>
  <c r="F179" i="1" s="1"/>
  <c r="G179" i="1"/>
  <c r="E101" i="1"/>
  <c r="F101" i="1" s="1"/>
  <c r="G101" i="1"/>
  <c r="E103" i="1"/>
  <c r="F103" i="1" s="1"/>
  <c r="G103" i="1"/>
  <c r="E308" i="1"/>
  <c r="F308" i="1" s="1"/>
  <c r="G308" i="1"/>
  <c r="E28" i="1"/>
  <c r="F28" i="1" s="1"/>
  <c r="G28" i="1"/>
  <c r="E189" i="1"/>
  <c r="F189" i="1" s="1"/>
  <c r="G189" i="1"/>
  <c r="E247" i="1"/>
  <c r="F247" i="1" s="1"/>
  <c r="G247" i="1"/>
  <c r="E92" i="1"/>
  <c r="F92" i="1" s="1"/>
  <c r="G92" i="1"/>
  <c r="E187" i="1"/>
  <c r="F187" i="1" s="1"/>
  <c r="G187" i="1"/>
  <c r="E238" i="1"/>
  <c r="F238" i="1" s="1"/>
  <c r="G238" i="1"/>
  <c r="E26" i="1"/>
  <c r="F26" i="1" s="1"/>
  <c r="G26" i="1"/>
  <c r="E111" i="1"/>
  <c r="F111" i="1" s="1"/>
  <c r="G111" i="1"/>
  <c r="E165" i="1"/>
  <c r="F165" i="1" s="1"/>
  <c r="G165" i="1"/>
  <c r="E63" i="1"/>
  <c r="F63" i="1" s="1"/>
  <c r="G63" i="1"/>
  <c r="E150" i="1"/>
  <c r="F150" i="1" s="1"/>
  <c r="G150" i="1"/>
  <c r="E261" i="1"/>
  <c r="F261" i="1" s="1"/>
  <c r="G261" i="1"/>
  <c r="E267" i="1"/>
  <c r="F267" i="1" s="1"/>
  <c r="G267" i="1"/>
  <c r="E304" i="1"/>
  <c r="F304" i="1" s="1"/>
  <c r="G304" i="1"/>
  <c r="E302" i="1"/>
  <c r="F302" i="1" s="1"/>
  <c r="G302" i="1"/>
  <c r="E55" i="1"/>
  <c r="F55" i="1" s="1"/>
  <c r="G55" i="1"/>
  <c r="E38" i="1"/>
  <c r="F38" i="1" s="1"/>
  <c r="G38" i="1"/>
  <c r="E64" i="1"/>
  <c r="F64" i="1" s="1"/>
  <c r="G64" i="1"/>
  <c r="E135" i="1"/>
  <c r="F135" i="1" s="1"/>
  <c r="G135" i="1"/>
  <c r="E158" i="1"/>
  <c r="F158" i="1" s="1"/>
  <c r="G158" i="1"/>
  <c r="E352" i="1"/>
  <c r="F352" i="1" s="1"/>
  <c r="G352" i="1"/>
  <c r="E43" i="1"/>
  <c r="F43" i="1" s="1"/>
  <c r="G43" i="1"/>
  <c r="E217" i="1"/>
  <c r="F217" i="1" s="1"/>
  <c r="G217" i="1"/>
  <c r="E73" i="1"/>
  <c r="F73" i="1" s="1"/>
  <c r="G73" i="1"/>
  <c r="E163" i="1"/>
  <c r="F163" i="1" s="1"/>
  <c r="G163" i="1"/>
  <c r="E260" i="1"/>
  <c r="F260" i="1" s="1"/>
  <c r="G260" i="1"/>
  <c r="E137" i="1"/>
  <c r="F137" i="1" s="1"/>
  <c r="G137" i="1"/>
  <c r="E322" i="1"/>
  <c r="F322" i="1" s="1"/>
  <c r="G322" i="1"/>
  <c r="E74" i="1"/>
  <c r="F74" i="1" s="1"/>
  <c r="G74" i="1"/>
  <c r="E298" i="1"/>
  <c r="F298" i="1" s="1"/>
  <c r="G298" i="1"/>
  <c r="E268" i="1"/>
  <c r="F268" i="1" s="1"/>
  <c r="G268" i="1"/>
  <c r="E306" i="1"/>
  <c r="F306" i="1" s="1"/>
  <c r="G306" i="1"/>
  <c r="E276" i="1"/>
  <c r="F276" i="1" s="1"/>
  <c r="G276" i="1"/>
  <c r="E118" i="1"/>
  <c r="F118" i="1" s="1"/>
  <c r="G118" i="1"/>
  <c r="E234" i="1"/>
  <c r="F234" i="1" s="1"/>
  <c r="G234" i="1"/>
  <c r="E212" i="1"/>
  <c r="F212" i="1" s="1"/>
  <c r="G212" i="1"/>
  <c r="E62" i="1"/>
  <c r="F62" i="1" s="1"/>
  <c r="G62" i="1"/>
  <c r="E82" i="1"/>
  <c r="F82" i="1" s="1"/>
  <c r="G82" i="1"/>
  <c r="E76" i="1"/>
  <c r="F76" i="1" s="1"/>
  <c r="G76" i="1"/>
  <c r="E98" i="1"/>
  <c r="F98" i="1" s="1"/>
  <c r="G98" i="1"/>
  <c r="E265" i="1"/>
  <c r="F265" i="1" s="1"/>
  <c r="G265" i="1"/>
  <c r="E51" i="1"/>
  <c r="F51" i="1" s="1"/>
  <c r="G51" i="1"/>
  <c r="E229" i="1"/>
  <c r="F229" i="1" s="1"/>
  <c r="G229" i="1"/>
  <c r="E167" i="1"/>
  <c r="F167" i="1" s="1"/>
  <c r="G167" i="1"/>
  <c r="E357" i="1"/>
  <c r="F357" i="1" s="1"/>
  <c r="E172" i="1"/>
  <c r="F172" i="1" s="1"/>
  <c r="G172" i="1"/>
  <c r="E333" i="1"/>
  <c r="F333" i="1" s="1"/>
  <c r="G333" i="1"/>
  <c r="E311" i="1"/>
  <c r="F311" i="1" s="1"/>
  <c r="G311" i="1"/>
  <c r="E332" i="1"/>
  <c r="F332" i="1" s="1"/>
  <c r="G332" i="1"/>
  <c r="E100" i="1"/>
  <c r="F100" i="1" s="1"/>
  <c r="G100" i="1"/>
  <c r="E326" i="1"/>
  <c r="F326" i="1" s="1"/>
  <c r="G326" i="1"/>
  <c r="E36" i="1"/>
  <c r="F36" i="1" s="1"/>
  <c r="G36" i="1"/>
  <c r="E191" i="1"/>
  <c r="F191" i="1" s="1"/>
  <c r="G191" i="1"/>
  <c r="E181" i="1"/>
  <c r="F181" i="1" s="1"/>
  <c r="G181" i="1"/>
  <c r="E159" i="1"/>
  <c r="F159" i="1" s="1"/>
  <c r="G159" i="1"/>
  <c r="E71" i="1"/>
  <c r="F71" i="1" s="1"/>
  <c r="G71" i="1"/>
  <c r="E286" i="1"/>
  <c r="F286" i="1" s="1"/>
  <c r="G286" i="1"/>
  <c r="E245" i="1"/>
  <c r="F245" i="1" s="1"/>
  <c r="G245" i="1"/>
  <c r="E223" i="1"/>
  <c r="F223" i="1" s="1"/>
  <c r="G223" i="1"/>
  <c r="E255" i="1"/>
  <c r="F255" i="1" s="1"/>
  <c r="G255" i="1"/>
  <c r="E215" i="1"/>
  <c r="F215" i="1" s="1"/>
  <c r="G215" i="1"/>
  <c r="E239" i="1"/>
  <c r="F239" i="1" s="1"/>
  <c r="G239" i="1"/>
  <c r="E228" i="1"/>
  <c r="F228" i="1" s="1"/>
  <c r="G228" i="1"/>
  <c r="E236" i="1"/>
  <c r="F236" i="1" s="1"/>
  <c r="G236" i="1"/>
  <c r="E72" i="1"/>
  <c r="F72" i="1" s="1"/>
  <c r="G72" i="1"/>
  <c r="E166" i="1"/>
  <c r="F166" i="1" s="1"/>
  <c r="G166" i="1"/>
  <c r="E11" i="1"/>
  <c r="F11" i="1" s="1"/>
  <c r="G11" i="1"/>
  <c r="E279" i="1"/>
  <c r="F279" i="1" s="1"/>
  <c r="G279" i="1"/>
  <c r="E121" i="1"/>
  <c r="F121" i="1" s="1"/>
  <c r="G121" i="1"/>
  <c r="E196" i="1"/>
  <c r="F196" i="1" s="1"/>
  <c r="G196" i="1"/>
  <c r="E10" i="1"/>
  <c r="F10" i="1" s="1"/>
  <c r="G10" i="1"/>
  <c r="E226" i="1"/>
  <c r="F226" i="1" s="1"/>
  <c r="G226" i="1"/>
  <c r="E54" i="1"/>
  <c r="F54" i="1" s="1"/>
  <c r="G54" i="1"/>
  <c r="E339" i="1"/>
  <c r="F339" i="1" s="1"/>
  <c r="G339" i="1"/>
  <c r="E113" i="1"/>
  <c r="F113" i="1" s="1"/>
  <c r="G113" i="1"/>
  <c r="E289" i="1"/>
  <c r="F289" i="1" s="1"/>
  <c r="G289" i="1"/>
  <c r="E324" i="1"/>
  <c r="F324" i="1" s="1"/>
  <c r="G324" i="1"/>
  <c r="E3" i="1"/>
  <c r="F3" i="1" s="1"/>
  <c r="G3" i="1"/>
  <c r="E19" i="1"/>
  <c r="F19" i="1" s="1"/>
  <c r="G19" i="1"/>
  <c r="E348" i="1"/>
  <c r="F348" i="1" s="1"/>
  <c r="G348" i="1"/>
  <c r="E330" i="1"/>
  <c r="F330" i="1" s="1"/>
  <c r="G330" i="1"/>
  <c r="E126" i="1"/>
  <c r="F126" i="1" s="1"/>
  <c r="G126" i="1"/>
  <c r="E162" i="1"/>
  <c r="F162" i="1" s="1"/>
  <c r="G162" i="1"/>
  <c r="E178" i="1"/>
  <c r="F178" i="1" s="1"/>
  <c r="G178" i="1"/>
  <c r="E90" i="1"/>
  <c r="F90" i="1" s="1"/>
  <c r="G90" i="1"/>
  <c r="E231" i="1"/>
  <c r="F231" i="1" s="1"/>
  <c r="G231" i="1"/>
  <c r="E316" i="1"/>
  <c r="F316" i="1" s="1"/>
  <c r="G316" i="1"/>
  <c r="E16" i="1"/>
  <c r="F16" i="1" s="1"/>
  <c r="G16" i="1"/>
  <c r="E337" i="1"/>
  <c r="F337" i="1" s="1"/>
  <c r="G337" i="1"/>
  <c r="E87" i="1"/>
  <c r="F87" i="1" s="1"/>
  <c r="G87" i="1"/>
  <c r="E271" i="1"/>
  <c r="F271" i="1" s="1"/>
  <c r="G271" i="1"/>
  <c r="E22" i="1"/>
  <c r="F22" i="1" s="1"/>
  <c r="G22" i="1"/>
  <c r="E295" i="1"/>
  <c r="F295" i="1" s="1"/>
  <c r="G295" i="1"/>
  <c r="E199" i="1"/>
  <c r="F199" i="1" s="1"/>
  <c r="G199" i="1"/>
  <c r="E206" i="1"/>
  <c r="F206" i="1" s="1"/>
  <c r="G206" i="1"/>
  <c r="E256" i="1"/>
  <c r="F256" i="1" s="1"/>
  <c r="G256" i="1"/>
  <c r="E351" i="1"/>
  <c r="F351" i="1" s="1"/>
  <c r="G351" i="1"/>
  <c r="E160" i="1"/>
  <c r="F160" i="1" s="1"/>
  <c r="G160" i="1"/>
  <c r="E30" i="1"/>
  <c r="F30" i="1" s="1"/>
  <c r="G30" i="1"/>
  <c r="E88" i="1"/>
  <c r="F88" i="1" s="1"/>
  <c r="G88" i="1"/>
  <c r="E201" i="1"/>
  <c r="F201" i="1" s="1"/>
  <c r="G201" i="1"/>
  <c r="E171" i="1"/>
  <c r="F171" i="1" s="1"/>
  <c r="G171" i="1"/>
  <c r="E297" i="1"/>
  <c r="F297" i="1" s="1"/>
  <c r="G297" i="1"/>
  <c r="E9" i="1"/>
  <c r="F9" i="1" s="1"/>
  <c r="G9" i="1"/>
  <c r="E81" i="1"/>
  <c r="F81" i="1" s="1"/>
  <c r="G81" i="1"/>
  <c r="E107" i="1"/>
  <c r="F107" i="1" s="1"/>
  <c r="G107" i="1"/>
  <c r="E145" i="1"/>
  <c r="F145" i="1" s="1"/>
  <c r="G145" i="1"/>
  <c r="E115" i="1"/>
  <c r="F115" i="1" s="1"/>
  <c r="G115" i="1"/>
  <c r="E29" i="1"/>
  <c r="F29" i="1" s="1"/>
  <c r="G29" i="1"/>
  <c r="E27" i="1"/>
  <c r="F27" i="1" s="1"/>
  <c r="G27" i="1"/>
  <c r="E259" i="1"/>
  <c r="F259" i="1" s="1"/>
  <c r="G259" i="1"/>
  <c r="E356" i="1"/>
  <c r="F356" i="1" s="1"/>
  <c r="E190" i="1"/>
  <c r="F190" i="1" s="1"/>
  <c r="G190" i="1"/>
  <c r="E242" i="1"/>
  <c r="F242" i="1" s="1"/>
  <c r="G242" i="1"/>
  <c r="E220" i="1"/>
  <c r="F220" i="1" s="1"/>
  <c r="G220" i="1"/>
  <c r="E274" i="1"/>
  <c r="F274" i="1" s="1"/>
  <c r="G274" i="1"/>
  <c r="E106" i="1"/>
  <c r="F106" i="1" s="1"/>
  <c r="G106" i="1"/>
  <c r="E323" i="1"/>
  <c r="F323" i="1" s="1"/>
  <c r="G323" i="1"/>
  <c r="E46" i="1"/>
  <c r="F46" i="1" s="1"/>
  <c r="G46" i="1"/>
  <c r="E241" i="1"/>
  <c r="F241" i="1" s="1"/>
  <c r="G241" i="1"/>
  <c r="E237" i="1"/>
  <c r="F237" i="1" s="1"/>
  <c r="G237" i="1"/>
  <c r="E233" i="1"/>
  <c r="F233" i="1" s="1"/>
  <c r="G233" i="1"/>
  <c r="E174" i="1"/>
  <c r="F174" i="1" s="1"/>
  <c r="G174" i="1"/>
  <c r="E80" i="1"/>
  <c r="F80" i="1" s="1"/>
  <c r="G80" i="1"/>
  <c r="E213" i="1"/>
  <c r="F213" i="1" s="1"/>
  <c r="G213" i="1"/>
  <c r="E283" i="1"/>
  <c r="F283" i="1" s="1"/>
  <c r="G283" i="1"/>
  <c r="E183" i="1"/>
  <c r="F183" i="1" s="1"/>
  <c r="G183" i="1"/>
  <c r="E173" i="1"/>
  <c r="F173" i="1" s="1"/>
  <c r="G173" i="1"/>
  <c r="E343" i="1"/>
  <c r="F343" i="1" s="1"/>
  <c r="G343" i="1"/>
  <c r="E266" i="1"/>
  <c r="F266" i="1" s="1"/>
  <c r="G266" i="1"/>
  <c r="E24" i="1"/>
  <c r="F24" i="1" s="1"/>
  <c r="G24" i="1"/>
  <c r="E32" i="1"/>
  <c r="F32" i="1" s="1"/>
  <c r="G32" i="1"/>
  <c r="E136" i="1"/>
  <c r="F136" i="1" s="1"/>
  <c r="G136" i="1"/>
  <c r="E47" i="1"/>
  <c r="F47" i="1" s="1"/>
  <c r="G47" i="1"/>
  <c r="E320" i="1"/>
  <c r="F320" i="1" s="1"/>
  <c r="G320" i="1"/>
  <c r="E78" i="1"/>
  <c r="F78" i="1" s="1"/>
  <c r="G78" i="1"/>
  <c r="E104" i="1"/>
  <c r="F104" i="1" s="1"/>
  <c r="G104" i="1"/>
  <c r="E45" i="1"/>
  <c r="F45" i="1" s="1"/>
  <c r="G45" i="1"/>
  <c r="E230" i="1"/>
  <c r="F230" i="1" s="1"/>
  <c r="G230" i="1"/>
  <c r="E85" i="1"/>
  <c r="F85" i="1" s="1"/>
  <c r="G85" i="1"/>
  <c r="E318" i="1"/>
  <c r="F318" i="1" s="1"/>
  <c r="G318" i="1"/>
  <c r="E143" i="1"/>
  <c r="F143" i="1" s="1"/>
  <c r="G143" i="1"/>
  <c r="E314" i="1"/>
  <c r="F314" i="1" s="1"/>
  <c r="G314" i="1"/>
  <c r="E258" i="1"/>
  <c r="F258" i="1" s="1"/>
  <c r="G258" i="1"/>
  <c r="E188" i="1"/>
  <c r="F188" i="1" s="1"/>
  <c r="G188" i="1"/>
  <c r="E349" i="1"/>
  <c r="F349" i="1" s="1"/>
  <c r="G349" i="1"/>
  <c r="E75" i="1"/>
  <c r="F75" i="1" s="1"/>
  <c r="G75" i="1"/>
  <c r="E355" i="1"/>
  <c r="F355" i="1" s="1"/>
  <c r="G355" i="1"/>
  <c r="E153" i="1"/>
  <c r="F153" i="1" s="1"/>
  <c r="G153" i="1"/>
  <c r="E203" i="1"/>
  <c r="F203" i="1" s="1"/>
  <c r="G203" i="1"/>
  <c r="E227" i="1"/>
  <c r="F227" i="1" s="1"/>
  <c r="G227" i="1"/>
  <c r="E182" i="1"/>
  <c r="F182" i="1" s="1"/>
  <c r="G182" i="1"/>
  <c r="E284" i="1"/>
  <c r="F284" i="1" s="1"/>
  <c r="G284" i="1"/>
  <c r="E148" i="1"/>
  <c r="F148" i="1" s="1"/>
  <c r="G148" i="1"/>
  <c r="E18" i="1"/>
  <c r="F18" i="1" s="1"/>
  <c r="G18" i="1"/>
  <c r="E317" i="1"/>
  <c r="F317" i="1" s="1"/>
  <c r="G317" i="1"/>
  <c r="E133" i="1"/>
  <c r="F133" i="1" s="1"/>
  <c r="G133" i="1"/>
  <c r="E86" i="1"/>
  <c r="F86" i="1" s="1"/>
  <c r="G86" i="1"/>
  <c r="E77" i="1"/>
  <c r="F77" i="1" s="1"/>
  <c r="G77" i="1"/>
  <c r="E117" i="1"/>
  <c r="F117" i="1" s="1"/>
  <c r="G117" i="1"/>
  <c r="E287" i="1"/>
  <c r="F287" i="1" s="1"/>
  <c r="G287" i="1"/>
  <c r="E240" i="1"/>
  <c r="F240" i="1" s="1"/>
  <c r="G240" i="1"/>
  <c r="E184" i="1"/>
  <c r="F184" i="1" s="1"/>
  <c r="G184" i="1"/>
  <c r="E49" i="1"/>
  <c r="F49" i="1" s="1"/>
  <c r="G49" i="1"/>
  <c r="E353" i="1"/>
  <c r="F353" i="1" s="1"/>
  <c r="G353" i="1"/>
  <c r="E221" i="1"/>
  <c r="F221" i="1" s="1"/>
  <c r="G221" i="1"/>
  <c r="E31" i="1"/>
  <c r="F31" i="1" s="1"/>
  <c r="G31" i="1"/>
  <c r="E39" i="1"/>
  <c r="F39" i="1" s="1"/>
  <c r="G39" i="1"/>
  <c r="E58" i="1"/>
  <c r="F58" i="1" s="1"/>
  <c r="G58" i="1"/>
  <c r="E251" i="1"/>
  <c r="F251" i="1" s="1"/>
  <c r="G251" i="1"/>
  <c r="E61" i="1"/>
  <c r="F61" i="1" s="1"/>
  <c r="G61" i="1"/>
  <c r="E359" i="1"/>
  <c r="E209" i="1"/>
  <c r="F209" i="1" s="1"/>
  <c r="G209" i="1"/>
  <c r="E5" i="1"/>
  <c r="F5" i="1" s="1"/>
  <c r="G5" i="1"/>
  <c r="E195" i="1"/>
  <c r="F195" i="1" s="1"/>
  <c r="G195" i="1"/>
  <c r="E7" i="1"/>
  <c r="F7" i="1" s="1"/>
  <c r="G7" i="1"/>
  <c r="E211" i="1"/>
  <c r="F211" i="1" s="1"/>
  <c r="G211" i="1"/>
  <c r="E109" i="1"/>
  <c r="F109" i="1" s="1"/>
  <c r="G109" i="1"/>
  <c r="E57" i="1"/>
  <c r="F57" i="1" s="1"/>
  <c r="G57" i="1"/>
  <c r="E123" i="1"/>
  <c r="F123" i="1" s="1"/>
  <c r="G123" i="1"/>
  <c r="E37" i="1"/>
  <c r="F37" i="1" s="1"/>
  <c r="G37" i="1"/>
  <c r="E254" i="1"/>
  <c r="F254" i="1" s="1"/>
  <c r="G254" i="1"/>
  <c r="E338" i="1"/>
  <c r="F338" i="1" s="1"/>
  <c r="G338" i="1"/>
  <c r="E292" i="1"/>
  <c r="F292" i="1" s="1"/>
  <c r="G292" i="1"/>
  <c r="E354" i="1"/>
  <c r="F354" i="1" s="1"/>
  <c r="G354" i="1"/>
  <c r="E202" i="1"/>
  <c r="F202" i="1" s="1"/>
  <c r="G202" i="1"/>
  <c r="E12" i="1"/>
  <c r="F12" i="1" s="1"/>
  <c r="G12" i="1"/>
  <c r="E142" i="1"/>
  <c r="F142" i="1" s="1"/>
  <c r="G142" i="1"/>
  <c r="E114" i="1"/>
  <c r="F114" i="1" s="1"/>
  <c r="G114" i="1"/>
  <c r="E325" i="1"/>
  <c r="F325" i="1" s="1"/>
  <c r="G325" i="1"/>
  <c r="E346" i="1"/>
  <c r="F346" i="1" s="1"/>
  <c r="G346" i="1"/>
  <c r="E270" i="1"/>
  <c r="F270" i="1" s="1"/>
  <c r="G270" i="1"/>
  <c r="E144" i="1"/>
  <c r="F144" i="1" s="1"/>
  <c r="G144" i="1"/>
  <c r="E6" i="1"/>
  <c r="F6" i="1" s="1"/>
  <c r="G6" i="1"/>
  <c r="E69" i="1"/>
  <c r="F69" i="1" s="1"/>
  <c r="G69" i="1"/>
  <c r="E263" i="1"/>
  <c r="F263" i="1" s="1"/>
  <c r="G263" i="1"/>
  <c r="E14" i="1"/>
  <c r="F14" i="1" s="1"/>
  <c r="G14" i="1"/>
  <c r="E56" i="1"/>
  <c r="F56" i="1" s="1"/>
  <c r="G56" i="1"/>
  <c r="E244" i="1"/>
  <c r="F244" i="1" s="1"/>
  <c r="G244" i="1"/>
  <c r="E112" i="1"/>
  <c r="F112" i="1" s="1"/>
  <c r="G112" i="1"/>
  <c r="E216" i="1"/>
  <c r="F216" i="1" s="1"/>
  <c r="G216" i="1"/>
  <c r="E243" i="1"/>
  <c r="F243" i="1" s="1"/>
  <c r="G243" i="1"/>
  <c r="E207" i="1"/>
  <c r="F207" i="1" s="1"/>
  <c r="G207" i="1"/>
  <c r="E262" i="1"/>
  <c r="F262" i="1" s="1"/>
  <c r="G262" i="1"/>
  <c r="E176" i="1"/>
  <c r="F176" i="1" s="1"/>
  <c r="G176" i="1"/>
  <c r="E232" i="1"/>
  <c r="F232" i="1" s="1"/>
  <c r="G232" i="1"/>
  <c r="E127" i="1"/>
  <c r="F127" i="1" s="1"/>
  <c r="G127" i="1"/>
  <c r="E2" i="1"/>
  <c r="F2" i="1" s="1"/>
  <c r="E93" i="1"/>
  <c r="F93" i="1" s="1"/>
  <c r="G93" i="1"/>
  <c r="E350" i="1"/>
  <c r="F350" i="1" s="1"/>
  <c r="G350" i="1"/>
  <c r="E151" i="1"/>
  <c r="F151" i="1" s="1"/>
  <c r="G151" i="1"/>
  <c r="E169" i="1"/>
  <c r="F169" i="1" s="1"/>
  <c r="G169" i="1"/>
  <c r="E33" i="1"/>
  <c r="F33" i="1" s="1"/>
  <c r="G33" i="1"/>
  <c r="E122" i="1"/>
  <c r="F122" i="1" s="1"/>
  <c r="G122" i="1"/>
  <c r="E4" i="1"/>
  <c r="F4" i="1" s="1"/>
  <c r="G4" i="1"/>
  <c r="E141" i="1"/>
  <c r="F141" i="1" s="1"/>
  <c r="G141" i="1"/>
  <c r="E66" i="1"/>
  <c r="F66" i="1" s="1"/>
  <c r="G66" i="1"/>
  <c r="E185" i="1"/>
  <c r="F185" i="1" s="1"/>
  <c r="G185" i="1"/>
  <c r="E281" i="1"/>
  <c r="F281" i="1" s="1"/>
  <c r="G281" i="1"/>
  <c r="E299" i="1"/>
  <c r="F299" i="1" s="1"/>
  <c r="G299" i="1"/>
  <c r="E313" i="1"/>
  <c r="F313" i="1" s="1"/>
  <c r="G313" i="1"/>
  <c r="E307" i="1"/>
  <c r="F307" i="1" s="1"/>
  <c r="G307" i="1"/>
  <c r="E197" i="1"/>
  <c r="F197" i="1" s="1"/>
  <c r="G197" i="1"/>
  <c r="E23" i="1"/>
  <c r="F23" i="1" s="1"/>
  <c r="G23" i="1"/>
  <c r="E219" i="1"/>
  <c r="F219" i="1" s="1"/>
  <c r="G219" i="1"/>
  <c r="E125" i="1"/>
  <c r="F125" i="1" s="1"/>
  <c r="G125" i="1"/>
  <c r="E35" i="1"/>
  <c r="F35" i="1" s="1"/>
  <c r="G35" i="1"/>
  <c r="E291" i="1"/>
  <c r="F291" i="1" s="1"/>
  <c r="G291" i="1"/>
  <c r="E65" i="1"/>
  <c r="F65" i="1" s="1"/>
  <c r="G65" i="1"/>
  <c r="E331" i="1"/>
  <c r="F331" i="1" s="1"/>
  <c r="G331" i="1"/>
  <c r="E282" i="1"/>
  <c r="F282" i="1" s="1"/>
  <c r="G282" i="1"/>
  <c r="E156" i="1"/>
  <c r="F156" i="1" s="1"/>
  <c r="G156" i="1"/>
  <c r="E222" i="1"/>
  <c r="F222" i="1" s="1"/>
  <c r="G222" i="1"/>
  <c r="E91" i="1"/>
  <c r="F91" i="1" s="1"/>
  <c r="G91" i="1"/>
  <c r="E249" i="1"/>
  <c r="F249" i="1" s="1"/>
  <c r="G249" i="1"/>
  <c r="E84" i="1"/>
  <c r="F84" i="1" s="1"/>
  <c r="G84" i="1"/>
  <c r="E342" i="1"/>
  <c r="F342" i="1" s="1"/>
  <c r="G342" i="1"/>
  <c r="E208" i="1"/>
  <c r="F208" i="1" s="1"/>
  <c r="G208" i="1"/>
  <c r="E94" i="1"/>
  <c r="F94" i="1" s="1"/>
  <c r="G94" i="1"/>
  <c r="E157" i="1"/>
  <c r="F157" i="1" s="1"/>
  <c r="G157" i="1"/>
  <c r="E335" i="1"/>
  <c r="F335" i="1" s="1"/>
  <c r="G335" i="1"/>
  <c r="E134" i="1"/>
  <c r="F134" i="1" s="1"/>
  <c r="G134" i="1"/>
  <c r="E128" i="1"/>
  <c r="F128" i="1" s="1"/>
  <c r="G128" i="1"/>
  <c r="E253" i="1"/>
  <c r="F253" i="1" s="1"/>
  <c r="G253" i="1"/>
  <c r="E200" i="1"/>
  <c r="F200" i="1" s="1"/>
  <c r="G200" i="1"/>
  <c r="E280" i="1"/>
  <c r="F280" i="1" s="1"/>
  <c r="G280" i="1"/>
  <c r="E13" i="1"/>
  <c r="F13" i="1" s="1"/>
  <c r="G13" i="1"/>
  <c r="E327" i="1"/>
  <c r="F327" i="1" s="1"/>
  <c r="G327" i="1"/>
  <c r="E119" i="1"/>
  <c r="F119" i="1" s="1"/>
  <c r="G119" i="1"/>
  <c r="E275" i="1"/>
  <c r="F275" i="1" s="1"/>
  <c r="G275" i="1"/>
  <c r="E312" i="1"/>
  <c r="F312" i="1" s="1"/>
  <c r="G312" i="1"/>
  <c r="E40" i="1"/>
  <c r="F40" i="1" s="1"/>
  <c r="G40" i="1"/>
  <c r="E248" i="1"/>
  <c r="F248" i="1" s="1"/>
  <c r="G248" i="1"/>
  <c r="E303" i="1"/>
  <c r="F303" i="1" s="1"/>
  <c r="G303" i="1"/>
  <c r="E264" i="1"/>
  <c r="F264" i="1" s="1"/>
  <c r="G264" i="1"/>
  <c r="E192" i="1"/>
  <c r="F192" i="1" s="1"/>
  <c r="G192" i="1"/>
  <c r="E59" i="1"/>
  <c r="F59" i="1" s="1"/>
  <c r="G59" i="1"/>
  <c r="E67" i="1"/>
  <c r="F67" i="1" s="1"/>
  <c r="G67" i="1"/>
  <c r="E186" i="1"/>
  <c r="F186" i="1" s="1"/>
  <c r="G186" i="1"/>
  <c r="E68" i="1"/>
  <c r="F68" i="1" s="1"/>
  <c r="G68" i="1"/>
  <c r="E97" i="1"/>
  <c r="F97" i="1" s="1"/>
  <c r="G97" i="1"/>
  <c r="E130" i="1"/>
  <c r="F130" i="1" s="1"/>
  <c r="G130" i="1"/>
  <c r="E193" i="1"/>
  <c r="F193" i="1" s="1"/>
  <c r="G193" i="1"/>
  <c r="E34" i="1"/>
  <c r="F34" i="1" s="1"/>
  <c r="G34" i="1"/>
  <c r="E44" i="1"/>
  <c r="F44" i="1" s="1"/>
  <c r="G44" i="1"/>
  <c r="E42" i="1"/>
  <c r="F42" i="1" s="1"/>
  <c r="G42" i="1"/>
  <c r="E52" i="1"/>
  <c r="F52" i="1" s="1"/>
  <c r="G52" i="1"/>
  <c r="E269" i="1"/>
  <c r="F269" i="1" s="1"/>
  <c r="G269" i="1"/>
  <c r="E321" i="1"/>
  <c r="F321" i="1" s="1"/>
  <c r="G321" i="1"/>
  <c r="E315" i="1"/>
  <c r="F315" i="1" s="1"/>
  <c r="G315" i="1"/>
  <c r="E205" i="1"/>
  <c r="F205" i="1" s="1"/>
  <c r="G205" i="1"/>
  <c r="E177" i="1"/>
  <c r="F177" i="1" s="1"/>
  <c r="G177" i="1"/>
  <c r="E139" i="1"/>
  <c r="F139" i="1" s="1"/>
  <c r="G139" i="1"/>
  <c r="E15" i="1"/>
  <c r="F15" i="1" s="1"/>
  <c r="G15" i="1"/>
  <c r="E155" i="1"/>
  <c r="F155" i="1" s="1"/>
  <c r="G155" i="1"/>
  <c r="E99" i="1"/>
  <c r="F99" i="1" s="1"/>
  <c r="G99" i="1"/>
  <c r="E300" i="1"/>
  <c r="F300" i="1" s="1"/>
  <c r="G300" i="1"/>
  <c r="E294" i="1"/>
  <c r="F294" i="1" s="1"/>
  <c r="G294" i="1"/>
  <c r="E20" i="1"/>
  <c r="F20" i="1" s="1"/>
  <c r="G20" i="1"/>
  <c r="E170" i="1"/>
  <c r="F170" i="1" s="1"/>
  <c r="G170" i="1"/>
  <c r="E252" i="1"/>
  <c r="F252" i="1" s="1"/>
  <c r="G252" i="1"/>
  <c r="E95" i="1"/>
  <c r="F95" i="1" s="1"/>
  <c r="G95" i="1"/>
  <c r="E225" i="1"/>
  <c r="F225" i="1" s="1"/>
  <c r="G225" i="1"/>
  <c r="E198" i="1"/>
  <c r="F198" i="1" s="1"/>
  <c r="G198" i="1"/>
  <c r="E309" i="1"/>
  <c r="F309" i="1" s="1"/>
  <c r="G309" i="1"/>
  <c r="E48" i="1"/>
  <c r="F48" i="1" s="1"/>
  <c r="G48" i="1"/>
  <c r="E246" i="1"/>
  <c r="F246" i="1" s="1"/>
  <c r="G246" i="1"/>
  <c r="E210" i="1"/>
  <c r="F210" i="1" s="1"/>
  <c r="G210" i="1"/>
  <c r="E102" i="1"/>
  <c r="F102" i="1" s="1"/>
  <c r="G102" i="1"/>
  <c r="E272" i="1"/>
  <c r="F272" i="1" s="1"/>
  <c r="G272" i="1"/>
  <c r="E290" i="1"/>
  <c r="F290" i="1" s="1"/>
  <c r="G290" i="1"/>
  <c r="E293" i="1"/>
  <c r="F293" i="1" s="1"/>
  <c r="G293" i="1"/>
  <c r="E96" i="1"/>
  <c r="F96" i="1" s="1"/>
  <c r="G96" i="1"/>
  <c r="E8" i="1"/>
  <c r="F8" i="1" s="1"/>
  <c r="G8" i="1"/>
  <c r="E301" i="1"/>
  <c r="F301" i="1" s="1"/>
  <c r="G301" i="1"/>
  <c r="E79" i="1"/>
  <c r="F79" i="1" s="1"/>
  <c r="G79" i="1"/>
  <c r="E344" i="1"/>
  <c r="F344" i="1" s="1"/>
  <c r="G344" i="1"/>
  <c r="E70" i="1"/>
  <c r="F70" i="1" s="1"/>
  <c r="G70" i="1"/>
  <c r="E296" i="1"/>
  <c r="F296" i="1" s="1"/>
  <c r="G296" i="1"/>
  <c r="E288" i="1"/>
  <c r="F288" i="1" s="1"/>
  <c r="G288" i="1"/>
  <c r="E25" i="1"/>
  <c r="F25" i="1" s="1"/>
  <c r="G25" i="1"/>
  <c r="E21" i="1"/>
  <c r="F21" i="1" s="1"/>
  <c r="G21" i="1"/>
  <c r="E250" i="1"/>
  <c r="F250" i="1" s="1"/>
  <c r="G250" i="1"/>
  <c r="E132" i="1"/>
  <c r="F132" i="1" s="1"/>
  <c r="G132" i="1"/>
  <c r="E83" i="1"/>
  <c r="F83" i="1" s="1"/>
  <c r="G83" i="1"/>
  <c r="E194" i="1"/>
  <c r="F194" i="1" s="1"/>
  <c r="G194" i="1"/>
  <c r="E305" i="1"/>
  <c r="F305" i="1" s="1"/>
  <c r="G305" i="1"/>
  <c r="E138" i="1"/>
  <c r="F138" i="1" s="1"/>
  <c r="G138" i="1"/>
  <c r="E116" i="1"/>
  <c r="F116" i="1" s="1"/>
  <c r="G116" i="1"/>
  <c r="E146" i="1"/>
  <c r="F146" i="1" s="1"/>
  <c r="G146" i="1"/>
  <c r="E124" i="1"/>
  <c r="F124" i="1" s="1"/>
  <c r="G124" i="1"/>
  <c r="E341" i="1"/>
  <c r="F341" i="1" s="1"/>
  <c r="G341" i="1"/>
  <c r="E50" i="1"/>
  <c r="F50" i="1" s="1"/>
  <c r="G50" i="1"/>
  <c r="E60" i="1"/>
  <c r="F60" i="1" s="1"/>
  <c r="G60" i="1"/>
  <c r="E277" i="1"/>
  <c r="F277" i="1" s="1"/>
  <c r="G277" i="1"/>
  <c r="E17" i="1"/>
  <c r="F17" i="1" s="1"/>
  <c r="G17" i="1"/>
  <c r="E235" i="1"/>
  <c r="F235" i="1" s="1"/>
  <c r="G235" i="1"/>
  <c r="E257" i="1"/>
  <c r="F257" i="1" s="1"/>
  <c r="G257" i="1"/>
  <c r="E161" i="1"/>
  <c r="F161" i="1" s="1"/>
  <c r="G161" i="1"/>
  <c r="E347" i="1"/>
  <c r="F347" i="1" s="1"/>
  <c r="G347" i="1"/>
  <c r="E285" i="1"/>
  <c r="F285" i="1" s="1"/>
  <c r="G285" i="1"/>
  <c r="E358" i="1"/>
  <c r="F358" i="1" s="1"/>
  <c r="G358" i="1"/>
  <c r="E164" i="1"/>
  <c r="F164" i="1" s="1"/>
  <c r="G164" i="1"/>
  <c r="E147" i="1"/>
  <c r="F147" i="1" s="1"/>
  <c r="G147" i="1"/>
  <c r="E53" i="1"/>
  <c r="F53" i="1" s="1"/>
  <c r="G53" i="1"/>
  <c r="E175" i="1"/>
  <c r="F175" i="1" s="1"/>
  <c r="G175" i="1"/>
  <c r="E131" i="1"/>
  <c r="F131" i="1" s="1"/>
  <c r="G131" i="1"/>
  <c r="E273" i="1"/>
  <c r="F273" i="1" s="1"/>
  <c r="G273" i="1"/>
  <c r="E110" i="1"/>
  <c r="F110" i="1" s="1"/>
  <c r="G110" i="1"/>
  <c r="E120" i="1"/>
  <c r="F120" i="1" s="1"/>
  <c r="G120" i="1"/>
  <c r="E334" i="1"/>
  <c r="F334" i="1" s="1"/>
  <c r="G334" i="1"/>
  <c r="E108" i="1"/>
  <c r="F108" i="1" s="1"/>
  <c r="G108" i="1"/>
  <c r="E278" i="1"/>
  <c r="F278" i="1" s="1"/>
  <c r="G278" i="1"/>
  <c r="E336" i="1"/>
  <c r="F336" i="1" s="1"/>
  <c r="G336" i="1"/>
  <c r="E340" i="1"/>
  <c r="F340" i="1" s="1"/>
  <c r="G340" i="1"/>
  <c r="E180" i="1"/>
  <c r="F180" i="1" s="1"/>
  <c r="G180" i="1"/>
  <c r="E224" i="1"/>
  <c r="F224" i="1" s="1"/>
  <c r="G224" i="1"/>
  <c r="E328" i="1"/>
  <c r="F328" i="1" s="1"/>
  <c r="G328" i="1"/>
  <c r="E214" i="1"/>
  <c r="F214" i="1" s="1"/>
  <c r="G214" i="1"/>
  <c r="E152" i="1"/>
  <c r="F152" i="1" s="1"/>
  <c r="G152" i="1"/>
  <c r="E310" i="1"/>
  <c r="F310" i="1" s="1"/>
  <c r="G310" i="1"/>
  <c r="E168" i="1"/>
  <c r="F168" i="1" s="1"/>
  <c r="G168" i="1"/>
  <c r="E319" i="1"/>
  <c r="F319" i="1" s="1"/>
  <c r="G319" i="1"/>
  <c r="E149" i="1"/>
  <c r="F149" i="1" s="1"/>
  <c r="G149" i="1"/>
  <c r="R17" i="1" l="1"/>
  <c r="R18" i="1" s="1"/>
  <c r="F359" i="1"/>
  <c r="N5" i="1" s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<sst xmlns="http://schemas.openxmlformats.org/spreadsheetml/2006/main" count="29" uniqueCount="29">
  <si>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SmallerContest</t>
  </si>
  <si>
    <t>PDFPredict</t>
  </si>
  <si>
    <t>Difference</t>
  </si>
  <si>
    <t>Total Difference</t>
  </si>
  <si>
    <t>Total Results</t>
  </si>
  <si>
    <t>Date</t>
  </si>
  <si>
    <t>ContestNumber</t>
  </si>
  <si>
    <t>alpha</t>
  </si>
  <si>
    <t>beta</t>
  </si>
  <si>
    <t>Offset</t>
  </si>
  <si>
    <t>SquaredDif</t>
  </si>
  <si>
    <t>Total Squared Dif</t>
  </si>
  <si>
    <t>SumPDF</t>
  </si>
  <si>
    <t>ABSDifference</t>
  </si>
  <si>
    <t>Predicted</t>
  </si>
  <si>
    <t>Reported</t>
  </si>
  <si>
    <t>Reported/Expected</t>
  </si>
  <si>
    <t>Average Reported</t>
  </si>
  <si>
    <t>Total Sum of Squares</t>
  </si>
  <si>
    <t>Residual Sum of Squares</t>
  </si>
  <si>
    <t>R^2</t>
  </si>
  <si>
    <t xml:space="preserve">Mean Absolute Percentage Errror: </t>
  </si>
  <si>
    <t>heightInterval/2</t>
  </si>
  <si>
    <t>Number in interval</t>
  </si>
  <si>
    <t>Percent in interval</t>
  </si>
  <si>
    <t>(Reported - Expected) / Reported</t>
  </si>
  <si>
    <t>Confidence Interval (95%)</t>
  </si>
  <si>
    <t>Upper Confidence</t>
  </si>
  <si>
    <t>Lower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</si>
</sst>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DisplacedFreschet!$B$1</c:f>
              <c:strCache>
                <c:ptCount val="1"/>
                <c:pt idx="0">
                  <c:v>Reported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DisplacedFreschet!$A$2:$A$419</c:f>
              <c:numCache>
                <c:formatCode>General</c:formatCode>
                <c:ptCount val="4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</c:numCache>
            </c:numRef>
          </c:xVal>
          <c:yVal>
            <c:numRef>
              <c:f>DisplacedFreschet!$B$2:$B$419</c:f>
              <c:numCache>
                <c:formatCode>General</c:formatCode>
                <c:ptCount val="418"/>
                <c:pt idx="0">
                  <c:v>80630</c:v>
                </c:pt>
                <c:pt idx="1">
                  <c:v>101503</c:v>
                </c:pt>
                <c:pt idx="2">
                  <c:v>91477</c:v>
                </c:pt>
                <c:pt idx="3">
                  <c:v>107134</c:v>
                </c:pt>
                <c:pt idx="4">
                  <c:v>153880</c:v>
                </c:pt>
                <c:pt idx="5">
                  <c:v>137586</c:v>
                </c:pt>
                <c:pt idx="6">
                  <c:v>132726</c:v>
                </c:pt>
                <c:pt idx="7">
                  <c:v>169484</c:v>
                </c:pt>
                <c:pt idx="8">
                  <c:v>205880</c:v>
                </c:pt>
                <c:pt idx="9">
                  <c:v>209609</c:v>
                </c:pt>
                <c:pt idx="10">
                  <c:v>222197</c:v>
                </c:pt>
                <c:pt idx="11">
                  <c:v>220950</c:v>
                </c:pt>
                <c:pt idx="12">
                  <c:v>280622</c:v>
                </c:pt>
                <c:pt idx="13">
                  <c:v>243964</c:v>
                </c:pt>
                <c:pt idx="14">
                  <c:v>273727</c:v>
                </c:pt>
                <c:pt idx="15">
                  <c:v>241489</c:v>
                </c:pt>
                <c:pt idx="16">
                  <c:v>269929</c:v>
                </c:pt>
                <c:pt idx="17">
                  <c:v>258038</c:v>
                </c:pt>
                <c:pt idx="18">
                  <c:v>276404</c:v>
                </c:pt>
                <c:pt idx="19">
                  <c:v>302348</c:v>
                </c:pt>
                <c:pt idx="20">
                  <c:v>331844</c:v>
                </c:pt>
                <c:pt idx="21">
                  <c:v>296968</c:v>
                </c:pt>
                <c:pt idx="22">
                  <c:v>313220</c:v>
                </c:pt>
                <c:pt idx="23">
                  <c:v>294687</c:v>
                </c:pt>
                <c:pt idx="24">
                  <c:v>341314</c:v>
                </c:pt>
                <c:pt idx="25">
                  <c:v>351663</c:v>
                </c:pt>
                <c:pt idx="26">
                  <c:v>361908</c:v>
                </c:pt>
                <c:pt idx="27">
                  <c:v>358176</c:v>
                </c:pt>
                <c:pt idx="28">
                  <c:v>359679</c:v>
                </c:pt>
                <c:pt idx="29">
                  <c:v>319698</c:v>
                </c:pt>
                <c:pt idx="30">
                  <c:v>311018</c:v>
                </c:pt>
                <c:pt idx="31">
                  <c:v>288228</c:v>
                </c:pt>
                <c:pt idx="32">
                  <c:v>336236</c:v>
                </c:pt>
                <c:pt idx="33">
                  <c:v>305372</c:v>
                </c:pt>
                <c:pt idx="34">
                  <c:v>304830</c:v>
                </c:pt>
                <c:pt idx="35">
                  <c:v>278826</c:v>
                </c:pt>
                <c:pt idx="36">
                  <c:v>269885</c:v>
                </c:pt>
                <c:pt idx="37">
                  <c:v>277471</c:v>
                </c:pt>
                <c:pt idx="38">
                  <c:v>261521</c:v>
                </c:pt>
                <c:pt idx="39">
                  <c:v>287836</c:v>
                </c:pt>
                <c:pt idx="40">
                  <c:v>289721</c:v>
                </c:pt>
                <c:pt idx="41">
                  <c:v>342003</c:v>
                </c:pt>
                <c:pt idx="42">
                  <c:v>265238</c:v>
                </c:pt>
                <c:pt idx="43">
                  <c:v>282327</c:v>
                </c:pt>
                <c:pt idx="44">
                  <c:v>273306</c:v>
                </c:pt>
                <c:pt idx="45">
                  <c:v>278731</c:v>
                </c:pt>
                <c:pt idx="46">
                  <c:v>306356</c:v>
                </c:pt>
                <c:pt idx="47">
                  <c:v>277576</c:v>
                </c:pt>
                <c:pt idx="48">
                  <c:v>250674</c:v>
                </c:pt>
                <c:pt idx="49">
                  <c:v>255907</c:v>
                </c:pt>
                <c:pt idx="50">
                  <c:v>248363</c:v>
                </c:pt>
                <c:pt idx="51">
                  <c:v>250413</c:v>
                </c:pt>
                <c:pt idx="52">
                  <c:v>251094</c:v>
                </c:pt>
                <c:pt idx="53">
                  <c:v>240137</c:v>
                </c:pt>
                <c:pt idx="54">
                  <c:v>257304</c:v>
                </c:pt>
                <c:pt idx="55">
                  <c:v>240018</c:v>
                </c:pt>
                <c:pt idx="56">
                  <c:v>203730</c:v>
                </c:pt>
                <c:pt idx="57">
                  <c:v>229895</c:v>
                </c:pt>
                <c:pt idx="58">
                  <c:v>218595</c:v>
                </c:pt>
                <c:pt idx="59">
                  <c:v>218595</c:v>
                </c:pt>
                <c:pt idx="60">
                  <c:v>207473</c:v>
                </c:pt>
                <c:pt idx="61">
                  <c:v>201799</c:v>
                </c:pt>
                <c:pt idx="62">
                  <c:v>208884</c:v>
                </c:pt>
                <c:pt idx="63">
                  <c:v>226349</c:v>
                </c:pt>
                <c:pt idx="64">
                  <c:v>192049</c:v>
                </c:pt>
                <c:pt idx="65">
                  <c:v>179436</c:v>
                </c:pt>
                <c:pt idx="66">
                  <c:v>185406</c:v>
                </c:pt>
                <c:pt idx="67">
                  <c:v>202855</c:v>
                </c:pt>
                <c:pt idx="68">
                  <c:v>217856</c:v>
                </c:pt>
                <c:pt idx="69">
                  <c:v>169071</c:v>
                </c:pt>
                <c:pt idx="70">
                  <c:v>179830</c:v>
                </c:pt>
                <c:pt idx="71">
                  <c:v>156311</c:v>
                </c:pt>
                <c:pt idx="72">
                  <c:v>154987</c:v>
                </c:pt>
                <c:pt idx="73">
                  <c:v>173636</c:v>
                </c:pt>
                <c:pt idx="74">
                  <c:v>160161</c:v>
                </c:pt>
                <c:pt idx="75">
                  <c:v>156785</c:v>
                </c:pt>
                <c:pt idx="76">
                  <c:v>169066</c:v>
                </c:pt>
                <c:pt idx="77">
                  <c:v>150197</c:v>
                </c:pt>
                <c:pt idx="78">
                  <c:v>149507</c:v>
                </c:pt>
                <c:pt idx="79">
                  <c:v>165468</c:v>
                </c:pt>
                <c:pt idx="80">
                  <c:v>173696</c:v>
                </c:pt>
                <c:pt idx="81">
                  <c:v>149070</c:v>
                </c:pt>
                <c:pt idx="82">
                  <c:v>158139</c:v>
                </c:pt>
                <c:pt idx="83">
                  <c:v>135219</c:v>
                </c:pt>
                <c:pt idx="84">
                  <c:v>144648</c:v>
                </c:pt>
                <c:pt idx="85">
                  <c:v>155079</c:v>
                </c:pt>
                <c:pt idx="86">
                  <c:v>124532</c:v>
                </c:pt>
                <c:pt idx="87">
                  <c:v>129651</c:v>
                </c:pt>
                <c:pt idx="88">
                  <c:v>121356</c:v>
                </c:pt>
                <c:pt idx="89">
                  <c:v>117856</c:v>
                </c:pt>
                <c:pt idx="90">
                  <c:v>117761</c:v>
                </c:pt>
                <c:pt idx="91">
                  <c:v>141158</c:v>
                </c:pt>
                <c:pt idx="92">
                  <c:v>134210</c:v>
                </c:pt>
                <c:pt idx="93">
                  <c:v>126241</c:v>
                </c:pt>
                <c:pt idx="94">
                  <c:v>109828</c:v>
                </c:pt>
                <c:pt idx="95">
                  <c:v>114907</c:v>
                </c:pt>
                <c:pt idx="96">
                  <c:v>123255</c:v>
                </c:pt>
                <c:pt idx="97">
                  <c:v>113448</c:v>
                </c:pt>
                <c:pt idx="98">
                  <c:v>129991</c:v>
                </c:pt>
                <c:pt idx="99">
                  <c:v>107987</c:v>
                </c:pt>
                <c:pt idx="100">
                  <c:v>106681</c:v>
                </c:pt>
                <c:pt idx="101">
                  <c:v>112383</c:v>
                </c:pt>
                <c:pt idx="102">
                  <c:v>108899</c:v>
                </c:pt>
                <c:pt idx="103">
                  <c:v>102007</c:v>
                </c:pt>
                <c:pt idx="104">
                  <c:v>97955</c:v>
                </c:pt>
                <c:pt idx="105">
                  <c:v>119232</c:v>
                </c:pt>
                <c:pt idx="106">
                  <c:v>95562</c:v>
                </c:pt>
                <c:pt idx="107">
                  <c:v>97452</c:v>
                </c:pt>
                <c:pt idx="108">
                  <c:v>91548</c:v>
                </c:pt>
                <c:pt idx="109">
                  <c:v>103153</c:v>
                </c:pt>
                <c:pt idx="110">
                  <c:v>98967</c:v>
                </c:pt>
                <c:pt idx="111">
                  <c:v>88974</c:v>
                </c:pt>
                <c:pt idx="112">
                  <c:v>106652</c:v>
                </c:pt>
                <c:pt idx="113">
                  <c:v>77991</c:v>
                </c:pt>
                <c:pt idx="114">
                  <c:v>77658</c:v>
                </c:pt>
                <c:pt idx="115">
                  <c:v>95643</c:v>
                </c:pt>
                <c:pt idx="116">
                  <c:v>85817</c:v>
                </c:pt>
                <c:pt idx="117">
                  <c:v>107750</c:v>
                </c:pt>
                <c:pt idx="118">
                  <c:v>85979</c:v>
                </c:pt>
                <c:pt idx="119">
                  <c:v>76292</c:v>
                </c:pt>
                <c:pt idx="120">
                  <c:v>74458</c:v>
                </c:pt>
                <c:pt idx="121">
                  <c:v>72518</c:v>
                </c:pt>
                <c:pt idx="122">
                  <c:v>88932</c:v>
                </c:pt>
                <c:pt idx="123">
                  <c:v>74412</c:v>
                </c:pt>
                <c:pt idx="124">
                  <c:v>79446</c:v>
                </c:pt>
                <c:pt idx="125">
                  <c:v>75673</c:v>
                </c:pt>
                <c:pt idx="126">
                  <c:v>77585</c:v>
                </c:pt>
                <c:pt idx="127">
                  <c:v>73225</c:v>
                </c:pt>
                <c:pt idx="128">
                  <c:v>67115</c:v>
                </c:pt>
                <c:pt idx="129">
                  <c:v>68349</c:v>
                </c:pt>
                <c:pt idx="130">
                  <c:v>70722</c:v>
                </c:pt>
                <c:pt idx="131">
                  <c:v>73933</c:v>
                </c:pt>
                <c:pt idx="132">
                  <c:v>70920</c:v>
                </c:pt>
                <c:pt idx="133">
                  <c:v>69884</c:v>
                </c:pt>
                <c:pt idx="134">
                  <c:v>66814</c:v>
                </c:pt>
                <c:pt idx="135">
                  <c:v>67909</c:v>
                </c:pt>
                <c:pt idx="136">
                  <c:v>66431</c:v>
                </c:pt>
                <c:pt idx="137">
                  <c:v>63380</c:v>
                </c:pt>
                <c:pt idx="138">
                  <c:v>62723</c:v>
                </c:pt>
                <c:pt idx="139">
                  <c:v>63188</c:v>
                </c:pt>
                <c:pt idx="140">
                  <c:v>63846</c:v>
                </c:pt>
                <c:pt idx="141">
                  <c:v>60069</c:v>
                </c:pt>
                <c:pt idx="142">
                  <c:v>56839</c:v>
                </c:pt>
                <c:pt idx="143">
                  <c:v>60969</c:v>
                </c:pt>
                <c:pt idx="144">
                  <c:v>62768</c:v>
                </c:pt>
                <c:pt idx="145">
                  <c:v>63241</c:v>
                </c:pt>
                <c:pt idx="146">
                  <c:v>61278</c:v>
                </c:pt>
                <c:pt idx="147">
                  <c:v>65431</c:v>
                </c:pt>
                <c:pt idx="148">
                  <c:v>58263</c:v>
                </c:pt>
                <c:pt idx="149">
                  <c:v>56738</c:v>
                </c:pt>
                <c:pt idx="150">
                  <c:v>58478</c:v>
                </c:pt>
                <c:pt idx="151">
                  <c:v>58991</c:v>
                </c:pt>
                <c:pt idx="152">
                  <c:v>61026</c:v>
                </c:pt>
                <c:pt idx="153">
                  <c:v>60020</c:v>
                </c:pt>
                <c:pt idx="154">
                  <c:v>55376</c:v>
                </c:pt>
                <c:pt idx="155">
                  <c:v>51958</c:v>
                </c:pt>
                <c:pt idx="156">
                  <c:v>56684</c:v>
                </c:pt>
                <c:pt idx="157">
                  <c:v>53802</c:v>
                </c:pt>
                <c:pt idx="158">
                  <c:v>59968</c:v>
                </c:pt>
                <c:pt idx="159">
                  <c:v>55989</c:v>
                </c:pt>
                <c:pt idx="160">
                  <c:v>53430</c:v>
                </c:pt>
                <c:pt idx="161">
                  <c:v>54665</c:v>
                </c:pt>
                <c:pt idx="162">
                  <c:v>47205</c:v>
                </c:pt>
                <c:pt idx="163">
                  <c:v>55359</c:v>
                </c:pt>
                <c:pt idx="164">
                  <c:v>50484</c:v>
                </c:pt>
                <c:pt idx="165">
                  <c:v>53342</c:v>
                </c:pt>
                <c:pt idx="166">
                  <c:v>47645</c:v>
                </c:pt>
                <c:pt idx="167">
                  <c:v>53111</c:v>
                </c:pt>
                <c:pt idx="168">
                  <c:v>50617</c:v>
                </c:pt>
                <c:pt idx="169">
                  <c:v>46089</c:v>
                </c:pt>
                <c:pt idx="170">
                  <c:v>50450</c:v>
                </c:pt>
                <c:pt idx="171">
                  <c:v>47986</c:v>
                </c:pt>
                <c:pt idx="172">
                  <c:v>47312</c:v>
                </c:pt>
                <c:pt idx="173">
                  <c:v>45645</c:v>
                </c:pt>
                <c:pt idx="174">
                  <c:v>44212</c:v>
                </c:pt>
                <c:pt idx="175">
                  <c:v>47248</c:v>
                </c:pt>
                <c:pt idx="176">
                  <c:v>41765</c:v>
                </c:pt>
                <c:pt idx="177">
                  <c:v>40486</c:v>
                </c:pt>
                <c:pt idx="178">
                  <c:v>42645</c:v>
                </c:pt>
                <c:pt idx="179">
                  <c:v>44578</c:v>
                </c:pt>
                <c:pt idx="180">
                  <c:v>47344</c:v>
                </c:pt>
                <c:pt idx="181">
                  <c:v>43407</c:v>
                </c:pt>
                <c:pt idx="182">
                  <c:v>42806</c:v>
                </c:pt>
                <c:pt idx="183">
                  <c:v>47094</c:v>
                </c:pt>
                <c:pt idx="184">
                  <c:v>41785</c:v>
                </c:pt>
                <c:pt idx="185">
                  <c:v>40545</c:v>
                </c:pt>
                <c:pt idx="186">
                  <c:v>46910</c:v>
                </c:pt>
                <c:pt idx="187">
                  <c:v>46246</c:v>
                </c:pt>
                <c:pt idx="188">
                  <c:v>40549</c:v>
                </c:pt>
                <c:pt idx="189">
                  <c:v>39234</c:v>
                </c:pt>
                <c:pt idx="190">
                  <c:v>38769</c:v>
                </c:pt>
                <c:pt idx="191">
                  <c:v>39611</c:v>
                </c:pt>
                <c:pt idx="192">
                  <c:v>42574</c:v>
                </c:pt>
                <c:pt idx="193">
                  <c:v>39667</c:v>
                </c:pt>
                <c:pt idx="194">
                  <c:v>42237</c:v>
                </c:pt>
                <c:pt idx="195">
                  <c:v>39086</c:v>
                </c:pt>
                <c:pt idx="196">
                  <c:v>43099</c:v>
                </c:pt>
                <c:pt idx="197">
                  <c:v>36769</c:v>
                </c:pt>
                <c:pt idx="198">
                  <c:v>39813</c:v>
                </c:pt>
                <c:pt idx="199">
                  <c:v>39228</c:v>
                </c:pt>
                <c:pt idx="200">
                  <c:v>39171</c:v>
                </c:pt>
                <c:pt idx="201">
                  <c:v>38384</c:v>
                </c:pt>
                <c:pt idx="202">
                  <c:v>40650</c:v>
                </c:pt>
                <c:pt idx="203">
                  <c:v>37791</c:v>
                </c:pt>
                <c:pt idx="204">
                  <c:v>37353</c:v>
                </c:pt>
                <c:pt idx="205">
                  <c:v>39250</c:v>
                </c:pt>
                <c:pt idx="206">
                  <c:v>36662</c:v>
                </c:pt>
                <c:pt idx="207">
                  <c:v>34909</c:v>
                </c:pt>
                <c:pt idx="208">
                  <c:v>38381</c:v>
                </c:pt>
                <c:pt idx="209">
                  <c:v>37229</c:v>
                </c:pt>
                <c:pt idx="210">
                  <c:v>37350</c:v>
                </c:pt>
                <c:pt idx="211">
                  <c:v>38841</c:v>
                </c:pt>
                <c:pt idx="212">
                  <c:v>36223</c:v>
                </c:pt>
                <c:pt idx="213">
                  <c:v>35516</c:v>
                </c:pt>
                <c:pt idx="214">
                  <c:v>36223</c:v>
                </c:pt>
                <c:pt idx="215">
                  <c:v>37654</c:v>
                </c:pt>
                <c:pt idx="216">
                  <c:v>37301</c:v>
                </c:pt>
                <c:pt idx="217">
                  <c:v>34198</c:v>
                </c:pt>
                <c:pt idx="218">
                  <c:v>35276</c:v>
                </c:pt>
                <c:pt idx="219">
                  <c:v>31652</c:v>
                </c:pt>
                <c:pt idx="220">
                  <c:v>35376</c:v>
                </c:pt>
                <c:pt idx="221">
                  <c:v>35105</c:v>
                </c:pt>
                <c:pt idx="222">
                  <c:v>35815</c:v>
                </c:pt>
                <c:pt idx="223">
                  <c:v>34938</c:v>
                </c:pt>
                <c:pt idx="224">
                  <c:v>33965</c:v>
                </c:pt>
                <c:pt idx="225">
                  <c:v>38245</c:v>
                </c:pt>
                <c:pt idx="226">
                  <c:v>35617</c:v>
                </c:pt>
                <c:pt idx="227">
                  <c:v>35888</c:v>
                </c:pt>
                <c:pt idx="228">
                  <c:v>33549</c:v>
                </c:pt>
                <c:pt idx="229">
                  <c:v>33700</c:v>
                </c:pt>
                <c:pt idx="230">
                  <c:v>36737</c:v>
                </c:pt>
                <c:pt idx="231">
                  <c:v>34716</c:v>
                </c:pt>
                <c:pt idx="232">
                  <c:v>31241</c:v>
                </c:pt>
                <c:pt idx="233">
                  <c:v>30214</c:v>
                </c:pt>
                <c:pt idx="234">
                  <c:v>34281</c:v>
                </c:pt>
                <c:pt idx="235">
                  <c:v>33660</c:v>
                </c:pt>
                <c:pt idx="236">
                  <c:v>35343</c:v>
                </c:pt>
                <c:pt idx="237">
                  <c:v>31903</c:v>
                </c:pt>
                <c:pt idx="238">
                  <c:v>35724</c:v>
                </c:pt>
                <c:pt idx="239">
                  <c:v>31191</c:v>
                </c:pt>
                <c:pt idx="240">
                  <c:v>32018</c:v>
                </c:pt>
                <c:pt idx="241">
                  <c:v>32733</c:v>
                </c:pt>
                <c:pt idx="242">
                  <c:v>32734</c:v>
                </c:pt>
                <c:pt idx="243">
                  <c:v>30992</c:v>
                </c:pt>
                <c:pt idx="244">
                  <c:v>31962</c:v>
                </c:pt>
                <c:pt idx="245">
                  <c:v>32172</c:v>
                </c:pt>
                <c:pt idx="246">
                  <c:v>29237</c:v>
                </c:pt>
                <c:pt idx="247">
                  <c:v>27887</c:v>
                </c:pt>
                <c:pt idx="248">
                  <c:v>29147</c:v>
                </c:pt>
                <c:pt idx="249">
                  <c:v>29497</c:v>
                </c:pt>
                <c:pt idx="250">
                  <c:v>32142</c:v>
                </c:pt>
                <c:pt idx="251">
                  <c:v>33344</c:v>
                </c:pt>
                <c:pt idx="252">
                  <c:v>37309</c:v>
                </c:pt>
                <c:pt idx="253">
                  <c:v>33418</c:v>
                </c:pt>
                <c:pt idx="254">
                  <c:v>33102</c:v>
                </c:pt>
                <c:pt idx="255">
                  <c:v>35050</c:v>
                </c:pt>
                <c:pt idx="256">
                  <c:v>31277</c:v>
                </c:pt>
                <c:pt idx="257">
                  <c:v>31976</c:v>
                </c:pt>
                <c:pt idx="258">
                  <c:v>34455</c:v>
                </c:pt>
                <c:pt idx="259">
                  <c:v>31509</c:v>
                </c:pt>
                <c:pt idx="260">
                  <c:v>32777</c:v>
                </c:pt>
                <c:pt idx="261">
                  <c:v>28994</c:v>
                </c:pt>
                <c:pt idx="262">
                  <c:v>31706</c:v>
                </c:pt>
                <c:pt idx="263">
                  <c:v>30985</c:v>
                </c:pt>
                <c:pt idx="264">
                  <c:v>31355</c:v>
                </c:pt>
                <c:pt idx="265">
                  <c:v>30477</c:v>
                </c:pt>
                <c:pt idx="266">
                  <c:v>31223</c:v>
                </c:pt>
                <c:pt idx="267">
                  <c:v>28202</c:v>
                </c:pt>
                <c:pt idx="268">
                  <c:v>30088</c:v>
                </c:pt>
                <c:pt idx="269">
                  <c:v>32288</c:v>
                </c:pt>
                <c:pt idx="270">
                  <c:v>32014</c:v>
                </c:pt>
                <c:pt idx="271">
                  <c:v>30935</c:v>
                </c:pt>
                <c:pt idx="272">
                  <c:v>32522</c:v>
                </c:pt>
                <c:pt idx="273">
                  <c:v>29026</c:v>
                </c:pt>
                <c:pt idx="274">
                  <c:v>26905</c:v>
                </c:pt>
                <c:pt idx="275">
                  <c:v>28408</c:v>
                </c:pt>
                <c:pt idx="276">
                  <c:v>26878</c:v>
                </c:pt>
                <c:pt idx="277">
                  <c:v>28575</c:v>
                </c:pt>
                <c:pt idx="278">
                  <c:v>29151</c:v>
                </c:pt>
                <c:pt idx="279">
                  <c:v>27197</c:v>
                </c:pt>
                <c:pt idx="280">
                  <c:v>28906</c:v>
                </c:pt>
                <c:pt idx="281">
                  <c:v>30403</c:v>
                </c:pt>
                <c:pt idx="282">
                  <c:v>30459</c:v>
                </c:pt>
                <c:pt idx="283">
                  <c:v>31269</c:v>
                </c:pt>
                <c:pt idx="284">
                  <c:v>28612</c:v>
                </c:pt>
                <c:pt idx="285">
                  <c:v>28322</c:v>
                </c:pt>
                <c:pt idx="286">
                  <c:v>28741</c:v>
                </c:pt>
                <c:pt idx="287">
                  <c:v>28637</c:v>
                </c:pt>
                <c:pt idx="288">
                  <c:v>29084</c:v>
                </c:pt>
                <c:pt idx="289">
                  <c:v>29279</c:v>
                </c:pt>
                <c:pt idx="290">
                  <c:v>28947</c:v>
                </c:pt>
                <c:pt idx="291">
                  <c:v>28953</c:v>
                </c:pt>
                <c:pt idx="292">
                  <c:v>30063</c:v>
                </c:pt>
                <c:pt idx="293">
                  <c:v>27609</c:v>
                </c:pt>
                <c:pt idx="294">
                  <c:v>27905</c:v>
                </c:pt>
                <c:pt idx="295">
                  <c:v>25156</c:v>
                </c:pt>
                <c:pt idx="296">
                  <c:v>24672</c:v>
                </c:pt>
                <c:pt idx="297">
                  <c:v>26498</c:v>
                </c:pt>
                <c:pt idx="298">
                  <c:v>27502</c:v>
                </c:pt>
                <c:pt idx="299">
                  <c:v>27670</c:v>
                </c:pt>
                <c:pt idx="300">
                  <c:v>29554</c:v>
                </c:pt>
                <c:pt idx="301">
                  <c:v>27330</c:v>
                </c:pt>
                <c:pt idx="302">
                  <c:v>29743</c:v>
                </c:pt>
                <c:pt idx="303">
                  <c:v>31068</c:v>
                </c:pt>
                <c:pt idx="304">
                  <c:v>26096</c:v>
                </c:pt>
                <c:pt idx="305">
                  <c:v>27213</c:v>
                </c:pt>
                <c:pt idx="306">
                  <c:v>28984</c:v>
                </c:pt>
                <c:pt idx="307">
                  <c:v>27467</c:v>
                </c:pt>
                <c:pt idx="308">
                  <c:v>25993</c:v>
                </c:pt>
                <c:pt idx="309">
                  <c:v>24660</c:v>
                </c:pt>
                <c:pt idx="310">
                  <c:v>25085</c:v>
                </c:pt>
                <c:pt idx="311">
                  <c:v>26536</c:v>
                </c:pt>
                <c:pt idx="312">
                  <c:v>27475</c:v>
                </c:pt>
                <c:pt idx="313">
                  <c:v>25576</c:v>
                </c:pt>
                <c:pt idx="314">
                  <c:v>27465</c:v>
                </c:pt>
                <c:pt idx="315">
                  <c:v>29208</c:v>
                </c:pt>
                <c:pt idx="316">
                  <c:v>24749</c:v>
                </c:pt>
                <c:pt idx="317">
                  <c:v>24991</c:v>
                </c:pt>
                <c:pt idx="318">
                  <c:v>24288</c:v>
                </c:pt>
                <c:pt idx="319">
                  <c:v>27437</c:v>
                </c:pt>
                <c:pt idx="320">
                  <c:v>26663</c:v>
                </c:pt>
                <c:pt idx="321">
                  <c:v>27705</c:v>
                </c:pt>
                <c:pt idx="322">
                  <c:v>24197</c:v>
                </c:pt>
                <c:pt idx="323">
                  <c:v>26381</c:v>
                </c:pt>
                <c:pt idx="324">
                  <c:v>25206</c:v>
                </c:pt>
                <c:pt idx="325">
                  <c:v>26051</c:v>
                </c:pt>
                <c:pt idx="326">
                  <c:v>23739</c:v>
                </c:pt>
                <c:pt idx="327">
                  <c:v>22628</c:v>
                </c:pt>
                <c:pt idx="328">
                  <c:v>24646</c:v>
                </c:pt>
                <c:pt idx="329">
                  <c:v>23873</c:v>
                </c:pt>
                <c:pt idx="330">
                  <c:v>25577</c:v>
                </c:pt>
                <c:pt idx="331">
                  <c:v>23153</c:v>
                </c:pt>
                <c:pt idx="332">
                  <c:v>23509</c:v>
                </c:pt>
                <c:pt idx="333">
                  <c:v>24899</c:v>
                </c:pt>
                <c:pt idx="334">
                  <c:v>21199</c:v>
                </c:pt>
                <c:pt idx="335">
                  <c:v>23640</c:v>
                </c:pt>
                <c:pt idx="336">
                  <c:v>21157</c:v>
                </c:pt>
                <c:pt idx="337">
                  <c:v>21947</c:v>
                </c:pt>
                <c:pt idx="338">
                  <c:v>22873</c:v>
                </c:pt>
                <c:pt idx="339">
                  <c:v>24101</c:v>
                </c:pt>
                <c:pt idx="340">
                  <c:v>20824</c:v>
                </c:pt>
                <c:pt idx="341">
                  <c:v>22176</c:v>
                </c:pt>
                <c:pt idx="342">
                  <c:v>22853</c:v>
                </c:pt>
                <c:pt idx="343">
                  <c:v>22336</c:v>
                </c:pt>
                <c:pt idx="344">
                  <c:v>22166</c:v>
                </c:pt>
                <c:pt idx="345">
                  <c:v>26010</c:v>
                </c:pt>
                <c:pt idx="346">
                  <c:v>24137</c:v>
                </c:pt>
                <c:pt idx="347">
                  <c:v>22180</c:v>
                </c:pt>
                <c:pt idx="348">
                  <c:v>20490</c:v>
                </c:pt>
                <c:pt idx="349">
                  <c:v>21937</c:v>
                </c:pt>
                <c:pt idx="350">
                  <c:v>20281</c:v>
                </c:pt>
                <c:pt idx="351">
                  <c:v>15554</c:v>
                </c:pt>
                <c:pt idx="352">
                  <c:v>20011</c:v>
                </c:pt>
                <c:pt idx="353">
                  <c:v>20879</c:v>
                </c:pt>
                <c:pt idx="354">
                  <c:v>20160</c:v>
                </c:pt>
                <c:pt idx="355">
                  <c:v>20001</c:v>
                </c:pt>
                <c:pt idx="356">
                  <c:v>21204</c:v>
                </c:pt>
                <c:pt idx="357">
                  <c:v>20380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C-4E5E-81E6-25F40ADD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39759"/>
        <c:axId val="1787232271"/>
      </c:scatterChart>
      <c:scatterChart>
        <c:scatterStyle val="smoothMarker"/>
        <c:varyColors val="0"/>
        <c:ser>
          <c:idx val="1"/>
          <c:order val="1"/>
          <c:tx>
            <c:strRef>
              <c:f>DisplacedFreschet!$D$1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DisplacedFreschet!$A$2:$A$419</c:f>
              <c:numCache>
                <c:formatCode>General</c:formatCode>
                <c:ptCount val="4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</c:numCache>
            </c:numRef>
          </c:xVal>
          <c:yVal>
            <c:numRef>
              <c:f>DisplacedFreschet!$D$2:$D$419</c:f>
              <c:numCache>
                <c:formatCode>General</c:formatCode>
                <c:ptCount val="418"/>
                <c:pt idx="0">
                  <c:v>26328.538864099053</c:v>
                </c:pt>
                <c:pt idx="1">
                  <c:v>42911.778071985027</c:v>
                </c:pt>
                <c:pt idx="2">
                  <c:v>62882.978075529274</c:v>
                </c:pt>
                <c:pt idx="3">
                  <c:v>85204.569773474752</c:v>
                </c:pt>
                <c:pt idx="4">
                  <c:v>108816.79694400397</c:v>
                </c:pt>
                <c:pt idx="5">
                  <c:v>132774.77745421208</c:v>
                </c:pt>
                <c:pt idx="6">
                  <c:v>156310.10716906673</c:v>
                </c:pt>
                <c:pt idx="7">
                  <c:v>178843.11530068234</c:v>
                </c:pt>
                <c:pt idx="8">
                  <c:v>199967.99514485791</c:v>
                </c:pt>
                <c:pt idx="9">
                  <c:v>219425.98930235242</c:v>
                </c:pt>
                <c:pt idx="10">
                  <c:v>237075.66400048486</c:v>
                </c:pt>
                <c:pt idx="11">
                  <c:v>252865.00182814829</c:v>
                </c:pt>
                <c:pt idx="12">
                  <c:v>266807.37101985107</c:v>
                </c:pt>
                <c:pt idx="13">
                  <c:v>278961.92237972654</c:v>
                </c:pt>
                <c:pt idx="14">
                  <c:v>289418.1982960265</c:v>
                </c:pt>
                <c:pt idx="15">
                  <c:v>298284.40672865626</c:v>
                </c:pt>
                <c:pt idx="16">
                  <c:v>305678.71922363102</c:v>
                </c:pt>
                <c:pt idx="17">
                  <c:v>311722.97704956162</c:v>
                </c:pt>
                <c:pt idx="18">
                  <c:v>316538.26586018183</c:v>
                </c:pt>
                <c:pt idx="19">
                  <c:v>320241.91064877663</c:v>
                </c:pt>
                <c:pt idx="20">
                  <c:v>322945.53125896171</c:v>
                </c:pt>
                <c:pt idx="21">
                  <c:v>324753.87663044629</c:v>
                </c:pt>
                <c:pt idx="22">
                  <c:v>325764.22096003062</c:v>
                </c:pt>
                <c:pt idx="23">
                  <c:v>326066.15736943553</c:v>
                </c:pt>
                <c:pt idx="24">
                  <c:v>325741.6659576841</c:v>
                </c:pt>
                <c:pt idx="25">
                  <c:v>324865.3650932915</c:v>
                </c:pt>
                <c:pt idx="26">
                  <c:v>323504.87925146084</c:v>
                </c:pt>
                <c:pt idx="27">
                  <c:v>321721.27520211571</c:v>
                </c:pt>
                <c:pt idx="28">
                  <c:v>319569.53222917509</c:v>
                </c:pt>
                <c:pt idx="29">
                  <c:v>317099.02238209918</c:v>
                </c:pt>
                <c:pt idx="30">
                  <c:v>314353.98437647708</c:v>
                </c:pt>
                <c:pt idx="31">
                  <c:v>311373.98033298238</c:v>
                </c:pt>
                <c:pt idx="32">
                  <c:v>308194.32858321629</c:v>
                </c:pt>
                <c:pt idx="33">
                  <c:v>304846.50866608246</c:v>
                </c:pt>
                <c:pt idx="34">
                  <c:v>301358.5366846798</c:v>
                </c:pt>
                <c:pt idx="35">
                  <c:v>297755.31061399629</c:v>
                </c:pt>
                <c:pt idx="36">
                  <c:v>294058.92611114134</c:v>
                </c:pt>
                <c:pt idx="37">
                  <c:v>290288.96400748834</c:v>
                </c:pt>
                <c:pt idx="38">
                  <c:v>286462.75104898354</c:v>
                </c:pt>
                <c:pt idx="39">
                  <c:v>282595.5956660448</c:v>
                </c:pt>
                <c:pt idx="40">
                  <c:v>278701.00064889161</c:v>
                </c:pt>
                <c:pt idx="41">
                  <c:v>274790.85461523809</c:v>
                </c:pt>
                <c:pt idx="42">
                  <c:v>270875.60411242855</c:v>
                </c:pt>
                <c:pt idx="43">
                  <c:v>266964.40811509255</c:v>
                </c:pt>
                <c:pt idx="44">
                  <c:v>263065.27657653671</c:v>
                </c:pt>
                <c:pt idx="45">
                  <c:v>259185.19457749059</c:v>
                </c:pt>
                <c:pt idx="46">
                  <c:v>255330.23349658443</c:v>
                </c:pt>
                <c:pt idx="47">
                  <c:v>251505.65050793171</c:v>
                </c:pt>
                <c:pt idx="48">
                  <c:v>247715.97759565371</c:v>
                </c:pt>
                <c:pt idx="49">
                  <c:v>243965.10116519703</c:v>
                </c:pt>
                <c:pt idx="50">
                  <c:v>240256.33322807567</c:v>
                </c:pt>
                <c:pt idx="51">
                  <c:v>236592.47504084904</c:v>
                </c:pt>
                <c:pt idx="52">
                  <c:v>232975.87399094185</c:v>
                </c:pt>
                <c:pt idx="53">
                  <c:v>229408.47444123504</c:v>
                </c:pt>
                <c:pt idx="54">
                  <c:v>225891.8631719728</c:v>
                </c:pt>
                <c:pt idx="55">
                  <c:v>222427.3099920323</c:v>
                </c:pt>
                <c:pt idx="56">
                  <c:v>219015.80403157076</c:v>
                </c:pt>
                <c:pt idx="57">
                  <c:v>215658.08617399813</c:v>
                </c:pt>
                <c:pt idx="58">
                  <c:v>212354.67803665306</c:v>
                </c:pt>
                <c:pt idx="59">
                  <c:v>209105.9078659912</c:v>
                </c:pt>
                <c:pt idx="60">
                  <c:v>205911.93367407523</c:v>
                </c:pt>
                <c:pt idx="61">
                  <c:v>202772.76390825328</c:v>
                </c:pt>
                <c:pt idx="62">
                  <c:v>199688.27591470917</c:v>
                </c:pt>
                <c:pt idx="63">
                  <c:v>196658.23242870739</c:v>
                </c:pt>
                <c:pt idx="64">
                  <c:v>193682.29629947527</c:v>
                </c:pt>
                <c:pt idx="65">
                  <c:v>190760.04363547184</c:v>
                </c:pt>
                <c:pt idx="66">
                  <c:v>187890.97553598616</c:v>
                </c:pt>
                <c:pt idx="67">
                  <c:v>185074.52855734708</c:v>
                </c:pt>
                <c:pt idx="68">
                  <c:v>182310.08404627084</c:v>
                </c:pt>
                <c:pt idx="69">
                  <c:v>179596.97645882049</c:v>
                </c:pt>
                <c:pt idx="70">
                  <c:v>176934.50077091885</c:v>
                </c:pt>
                <c:pt idx="71">
                  <c:v>174321.91907517376</c:v>
                </c:pt>
                <c:pt idx="72">
                  <c:v>171758.46644879805</c:v>
                </c:pt>
                <c:pt idx="73">
                  <c:v>169243.35616850338</c:v>
                </c:pt>
                <c:pt idx="74">
                  <c:v>166775.78434029882</c:v>
                </c:pt>
                <c:pt idx="75">
                  <c:v>164354.93400502703</c:v>
                </c:pt>
                <c:pt idx="76">
                  <c:v>161979.9787741343</c:v>
                </c:pt>
                <c:pt idx="77">
                  <c:v>159650.08604450402</c:v>
                </c:pt>
                <c:pt idx="78">
                  <c:v>157364.41983612458</c:v>
                </c:pt>
                <c:pt idx="79">
                  <c:v>155122.14329183428</c:v>
                </c:pt>
                <c:pt idx="80">
                  <c:v>152922.42087433819</c:v>
                </c:pt>
                <c:pt idx="81">
                  <c:v>150764.42029207238</c:v>
                </c:pt>
                <c:pt idx="82">
                  <c:v>148647.31418224555</c:v>
                </c:pt>
                <c:pt idx="83">
                  <c:v>146570.28157648895</c:v>
                </c:pt>
                <c:pt idx="84">
                  <c:v>144532.50917194301</c:v>
                </c:pt>
                <c:pt idx="85">
                  <c:v>142533.19242828022</c:v>
                </c:pt>
                <c:pt idx="86">
                  <c:v>140571.5365090759</c:v>
                </c:pt>
                <c:pt idx="87">
                  <c:v>138646.75708406436</c:v>
                </c:pt>
                <c:pt idx="88">
                  <c:v>136758.08100713918</c:v>
                </c:pt>
                <c:pt idx="89">
                  <c:v>134904.74688344795</c:v>
                </c:pt>
                <c:pt idx="90">
                  <c:v>133086.0055375793</c:v>
                </c:pt>
                <c:pt idx="91">
                  <c:v>131301.12039362328</c:v>
                </c:pt>
                <c:pt idx="92">
                  <c:v>129549.36777679631</c:v>
                </c:pt>
                <c:pt idx="93">
                  <c:v>127830.03714533878</c:v>
                </c:pt>
                <c:pt idx="94">
                  <c:v>126142.43126051377</c:v>
                </c:pt>
                <c:pt idx="95">
                  <c:v>124485.86630174059</c:v>
                </c:pt>
                <c:pt idx="96">
                  <c:v>122859.67193318474</c:v>
                </c:pt>
                <c:pt idx="97">
                  <c:v>121263.19132748459</c:v>
                </c:pt>
                <c:pt idx="98">
                  <c:v>119695.78115171645</c:v>
                </c:pt>
                <c:pt idx="99">
                  <c:v>118156.81152018203</c:v>
                </c:pt>
                <c:pt idx="100">
                  <c:v>116645.66591813245</c:v>
                </c:pt>
                <c:pt idx="101">
                  <c:v>115161.74110012373</c:v>
                </c:pt>
                <c:pt idx="102">
                  <c:v>113704.44696631723</c:v>
                </c:pt>
                <c:pt idx="103">
                  <c:v>112273.20641969898</c:v>
                </c:pt>
                <c:pt idx="104">
                  <c:v>110867.45520688151</c:v>
                </c:pt>
                <c:pt idx="105">
                  <c:v>109486.6417448775</c:v>
                </c:pt>
                <c:pt idx="106">
                  <c:v>108130.2269359809</c:v>
                </c:pt>
                <c:pt idx="107">
                  <c:v>106797.68397266892</c:v>
                </c:pt>
                <c:pt idx="108">
                  <c:v>105488.49813423428</c:v>
                </c:pt>
                <c:pt idx="109">
                  <c:v>104202.16657667332</c:v>
                </c:pt>
                <c:pt idx="110">
                  <c:v>102938.19811719183</c:v>
                </c:pt>
                <c:pt idx="111">
                  <c:v>101696.11301454165</c:v>
                </c:pt>
                <c:pt idx="112">
                  <c:v>100475.44274626617</c:v>
                </c:pt>
                <c:pt idx="113">
                  <c:v>99275.729783813702</c:v>
                </c:pt>
                <c:pt idx="114">
                  <c:v>98096.52736636826</c:v>
                </c:pt>
                <c:pt idx="115">
                  <c:v>96937.399274148353</c:v>
                </c:pt>
                <c:pt idx="116">
                  <c:v>95797.919601838992</c:v>
                </c:pt>
                <c:pt idx="117">
                  <c:v>94677.672532738958</c:v>
                </c:pt>
                <c:pt idx="118">
                  <c:v>93576.252114138086</c:v>
                </c:pt>
                <c:pt idx="119">
                  <c:v>92493.262034370768</c:v>
                </c:pt>
                <c:pt idx="120">
                  <c:v>91428.315401938293</c:v>
                </c:pt>
                <c:pt idx="121">
                  <c:v>90381.034527036551</c:v>
                </c:pt>
                <c:pt idx="122">
                  <c:v>89351.05070578336</c:v>
                </c:pt>
                <c:pt idx="123">
                  <c:v>88338.004007393101</c:v>
                </c:pt>
                <c:pt idx="124">
                  <c:v>87341.543064512894</c:v>
                </c:pt>
                <c:pt idx="125">
                  <c:v>86361.324866898256</c:v>
                </c:pt>
                <c:pt idx="126">
                  <c:v>85397.014558576993</c:v>
                </c:pt>
                <c:pt idx="127">
                  <c:v>84448.285238622833</c:v>
                </c:pt>
                <c:pt idx="128">
                  <c:v>83514.817765636835</c:v>
                </c:pt>
                <c:pt idx="129">
                  <c:v>82596.300566011589</c:v>
                </c:pt>
                <c:pt idx="130">
                  <c:v>81692.42944603604</c:v>
                </c:pt>
                <c:pt idx="131">
                  <c:v>80802.907407879917</c:v>
                </c:pt>
                <c:pt idx="132">
                  <c:v>79927.444469482652</c:v>
                </c:pt>
                <c:pt idx="133">
                  <c:v>79065.75748835782</c:v>
                </c:pt>
                <c:pt idx="134">
                  <c:v>78217.569989312804</c:v>
                </c:pt>
                <c:pt idx="135">
                  <c:v>77382.61199607153</c:v>
                </c:pt>
                <c:pt idx="136">
                  <c:v>76560.619866781111</c:v>
                </c:pt>
                <c:pt idx="137">
                  <c:v>75751.336133372766</c:v>
                </c:pt>
                <c:pt idx="138">
                  <c:v>74954.509344742663</c:v>
                </c:pt>
                <c:pt idx="139">
                  <c:v>74169.893913709646</c:v>
                </c:pt>
                <c:pt idx="140">
                  <c:v>73397.249967704658</c:v>
                </c:pt>
                <c:pt idx="141">
                  <c:v>72636.343203138982</c:v>
                </c:pt>
                <c:pt idx="142">
                  <c:v>71886.944743396918</c:v>
                </c:pt>
                <c:pt idx="143">
                  <c:v>71148.83100039397</c:v>
                </c:pt>
                <c:pt idx="144">
                  <c:v>70421.783539639306</c:v>
                </c:pt>
                <c:pt idx="145">
                  <c:v>69705.588948739547</c:v>
                </c:pt>
                <c:pt idx="146">
                  <c:v>69000.038709277796</c:v>
                </c:pt>
                <c:pt idx="147">
                  <c:v>68304.929072001934</c:v>
                </c:pt>
                <c:pt idx="148">
                  <c:v>67620.06093525434</c:v>
                </c:pt>
                <c:pt idx="149">
                  <c:v>66945.239726574233</c:v>
                </c:pt>
                <c:pt idx="150">
                  <c:v>66280.275287404278</c:v>
                </c:pt>
                <c:pt idx="151">
                  <c:v>65624.981760831914</c:v>
                </c:pt>
                <c:pt idx="152">
                  <c:v>64979.177482296254</c:v>
                </c:pt>
                <c:pt idx="153">
                  <c:v>64342.684873191894</c:v>
                </c:pt>
                <c:pt idx="154">
                  <c:v>63715.330337300489</c:v>
                </c:pt>
                <c:pt idx="155">
                  <c:v>63096.94415998266</c:v>
                </c:pt>
                <c:pt idx="156">
                  <c:v>62487.36041006192</c:v>
                </c:pt>
                <c:pt idx="157">
                  <c:v>61886.416844334293</c:v>
                </c:pt>
                <c:pt idx="158">
                  <c:v>61293.95481463796</c:v>
                </c:pt>
                <c:pt idx="159">
                  <c:v>60709.819177416932</c:v>
                </c:pt>
                <c:pt idx="160">
                  <c:v>60133.858205715951</c:v>
                </c:pt>
                <c:pt idx="161">
                  <c:v>59565.923503542297</c:v>
                </c:pt>
                <c:pt idx="162">
                  <c:v>59005.869922533871</c:v>
                </c:pt>
                <c:pt idx="163">
                  <c:v>58453.555480871612</c:v>
                </c:pt>
                <c:pt idx="164">
                  <c:v>57908.841284377675</c:v>
                </c:pt>
                <c:pt idx="165">
                  <c:v>57371.59144973995</c:v>
                </c:pt>
                <c:pt idx="166">
                  <c:v>56841.673029806596</c:v>
                </c:pt>
                <c:pt idx="167">
                  <c:v>56318.955940894164</c:v>
                </c:pt>
                <c:pt idx="168">
                  <c:v>55803.312892054615</c:v>
                </c:pt>
                <c:pt idx="169">
                  <c:v>55294.619316247627</c:v>
                </c:pt>
                <c:pt idx="170">
                  <c:v>54792.753303366568</c:v>
                </c:pt>
                <c:pt idx="171">
                  <c:v>54297.595535066161</c:v>
                </c:pt>
                <c:pt idx="172">
                  <c:v>53809.029221342898</c:v>
                </c:pt>
                <c:pt idx="173">
                  <c:v>53326.940038819186</c:v>
                </c:pt>
                <c:pt idx="174">
                  <c:v>52851.216070684059</c:v>
                </c:pt>
                <c:pt idx="175">
                  <c:v>52381.747748244423</c:v>
                </c:pt>
                <c:pt idx="176">
                  <c:v>51918.427794041709</c:v>
                </c:pt>
                <c:pt idx="177">
                  <c:v>51461.151166489995</c:v>
                </c:pt>
                <c:pt idx="178">
                  <c:v>51009.815005993674</c:v>
                </c:pt>
                <c:pt idx="179">
                  <c:v>50564.318582502354</c:v>
                </c:pt>
                <c:pt idx="180">
                  <c:v>50124.56324446301</c:v>
                </c:pt>
                <c:pt idx="181">
                  <c:v>49690.452369130369</c:v>
                </c:pt>
                <c:pt idx="182">
                  <c:v>49261.89131419659</c:v>
                </c:pt>
                <c:pt idx="183">
                  <c:v>48838.787370703809</c:v>
                </c:pt>
                <c:pt idx="184">
                  <c:v>48421.049717203103</c:v>
                </c:pt>
                <c:pt idx="185">
                  <c:v>48008.589375124626</c:v>
                </c:pt>
                <c:pt idx="186">
                  <c:v>47601.31916532504</c:v>
                </c:pt>
                <c:pt idx="187">
                  <c:v>47199.153665778802</c:v>
                </c:pt>
                <c:pt idx="188">
                  <c:v>46802.009170381374</c:v>
                </c:pt>
                <c:pt idx="189">
                  <c:v>46409.803648832632</c:v>
                </c:pt>
                <c:pt idx="190">
                  <c:v>46022.456707570404</c:v>
                </c:pt>
                <c:pt idx="191">
                  <c:v>45639.889551724271</c:v>
                </c:pt>
                <c:pt idx="192">
                  <c:v>45262.02494806116</c:v>
                </c:pt>
                <c:pt idx="193">
                  <c:v>44888.78718889469</c:v>
                </c:pt>
                <c:pt idx="194">
                  <c:v>44520.102056931115</c:v>
                </c:pt>
                <c:pt idx="195">
                  <c:v>44155.896791025763</c:v>
                </c:pt>
                <c:pt idx="196">
                  <c:v>43796.100052824229</c:v>
                </c:pt>
                <c:pt idx="197">
                  <c:v>43440.641894263594</c:v>
                </c:pt>
                <c:pt idx="198">
                  <c:v>43089.453725909814</c:v>
                </c:pt>
                <c:pt idx="199">
                  <c:v>42742.468286107134</c:v>
                </c:pt>
                <c:pt idx="200">
                  <c:v>42399.619610918038</c:v>
                </c:pt>
                <c:pt idx="201">
                  <c:v>42060.8430048304</c:v>
                </c:pt>
                <c:pt idx="202">
                  <c:v>41726.075012211499</c:v>
                </c:pt>
                <c:pt idx="203">
                  <c:v>41395.253389487487</c:v>
                </c:pt>
                <c:pt idx="204">
                  <c:v>41068.317078028223</c:v>
                </c:pt>
                <c:pt idx="205">
                  <c:v>40745.206177718297</c:v>
                </c:pt>
                <c:pt idx="206">
                  <c:v>40425.861921194773</c:v>
                </c:pt>
                <c:pt idx="207">
                  <c:v>40110.226648733355</c:v>
                </c:pt>
                <c:pt idx="208">
                  <c:v>39798.243783765305</c:v>
                </c:pt>
                <c:pt idx="209">
                  <c:v>39489.857809007233</c:v>
                </c:pt>
                <c:pt idx="210">
                  <c:v>39185.014243187507</c:v>
                </c:pt>
                <c:pt idx="211">
                  <c:v>38883.659618352314</c:v>
                </c:pt>
                <c:pt idx="212">
                  <c:v>38585.741457735894</c:v>
                </c:pt>
                <c:pt idx="213">
                  <c:v>38291.208254179248</c:v>
                </c:pt>
                <c:pt idx="214">
                  <c:v>38000.009449082478</c:v>
                </c:pt>
                <c:pt idx="215">
                  <c:v>37712.095411876231</c:v>
                </c:pt>
                <c:pt idx="216">
                  <c:v>37427.41741999791</c:v>
                </c:pt>
                <c:pt idx="217">
                  <c:v>37145.927639359201</c:v>
                </c:pt>
                <c:pt idx="218">
                  <c:v>36867.579105291472</c:v>
                </c:pt>
                <c:pt idx="219">
                  <c:v>36592.325703956121</c:v>
                </c:pt>
                <c:pt idx="220">
                  <c:v>36320.12215420726</c:v>
                </c:pt>
                <c:pt idx="221">
                  <c:v>36050.923989894764</c:v>
                </c:pt>
                <c:pt idx="222">
                  <c:v>35784.687542595653</c:v>
                </c:pt>
                <c:pt idx="223">
                  <c:v>35521.369924762294</c:v>
                </c:pt>
                <c:pt idx="224">
                  <c:v>35260.929013276502</c:v>
                </c:pt>
                <c:pt idx="225">
                  <c:v>35003.323433398342</c:v>
                </c:pt>
                <c:pt idx="226">
                  <c:v>34748.512543099547</c:v>
                </c:pt>
                <c:pt idx="227">
                  <c:v>34496.456417770962</c:v>
                </c:pt>
                <c:pt idx="228">
                  <c:v>34247.115835294244</c:v>
                </c:pt>
                <c:pt idx="229">
                  <c:v>34000.45226146809</c:v>
                </c:pt>
                <c:pt idx="230">
                  <c:v>33756.427835779854</c:v>
                </c:pt>
                <c:pt idx="231">
                  <c:v>33515.005357513284</c:v>
                </c:pt>
                <c:pt idx="232">
                  <c:v>33276.148272183353</c:v>
                </c:pt>
                <c:pt idx="233">
                  <c:v>33039.820658290002</c:v>
                </c:pt>
                <c:pt idx="234">
                  <c:v>32805.987214382345</c:v>
                </c:pt>
                <c:pt idx="235">
                  <c:v>32574.613246424717</c:v>
                </c:pt>
                <c:pt idx="236">
                  <c:v>32345.66465545776</c:v>
                </c:pt>
                <c:pt idx="237">
                  <c:v>32119.107925545744</c:v>
                </c:pt>
                <c:pt idx="238">
                  <c:v>31894.910112003363</c:v>
                </c:pt>
                <c:pt idx="239">
                  <c:v>31673.038829894791</c:v>
                </c:pt>
                <c:pt idx="240">
                  <c:v>31453.462242797617</c:v>
                </c:pt>
                <c:pt idx="241">
                  <c:v>31236.149051825134</c:v>
                </c:pt>
                <c:pt idx="242">
                  <c:v>31021.068484900214</c:v>
                </c:pt>
                <c:pt idx="243">
                  <c:v>30808.190286274494</c:v>
                </c:pt>
                <c:pt idx="244">
                  <c:v>30597.484706286286</c:v>
                </c:pt>
                <c:pt idx="245">
                  <c:v>30388.922491351506</c:v>
                </c:pt>
                <c:pt idx="246">
                  <c:v>30182.474874181324</c:v>
                </c:pt>
                <c:pt idx="247">
                  <c:v>29978.113564221294</c:v>
                </c:pt>
                <c:pt idx="248">
                  <c:v>29775.810738305725</c:v>
                </c:pt>
                <c:pt idx="249">
                  <c:v>29575.539031522279</c:v>
                </c:pt>
                <c:pt idx="250">
                  <c:v>29377.271528281559</c:v>
                </c:pt>
                <c:pt idx="251">
                  <c:v>29180.981753586177</c:v>
                </c:pt>
                <c:pt idx="252">
                  <c:v>28986.643664494684</c:v>
                </c:pt>
                <c:pt idx="253">
                  <c:v>28794.231641775223</c:v>
                </c:pt>
                <c:pt idx="254">
                  <c:v>28603.720481744363</c:v>
                </c:pt>
                <c:pt idx="255">
                  <c:v>28415.085388286334</c:v>
                </c:pt>
                <c:pt idx="256">
                  <c:v>28228.301965048417</c:v>
                </c:pt>
                <c:pt idx="257">
                  <c:v>28043.346207807866</c:v>
                </c:pt>
                <c:pt idx="258">
                  <c:v>27860.194497006389</c:v>
                </c:pt>
                <c:pt idx="259">
                  <c:v>27678.823590447872</c:v>
                </c:pt>
                <c:pt idx="260">
                  <c:v>27499.210616155335</c:v>
                </c:pt>
                <c:pt idx="261">
                  <c:v>27321.333065383518</c:v>
                </c:pt>
                <c:pt idx="262">
                  <c:v>27145.168785782796</c:v>
                </c:pt>
                <c:pt idx="263">
                  <c:v>26970.695974711252</c:v>
                </c:pt>
                <c:pt idx="264">
                  <c:v>26797.893172690856</c:v>
                </c:pt>
                <c:pt idx="265">
                  <c:v>26626.73925700469</c:v>
                </c:pt>
                <c:pt idx="266">
                  <c:v>26457.213435431342</c:v>
                </c:pt>
                <c:pt idx="267">
                  <c:v>26289.29524011365</c:v>
                </c:pt>
                <c:pt idx="268">
                  <c:v>26122.964521558089</c:v>
                </c:pt>
                <c:pt idx="269">
                  <c:v>25958.201442762107</c:v>
                </c:pt>
                <c:pt idx="270">
                  <c:v>25794.986473465928</c:v>
                </c:pt>
                <c:pt idx="271">
                  <c:v>25633.300384526265</c:v>
                </c:pt>
                <c:pt idx="272">
                  <c:v>25473.124242408649</c:v>
                </c:pt>
                <c:pt idx="273">
                  <c:v>25314.439403795866</c:v>
                </c:pt>
                <c:pt idx="274">
                  <c:v>25157.227510309607</c:v>
                </c:pt>
                <c:pt idx="275">
                  <c:v>25001.470483342564</c:v>
                </c:pt>
                <c:pt idx="276">
                  <c:v>24847.150518998642</c:v>
                </c:pt>
                <c:pt idx="277">
                  <c:v>24694.250083138464</c:v>
                </c:pt>
                <c:pt idx="278">
                  <c:v>24542.75190652785</c:v>
                </c:pt>
                <c:pt idx="279">
                  <c:v>24392.638980086806</c:v>
                </c:pt>
                <c:pt idx="280">
                  <c:v>24243.894550236782</c:v>
                </c:pt>
                <c:pt idx="281">
                  <c:v>24096.502114343661</c:v>
                </c:pt>
                <c:pt idx="282">
                  <c:v>23950.44541625461</c:v>
                </c:pt>
                <c:pt idx="283">
                  <c:v>23805.708441926294</c:v>
                </c:pt>
                <c:pt idx="284">
                  <c:v>23662.275415142554</c:v>
                </c:pt>
                <c:pt idx="285">
                  <c:v>23520.130793319324</c:v>
                </c:pt>
                <c:pt idx="286">
                  <c:v>23379.259263395001</c:v>
                </c:pt>
                <c:pt idx="287">
                  <c:v>23239.645737804054</c:v>
                </c:pt>
                <c:pt idx="288">
                  <c:v>23101.275350532171</c:v>
                </c:pt>
                <c:pt idx="289">
                  <c:v>22964.133453250954</c:v>
                </c:pt>
                <c:pt idx="290">
                  <c:v>22828.205611530429</c:v>
                </c:pt>
                <c:pt idx="291">
                  <c:v>22693.477601127546</c:v>
                </c:pt>
                <c:pt idx="292">
                  <c:v>22559.93540434906</c:v>
                </c:pt>
                <c:pt idx="293">
                  <c:v>22427.565206486903</c:v>
                </c:pt>
                <c:pt idx="294">
                  <c:v>22296.353392324691</c:v>
                </c:pt>
                <c:pt idx="295">
                  <c:v>22166.286542713435</c:v>
                </c:pt>
                <c:pt idx="296">
                  <c:v>22037.351431215335</c:v>
                </c:pt>
                <c:pt idx="297">
                  <c:v>21909.535020813604</c:v>
                </c:pt>
                <c:pt idx="298">
                  <c:v>21782.824460687414</c:v>
                </c:pt>
                <c:pt idx="299">
                  <c:v>21657.207083050009</c:v>
                </c:pt>
                <c:pt idx="300">
                  <c:v>21532.670400048908</c:v>
                </c:pt>
                <c:pt idx="301">
                  <c:v>21409.202100726779</c:v>
                </c:pt>
                <c:pt idx="302">
                  <c:v>21286.79004804145</c:v>
                </c:pt>
                <c:pt idx="303">
                  <c:v>21165.422275944005</c:v>
                </c:pt>
                <c:pt idx="304">
                  <c:v>21045.086986513528</c:v>
                </c:pt>
                <c:pt idx="305">
                  <c:v>20925.772547147317</c:v>
                </c:pt>
                <c:pt idx="306">
                  <c:v>20807.46748780533</c:v>
                </c:pt>
                <c:pt idx="307">
                  <c:v>20690.160498307705</c:v>
                </c:pt>
                <c:pt idx="308">
                  <c:v>20573.840425684175</c:v>
                </c:pt>
                <c:pt idx="309">
                  <c:v>20458.496271574204</c:v>
                </c:pt>
                <c:pt idx="310">
                  <c:v>20344.117189676977</c:v>
                </c:pt>
                <c:pt idx="311">
                  <c:v>20230.692483249724</c:v>
                </c:pt>
                <c:pt idx="312">
                  <c:v>20118.211602653864</c:v>
                </c:pt>
                <c:pt idx="313">
                  <c:v>20006.664142947524</c:v>
                </c:pt>
                <c:pt idx="314">
                  <c:v>19896.039841523601</c:v>
                </c:pt>
                <c:pt idx="315">
                  <c:v>19786.32857579253</c:v>
                </c:pt>
                <c:pt idx="316">
                  <c:v>19677.520360908478</c:v>
                </c:pt>
                <c:pt idx="317">
                  <c:v>19569.605347538327</c:v>
                </c:pt>
                <c:pt idx="318">
                  <c:v>19462.573819672416</c:v>
                </c:pt>
                <c:pt idx="319">
                  <c:v>19356.416192476179</c:v>
                </c:pt>
                <c:pt idx="320">
                  <c:v>19251.123010181804</c:v>
                </c:pt>
                <c:pt idx="321">
                  <c:v>19146.684944019056</c:v>
                </c:pt>
                <c:pt idx="322">
                  <c:v>19043.092790184513</c:v>
                </c:pt>
                <c:pt idx="323">
                  <c:v>18940.337467848312</c:v>
                </c:pt>
                <c:pt idx="324">
                  <c:v>18838.410017197672</c:v>
                </c:pt>
                <c:pt idx="325">
                  <c:v>18737.30159751646</c:v>
                </c:pt>
                <c:pt idx="326">
                  <c:v>18637.003485299934</c:v>
                </c:pt>
                <c:pt idx="327">
                  <c:v>18438.803864228725</c:v>
                </c:pt>
                <c:pt idx="328">
                  <c:v>18340.885477933713</c:v>
                </c:pt>
                <c:pt idx="329">
                  <c:v>18243.74364068759</c:v>
                </c:pt>
                <c:pt idx="330">
                  <c:v>18147.370187947974</c:v>
                </c:pt>
                <c:pt idx="331">
                  <c:v>18051.757061773053</c:v>
                </c:pt>
                <c:pt idx="332">
                  <c:v>17956.89630916356</c:v>
                </c:pt>
                <c:pt idx="333">
                  <c:v>17862.780080434542</c:v>
                </c:pt>
                <c:pt idx="334">
                  <c:v>17769.400627616469</c:v>
                </c:pt>
                <c:pt idx="335">
                  <c:v>17676.750302884855</c:v>
                </c:pt>
                <c:pt idx="336">
                  <c:v>17584.821557018022</c:v>
                </c:pt>
                <c:pt idx="337">
                  <c:v>17493.606937882341</c:v>
                </c:pt>
                <c:pt idx="338">
                  <c:v>17403.099088944386</c:v>
                </c:pt>
                <c:pt idx="339">
                  <c:v>17313.290747809508</c:v>
                </c:pt>
                <c:pt idx="340">
                  <c:v>17224.174744786265</c:v>
                </c:pt>
                <c:pt idx="341">
                  <c:v>17135.744001476178</c:v>
                </c:pt>
                <c:pt idx="342">
                  <c:v>17047.991529388375</c:v>
                </c:pt>
                <c:pt idx="343">
                  <c:v>16960.910428578478</c:v>
                </c:pt>
                <c:pt idx="344">
                  <c:v>16874.493886311506</c:v>
                </c:pt>
                <c:pt idx="345">
                  <c:v>16788.735175747981</c:v>
                </c:pt>
                <c:pt idx="346">
                  <c:v>16703.62765465305</c:v>
                </c:pt>
                <c:pt idx="347">
                  <c:v>16619.164764128134</c:v>
                </c:pt>
                <c:pt idx="348">
                  <c:v>16535.340027364455</c:v>
                </c:pt>
                <c:pt idx="349">
                  <c:v>16452.14704841825</c:v>
                </c:pt>
                <c:pt idx="350">
                  <c:v>16369.579511007147</c:v>
                </c:pt>
                <c:pt idx="351">
                  <c:v>16287.63117732725</c:v>
                </c:pt>
                <c:pt idx="352">
                  <c:v>16206.295886890608</c:v>
                </c:pt>
                <c:pt idx="353">
                  <c:v>16125.56755538262</c:v>
                </c:pt>
                <c:pt idx="354">
                  <c:v>16045.440173538973</c:v>
                </c:pt>
                <c:pt idx="355">
                  <c:v>15965.907806041831</c:v>
                </c:pt>
                <c:pt idx="356">
                  <c:v>15886.96459043476</c:v>
                </c:pt>
                <c:pt idx="357">
                  <c:v>15808.60473605613</c:v>
                </c:pt>
                <c:pt idx="358">
                  <c:v>15730.822522990607</c:v>
                </c:pt>
                <c:pt idx="359">
                  <c:v>15653.612301038411</c:v>
                </c:pt>
                <c:pt idx="360">
                  <c:v>15576.968488701928</c:v>
                </c:pt>
                <c:pt idx="361">
                  <c:v>15500.885572189402</c:v>
                </c:pt>
                <c:pt idx="362">
                  <c:v>15425.358104435407</c:v>
                </c:pt>
                <c:pt idx="363">
                  <c:v>15350.380704137722</c:v>
                </c:pt>
                <c:pt idx="364">
                  <c:v>15275.948054810289</c:v>
                </c:pt>
                <c:pt idx="365">
                  <c:v>15202.054903851993</c:v>
                </c:pt>
                <c:pt idx="366">
                  <c:v>15128.696061630984</c:v>
                </c:pt>
                <c:pt idx="367">
                  <c:v>15055.866400584182</c:v>
                </c:pt>
                <c:pt idx="368">
                  <c:v>14983.56085433167</c:v>
                </c:pt>
                <c:pt idx="369">
                  <c:v>14911.7744168058</c:v>
                </c:pt>
                <c:pt idx="370">
                  <c:v>14840.502141394643</c:v>
                </c:pt>
                <c:pt idx="371">
                  <c:v>14769.739140099528</c:v>
                </c:pt>
                <c:pt idx="372">
                  <c:v>14699.48058270641</c:v>
                </c:pt>
                <c:pt idx="373">
                  <c:v>14629.721695970891</c:v>
                </c:pt>
                <c:pt idx="374">
                  <c:v>14560.457762816461</c:v>
                </c:pt>
                <c:pt idx="375">
                  <c:v>14491.684121545894</c:v>
                </c:pt>
                <c:pt idx="376">
                  <c:v>14423.396165065458</c:v>
                </c:pt>
                <c:pt idx="377">
                  <c:v>14355.58934012174</c:v>
                </c:pt>
                <c:pt idx="378">
                  <c:v>14288.259146550805</c:v>
                </c:pt>
                <c:pt idx="379">
                  <c:v>14221.401136539544</c:v>
                </c:pt>
                <c:pt idx="380">
                  <c:v>14155.010913898872</c:v>
                </c:pt>
                <c:pt idx="381">
                  <c:v>14089.084133348731</c:v>
                </c:pt>
                <c:pt idx="382">
                  <c:v>14023.616499814456</c:v>
                </c:pt>
                <c:pt idx="383">
                  <c:v>13958.603767734521</c:v>
                </c:pt>
                <c:pt idx="384">
                  <c:v>13894.041740379278</c:v>
                </c:pt>
                <c:pt idx="385">
                  <c:v>13829.926269180633</c:v>
                </c:pt>
                <c:pt idx="386">
                  <c:v>13766.253253072333</c:v>
                </c:pt>
                <c:pt idx="387">
                  <c:v>13703.01863784078</c:v>
                </c:pt>
                <c:pt idx="388">
                  <c:v>13640.218415486115</c:v>
                </c:pt>
                <c:pt idx="389">
                  <c:v>13577.848623593409</c:v>
                </c:pt>
                <c:pt idx="390">
                  <c:v>13515.905344713783</c:v>
                </c:pt>
                <c:pt idx="391">
                  <c:v>13454.384705755285</c:v>
                </c:pt>
                <c:pt idx="392">
                  <c:v>13393.282877383304</c:v>
                </c:pt>
                <c:pt idx="393">
                  <c:v>13332.596073430414</c:v>
                </c:pt>
                <c:pt idx="394">
                  <c:v>13272.320550315466</c:v>
                </c:pt>
                <c:pt idx="395">
                  <c:v>13212.452606471708</c:v>
                </c:pt>
                <c:pt idx="396">
                  <c:v>13152.988581783831</c:v>
                </c:pt>
                <c:pt idx="397">
                  <c:v>13093.924857033806</c:v>
                </c:pt>
                <c:pt idx="398">
                  <c:v>13035.257853355237</c:v>
                </c:pt>
                <c:pt idx="399">
                  <c:v>12976.984031696233</c:v>
                </c:pt>
                <c:pt idx="400">
                  <c:v>12919.099892290542</c:v>
                </c:pt>
                <c:pt idx="401">
                  <c:v>12861.601974136849</c:v>
                </c:pt>
                <c:pt idx="402">
                  <c:v>12804.486854486069</c:v>
                </c:pt>
                <c:pt idx="403">
                  <c:v>12747.75114833648</c:v>
                </c:pt>
                <c:pt idx="404">
                  <c:v>12691.391507936716</c:v>
                </c:pt>
                <c:pt idx="405">
                  <c:v>12635.404622296164</c:v>
                </c:pt>
                <c:pt idx="406">
                  <c:v>12579.787216702976</c:v>
                </c:pt>
                <c:pt idx="407">
                  <c:v>12524.536052249361</c:v>
                </c:pt>
                <c:pt idx="408">
                  <c:v>12469.647925364081</c:v>
                </c:pt>
                <c:pt idx="409">
                  <c:v>12415.119667352046</c:v>
                </c:pt>
                <c:pt idx="410">
                  <c:v>12360.948143940876</c:v>
                </c:pt>
                <c:pt idx="411">
                  <c:v>12307.130254834259</c:v>
                </c:pt>
                <c:pt idx="412">
                  <c:v>12253.662933272119</c:v>
                </c:pt>
                <c:pt idx="413">
                  <c:v>12200.543145597308</c:v>
                </c:pt>
                <c:pt idx="414">
                  <c:v>12147.76789082884</c:v>
                </c:pt>
                <c:pt idx="415">
                  <c:v>12095.334200241537</c:v>
                </c:pt>
                <c:pt idx="416">
                  <c:v>12043.239136951877</c:v>
                </c:pt>
                <c:pt idx="417">
                  <c:v>11991.479795510068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C-4E5E-81E6-25F40ADD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39759"/>
        <c:axId val="1787232271"/>
      </c:scatterChart>
      <c:valAx>
        <c:axId val="178723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32271"/>
        <c:crosses val="autoZero"/>
        <c:crossBetween val="midCat"/>
      </c:valAx>
      <c:valAx>
        <c:axId val="17872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3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21</xdr:row>
      <xdr:rowOff>161924</xdr:rowOff>
    </xdr:from>
    <xdr:to>
      <xdr:col>24</xdr:col>
      <xdr:colOff>409575</xdr:colOff>
      <xdr:row>37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6AE293-646E-2260-FC51-0FD3ABC71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9"/>
  <sheetViews>
    <sheetView tabSelected="1" topLeftCell="I1" zoomScale="74" workbookViewId="0">
      <selection activeCell="M422" sqref="M422"/>
    </sheetView>
  </sheetViews>
  <sheetFormatPr defaultRowHeight="14.4" x14ac:dyDescent="0.3"/>
  <cols>
    <col min="1" max="3" width="9" bestFit="1" customWidth="1"/>
    <col min="4" max="4" width="12.109375" bestFit="1" customWidth="1"/>
    <col min="5" max="5" width="9" bestFit="1" customWidth="1"/>
    <col min="6" max="6" width="20.88671875" customWidth="1"/>
    <col min="7" max="7" width="9" bestFit="1" customWidth="1"/>
    <col min="8" max="8" width="15.77734375" customWidth="1"/>
    <col min="9" max="9" width="22" style="2" customWidth="1"/>
    <col min="10" max="10" width="20.33203125" customWidth="1"/>
    <col min="11" max="13" width="33.6640625" customWidth="1"/>
    <col min="14" max="14" width="13.88671875" bestFit="1" customWidth="1"/>
    <col min="15" max="15" width="12.77734375" bestFit="1" customWidth="1"/>
    <col min="16" max="16" width="7.6640625" customWidth="1"/>
    <col min="17" max="17" width="18.109375" customWidth="1"/>
    <col min="18" max="18" width="19.21875" customWidth="1"/>
  </cols>
  <sheetData>
    <row r="1" spans="1:28" x14ac:dyDescent="0.3">
      <c r="A1" t="s">
        <v>0</v>
      </c>
      <c r="B1" t="s">
        <v>15</v>
      </c>
      <c r="C1" t="s">
        <v>1</v>
      </c>
      <c r="D1" t="s">
        <v>14</v>
      </c>
      <c r="E1" t="s">
        <v>13</v>
      </c>
      <c r="F1" t="s">
        <v>10</v>
      </c>
      <c r="G1" t="s">
        <v>2</v>
      </c>
      <c r="H1" t="s">
        <v>6</v>
      </c>
      <c r="I1" t="s">
        <v>5</v>
      </c>
      <c r="J1" t="s">
        <v>16</v>
      </c>
      <c r="K1" t="s">
        <v>25</v>
      </c>
      <c r="L1" t="s">
        <v>27</v>
      </c>
      <c r="M1" t="s">
        <v>28</v>
      </c>
      <c r="N1" t="s">
        <v>3</v>
      </c>
      <c r="O1" t="s">
        <v>4</v>
      </c>
    </row>
    <row r="2" spans="1:28" x14ac:dyDescent="0.3">
      <c r="A2">
        <f t="shared" ref="A2:A65" si="0">H2-$P$11</f>
        <v>9</v>
      </c>
      <c r="B2">
        <v>80630</v>
      </c>
      <c r="C2">
        <f t="shared" ref="C2:C65" si="1">($R$4/$R$5)*((A2/$R$5)^(-$R$4-1))*EXP(-((A2/$R$5)^(-$R$4)))</f>
        <v>6.735566249174333E-4</v>
      </c>
      <c r="D2">
        <f t="shared" ref="D2:D65" si="2">C2*O$2</f>
        <v>26328.538864099053</v>
      </c>
      <c r="E2">
        <f t="shared" ref="E2:E65" si="3">ABS(B2-D2)</f>
        <v>54301.461135900943</v>
      </c>
      <c r="F2">
        <f t="shared" ref="F2:F65" si="4">E2*E2</f>
        <v>2948648681.4937606</v>
      </c>
      <c r="G2">
        <f>B2-D2</f>
        <v>54301.461135900943</v>
      </c>
      <c r="H2">
        <v>202</v>
      </c>
      <c r="I2" s="2">
        <v>44568</v>
      </c>
      <c r="J2">
        <f>B2/D2</f>
        <v>3.0624563108568505</v>
      </c>
      <c r="K2">
        <f>(B2-D2)/B2</f>
        <v>0.67346472945430913</v>
      </c>
      <c r="L2">
        <f>1.39*D2</f>
        <v>36596.669021097681</v>
      </c>
      <c r="M2">
        <f>0.61*D2</f>
        <v>16060.408707100421</v>
      </c>
      <c r="N2" s="1">
        <f>SUM(E2:E359)</f>
        <v>3209281.2488605259</v>
      </c>
      <c r="O2">
        <f>SUM(B2:B359) * (1/O18)</f>
        <v>39088827.70966211</v>
      </c>
    </row>
    <row r="3" spans="1:28" x14ac:dyDescent="0.3">
      <c r="A3">
        <f t="shared" si="0"/>
        <v>10</v>
      </c>
      <c r="B3">
        <v>101503</v>
      </c>
      <c r="C3">
        <f t="shared" si="1"/>
        <v>1.0978016120288495E-3</v>
      </c>
      <c r="D3">
        <f t="shared" si="2"/>
        <v>42911.778071985027</v>
      </c>
      <c r="E3">
        <f t="shared" si="3"/>
        <v>58591.221928014973</v>
      </c>
      <c r="F3">
        <f t="shared" si="4"/>
        <v>3432931287.0179024</v>
      </c>
      <c r="G3">
        <f t="shared" ref="G3:G65" si="5">B3-D3</f>
        <v>58591.221928014973</v>
      </c>
      <c r="H3">
        <v>203</v>
      </c>
      <c r="I3" s="2">
        <v>44569</v>
      </c>
      <c r="J3">
        <f t="shared" ref="J3:J65" si="6">B3/D3</f>
        <v>2.365387885576018</v>
      </c>
      <c r="K3">
        <f t="shared" ref="K3:K66" si="7">(B3-D3)/B3</f>
        <v>0.57723635683689123</v>
      </c>
      <c r="L3">
        <f t="shared" ref="L3:L66" si="8">1.39*D3</f>
        <v>59647.371520059183</v>
      </c>
      <c r="M3">
        <f t="shared" ref="M3:M66" si="9">0.61*D3</f>
        <v>26176.184623910867</v>
      </c>
    </row>
    <row r="4" spans="1:28" x14ac:dyDescent="0.3">
      <c r="A4">
        <f t="shared" si="0"/>
        <v>11</v>
      </c>
      <c r="B4">
        <v>91477</v>
      </c>
      <c r="C4">
        <f t="shared" si="1"/>
        <v>1.6087199785729477E-3</v>
      </c>
      <c r="D4">
        <f t="shared" si="2"/>
        <v>62882.978075529274</v>
      </c>
      <c r="E4">
        <f t="shared" si="3"/>
        <v>28594.021924470726</v>
      </c>
      <c r="F4">
        <f t="shared" si="4"/>
        <v>817618089.81711257</v>
      </c>
      <c r="G4">
        <f t="shared" si="5"/>
        <v>28594.021924470726</v>
      </c>
      <c r="H4">
        <v>204</v>
      </c>
      <c r="I4" s="2">
        <v>44570</v>
      </c>
      <c r="J4">
        <f t="shared" si="6"/>
        <v>1.4547179984085075</v>
      </c>
      <c r="K4">
        <f t="shared" si="7"/>
        <v>0.31258154426217222</v>
      </c>
      <c r="L4">
        <f t="shared" si="8"/>
        <v>87407.339524985684</v>
      </c>
      <c r="M4">
        <f t="shared" si="9"/>
        <v>38358.616626072857</v>
      </c>
      <c r="N4" t="s">
        <v>11</v>
      </c>
      <c r="Q4" t="s">
        <v>7</v>
      </c>
      <c r="R4">
        <v>0.99</v>
      </c>
    </row>
    <row r="5" spans="1:28" x14ac:dyDescent="0.3">
      <c r="A5">
        <f t="shared" si="0"/>
        <v>12</v>
      </c>
      <c r="B5">
        <v>107134</v>
      </c>
      <c r="C5">
        <f t="shared" si="1"/>
        <v>2.1797678458495597E-3</v>
      </c>
      <c r="D5">
        <f t="shared" si="2"/>
        <v>85204.569773474752</v>
      </c>
      <c r="E5">
        <f t="shared" si="3"/>
        <v>21929.430226525248</v>
      </c>
      <c r="F5">
        <f t="shared" si="4"/>
        <v>480899910.06003922</v>
      </c>
      <c r="G5">
        <f t="shared" si="5"/>
        <v>21929.430226525248</v>
      </c>
      <c r="H5">
        <v>205</v>
      </c>
      <c r="I5" s="2">
        <v>44571</v>
      </c>
      <c r="J5">
        <f t="shared" si="6"/>
        <v>1.2573738742514273</v>
      </c>
      <c r="K5">
        <f t="shared" si="7"/>
        <v>0.20469160328677402</v>
      </c>
      <c r="L5">
        <f t="shared" si="8"/>
        <v>118434.35198512989</v>
      </c>
      <c r="M5">
        <f t="shared" si="9"/>
        <v>51974.787561819598</v>
      </c>
      <c r="N5">
        <f>SUM(F2:F359)</f>
        <v>63082824429.563705</v>
      </c>
      <c r="Q5" t="s">
        <v>8</v>
      </c>
      <c r="R5">
        <v>64.7</v>
      </c>
    </row>
    <row r="6" spans="1:28" x14ac:dyDescent="0.3">
      <c r="A6">
        <f t="shared" si="0"/>
        <v>13</v>
      </c>
      <c r="B6">
        <v>153880</v>
      </c>
      <c r="C6">
        <f t="shared" si="1"/>
        <v>2.7838337274337412E-3</v>
      </c>
      <c r="D6">
        <f t="shared" si="2"/>
        <v>108816.79694400397</v>
      </c>
      <c r="E6">
        <f t="shared" si="3"/>
        <v>45063.203055996026</v>
      </c>
      <c r="F6">
        <f t="shared" si="4"/>
        <v>2030692269.6659296</v>
      </c>
      <c r="G6">
        <f t="shared" si="5"/>
        <v>45063.203055996026</v>
      </c>
      <c r="H6">
        <v>206</v>
      </c>
      <c r="I6" s="2">
        <v>44572</v>
      </c>
      <c r="J6">
        <f t="shared" si="6"/>
        <v>1.4141199182621145</v>
      </c>
      <c r="K6">
        <f t="shared" si="7"/>
        <v>0.29284639365736953</v>
      </c>
      <c r="L6">
        <f t="shared" si="8"/>
        <v>151255.34775216551</v>
      </c>
      <c r="M6">
        <f t="shared" si="9"/>
        <v>66378.246135842419</v>
      </c>
    </row>
    <row r="7" spans="1:28" x14ac:dyDescent="0.3">
      <c r="A7">
        <f t="shared" si="0"/>
        <v>14</v>
      </c>
      <c r="B7">
        <v>137586</v>
      </c>
      <c r="C7">
        <f t="shared" si="1"/>
        <v>3.3967449328594817E-3</v>
      </c>
      <c r="D7">
        <f t="shared" si="2"/>
        <v>132774.77745421208</v>
      </c>
      <c r="E7">
        <f t="shared" si="3"/>
        <v>4811.2225457879249</v>
      </c>
      <c r="F7">
        <f t="shared" si="4"/>
        <v>23147862.38509804</v>
      </c>
      <c r="G7">
        <f t="shared" si="5"/>
        <v>4811.2225457879249</v>
      </c>
      <c r="H7">
        <v>207</v>
      </c>
      <c r="I7" s="2">
        <v>44573</v>
      </c>
      <c r="J7">
        <f t="shared" si="6"/>
        <v>1.0362359676893234</v>
      </c>
      <c r="K7">
        <f t="shared" si="7"/>
        <v>3.4968838005232546E-2</v>
      </c>
      <c r="L7">
        <f t="shared" si="8"/>
        <v>184556.94066135478</v>
      </c>
      <c r="M7">
        <f t="shared" si="9"/>
        <v>80992.614247069359</v>
      </c>
      <c r="Q7" t="s">
        <v>17</v>
      </c>
      <c r="R7">
        <f>AVERAGE(B1:B359)</f>
        <v>91165.66480446927</v>
      </c>
    </row>
    <row r="8" spans="1:28" x14ac:dyDescent="0.3">
      <c r="A8">
        <f t="shared" si="0"/>
        <v>15</v>
      </c>
      <c r="B8">
        <v>132726</v>
      </c>
      <c r="C8">
        <f t="shared" si="1"/>
        <v>3.9988435654832767E-3</v>
      </c>
      <c r="D8">
        <f t="shared" si="2"/>
        <v>156310.10716906673</v>
      </c>
      <c r="E8">
        <f t="shared" si="3"/>
        <v>23584.10716906673</v>
      </c>
      <c r="F8">
        <f t="shared" si="4"/>
        <v>556210110.96202481</v>
      </c>
      <c r="G8">
        <f t="shared" si="5"/>
        <v>-23584.10716906673</v>
      </c>
      <c r="H8">
        <v>208</v>
      </c>
      <c r="I8" s="2">
        <v>44574</v>
      </c>
      <c r="J8">
        <f t="shared" si="6"/>
        <v>0.84911975561786357</v>
      </c>
      <c r="K8">
        <f t="shared" si="7"/>
        <v>-0.17769018254951352</v>
      </c>
      <c r="L8">
        <f t="shared" si="8"/>
        <v>217271.04896500273</v>
      </c>
      <c r="M8">
        <f t="shared" si="9"/>
        <v>95349.165373130701</v>
      </c>
      <c r="Q8" t="s">
        <v>18</v>
      </c>
      <c r="R8" cm="1">
        <f t="array" ref="R8">SUM((B2:B359-$R$7)^2)</f>
        <v>2845401701611.7764</v>
      </c>
    </row>
    <row r="9" spans="1:28" x14ac:dyDescent="0.3">
      <c r="A9">
        <f t="shared" si="0"/>
        <v>16</v>
      </c>
      <c r="B9">
        <v>169484</v>
      </c>
      <c r="C9">
        <f t="shared" si="1"/>
        <v>4.5753000481126042E-3</v>
      </c>
      <c r="D9">
        <f t="shared" si="2"/>
        <v>178843.11530068234</v>
      </c>
      <c r="E9">
        <f t="shared" si="3"/>
        <v>9359.1153006823442</v>
      </c>
      <c r="F9">
        <f t="shared" si="4"/>
        <v>87593039.211466372</v>
      </c>
      <c r="G9">
        <f t="shared" si="5"/>
        <v>-9359.1153006823442</v>
      </c>
      <c r="H9">
        <v>209</v>
      </c>
      <c r="I9" s="2">
        <v>44575</v>
      </c>
      <c r="J9">
        <f t="shared" si="6"/>
        <v>0.94766857373879221</v>
      </c>
      <c r="K9">
        <f t="shared" si="7"/>
        <v>-5.5221232096730924E-2</v>
      </c>
      <c r="L9">
        <f t="shared" si="8"/>
        <v>248591.93026794845</v>
      </c>
      <c r="M9">
        <f t="shared" si="9"/>
        <v>109094.30033341622</v>
      </c>
      <c r="Q9" t="s">
        <v>19</v>
      </c>
      <c r="R9" cm="1">
        <f t="array" ref="R9">SUM((B2:B359-D2:D359)^2)</f>
        <v>63082824429.563705</v>
      </c>
    </row>
    <row r="10" spans="1:28" x14ac:dyDescent="0.3">
      <c r="A10">
        <f t="shared" si="0"/>
        <v>17</v>
      </c>
      <c r="B10">
        <v>205880</v>
      </c>
      <c r="C10">
        <f t="shared" si="1"/>
        <v>5.115732726244669E-3</v>
      </c>
      <c r="D10">
        <f t="shared" si="2"/>
        <v>199967.99514485791</v>
      </c>
      <c r="E10">
        <f t="shared" si="3"/>
        <v>5912.0048551420914</v>
      </c>
      <c r="F10">
        <f t="shared" si="4"/>
        <v>34951801.407223664</v>
      </c>
      <c r="G10">
        <f t="shared" si="5"/>
        <v>5912.0048551420914</v>
      </c>
      <c r="H10">
        <v>210</v>
      </c>
      <c r="I10" s="2">
        <v>44576</v>
      </c>
      <c r="J10">
        <f t="shared" si="6"/>
        <v>1.0295647553542726</v>
      </c>
      <c r="K10">
        <f t="shared" si="7"/>
        <v>2.8715780333893975E-2</v>
      </c>
      <c r="L10">
        <f t="shared" si="8"/>
        <v>277955.51325135247</v>
      </c>
      <c r="M10">
        <f t="shared" si="9"/>
        <v>121980.47703836331</v>
      </c>
      <c r="Q10" t="s">
        <v>20</v>
      </c>
      <c r="R10">
        <f>1-(R9/R8)</f>
        <v>0.97782990556523863</v>
      </c>
    </row>
    <row r="11" spans="1:28" x14ac:dyDescent="0.3">
      <c r="A11">
        <f t="shared" si="0"/>
        <v>18</v>
      </c>
      <c r="B11">
        <v>209609</v>
      </c>
      <c r="C11">
        <f t="shared" si="1"/>
        <v>5.6135218720850498E-3</v>
      </c>
      <c r="D11">
        <f t="shared" si="2"/>
        <v>219425.98930235242</v>
      </c>
      <c r="E11">
        <f t="shared" si="3"/>
        <v>9816.9893023524201</v>
      </c>
      <c r="F11">
        <f t="shared" si="4"/>
        <v>96373278.962501854</v>
      </c>
      <c r="G11">
        <f t="shared" si="5"/>
        <v>-9816.9893023524201</v>
      </c>
      <c r="H11">
        <v>211</v>
      </c>
      <c r="I11" s="2">
        <v>44577</v>
      </c>
      <c r="J11">
        <f t="shared" si="6"/>
        <v>0.95526058998952335</v>
      </c>
      <c r="K11">
        <f t="shared" si="7"/>
        <v>-4.6834769987702911E-2</v>
      </c>
      <c r="L11">
        <f t="shared" si="8"/>
        <v>305002.12513026985</v>
      </c>
      <c r="M11">
        <f t="shared" si="9"/>
        <v>133849.85347443496</v>
      </c>
      <c r="N11">
        <f>_xlfn.FORECAST.ETS.CONFINT(I370, B2:B359, I2:I359)</f>
        <v>68861.134937738272</v>
      </c>
      <c r="O11" t="s">
        <v>9</v>
      </c>
      <c r="P11">
        <v>193</v>
      </c>
      <c r="AB11" s="3"/>
    </row>
    <row r="12" spans="1:28" x14ac:dyDescent="0.3">
      <c r="A12">
        <f t="shared" si="0"/>
        <v>19</v>
      </c>
      <c r="B12">
        <v>222197</v>
      </c>
      <c r="C12">
        <f t="shared" si="1"/>
        <v>6.0650492197258628E-3</v>
      </c>
      <c r="D12">
        <f t="shared" si="2"/>
        <v>237075.66400048486</v>
      </c>
      <c r="E12">
        <f t="shared" si="3"/>
        <v>14878.66400048486</v>
      </c>
      <c r="F12">
        <f t="shared" si="4"/>
        <v>221374642.43932411</v>
      </c>
      <c r="G12">
        <f t="shared" si="5"/>
        <v>-14878.66400048486</v>
      </c>
      <c r="H12">
        <v>212</v>
      </c>
      <c r="I12" s="2">
        <v>44578</v>
      </c>
      <c r="J12">
        <f t="shared" si="6"/>
        <v>0.93724086332009837</v>
      </c>
      <c r="K12">
        <f t="shared" si="7"/>
        <v>-6.6961588142436038E-2</v>
      </c>
      <c r="L12">
        <f t="shared" si="8"/>
        <v>329535.17296067392</v>
      </c>
      <c r="M12">
        <f t="shared" si="9"/>
        <v>144616.15504029577</v>
      </c>
    </row>
    <row r="13" spans="1:28" x14ac:dyDescent="0.3">
      <c r="A13">
        <f t="shared" si="0"/>
        <v>20</v>
      </c>
      <c r="B13">
        <v>220950</v>
      </c>
      <c r="C13">
        <f t="shared" si="1"/>
        <v>6.4689840203533211E-3</v>
      </c>
      <c r="D13">
        <f t="shared" si="2"/>
        <v>252865.00182814829</v>
      </c>
      <c r="E13">
        <f t="shared" si="3"/>
        <v>31915.001828148292</v>
      </c>
      <c r="F13">
        <f t="shared" si="4"/>
        <v>1018567341.6907088</v>
      </c>
      <c r="G13">
        <f t="shared" si="5"/>
        <v>-31915.001828148292</v>
      </c>
      <c r="H13">
        <v>213</v>
      </c>
      <c r="I13" s="2">
        <v>44579</v>
      </c>
      <c r="J13">
        <f t="shared" si="6"/>
        <v>0.87378640144974151</v>
      </c>
      <c r="K13">
        <f t="shared" si="7"/>
        <v>-0.14444445271848061</v>
      </c>
      <c r="L13">
        <f t="shared" si="8"/>
        <v>351482.35254112608</v>
      </c>
      <c r="M13">
        <f t="shared" si="9"/>
        <v>154247.65111517045</v>
      </c>
    </row>
    <row r="14" spans="1:28" ht="28.8" x14ac:dyDescent="0.3">
      <c r="A14">
        <f t="shared" si="0"/>
        <v>21</v>
      </c>
      <c r="B14">
        <v>280622</v>
      </c>
      <c r="C14">
        <f t="shared" si="1"/>
        <v>6.8256682702689678E-3</v>
      </c>
      <c r="D14">
        <f t="shared" si="2"/>
        <v>266807.37101985107</v>
      </c>
      <c r="E14">
        <f t="shared" si="3"/>
        <v>13814.628980148933</v>
      </c>
      <c r="F14">
        <f t="shared" si="4"/>
        <v>190843973.85917073</v>
      </c>
      <c r="G14">
        <f t="shared" si="5"/>
        <v>13814.628980148933</v>
      </c>
      <c r="H14">
        <v>214</v>
      </c>
      <c r="I14" s="2">
        <v>44580</v>
      </c>
      <c r="J14">
        <f t="shared" si="6"/>
        <v>1.0517775387064592</v>
      </c>
      <c r="K14">
        <f t="shared" si="7"/>
        <v>4.9228602818556393E-2</v>
      </c>
      <c r="L14">
        <f t="shared" si="8"/>
        <v>370862.24571759294</v>
      </c>
      <c r="M14">
        <f t="shared" si="9"/>
        <v>162752.49632210916</v>
      </c>
      <c r="Q14" s="4" t="s">
        <v>21</v>
      </c>
      <c r="R14">
        <v>1</v>
      </c>
    </row>
    <row r="15" spans="1:28" x14ac:dyDescent="0.3">
      <c r="A15">
        <f t="shared" si="0"/>
        <v>22</v>
      </c>
      <c r="B15">
        <v>243964</v>
      </c>
      <c r="C15">
        <f t="shared" si="1"/>
        <v>7.1366152101504897E-3</v>
      </c>
      <c r="D15">
        <f t="shared" si="2"/>
        <v>278961.92237972654</v>
      </c>
      <c r="E15">
        <f t="shared" si="3"/>
        <v>34997.922379726544</v>
      </c>
      <c r="F15">
        <f t="shared" si="4"/>
        <v>1224854570.8973641</v>
      </c>
      <c r="G15">
        <f t="shared" si="5"/>
        <v>-34997.922379726544</v>
      </c>
      <c r="H15">
        <v>215</v>
      </c>
      <c r="I15" s="2">
        <v>44581</v>
      </c>
      <c r="J15">
        <f t="shared" si="6"/>
        <v>0.87454229566110131</v>
      </c>
      <c r="K15">
        <f t="shared" si="7"/>
        <v>-0.14345527364581062</v>
      </c>
      <c r="L15">
        <f t="shared" si="8"/>
        <v>387757.07210781984</v>
      </c>
      <c r="M15">
        <f t="shared" si="9"/>
        <v>170166.77265163319</v>
      </c>
    </row>
    <row r="16" spans="1:28" x14ac:dyDescent="0.3">
      <c r="A16">
        <f t="shared" si="0"/>
        <v>23</v>
      </c>
      <c r="B16">
        <v>273727</v>
      </c>
      <c r="C16">
        <f t="shared" si="1"/>
        <v>7.4041155812019175E-3</v>
      </c>
      <c r="D16">
        <f t="shared" si="2"/>
        <v>289418.1982960265</v>
      </c>
      <c r="E16">
        <f t="shared" si="3"/>
        <v>15691.198296026501</v>
      </c>
      <c r="F16">
        <f t="shared" si="4"/>
        <v>246213703.96522498</v>
      </c>
      <c r="G16">
        <f t="shared" si="5"/>
        <v>-15691.198296026501</v>
      </c>
      <c r="H16">
        <v>216</v>
      </c>
      <c r="I16" s="2">
        <v>44582</v>
      </c>
      <c r="J16">
        <f t="shared" si="6"/>
        <v>0.94578365013530685</v>
      </c>
      <c r="K16">
        <f t="shared" si="7"/>
        <v>-5.7324262115269961E-2</v>
      </c>
      <c r="L16">
        <f t="shared" si="8"/>
        <v>402291.29563147679</v>
      </c>
      <c r="M16">
        <f t="shared" si="9"/>
        <v>176545.10096057615</v>
      </c>
      <c r="Q16" t="s">
        <v>22</v>
      </c>
      <c r="R16">
        <v>0.39</v>
      </c>
    </row>
    <row r="17" spans="1:18" x14ac:dyDescent="0.3">
      <c r="A17">
        <f t="shared" si="0"/>
        <v>24</v>
      </c>
      <c r="B17">
        <v>241489</v>
      </c>
      <c r="C17">
        <f t="shared" si="1"/>
        <v>7.6309376414203716E-3</v>
      </c>
      <c r="D17">
        <f t="shared" si="2"/>
        <v>298284.40672865626</v>
      </c>
      <c r="E17">
        <f t="shared" si="3"/>
        <v>56795.406728656264</v>
      </c>
      <c r="F17">
        <f t="shared" si="4"/>
        <v>3225718225.4734931</v>
      </c>
      <c r="G17">
        <f t="shared" si="5"/>
        <v>-56795.406728656264</v>
      </c>
      <c r="H17">
        <v>217</v>
      </c>
      <c r="I17" s="2">
        <v>44583</v>
      </c>
      <c r="J17">
        <f t="shared" si="6"/>
        <v>0.80959310829706899</v>
      </c>
      <c r="K17">
        <f t="shared" si="7"/>
        <v>-0.23518838012769222</v>
      </c>
      <c r="L17">
        <f t="shared" si="8"/>
        <v>414615.32535283215</v>
      </c>
      <c r="M17">
        <f t="shared" si="9"/>
        <v>181953.48810448032</v>
      </c>
      <c r="O17" t="s">
        <v>12</v>
      </c>
      <c r="Q17" t="s">
        <v>23</v>
      </c>
      <c r="R17">
        <f>COUNTIFS(J2:J359,"&lt;"&amp;(R14+R16),J2:J359,"&gt;"&amp;(R14-R16))</f>
        <v>341</v>
      </c>
    </row>
    <row r="18" spans="1:18" x14ac:dyDescent="0.3">
      <c r="A18">
        <f t="shared" si="0"/>
        <v>25</v>
      </c>
      <c r="B18">
        <v>269929</v>
      </c>
      <c r="C18">
        <f t="shared" si="1"/>
        <v>7.8201045448101861E-3</v>
      </c>
      <c r="D18">
        <f t="shared" si="2"/>
        <v>305678.71922363102</v>
      </c>
      <c r="E18">
        <f t="shared" si="3"/>
        <v>35749.719223631022</v>
      </c>
      <c r="F18">
        <f t="shared" si="4"/>
        <v>1278042424.5684536</v>
      </c>
      <c r="G18">
        <f t="shared" si="5"/>
        <v>-35749.719223631022</v>
      </c>
      <c r="H18">
        <v>218</v>
      </c>
      <c r="I18" s="2">
        <v>44584</v>
      </c>
      <c r="J18">
        <f t="shared" si="6"/>
        <v>0.88304806002057035</v>
      </c>
      <c r="K18">
        <f t="shared" si="7"/>
        <v>-0.13244119462388637</v>
      </c>
      <c r="L18">
        <f t="shared" si="8"/>
        <v>424893.4197208471</v>
      </c>
      <c r="M18">
        <f t="shared" si="9"/>
        <v>186464.01872641491</v>
      </c>
      <c r="O18">
        <f>SUM(C2:C359)</f>
        <v>0.83495233580342454</v>
      </c>
      <c r="Q18" t="s">
        <v>24</v>
      </c>
      <c r="R18">
        <f>R17/358</f>
        <v>0.95251396648044695</v>
      </c>
    </row>
    <row r="19" spans="1:18" x14ac:dyDescent="0.3">
      <c r="A19">
        <f t="shared" si="0"/>
        <v>26</v>
      </c>
      <c r="B19">
        <v>258038</v>
      </c>
      <c r="C19">
        <f t="shared" si="1"/>
        <v>7.9747333269989291E-3</v>
      </c>
      <c r="D19">
        <f t="shared" si="2"/>
        <v>311722.97704956162</v>
      </c>
      <c r="E19">
        <f t="shared" si="3"/>
        <v>53684.977049561625</v>
      </c>
      <c r="F19">
        <f t="shared" si="4"/>
        <v>2882076760.8119583</v>
      </c>
      <c r="G19">
        <f t="shared" si="5"/>
        <v>-53684.977049561625</v>
      </c>
      <c r="H19">
        <v>219</v>
      </c>
      <c r="I19" s="2">
        <v>44585</v>
      </c>
      <c r="J19">
        <f t="shared" si="6"/>
        <v>0.82777985261886511</v>
      </c>
      <c r="K19">
        <f t="shared" si="7"/>
        <v>-0.20805066327270258</v>
      </c>
      <c r="L19">
        <f t="shared" si="8"/>
        <v>433294.93809889065</v>
      </c>
      <c r="M19">
        <f t="shared" si="9"/>
        <v>190151.0160002326</v>
      </c>
    </row>
    <row r="20" spans="1:18" ht="28.8" x14ac:dyDescent="0.3">
      <c r="A20">
        <f t="shared" si="0"/>
        <v>27</v>
      </c>
      <c r="B20">
        <v>276404</v>
      </c>
      <c r="C20">
        <f t="shared" si="1"/>
        <v>8.0979216929020058E-3</v>
      </c>
      <c r="D20">
        <f t="shared" si="2"/>
        <v>316538.26586018183</v>
      </c>
      <c r="E20">
        <f t="shared" si="3"/>
        <v>40134.265860181826</v>
      </c>
      <c r="F20">
        <f t="shared" si="4"/>
        <v>1610759296.1357565</v>
      </c>
      <c r="G20">
        <f t="shared" si="5"/>
        <v>-40134.265860181826</v>
      </c>
      <c r="H20">
        <v>220</v>
      </c>
      <c r="I20" s="2">
        <v>44586</v>
      </c>
      <c r="J20">
        <f t="shared" si="6"/>
        <v>0.87320880225612429</v>
      </c>
      <c r="K20">
        <f t="shared" si="7"/>
        <v>-0.14520146546425458</v>
      </c>
      <c r="L20">
        <f t="shared" si="8"/>
        <v>439988.18954565271</v>
      </c>
      <c r="M20">
        <f t="shared" si="9"/>
        <v>193088.34217471091</v>
      </c>
      <c r="Q20" s="4" t="s">
        <v>26</v>
      </c>
    </row>
    <row r="21" spans="1:18" x14ac:dyDescent="0.3">
      <c r="A21">
        <f t="shared" si="0"/>
        <v>28</v>
      </c>
      <c r="B21">
        <v>302348</v>
      </c>
      <c r="C21">
        <f t="shared" si="1"/>
        <v>8.1926711393705502E-3</v>
      </c>
      <c r="D21">
        <f t="shared" si="2"/>
        <v>320241.91064877663</v>
      </c>
      <c r="E21">
        <f t="shared" si="3"/>
        <v>17893.910648776626</v>
      </c>
      <c r="F21">
        <f t="shared" si="4"/>
        <v>320192038.30640155</v>
      </c>
      <c r="G21">
        <f t="shared" si="5"/>
        <v>-17893.910648776626</v>
      </c>
      <c r="H21">
        <v>221</v>
      </c>
      <c r="I21" s="2">
        <v>44587</v>
      </c>
      <c r="J21">
        <f t="shared" si="6"/>
        <v>0.94412377001959102</v>
      </c>
      <c r="K21">
        <f t="shared" si="7"/>
        <v>-5.9183161948405894E-2</v>
      </c>
      <c r="L21">
        <f t="shared" si="8"/>
        <v>445136.25580179947</v>
      </c>
      <c r="M21">
        <f t="shared" si="9"/>
        <v>195347.56549575375</v>
      </c>
      <c r="Q21" s="4"/>
    </row>
    <row r="22" spans="1:18" x14ac:dyDescent="0.3">
      <c r="A22">
        <f t="shared" si="0"/>
        <v>29</v>
      </c>
      <c r="B22">
        <v>331844</v>
      </c>
      <c r="C22">
        <f t="shared" si="1"/>
        <v>8.2618372097952412E-3</v>
      </c>
      <c r="D22">
        <f t="shared" si="2"/>
        <v>322945.53125896171</v>
      </c>
      <c r="E22">
        <f t="shared" si="3"/>
        <v>8898.4687410382903</v>
      </c>
      <c r="F22">
        <f t="shared" si="4"/>
        <v>79182745.935235575</v>
      </c>
      <c r="G22">
        <f t="shared" si="5"/>
        <v>8898.4687410382903</v>
      </c>
      <c r="H22">
        <v>222</v>
      </c>
      <c r="I22" s="2">
        <v>44588</v>
      </c>
      <c r="J22">
        <f t="shared" si="6"/>
        <v>1.0275540853788834</v>
      </c>
      <c r="K22">
        <f t="shared" si="7"/>
        <v>2.6815216610932516E-2</v>
      </c>
      <c r="L22">
        <f t="shared" si="8"/>
        <v>448894.28844995674</v>
      </c>
      <c r="M22">
        <f t="shared" si="9"/>
        <v>196996.77406796665</v>
      </c>
    </row>
    <row r="23" spans="1:18" x14ac:dyDescent="0.3">
      <c r="A23">
        <f t="shared" si="0"/>
        <v>30</v>
      </c>
      <c r="B23">
        <v>296968</v>
      </c>
      <c r="C23">
        <f t="shared" si="1"/>
        <v>8.3080996708983553E-3</v>
      </c>
      <c r="D23">
        <f t="shared" si="2"/>
        <v>324753.87663044629</v>
      </c>
      <c r="E23">
        <f t="shared" si="3"/>
        <v>27785.876630446292</v>
      </c>
      <c r="F23">
        <f t="shared" si="4"/>
        <v>772054940.12238133</v>
      </c>
      <c r="G23">
        <f t="shared" si="5"/>
        <v>-27785.876630446292</v>
      </c>
      <c r="H23">
        <v>223</v>
      </c>
      <c r="I23" s="2">
        <v>44589</v>
      </c>
      <c r="J23">
        <f t="shared" si="6"/>
        <v>0.91444020031802353</v>
      </c>
      <c r="K23">
        <f t="shared" si="7"/>
        <v>-9.3565221271134577E-2</v>
      </c>
      <c r="L23">
        <f t="shared" si="8"/>
        <v>451407.88851632032</v>
      </c>
      <c r="M23">
        <f t="shared" si="9"/>
        <v>198099.86474457223</v>
      </c>
    </row>
    <row r="24" spans="1:18" x14ac:dyDescent="0.3">
      <c r="A24">
        <f t="shared" si="0"/>
        <v>31</v>
      </c>
      <c r="B24">
        <v>313220</v>
      </c>
      <c r="C24">
        <f t="shared" si="1"/>
        <v>8.3339470648670054E-3</v>
      </c>
      <c r="D24">
        <f t="shared" si="2"/>
        <v>325764.22096003062</v>
      </c>
      <c r="E24">
        <f t="shared" si="3"/>
        <v>12544.220960030623</v>
      </c>
      <c r="F24">
        <f t="shared" si="4"/>
        <v>157357479.4940716</v>
      </c>
      <c r="G24">
        <f t="shared" si="5"/>
        <v>-12544.220960030623</v>
      </c>
      <c r="H24">
        <v>224</v>
      </c>
      <c r="I24" s="2">
        <v>44590</v>
      </c>
      <c r="J24">
        <f t="shared" si="6"/>
        <v>0.96149294442752897</v>
      </c>
      <c r="K24">
        <f t="shared" si="7"/>
        <v>-4.0049233637796514E-2</v>
      </c>
      <c r="L24">
        <f t="shared" si="8"/>
        <v>452812.26713444252</v>
      </c>
      <c r="M24">
        <f t="shared" si="9"/>
        <v>198716.17478561867</v>
      </c>
    </row>
    <row r="25" spans="1:18" x14ac:dyDescent="0.3">
      <c r="A25">
        <f t="shared" si="0"/>
        <v>32</v>
      </c>
      <c r="B25">
        <v>294687</v>
      </c>
      <c r="C25">
        <f t="shared" si="1"/>
        <v>8.3416714308072581E-3</v>
      </c>
      <c r="D25">
        <f t="shared" si="2"/>
        <v>326066.15736943553</v>
      </c>
      <c r="E25">
        <f t="shared" si="3"/>
        <v>31379.157369435532</v>
      </c>
      <c r="F25">
        <f t="shared" si="4"/>
        <v>984651517.21580029</v>
      </c>
      <c r="G25">
        <f t="shared" si="5"/>
        <v>-31379.157369435532</v>
      </c>
      <c r="H25">
        <v>225</v>
      </c>
      <c r="I25" s="2">
        <v>44591</v>
      </c>
      <c r="J25">
        <f t="shared" si="6"/>
        <v>0.90376444577201953</v>
      </c>
      <c r="K25">
        <f t="shared" si="7"/>
        <v>-0.10648300525450913</v>
      </c>
      <c r="L25">
        <f t="shared" si="8"/>
        <v>453231.95874351537</v>
      </c>
      <c r="M25">
        <f t="shared" si="9"/>
        <v>198900.35599535567</v>
      </c>
    </row>
    <row r="26" spans="1:18" x14ac:dyDescent="0.3">
      <c r="A26">
        <f t="shared" si="0"/>
        <v>33</v>
      </c>
      <c r="B26">
        <v>341314</v>
      </c>
      <c r="C26">
        <f t="shared" si="1"/>
        <v>8.3333700457117101E-3</v>
      </c>
      <c r="D26">
        <f t="shared" si="2"/>
        <v>325741.6659576841</v>
      </c>
      <c r="E26">
        <f t="shared" si="3"/>
        <v>15572.334042315895</v>
      </c>
      <c r="F26">
        <f t="shared" si="4"/>
        <v>242497587.5254705</v>
      </c>
      <c r="G26">
        <f t="shared" si="5"/>
        <v>15572.334042315895</v>
      </c>
      <c r="H26">
        <v>226</v>
      </c>
      <c r="I26" s="2">
        <v>44592</v>
      </c>
      <c r="J26">
        <f t="shared" si="6"/>
        <v>1.047805778841749</v>
      </c>
      <c r="K26">
        <f t="shared" si="7"/>
        <v>4.5624656598662508E-2</v>
      </c>
      <c r="L26">
        <f t="shared" si="8"/>
        <v>452780.91568118089</v>
      </c>
      <c r="M26">
        <f t="shared" si="9"/>
        <v>198702.41623418729</v>
      </c>
    </row>
    <row r="27" spans="1:18" x14ac:dyDescent="0.3">
      <c r="A27">
        <f t="shared" si="0"/>
        <v>34</v>
      </c>
      <c r="B27">
        <v>351663</v>
      </c>
      <c r="C27">
        <f t="shared" si="1"/>
        <v>8.3109518532066429E-3</v>
      </c>
      <c r="D27">
        <f t="shared" si="2"/>
        <v>324865.3650932915</v>
      </c>
      <c r="E27">
        <f t="shared" si="3"/>
        <v>26797.634906708496</v>
      </c>
      <c r="F27">
        <f t="shared" si="4"/>
        <v>718113236.59324169</v>
      </c>
      <c r="G27">
        <f t="shared" si="5"/>
        <v>26797.634906708496</v>
      </c>
      <c r="H27">
        <v>227</v>
      </c>
      <c r="I27" s="2">
        <v>44593</v>
      </c>
      <c r="J27">
        <f t="shared" si="6"/>
        <v>1.0824884330128977</v>
      </c>
      <c r="K27">
        <f t="shared" si="7"/>
        <v>7.6202599951398053E-2</v>
      </c>
      <c r="L27">
        <f t="shared" si="8"/>
        <v>451562.85747967515</v>
      </c>
      <c r="M27">
        <f t="shared" si="9"/>
        <v>198167.8727069078</v>
      </c>
    </row>
    <row r="28" spans="1:18" x14ac:dyDescent="0.3">
      <c r="A28">
        <f t="shared" si="0"/>
        <v>35</v>
      </c>
      <c r="B28">
        <v>361908</v>
      </c>
      <c r="C28">
        <f t="shared" si="1"/>
        <v>8.2761468738418009E-3</v>
      </c>
      <c r="D28">
        <f t="shared" si="2"/>
        <v>323504.87925146084</v>
      </c>
      <c r="E28">
        <f t="shared" si="3"/>
        <v>38403.120748539164</v>
      </c>
      <c r="F28">
        <f t="shared" si="4"/>
        <v>1474799683.2268794</v>
      </c>
      <c r="G28">
        <f t="shared" si="5"/>
        <v>38403.120748539164</v>
      </c>
      <c r="H28">
        <v>228</v>
      </c>
      <c r="I28" s="2">
        <v>44594</v>
      </c>
      <c r="J28">
        <f t="shared" si="6"/>
        <v>1.1187095565216758</v>
      </c>
      <c r="K28">
        <f t="shared" si="7"/>
        <v>0.106112936847318</v>
      </c>
      <c r="L28">
        <f t="shared" si="8"/>
        <v>449671.78215953056</v>
      </c>
      <c r="M28">
        <f t="shared" si="9"/>
        <v>197337.97634339111</v>
      </c>
    </row>
    <row r="29" spans="1:18" x14ac:dyDescent="0.3">
      <c r="A29">
        <f t="shared" si="0"/>
        <v>36</v>
      </c>
      <c r="B29">
        <v>358176</v>
      </c>
      <c r="C29">
        <f t="shared" si="1"/>
        <v>8.2305173639830483E-3</v>
      </c>
      <c r="D29">
        <f t="shared" si="2"/>
        <v>321721.27520211571</v>
      </c>
      <c r="E29">
        <f t="shared" si="3"/>
        <v>36454.724797884293</v>
      </c>
      <c r="F29">
        <f t="shared" si="4"/>
        <v>1328946960.0894799</v>
      </c>
      <c r="G29">
        <f t="shared" si="5"/>
        <v>36454.724797884293</v>
      </c>
      <c r="H29">
        <v>229</v>
      </c>
      <c r="I29" s="2">
        <v>44595</v>
      </c>
      <c r="J29">
        <f t="shared" si="6"/>
        <v>1.1133115140581928</v>
      </c>
      <c r="K29">
        <f t="shared" si="7"/>
        <v>0.10177880371070171</v>
      </c>
      <c r="L29">
        <f t="shared" si="8"/>
        <v>447192.57253094082</v>
      </c>
      <c r="M29">
        <f t="shared" si="9"/>
        <v>196249.97787329057</v>
      </c>
    </row>
    <row r="30" spans="1:18" x14ac:dyDescent="0.3">
      <c r="A30">
        <f t="shared" si="0"/>
        <v>37</v>
      </c>
      <c r="B30">
        <v>359679</v>
      </c>
      <c r="C30">
        <f t="shared" si="1"/>
        <v>8.1754698453180476E-3</v>
      </c>
      <c r="D30">
        <f t="shared" si="2"/>
        <v>319569.53222917509</v>
      </c>
      <c r="E30">
        <f t="shared" si="3"/>
        <v>40109.467770824907</v>
      </c>
      <c r="F30">
        <f t="shared" si="4"/>
        <v>1608769404.8588419</v>
      </c>
      <c r="G30">
        <f t="shared" si="5"/>
        <v>40109.467770824907</v>
      </c>
      <c r="H30">
        <v>230</v>
      </c>
      <c r="I30" s="2">
        <v>44596</v>
      </c>
      <c r="J30">
        <f t="shared" si="6"/>
        <v>1.1255109255598901</v>
      </c>
      <c r="K30">
        <f t="shared" si="7"/>
        <v>0.11151462212368503</v>
      </c>
      <c r="L30">
        <f t="shared" si="8"/>
        <v>444201.64979855332</v>
      </c>
      <c r="M30">
        <f t="shared" si="9"/>
        <v>194937.41465979681</v>
      </c>
    </row>
    <row r="31" spans="1:18" x14ac:dyDescent="0.3">
      <c r="A31">
        <f t="shared" si="0"/>
        <v>38</v>
      </c>
      <c r="B31">
        <v>319698</v>
      </c>
      <c r="C31">
        <f t="shared" si="1"/>
        <v>8.1122673910150947E-3</v>
      </c>
      <c r="D31">
        <f t="shared" si="2"/>
        <v>317099.02238209918</v>
      </c>
      <c r="E31">
        <f t="shared" si="3"/>
        <v>2598.9776179008186</v>
      </c>
      <c r="F31">
        <f t="shared" si="4"/>
        <v>6754684.6583494134</v>
      </c>
      <c r="G31">
        <f t="shared" si="5"/>
        <v>2598.9776179008186</v>
      </c>
      <c r="H31">
        <v>231</v>
      </c>
      <c r="I31" s="2">
        <v>44597</v>
      </c>
      <c r="J31">
        <f t="shared" si="6"/>
        <v>1.0081961073180765</v>
      </c>
      <c r="K31">
        <f t="shared" si="7"/>
        <v>8.129477250094835E-3</v>
      </c>
      <c r="L31">
        <f t="shared" si="8"/>
        <v>440767.64111111785</v>
      </c>
      <c r="M31">
        <f t="shared" si="9"/>
        <v>193430.40365308049</v>
      </c>
    </row>
    <row r="32" spans="1:18" x14ac:dyDescent="0.3">
      <c r="A32">
        <f t="shared" si="0"/>
        <v>39</v>
      </c>
      <c r="B32">
        <v>311018</v>
      </c>
      <c r="C32">
        <f t="shared" si="1"/>
        <v>8.0420417494069286E-3</v>
      </c>
      <c r="D32">
        <f t="shared" si="2"/>
        <v>314353.98437647708</v>
      </c>
      <c r="E32">
        <f t="shared" si="3"/>
        <v>3335.9843764770776</v>
      </c>
      <c r="F32">
        <f t="shared" si="4"/>
        <v>11128791.760099156</v>
      </c>
      <c r="G32">
        <f t="shared" si="5"/>
        <v>-3335.9843764770776</v>
      </c>
      <c r="H32">
        <v>232</v>
      </c>
      <c r="I32" s="2">
        <v>44598</v>
      </c>
      <c r="J32">
        <f t="shared" si="6"/>
        <v>0.98938780946869809</v>
      </c>
      <c r="K32">
        <f t="shared" si="7"/>
        <v>-1.0726017068070266E-2</v>
      </c>
      <c r="L32">
        <f t="shared" si="8"/>
        <v>436952.03828330309</v>
      </c>
      <c r="M32">
        <f t="shared" si="9"/>
        <v>191755.93046965101</v>
      </c>
    </row>
    <row r="33" spans="1:13" x14ac:dyDescent="0.3">
      <c r="A33">
        <f t="shared" si="0"/>
        <v>40</v>
      </c>
      <c r="B33">
        <v>288228</v>
      </c>
      <c r="C33">
        <f t="shared" si="1"/>
        <v>7.9658050286326668E-3</v>
      </c>
      <c r="D33">
        <f t="shared" si="2"/>
        <v>311373.98033298238</v>
      </c>
      <c r="E33">
        <f t="shared" si="3"/>
        <v>23145.980332982377</v>
      </c>
      <c r="F33">
        <f t="shared" si="4"/>
        <v>535736405.57480699</v>
      </c>
      <c r="G33">
        <f t="shared" si="5"/>
        <v>-23145.980332982377</v>
      </c>
      <c r="H33">
        <v>233</v>
      </c>
      <c r="I33" s="2">
        <v>44599</v>
      </c>
      <c r="J33">
        <f t="shared" si="6"/>
        <v>0.92566501443624116</v>
      </c>
      <c r="K33">
        <f t="shared" si="7"/>
        <v>-8.0304412940388786E-2</v>
      </c>
      <c r="L33">
        <f t="shared" si="8"/>
        <v>432809.8326628455</v>
      </c>
      <c r="M33">
        <f t="shared" si="9"/>
        <v>189938.12800311926</v>
      </c>
    </row>
    <row r="34" spans="1:13" x14ac:dyDescent="0.3">
      <c r="A34">
        <f t="shared" si="0"/>
        <v>41</v>
      </c>
      <c r="B34">
        <v>336236</v>
      </c>
      <c r="C34">
        <f t="shared" si="1"/>
        <v>7.8844607690047395E-3</v>
      </c>
      <c r="D34">
        <f t="shared" si="2"/>
        <v>308194.32858321629</v>
      </c>
      <c r="E34">
        <f t="shared" si="3"/>
        <v>28041.671416783705</v>
      </c>
      <c r="F34">
        <f t="shared" si="4"/>
        <v>786335335.84686422</v>
      </c>
      <c r="G34">
        <f t="shared" si="5"/>
        <v>28041.671416783705</v>
      </c>
      <c r="H34">
        <v>234</v>
      </c>
      <c r="I34" s="2">
        <v>44600</v>
      </c>
      <c r="J34">
        <f t="shared" si="6"/>
        <v>1.0909869806679851</v>
      </c>
      <c r="K34">
        <f t="shared" si="7"/>
        <v>8.3398777694190115E-2</v>
      </c>
      <c r="L34">
        <f t="shared" si="8"/>
        <v>428390.11673067062</v>
      </c>
      <c r="M34">
        <f t="shared" si="9"/>
        <v>187998.54043576194</v>
      </c>
    </row>
    <row r="35" spans="1:13" x14ac:dyDescent="0.3">
      <c r="A35">
        <f t="shared" si="0"/>
        <v>42</v>
      </c>
      <c r="B35">
        <v>305372</v>
      </c>
      <c r="C35">
        <f t="shared" si="1"/>
        <v>7.7988143039329225E-3</v>
      </c>
      <c r="D35">
        <f t="shared" si="2"/>
        <v>304846.50866608246</v>
      </c>
      <c r="E35">
        <f t="shared" si="3"/>
        <v>525.49133391754003</v>
      </c>
      <c r="F35">
        <f t="shared" si="4"/>
        <v>276141.14202243555</v>
      </c>
      <c r="G35">
        <f t="shared" si="5"/>
        <v>525.49133391754003</v>
      </c>
      <c r="H35">
        <v>235</v>
      </c>
      <c r="I35" s="2">
        <v>44601</v>
      </c>
      <c r="J35">
        <f t="shared" si="6"/>
        <v>1.0017237899040305</v>
      </c>
      <c r="K35">
        <f t="shared" si="7"/>
        <v>1.7208235657412598E-3</v>
      </c>
      <c r="L35">
        <f t="shared" si="8"/>
        <v>423736.6470458546</v>
      </c>
      <c r="M35">
        <f t="shared" si="9"/>
        <v>185956.3702863103</v>
      </c>
    </row>
    <row r="36" spans="1:13" x14ac:dyDescent="0.3">
      <c r="A36">
        <f t="shared" si="0"/>
        <v>43</v>
      </c>
      <c r="B36">
        <v>304830</v>
      </c>
      <c r="C36">
        <f t="shared" si="1"/>
        <v>7.7095823625887095E-3</v>
      </c>
      <c r="D36">
        <f t="shared" si="2"/>
        <v>301358.5366846798</v>
      </c>
      <c r="E36">
        <f t="shared" si="3"/>
        <v>3471.4633153202012</v>
      </c>
      <c r="F36">
        <f t="shared" si="4"/>
        <v>12051057.549613923</v>
      </c>
      <c r="G36">
        <f t="shared" si="5"/>
        <v>3471.4633153202012</v>
      </c>
      <c r="H36">
        <v>236</v>
      </c>
      <c r="I36" s="2">
        <v>44602</v>
      </c>
      <c r="J36">
        <f t="shared" si="6"/>
        <v>1.0115193793861312</v>
      </c>
      <c r="K36">
        <f t="shared" si="7"/>
        <v>1.1388194453696163E-2</v>
      </c>
      <c r="L36">
        <f t="shared" si="8"/>
        <v>418888.36599170486</v>
      </c>
      <c r="M36">
        <f t="shared" si="9"/>
        <v>183828.70737765467</v>
      </c>
    </row>
    <row r="37" spans="1:13" x14ac:dyDescent="0.3">
      <c r="A37">
        <f t="shared" si="0"/>
        <v>44</v>
      </c>
      <c r="B37">
        <v>278826</v>
      </c>
      <c r="C37">
        <f t="shared" si="1"/>
        <v>7.6174019038282928E-3</v>
      </c>
      <c r="D37">
        <f t="shared" si="2"/>
        <v>297755.31061399629</v>
      </c>
      <c r="E37">
        <f t="shared" si="3"/>
        <v>18929.310613996291</v>
      </c>
      <c r="F37">
        <f t="shared" si="4"/>
        <v>358318800.32115263</v>
      </c>
      <c r="G37">
        <f t="shared" si="5"/>
        <v>-18929.310613996291</v>
      </c>
      <c r="H37">
        <v>237</v>
      </c>
      <c r="I37" s="2">
        <v>44603</v>
      </c>
      <c r="J37">
        <f t="shared" si="6"/>
        <v>0.93642662300476698</v>
      </c>
      <c r="K37">
        <f t="shared" si="7"/>
        <v>-6.7889331030808783E-2</v>
      </c>
      <c r="L37">
        <f t="shared" si="8"/>
        <v>413879.8817534548</v>
      </c>
      <c r="M37">
        <f t="shared" si="9"/>
        <v>181630.73947453772</v>
      </c>
    </row>
    <row r="38" spans="1:13" x14ac:dyDescent="0.3">
      <c r="A38">
        <f t="shared" si="0"/>
        <v>45</v>
      </c>
      <c r="B38">
        <v>269885</v>
      </c>
      <c r="C38">
        <f t="shared" si="1"/>
        <v>7.5228381954891644E-3</v>
      </c>
      <c r="D38">
        <f t="shared" si="2"/>
        <v>294058.92611114134</v>
      </c>
      <c r="E38">
        <f t="shared" si="3"/>
        <v>24173.926111141336</v>
      </c>
      <c r="F38">
        <f t="shared" si="4"/>
        <v>584378703.62692094</v>
      </c>
      <c r="G38">
        <f t="shared" si="5"/>
        <v>-24173.926111141336</v>
      </c>
      <c r="H38">
        <v>238</v>
      </c>
      <c r="I38" s="2">
        <v>44604</v>
      </c>
      <c r="J38">
        <f t="shared" si="6"/>
        <v>0.91779223834203671</v>
      </c>
      <c r="K38">
        <f t="shared" si="7"/>
        <v>-8.9571210371607674E-2</v>
      </c>
      <c r="L38">
        <f t="shared" si="8"/>
        <v>408741.90729448642</v>
      </c>
      <c r="M38">
        <f t="shared" si="9"/>
        <v>179375.9449277962</v>
      </c>
    </row>
    <row r="39" spans="1:13" x14ac:dyDescent="0.3">
      <c r="A39">
        <f t="shared" si="0"/>
        <v>46</v>
      </c>
      <c r="B39">
        <v>277471</v>
      </c>
      <c r="C39">
        <f t="shared" si="1"/>
        <v>7.4263921692318676E-3</v>
      </c>
      <c r="D39">
        <f t="shared" si="2"/>
        <v>290288.96400748834</v>
      </c>
      <c r="E39">
        <f t="shared" si="3"/>
        <v>12817.964007488335</v>
      </c>
      <c r="F39">
        <f t="shared" si="4"/>
        <v>164300201.29726642</v>
      </c>
      <c r="G39">
        <f t="shared" si="5"/>
        <v>-12817.964007488335</v>
      </c>
      <c r="H39">
        <v>239</v>
      </c>
      <c r="I39" s="2">
        <v>44605</v>
      </c>
      <c r="J39">
        <f t="shared" si="6"/>
        <v>0.95584412224793469</v>
      </c>
      <c r="K39">
        <f t="shared" si="7"/>
        <v>-4.6195688945829781E-2</v>
      </c>
      <c r="L39">
        <f t="shared" si="8"/>
        <v>403501.65997040877</v>
      </c>
      <c r="M39">
        <f t="shared" si="9"/>
        <v>177076.26804456787</v>
      </c>
    </row>
    <row r="40" spans="1:13" x14ac:dyDescent="0.3">
      <c r="A40">
        <f t="shared" si="0"/>
        <v>47</v>
      </c>
      <c r="B40">
        <v>261521</v>
      </c>
      <c r="C40">
        <f t="shared" si="1"/>
        <v>7.3285070909960975E-3</v>
      </c>
      <c r="D40">
        <f t="shared" si="2"/>
        <v>286462.75104898354</v>
      </c>
      <c r="E40">
        <f t="shared" si="3"/>
        <v>24941.75104898354</v>
      </c>
      <c r="F40">
        <f t="shared" si="4"/>
        <v>622090945.38947153</v>
      </c>
      <c r="G40">
        <f t="shared" si="5"/>
        <v>-24941.75104898354</v>
      </c>
      <c r="H40">
        <v>240</v>
      </c>
      <c r="I40" s="2">
        <v>44606</v>
      </c>
      <c r="J40">
        <f t="shared" si="6"/>
        <v>0.91293195726966037</v>
      </c>
      <c r="K40">
        <f t="shared" si="7"/>
        <v>-9.5371886192632871E-2</v>
      </c>
      <c r="L40">
        <f t="shared" si="8"/>
        <v>398183.2239580871</v>
      </c>
      <c r="M40">
        <f t="shared" si="9"/>
        <v>174742.27813987996</v>
      </c>
    </row>
    <row r="41" spans="1:13" x14ac:dyDescent="0.3">
      <c r="A41">
        <f t="shared" si="0"/>
        <v>48</v>
      </c>
      <c r="B41">
        <v>287836</v>
      </c>
      <c r="C41">
        <f t="shared" si="1"/>
        <v>7.2295745926448411E-3</v>
      </c>
      <c r="D41">
        <f t="shared" si="2"/>
        <v>282595.5956660448</v>
      </c>
      <c r="E41">
        <f t="shared" si="3"/>
        <v>5240.4043339552009</v>
      </c>
      <c r="F41">
        <f t="shared" si="4"/>
        <v>27461837.583336454</v>
      </c>
      <c r="G41">
        <f t="shared" si="5"/>
        <v>5240.4043339552009</v>
      </c>
      <c r="H41">
        <v>241</v>
      </c>
      <c r="I41" s="2">
        <v>44607</v>
      </c>
      <c r="J41">
        <f t="shared" si="6"/>
        <v>1.0185438287585629</v>
      </c>
      <c r="K41">
        <f t="shared" si="7"/>
        <v>1.8206215810236386E-2</v>
      </c>
      <c r="L41">
        <f t="shared" si="8"/>
        <v>392807.87797580223</v>
      </c>
      <c r="M41">
        <f t="shared" si="9"/>
        <v>172383.31335628731</v>
      </c>
    </row>
    <row r="42" spans="1:13" x14ac:dyDescent="0.3">
      <c r="A42">
        <f t="shared" si="0"/>
        <v>49</v>
      </c>
      <c r="B42">
        <v>289721</v>
      </c>
      <c r="C42">
        <f t="shared" si="1"/>
        <v>7.1299401127857655E-3</v>
      </c>
      <c r="D42">
        <f t="shared" si="2"/>
        <v>278701.00064889161</v>
      </c>
      <c r="E42">
        <f t="shared" si="3"/>
        <v>11019.999351108389</v>
      </c>
      <c r="F42">
        <f t="shared" si="4"/>
        <v>121440385.6984293</v>
      </c>
      <c r="G42">
        <f t="shared" si="5"/>
        <v>11019.999351108389</v>
      </c>
      <c r="H42">
        <v>242</v>
      </c>
      <c r="I42" s="2">
        <v>44608</v>
      </c>
      <c r="J42">
        <f t="shared" si="6"/>
        <v>1.0395405804982789</v>
      </c>
      <c r="K42">
        <f t="shared" si="7"/>
        <v>3.8036591586762397E-2</v>
      </c>
      <c r="L42">
        <f t="shared" si="8"/>
        <v>387394.39090195933</v>
      </c>
      <c r="M42">
        <f t="shared" si="9"/>
        <v>170007.61039582387</v>
      </c>
    </row>
    <row r="43" spans="1:13" x14ac:dyDescent="0.3">
      <c r="A43">
        <f t="shared" si="0"/>
        <v>50</v>
      </c>
      <c r="B43">
        <v>342003</v>
      </c>
      <c r="C43">
        <f t="shared" si="1"/>
        <v>7.0299077950427852E-3</v>
      </c>
      <c r="D43">
        <f t="shared" si="2"/>
        <v>274790.85461523809</v>
      </c>
      <c r="E43">
        <f t="shared" si="3"/>
        <v>67212.145384761912</v>
      </c>
      <c r="F43">
        <f t="shared" si="4"/>
        <v>4517472487.2223721</v>
      </c>
      <c r="G43">
        <f t="shared" si="5"/>
        <v>67212.145384761912</v>
      </c>
      <c r="H43">
        <v>243</v>
      </c>
      <c r="I43" s="2">
        <v>44609</v>
      </c>
      <c r="J43">
        <f t="shared" si="6"/>
        <v>1.2445938220137358</v>
      </c>
      <c r="K43">
        <f t="shared" si="7"/>
        <v>0.19652501698745892</v>
      </c>
      <c r="L43">
        <f t="shared" si="8"/>
        <v>381959.2879151809</v>
      </c>
      <c r="M43">
        <f t="shared" si="9"/>
        <v>167622.42131529524</v>
      </c>
    </row>
    <row r="44" spans="1:13" x14ac:dyDescent="0.3">
      <c r="A44">
        <f t="shared" si="0"/>
        <v>51</v>
      </c>
      <c r="B44">
        <v>265238</v>
      </c>
      <c r="C44">
        <f t="shared" si="1"/>
        <v>6.9297448909032538E-3</v>
      </c>
      <c r="D44">
        <f t="shared" si="2"/>
        <v>270875.60411242855</v>
      </c>
      <c r="E44">
        <f t="shared" si="3"/>
        <v>5637.6041124285548</v>
      </c>
      <c r="F44">
        <f t="shared" si="4"/>
        <v>31782580.128471352</v>
      </c>
      <c r="G44">
        <f t="shared" si="5"/>
        <v>-5637.6041124285548</v>
      </c>
      <c r="H44">
        <v>244</v>
      </c>
      <c r="I44" s="2">
        <v>44610</v>
      </c>
      <c r="J44">
        <f t="shared" si="6"/>
        <v>0.97918747931951589</v>
      </c>
      <c r="K44">
        <f t="shared" si="7"/>
        <v>-2.125488848667444E-2</v>
      </c>
      <c r="L44">
        <f t="shared" si="8"/>
        <v>376517.08971627569</v>
      </c>
      <c r="M44">
        <f t="shared" si="9"/>
        <v>165234.11850858142</v>
      </c>
    </row>
    <row r="45" spans="1:13" x14ac:dyDescent="0.3">
      <c r="A45">
        <f t="shared" si="0"/>
        <v>52</v>
      </c>
      <c r="B45">
        <v>282327</v>
      </c>
      <c r="C45">
        <f t="shared" si="1"/>
        <v>6.829685712194008E-3</v>
      </c>
      <c r="D45">
        <f t="shared" si="2"/>
        <v>266964.40811509255</v>
      </c>
      <c r="E45">
        <f t="shared" si="3"/>
        <v>15362.591884907451</v>
      </c>
      <c r="F45">
        <f t="shared" si="4"/>
        <v>236009229.42222428</v>
      </c>
      <c r="G45">
        <f t="shared" si="5"/>
        <v>15362.591884907451</v>
      </c>
      <c r="H45">
        <v>245</v>
      </c>
      <c r="I45" s="2">
        <v>44611</v>
      </c>
      <c r="J45">
        <f t="shared" si="6"/>
        <v>1.0575454683018435</v>
      </c>
      <c r="K45">
        <f t="shared" si="7"/>
        <v>5.4414178895066542E-2</v>
      </c>
      <c r="L45">
        <f t="shared" si="8"/>
        <v>371080.52727997862</v>
      </c>
      <c r="M45">
        <f t="shared" si="9"/>
        <v>162848.28895020645</v>
      </c>
    </row>
    <row r="46" spans="1:13" x14ac:dyDescent="0.3">
      <c r="A46">
        <f t="shared" si="0"/>
        <v>53</v>
      </c>
      <c r="B46">
        <v>273306</v>
      </c>
      <c r="C46">
        <f t="shared" si="1"/>
        <v>6.7299351756080258E-3</v>
      </c>
      <c r="D46">
        <f t="shared" si="2"/>
        <v>263065.27657653671</v>
      </c>
      <c r="E46">
        <f t="shared" si="3"/>
        <v>10240.723423463292</v>
      </c>
      <c r="F46">
        <f t="shared" si="4"/>
        <v>104872416.23586974</v>
      </c>
      <c r="G46">
        <f t="shared" si="5"/>
        <v>10240.723423463292</v>
      </c>
      <c r="H46">
        <v>246</v>
      </c>
      <c r="I46" s="2">
        <v>44612</v>
      </c>
      <c r="J46">
        <f t="shared" si="6"/>
        <v>1.0389284498385094</v>
      </c>
      <c r="K46">
        <f t="shared" si="7"/>
        <v>3.7469808286182127E-2</v>
      </c>
      <c r="L46">
        <f t="shared" si="8"/>
        <v>365660.73444138601</v>
      </c>
      <c r="M46">
        <f t="shared" si="9"/>
        <v>160469.81871168737</v>
      </c>
    </row>
    <row r="47" spans="1:13" x14ac:dyDescent="0.3">
      <c r="A47">
        <f t="shared" si="0"/>
        <v>54</v>
      </c>
      <c r="B47">
        <v>278731</v>
      </c>
      <c r="C47">
        <f t="shared" si="1"/>
        <v>6.6306719787716812E-3</v>
      </c>
      <c r="D47">
        <f t="shared" si="2"/>
        <v>259185.19457749059</v>
      </c>
      <c r="E47">
        <f t="shared" si="3"/>
        <v>19545.805422509409</v>
      </c>
      <c r="F47">
        <f t="shared" si="4"/>
        <v>382038509.61459821</v>
      </c>
      <c r="G47">
        <f t="shared" si="5"/>
        <v>19545.805422509409</v>
      </c>
      <c r="H47">
        <v>247</v>
      </c>
      <c r="I47" s="2">
        <v>44613</v>
      </c>
      <c r="J47">
        <f t="shared" si="6"/>
        <v>1.0754125074712384</v>
      </c>
      <c r="K47">
        <f t="shared" si="7"/>
        <v>7.01242611066204E-2</v>
      </c>
      <c r="L47">
        <f t="shared" si="8"/>
        <v>360267.42046271189</v>
      </c>
      <c r="M47">
        <f t="shared" si="9"/>
        <v>158102.96869226926</v>
      </c>
    </row>
    <row r="48" spans="1:13" x14ac:dyDescent="0.3">
      <c r="A48">
        <f t="shared" si="0"/>
        <v>55</v>
      </c>
      <c r="B48">
        <v>306356</v>
      </c>
      <c r="C48">
        <f t="shared" si="1"/>
        <v>6.5320514442921253E-3</v>
      </c>
      <c r="D48">
        <f t="shared" si="2"/>
        <v>255330.23349658443</v>
      </c>
      <c r="E48">
        <f t="shared" si="3"/>
        <v>51025.766503415565</v>
      </c>
      <c r="F48">
        <f t="shared" si="4"/>
        <v>2603628847.261086</v>
      </c>
      <c r="G48">
        <f t="shared" si="5"/>
        <v>51025.766503415565</v>
      </c>
      <c r="H48">
        <v>248</v>
      </c>
      <c r="I48" s="2">
        <v>44614</v>
      </c>
      <c r="J48">
        <f t="shared" si="6"/>
        <v>1.1998422427483431</v>
      </c>
      <c r="K48">
        <f t="shared" si="7"/>
        <v>0.1665570986153872</v>
      </c>
      <c r="L48">
        <f t="shared" si="8"/>
        <v>354909.02456025232</v>
      </c>
      <c r="M48">
        <f t="shared" si="9"/>
        <v>155751.44243291649</v>
      </c>
    </row>
    <row r="49" spans="1:13" x14ac:dyDescent="0.3">
      <c r="A49">
        <f t="shared" si="0"/>
        <v>56</v>
      </c>
      <c r="B49">
        <v>277576</v>
      </c>
      <c r="C49">
        <f t="shared" si="1"/>
        <v>6.4342080651798028E-3</v>
      </c>
      <c r="D49">
        <f t="shared" si="2"/>
        <v>251505.65050793171</v>
      </c>
      <c r="E49">
        <f t="shared" si="3"/>
        <v>26070.349492068286</v>
      </c>
      <c r="F49">
        <f t="shared" si="4"/>
        <v>679663122.63858509</v>
      </c>
      <c r="G49">
        <f t="shared" si="5"/>
        <v>26070.349492068286</v>
      </c>
      <c r="H49">
        <v>249</v>
      </c>
      <c r="I49" s="2">
        <v>44615</v>
      </c>
      <c r="J49">
        <f t="shared" si="6"/>
        <v>1.1036571124323353</v>
      </c>
      <c r="K49">
        <f t="shared" si="7"/>
        <v>9.3921482736505621E-2</v>
      </c>
      <c r="L49">
        <f t="shared" si="8"/>
        <v>349592.85420602508</v>
      </c>
      <c r="M49">
        <f t="shared" si="9"/>
        <v>153418.44680983835</v>
      </c>
    </row>
    <row r="50" spans="1:13" x14ac:dyDescent="0.3">
      <c r="A50">
        <f t="shared" si="0"/>
        <v>57</v>
      </c>
      <c r="B50">
        <v>250674</v>
      </c>
      <c r="C50">
        <f t="shared" si="1"/>
        <v>6.3372577820854535E-3</v>
      </c>
      <c r="D50">
        <f t="shared" si="2"/>
        <v>247715.97759565371</v>
      </c>
      <c r="E50">
        <f t="shared" si="3"/>
        <v>2958.0224043462949</v>
      </c>
      <c r="F50">
        <f t="shared" si="4"/>
        <v>8749896.5446146354</v>
      </c>
      <c r="G50">
        <f t="shared" si="5"/>
        <v>2958.0224043462949</v>
      </c>
      <c r="H50">
        <v>250</v>
      </c>
      <c r="I50" s="2">
        <v>44616</v>
      </c>
      <c r="J50">
        <f t="shared" si="6"/>
        <v>1.011941185356944</v>
      </c>
      <c r="K50">
        <f t="shared" si="7"/>
        <v>1.1800276073092123E-2</v>
      </c>
      <c r="L50">
        <f t="shared" si="8"/>
        <v>344325.20885795861</v>
      </c>
      <c r="M50">
        <f t="shared" si="9"/>
        <v>151106.74633334877</v>
      </c>
    </row>
    <row r="51" spans="1:13" x14ac:dyDescent="0.3">
      <c r="A51">
        <f t="shared" si="0"/>
        <v>58</v>
      </c>
      <c r="B51">
        <v>255907</v>
      </c>
      <c r="C51">
        <f t="shared" si="1"/>
        <v>6.241300019977138E-3</v>
      </c>
      <c r="D51">
        <f t="shared" si="2"/>
        <v>243965.10116519703</v>
      </c>
      <c r="E51">
        <f t="shared" si="3"/>
        <v>11941.898834802967</v>
      </c>
      <c r="F51">
        <f t="shared" si="4"/>
        <v>142608947.78066847</v>
      </c>
      <c r="G51">
        <f t="shared" si="5"/>
        <v>11941.898834802967</v>
      </c>
      <c r="H51">
        <v>251</v>
      </c>
      <c r="I51" s="2">
        <v>44617</v>
      </c>
      <c r="J51">
        <f t="shared" si="6"/>
        <v>1.0489492094474475</v>
      </c>
      <c r="K51">
        <f t="shared" si="7"/>
        <v>4.6664994841106214E-2</v>
      </c>
      <c r="L51">
        <f t="shared" si="8"/>
        <v>339111.49061962386</v>
      </c>
      <c r="M51">
        <f t="shared" si="9"/>
        <v>148818.71171077018</v>
      </c>
    </row>
    <row r="52" spans="1:13" x14ac:dyDescent="0.3">
      <c r="A52">
        <f t="shared" si="0"/>
        <v>59</v>
      </c>
      <c r="B52">
        <v>248363</v>
      </c>
      <c r="C52">
        <f t="shared" si="1"/>
        <v>6.1464195092422354E-3</v>
      </c>
      <c r="D52">
        <f t="shared" si="2"/>
        <v>240256.33322807567</v>
      </c>
      <c r="E52">
        <f t="shared" si="3"/>
        <v>8106.6667719243269</v>
      </c>
      <c r="F52">
        <f t="shared" si="4"/>
        <v>65718046.151021987</v>
      </c>
      <c r="G52">
        <f t="shared" si="5"/>
        <v>8106.6667719243269</v>
      </c>
      <c r="H52">
        <v>252</v>
      </c>
      <c r="I52" s="2">
        <v>44618</v>
      </c>
      <c r="J52">
        <f t="shared" si="6"/>
        <v>1.0337417401780982</v>
      </c>
      <c r="K52">
        <f t="shared" si="7"/>
        <v>3.2640396403346421E-2</v>
      </c>
      <c r="L52">
        <f t="shared" si="8"/>
        <v>333956.30318702519</v>
      </c>
      <c r="M52">
        <f t="shared" si="9"/>
        <v>146556.36326912616</v>
      </c>
    </row>
    <row r="53" spans="1:13" x14ac:dyDescent="0.3">
      <c r="A53">
        <f t="shared" si="0"/>
        <v>60</v>
      </c>
      <c r="B53">
        <v>250413</v>
      </c>
      <c r="C53">
        <f t="shared" si="1"/>
        <v>6.0526879137479811E-3</v>
      </c>
      <c r="D53">
        <f t="shared" si="2"/>
        <v>236592.47504084904</v>
      </c>
      <c r="E53">
        <f t="shared" si="3"/>
        <v>13820.524959150964</v>
      </c>
      <c r="F53">
        <f t="shared" si="4"/>
        <v>191006910.14651474</v>
      </c>
      <c r="G53">
        <f t="shared" si="5"/>
        <v>13820.524959150964</v>
      </c>
      <c r="H53">
        <v>253</v>
      </c>
      <c r="I53" s="2">
        <v>44619</v>
      </c>
      <c r="J53">
        <f t="shared" si="6"/>
        <v>1.0584148965716884</v>
      </c>
      <c r="K53">
        <f t="shared" si="7"/>
        <v>5.5190924429446411E-2</v>
      </c>
      <c r="L53">
        <f t="shared" si="8"/>
        <v>328863.54030678014</v>
      </c>
      <c r="M53">
        <f t="shared" si="9"/>
        <v>144321.40977491791</v>
      </c>
    </row>
    <row r="54" spans="1:13" x14ac:dyDescent="0.3">
      <c r="A54">
        <f t="shared" si="0"/>
        <v>61</v>
      </c>
      <c r="B54">
        <v>251094</v>
      </c>
      <c r="C54">
        <f t="shared" si="1"/>
        <v>5.9601652861376057E-3</v>
      </c>
      <c r="D54">
        <f t="shared" si="2"/>
        <v>232975.87399094185</v>
      </c>
      <c r="E54">
        <f t="shared" si="3"/>
        <v>18118.126009058149</v>
      </c>
      <c r="F54">
        <f t="shared" si="4"/>
        <v>328266490.08010936</v>
      </c>
      <c r="G54">
        <f t="shared" si="5"/>
        <v>18118.126009058149</v>
      </c>
      <c r="H54">
        <v>254</v>
      </c>
      <c r="I54" s="2">
        <v>44620</v>
      </c>
      <c r="J54">
        <f t="shared" si="6"/>
        <v>1.0777682499852435</v>
      </c>
      <c r="K54">
        <f t="shared" si="7"/>
        <v>7.2156746115232345E-2</v>
      </c>
      <c r="L54">
        <f t="shared" si="8"/>
        <v>323836.46484740917</v>
      </c>
      <c r="M54">
        <f t="shared" si="9"/>
        <v>142115.28313447454</v>
      </c>
    </row>
    <row r="55" spans="1:13" x14ac:dyDescent="0.3">
      <c r="A55">
        <f t="shared" si="0"/>
        <v>62</v>
      </c>
      <c r="B55">
        <v>240137</v>
      </c>
      <c r="C55">
        <f t="shared" si="1"/>
        <v>5.8689013685751714E-3</v>
      </c>
      <c r="D55">
        <f t="shared" si="2"/>
        <v>229408.47444123504</v>
      </c>
      <c r="E55">
        <f t="shared" si="3"/>
        <v>10728.525558764959</v>
      </c>
      <c r="F55">
        <f t="shared" si="4"/>
        <v>115101260.66507298</v>
      </c>
      <c r="G55">
        <f t="shared" si="5"/>
        <v>10728.525558764959</v>
      </c>
      <c r="H55">
        <v>255</v>
      </c>
      <c r="I55" s="2">
        <v>44621</v>
      </c>
      <c r="J55">
        <f t="shared" si="6"/>
        <v>1.0467660385471642</v>
      </c>
      <c r="K55">
        <f t="shared" si="7"/>
        <v>4.4676686886089854E-2</v>
      </c>
      <c r="L55">
        <f t="shared" si="8"/>
        <v>318877.77947331668</v>
      </c>
      <c r="M55">
        <f t="shared" si="9"/>
        <v>139939.16940915337</v>
      </c>
    </row>
    <row r="56" spans="1:13" x14ac:dyDescent="0.3">
      <c r="A56">
        <f t="shared" si="0"/>
        <v>63</v>
      </c>
      <c r="B56">
        <v>257304</v>
      </c>
      <c r="C56">
        <f t="shared" si="1"/>
        <v>5.7789367552748602E-3</v>
      </c>
      <c r="D56">
        <f t="shared" si="2"/>
        <v>225891.8631719728</v>
      </c>
      <c r="E56">
        <f t="shared" si="3"/>
        <v>31412.1368280272</v>
      </c>
      <c r="F56">
        <f t="shared" si="4"/>
        <v>986722340.10270274</v>
      </c>
      <c r="G56">
        <f t="shared" si="5"/>
        <v>31412.1368280272</v>
      </c>
      <c r="H56">
        <v>256</v>
      </c>
      <c r="I56" s="2">
        <v>44622</v>
      </c>
      <c r="J56">
        <f t="shared" si="6"/>
        <v>1.1390582927022606</v>
      </c>
      <c r="K56">
        <f t="shared" si="7"/>
        <v>0.12208180528879146</v>
      </c>
      <c r="L56">
        <f t="shared" si="8"/>
        <v>313989.68980904215</v>
      </c>
      <c r="M56">
        <f t="shared" si="9"/>
        <v>137794.0365349034</v>
      </c>
    </row>
    <row r="57" spans="1:13" x14ac:dyDescent="0.3">
      <c r="A57">
        <f t="shared" si="0"/>
        <v>64</v>
      </c>
      <c r="B57">
        <v>240018</v>
      </c>
      <c r="C57">
        <f t="shared" si="1"/>
        <v>5.6903039314492405E-3</v>
      </c>
      <c r="D57">
        <f t="shared" si="2"/>
        <v>222427.3099920323</v>
      </c>
      <c r="E57">
        <f t="shared" si="3"/>
        <v>17590.6900079677</v>
      </c>
      <c r="F57">
        <f t="shared" si="4"/>
        <v>309432374.9564147</v>
      </c>
      <c r="G57">
        <f t="shared" si="5"/>
        <v>17590.6900079677</v>
      </c>
      <c r="H57">
        <v>257</v>
      </c>
      <c r="I57" s="2">
        <v>44623</v>
      </c>
      <c r="J57">
        <f t="shared" si="6"/>
        <v>1.0790851177789176</v>
      </c>
      <c r="K57">
        <f t="shared" si="7"/>
        <v>7.3289045021488808E-2</v>
      </c>
      <c r="L57">
        <f t="shared" si="8"/>
        <v>309173.96088892489</v>
      </c>
      <c r="M57">
        <f t="shared" si="9"/>
        <v>135680.65909513971</v>
      </c>
    </row>
    <row r="58" spans="1:13" x14ac:dyDescent="0.3">
      <c r="A58">
        <f t="shared" si="0"/>
        <v>65</v>
      </c>
      <c r="B58">
        <v>203730</v>
      </c>
      <c r="C58">
        <f t="shared" si="1"/>
        <v>5.6030282017752531E-3</v>
      </c>
      <c r="D58">
        <f t="shared" si="2"/>
        <v>219015.80403157076</v>
      </c>
      <c r="E58">
        <f t="shared" si="3"/>
        <v>15285.804031570762</v>
      </c>
      <c r="F58">
        <f t="shared" si="4"/>
        <v>233655804.89158496</v>
      </c>
      <c r="G58">
        <f t="shared" si="5"/>
        <v>-15285.804031570762</v>
      </c>
      <c r="H58">
        <v>258</v>
      </c>
      <c r="I58" s="2">
        <v>44624</v>
      </c>
      <c r="J58">
        <f t="shared" si="6"/>
        <v>0.93020684466511216</v>
      </c>
      <c r="K58">
        <f t="shared" si="7"/>
        <v>-7.5029715955287693E-2</v>
      </c>
      <c r="L58">
        <f t="shared" si="8"/>
        <v>304431.96760388336</v>
      </c>
      <c r="M58">
        <f t="shared" si="9"/>
        <v>133599.64045925817</v>
      </c>
    </row>
    <row r="59" spans="1:13" x14ac:dyDescent="0.3">
      <c r="A59">
        <f t="shared" si="0"/>
        <v>66</v>
      </c>
      <c r="B59">
        <v>229895</v>
      </c>
      <c r="C59">
        <f t="shared" si="1"/>
        <v>5.5171285200935061E-3</v>
      </c>
      <c r="D59">
        <f t="shared" si="2"/>
        <v>215658.08617399813</v>
      </c>
      <c r="E59">
        <f t="shared" si="3"/>
        <v>14236.913826001866</v>
      </c>
      <c r="F59">
        <f t="shared" si="4"/>
        <v>202689715.2890031</v>
      </c>
      <c r="G59">
        <f t="shared" si="5"/>
        <v>14236.913826001866</v>
      </c>
      <c r="H59">
        <v>259</v>
      </c>
      <c r="I59" s="2">
        <v>44625</v>
      </c>
      <c r="J59">
        <f t="shared" si="6"/>
        <v>1.0660161372966799</v>
      </c>
      <c r="K59">
        <f t="shared" si="7"/>
        <v>6.1927896761573183E-2</v>
      </c>
      <c r="L59">
        <f t="shared" si="8"/>
        <v>299764.73978185741</v>
      </c>
      <c r="M59">
        <f t="shared" si="9"/>
        <v>131551.43256613886</v>
      </c>
    </row>
    <row r="60" spans="1:13" x14ac:dyDescent="0.3">
      <c r="A60">
        <f t="shared" si="0"/>
        <v>67</v>
      </c>
      <c r="B60">
        <v>218595</v>
      </c>
      <c r="C60">
        <f t="shared" si="1"/>
        <v>5.4326182308138777E-3</v>
      </c>
      <c r="D60">
        <f t="shared" si="2"/>
        <v>212354.67803665306</v>
      </c>
      <c r="E60">
        <f t="shared" si="3"/>
        <v>6240.3219633469416</v>
      </c>
      <c r="F60">
        <f t="shared" si="4"/>
        <v>38941618.206230231</v>
      </c>
      <c r="G60">
        <f t="shared" si="5"/>
        <v>6240.3219633469416</v>
      </c>
      <c r="H60">
        <v>260</v>
      </c>
      <c r="I60" s="2">
        <v>44626</v>
      </c>
      <c r="J60">
        <f t="shared" si="6"/>
        <v>1.0293863173679172</v>
      </c>
      <c r="K60">
        <f t="shared" si="7"/>
        <v>2.8547414000077504E-2</v>
      </c>
      <c r="L60">
        <f t="shared" si="8"/>
        <v>295173.00247094774</v>
      </c>
      <c r="M60">
        <f t="shared" si="9"/>
        <v>129536.35360235836</v>
      </c>
    </row>
    <row r="61" spans="1:13" x14ac:dyDescent="0.3">
      <c r="A61">
        <f t="shared" si="0"/>
        <v>68</v>
      </c>
      <c r="B61">
        <v>218595</v>
      </c>
      <c r="C61">
        <f t="shared" si="1"/>
        <v>5.3495057313858426E-3</v>
      </c>
      <c r="D61">
        <f t="shared" si="2"/>
        <v>209105.9078659912</v>
      </c>
      <c r="E61">
        <f t="shared" si="3"/>
        <v>9489.0921340087953</v>
      </c>
      <c r="F61">
        <f t="shared" si="4"/>
        <v>90042869.527707592</v>
      </c>
      <c r="G61">
        <f t="shared" si="5"/>
        <v>9489.0921340087953</v>
      </c>
      <c r="H61">
        <v>261</v>
      </c>
      <c r="I61" s="2">
        <v>44627</v>
      </c>
      <c r="J61">
        <f t="shared" si="6"/>
        <v>1.0453793593440222</v>
      </c>
      <c r="K61">
        <f t="shared" si="7"/>
        <v>4.3409465605383453E-2</v>
      </c>
      <c r="L61">
        <f t="shared" si="8"/>
        <v>290657.21193372773</v>
      </c>
      <c r="M61">
        <f t="shared" si="9"/>
        <v>127554.60379825463</v>
      </c>
    </row>
    <row r="62" spans="1:13" x14ac:dyDescent="0.3">
      <c r="A62">
        <f t="shared" si="0"/>
        <v>69</v>
      </c>
      <c r="B62">
        <v>207473</v>
      </c>
      <c r="C62">
        <f t="shared" si="1"/>
        <v>5.2677950641936803E-3</v>
      </c>
      <c r="D62">
        <f t="shared" si="2"/>
        <v>205911.93367407523</v>
      </c>
      <c r="E62">
        <f t="shared" si="3"/>
        <v>1561.0663259247667</v>
      </c>
      <c r="F62">
        <f t="shared" si="4"/>
        <v>2436928.0739362501</v>
      </c>
      <c r="G62">
        <f t="shared" si="5"/>
        <v>1561.0663259247667</v>
      </c>
      <c r="H62">
        <v>262</v>
      </c>
      <c r="I62" s="2">
        <v>44628</v>
      </c>
      <c r="J62">
        <f t="shared" si="6"/>
        <v>1.0075812328992824</v>
      </c>
      <c r="K62">
        <f t="shared" si="7"/>
        <v>7.5241902605388015E-3</v>
      </c>
      <c r="L62">
        <f t="shared" si="8"/>
        <v>286217.58780696453</v>
      </c>
      <c r="M62">
        <f t="shared" si="9"/>
        <v>125606.27954118588</v>
      </c>
    </row>
    <row r="63" spans="1:13" x14ac:dyDescent="0.3">
      <c r="A63">
        <f t="shared" si="0"/>
        <v>70</v>
      </c>
      <c r="B63">
        <v>201799</v>
      </c>
      <c r="C63">
        <f t="shared" si="1"/>
        <v>5.1874864453438502E-3</v>
      </c>
      <c r="D63">
        <f t="shared" si="2"/>
        <v>202772.76390825328</v>
      </c>
      <c r="E63">
        <f t="shared" si="3"/>
        <v>973.76390825328417</v>
      </c>
      <c r="F63">
        <f t="shared" si="4"/>
        <v>948216.14901671046</v>
      </c>
      <c r="G63">
        <f t="shared" si="5"/>
        <v>-973.76390825328417</v>
      </c>
      <c r="H63">
        <v>263</v>
      </c>
      <c r="I63" s="2">
        <v>44629</v>
      </c>
      <c r="J63">
        <f t="shared" si="6"/>
        <v>0.99519775787692144</v>
      </c>
      <c r="K63">
        <f t="shared" si="7"/>
        <v>-4.8254149339356693E-3</v>
      </c>
      <c r="L63">
        <f t="shared" si="8"/>
        <v>281854.14183247206</v>
      </c>
      <c r="M63">
        <f t="shared" si="9"/>
        <v>123691.3859840345</v>
      </c>
    </row>
    <row r="64" spans="1:13" x14ac:dyDescent="0.3">
      <c r="A64">
        <f t="shared" si="0"/>
        <v>71</v>
      </c>
      <c r="B64">
        <v>208884</v>
      </c>
      <c r="C64">
        <f t="shared" si="1"/>
        <v>5.1085767370135163E-3</v>
      </c>
      <c r="D64">
        <f t="shared" si="2"/>
        <v>199688.27591470917</v>
      </c>
      <c r="E64">
        <f t="shared" si="3"/>
        <v>9195.724085290829</v>
      </c>
      <c r="F64">
        <f t="shared" si="4"/>
        <v>84561341.45279786</v>
      </c>
      <c r="G64">
        <f t="shared" si="5"/>
        <v>9195.724085290829</v>
      </c>
      <c r="H64">
        <v>264</v>
      </c>
      <c r="I64" s="2">
        <v>44630</v>
      </c>
      <c r="J64">
        <f t="shared" si="6"/>
        <v>1.0460503955135478</v>
      </c>
      <c r="K64">
        <f t="shared" si="7"/>
        <v>4.4023113715223897E-2</v>
      </c>
      <c r="L64">
        <f t="shared" si="8"/>
        <v>277566.70352144574</v>
      </c>
      <c r="M64">
        <f t="shared" si="9"/>
        <v>121809.84830797258</v>
      </c>
    </row>
    <row r="65" spans="1:13" x14ac:dyDescent="0.3">
      <c r="A65">
        <f t="shared" si="0"/>
        <v>72</v>
      </c>
      <c r="B65">
        <v>226349</v>
      </c>
      <c r="C65">
        <f t="shared" si="1"/>
        <v>5.0310598693164886E-3</v>
      </c>
      <c r="D65">
        <f t="shared" si="2"/>
        <v>196658.23242870739</v>
      </c>
      <c r="E65">
        <f t="shared" si="3"/>
        <v>29690.767571292614</v>
      </c>
      <c r="F65">
        <f t="shared" si="4"/>
        <v>881541678.97252107</v>
      </c>
      <c r="G65">
        <f t="shared" si="5"/>
        <v>29690.767571292614</v>
      </c>
      <c r="H65">
        <v>265</v>
      </c>
      <c r="I65" s="2">
        <v>44631</v>
      </c>
      <c r="J65">
        <f t="shared" si="6"/>
        <v>1.1509764793704027</v>
      </c>
      <c r="K65">
        <f t="shared" si="7"/>
        <v>0.13117251488317869</v>
      </c>
      <c r="L65">
        <f t="shared" si="8"/>
        <v>273354.94307590323</v>
      </c>
      <c r="M65">
        <f t="shared" si="9"/>
        <v>119961.5217815115</v>
      </c>
    </row>
    <row r="66" spans="1:13" x14ac:dyDescent="0.3">
      <c r="A66">
        <f t="shared" ref="A66:A129" si="10">H66-$P$11</f>
        <v>73</v>
      </c>
      <c r="B66">
        <v>192049</v>
      </c>
      <c r="C66">
        <f t="shared" ref="C66:C129" si="11">($R$4/$R$5)*((A66/$R$5)^(-$R$4-1))*EXP(-((A66/$R$5)^(-$R$4)))</f>
        <v>4.9549272170063118E-3</v>
      </c>
      <c r="D66">
        <f t="shared" ref="D66:D129" si="12">C66*O$2</f>
        <v>193682.29629947527</v>
      </c>
      <c r="E66">
        <f t="shared" ref="E66:E129" si="13">ABS(B66-D66)</f>
        <v>1633.2962994752743</v>
      </c>
      <c r="F66">
        <f t="shared" ref="F66:F129" si="14">E66*E66</f>
        <v>2667656.8018796248</v>
      </c>
      <c r="G66">
        <f t="shared" ref="G66:G129" si="15">B66-D66</f>
        <v>-1633.2962994752743</v>
      </c>
      <c r="H66">
        <v>266</v>
      </c>
      <c r="I66" s="2">
        <v>44632</v>
      </c>
      <c r="J66">
        <f t="shared" ref="J66:J129" si="16">B66/D66</f>
        <v>0.99156713684894648</v>
      </c>
      <c r="K66">
        <f t="shared" si="7"/>
        <v>-8.5045811197937728E-3</v>
      </c>
      <c r="L66">
        <f t="shared" si="8"/>
        <v>269218.39185627061</v>
      </c>
      <c r="M66">
        <f t="shared" si="9"/>
        <v>118146.20074267991</v>
      </c>
    </row>
    <row r="67" spans="1:13" x14ac:dyDescent="0.3">
      <c r="A67">
        <f t="shared" si="10"/>
        <v>74</v>
      </c>
      <c r="B67">
        <v>179436</v>
      </c>
      <c r="C67">
        <f t="shared" si="11"/>
        <v>4.8801679357684891E-3</v>
      </c>
      <c r="D67">
        <f t="shared" si="12"/>
        <v>190760.04363547184</v>
      </c>
      <c r="E67">
        <f t="shared" si="13"/>
        <v>11324.04363547184</v>
      </c>
      <c r="F67">
        <f t="shared" si="14"/>
        <v>128233964.25807029</v>
      </c>
      <c r="G67">
        <f t="shared" si="15"/>
        <v>-11324.04363547184</v>
      </c>
      <c r="H67">
        <v>267</v>
      </c>
      <c r="I67" s="2">
        <v>44633</v>
      </c>
      <c r="J67">
        <f t="shared" si="16"/>
        <v>0.94063723503276586</v>
      </c>
      <c r="K67">
        <f t="shared" ref="K67:K130" si="17">(B67-D67)/B67</f>
        <v>-6.3109095362535061E-2</v>
      </c>
      <c r="L67">
        <f t="shared" ref="L67:L130" si="18">1.39*D67</f>
        <v>265156.46065330587</v>
      </c>
      <c r="M67">
        <f t="shared" ref="M67:M130" si="19">0.61*D67</f>
        <v>116363.62661763783</v>
      </c>
    </row>
    <row r="68" spans="1:13" x14ac:dyDescent="0.3">
      <c r="A68">
        <f t="shared" si="10"/>
        <v>75</v>
      </c>
      <c r="B68">
        <v>185406</v>
      </c>
      <c r="C68">
        <f t="shared" si="11"/>
        <v>4.8067692623471187E-3</v>
      </c>
      <c r="D68">
        <f t="shared" si="12"/>
        <v>187890.97553598616</v>
      </c>
      <c r="E68">
        <f t="shared" si="13"/>
        <v>2484.9755359861592</v>
      </c>
      <c r="F68">
        <f t="shared" si="14"/>
        <v>6175103.4144496992</v>
      </c>
      <c r="G68">
        <f t="shared" si="15"/>
        <v>-2484.9755359861592</v>
      </c>
      <c r="H68">
        <v>268</v>
      </c>
      <c r="I68" s="2">
        <v>44634</v>
      </c>
      <c r="J68">
        <f t="shared" si="16"/>
        <v>0.98677437525193845</v>
      </c>
      <c r="K68">
        <f t="shared" si="17"/>
        <v>-1.3402886292709833E-2</v>
      </c>
      <c r="L68">
        <f t="shared" si="18"/>
        <v>261168.45599502075</v>
      </c>
      <c r="M68">
        <f t="shared" si="19"/>
        <v>114613.49507695156</v>
      </c>
    </row>
    <row r="69" spans="1:13" x14ac:dyDescent="0.3">
      <c r="A69">
        <f t="shared" si="10"/>
        <v>76</v>
      </c>
      <c r="B69">
        <v>202855</v>
      </c>
      <c r="C69">
        <f t="shared" si="11"/>
        <v>4.7347167822994014E-3</v>
      </c>
      <c r="D69">
        <f t="shared" si="12"/>
        <v>185074.52855734708</v>
      </c>
      <c r="E69">
        <f t="shared" si="13"/>
        <v>17780.471442652924</v>
      </c>
      <c r="F69">
        <f t="shared" si="14"/>
        <v>316145164.72299618</v>
      </c>
      <c r="G69">
        <f t="shared" si="15"/>
        <v>17780.471442652924</v>
      </c>
      <c r="H69">
        <v>269</v>
      </c>
      <c r="I69" s="2">
        <v>44635</v>
      </c>
      <c r="J69">
        <f t="shared" si="16"/>
        <v>1.0960719531815177</v>
      </c>
      <c r="K69">
        <f t="shared" si="17"/>
        <v>8.7651137229316139E-2</v>
      </c>
      <c r="L69">
        <f t="shared" si="18"/>
        <v>257253.5946947124</v>
      </c>
      <c r="M69">
        <f t="shared" si="19"/>
        <v>112895.46241998172</v>
      </c>
    </row>
    <row r="70" spans="1:13" x14ac:dyDescent="0.3">
      <c r="A70">
        <f t="shared" si="10"/>
        <v>77</v>
      </c>
      <c r="B70">
        <v>217856</v>
      </c>
      <c r="C70">
        <f t="shared" si="11"/>
        <v>4.6639946687684064E-3</v>
      </c>
      <c r="D70">
        <f t="shared" si="12"/>
        <v>182310.08404627084</v>
      </c>
      <c r="E70">
        <f t="shared" si="13"/>
        <v>35545.915953729156</v>
      </c>
      <c r="F70">
        <f t="shared" si="14"/>
        <v>1263512140.9895771</v>
      </c>
      <c r="G70">
        <f t="shared" si="15"/>
        <v>35545.915953729156</v>
      </c>
      <c r="H70">
        <v>270</v>
      </c>
      <c r="I70" s="2">
        <v>44636</v>
      </c>
      <c r="J70">
        <f t="shared" si="16"/>
        <v>1.1949750401338606</v>
      </c>
      <c r="K70">
        <f t="shared" si="17"/>
        <v>0.16316243736105113</v>
      </c>
      <c r="L70">
        <f t="shared" si="18"/>
        <v>253411.01682431647</v>
      </c>
      <c r="M70">
        <f t="shared" si="19"/>
        <v>111209.15126822521</v>
      </c>
    </row>
    <row r="71" spans="1:13" x14ac:dyDescent="0.3">
      <c r="A71">
        <f t="shared" si="10"/>
        <v>78</v>
      </c>
      <c r="B71">
        <v>169071</v>
      </c>
      <c r="C71">
        <f t="shared" si="11"/>
        <v>4.5945858953049925E-3</v>
      </c>
      <c r="D71">
        <f t="shared" si="12"/>
        <v>179596.97645882049</v>
      </c>
      <c r="E71">
        <f t="shared" si="13"/>
        <v>10525.976458820485</v>
      </c>
      <c r="F71">
        <f t="shared" si="14"/>
        <v>110796180.41164304</v>
      </c>
      <c r="G71">
        <f t="shared" si="15"/>
        <v>-10525.976458820485</v>
      </c>
      <c r="H71">
        <v>271</v>
      </c>
      <c r="I71" s="2">
        <v>44637</v>
      </c>
      <c r="J71">
        <f t="shared" si="16"/>
        <v>0.94139112658595359</v>
      </c>
      <c r="K71">
        <f t="shared" si="17"/>
        <v>-6.2257728757861994E-2</v>
      </c>
      <c r="L71">
        <f t="shared" si="18"/>
        <v>249639.79727776046</v>
      </c>
      <c r="M71">
        <f t="shared" si="19"/>
        <v>109554.1556398805</v>
      </c>
    </row>
    <row r="72" spans="1:13" x14ac:dyDescent="0.3">
      <c r="A72">
        <f t="shared" si="10"/>
        <v>79</v>
      </c>
      <c r="B72">
        <v>179830</v>
      </c>
      <c r="C72">
        <f t="shared" si="11"/>
        <v>4.5264724254491665E-3</v>
      </c>
      <c r="D72">
        <f t="shared" si="12"/>
        <v>176934.50077091885</v>
      </c>
      <c r="E72">
        <f t="shared" si="13"/>
        <v>2895.4992290811497</v>
      </c>
      <c r="F72">
        <f t="shared" si="14"/>
        <v>8383915.7856095321</v>
      </c>
      <c r="G72">
        <f t="shared" si="15"/>
        <v>2895.4992290811497</v>
      </c>
      <c r="H72">
        <v>272</v>
      </c>
      <c r="I72" s="2">
        <v>44638</v>
      </c>
      <c r="J72">
        <f t="shared" si="16"/>
        <v>1.0163648085391217</v>
      </c>
      <c r="K72">
        <f t="shared" si="17"/>
        <v>1.6101313624429459E-2</v>
      </c>
      <c r="L72">
        <f t="shared" si="18"/>
        <v>245938.95607157718</v>
      </c>
      <c r="M72">
        <f t="shared" si="19"/>
        <v>107930.04547026049</v>
      </c>
    </row>
    <row r="73" spans="1:13" x14ac:dyDescent="0.3">
      <c r="A73">
        <f t="shared" si="10"/>
        <v>80</v>
      </c>
      <c r="B73">
        <v>156311</v>
      </c>
      <c r="C73">
        <f t="shared" si="11"/>
        <v>4.459635381495063E-3</v>
      </c>
      <c r="D73">
        <f t="shared" si="12"/>
        <v>174321.91907517376</v>
      </c>
      <c r="E73">
        <f t="shared" si="13"/>
        <v>18010.919075173762</v>
      </c>
      <c r="F73">
        <f t="shared" si="14"/>
        <v>324393205.9324581</v>
      </c>
      <c r="G73">
        <f t="shared" si="15"/>
        <v>-18010.919075173762</v>
      </c>
      <c r="H73">
        <v>273</v>
      </c>
      <c r="I73" s="2">
        <v>44639</v>
      </c>
      <c r="J73">
        <f t="shared" si="16"/>
        <v>0.89668012392975771</v>
      </c>
      <c r="K73">
        <f t="shared" si="17"/>
        <v>-0.11522489828082325</v>
      </c>
      <c r="L73">
        <f t="shared" si="18"/>
        <v>242307.46751449152</v>
      </c>
      <c r="M73">
        <f t="shared" si="19"/>
        <v>106336.37063585599</v>
      </c>
    </row>
    <row r="74" spans="1:13" x14ac:dyDescent="0.3">
      <c r="A74">
        <f t="shared" si="10"/>
        <v>81</v>
      </c>
      <c r="B74">
        <v>154987</v>
      </c>
      <c r="C74">
        <f t="shared" si="11"/>
        <v>4.3940551946085151E-3</v>
      </c>
      <c r="D74">
        <f t="shared" si="12"/>
        <v>171758.46644879805</v>
      </c>
      <c r="E74">
        <f t="shared" si="13"/>
        <v>16771.466448798048</v>
      </c>
      <c r="F74">
        <f t="shared" si="14"/>
        <v>281282086.8431586</v>
      </c>
      <c r="G74">
        <f t="shared" si="15"/>
        <v>-16771.466448798048</v>
      </c>
      <c r="H74">
        <v>274</v>
      </c>
      <c r="I74" s="2">
        <v>44640</v>
      </c>
      <c r="J74">
        <f t="shared" si="16"/>
        <v>0.90235435378786588</v>
      </c>
      <c r="K74">
        <f t="shared" si="17"/>
        <v>-0.10821208519939123</v>
      </c>
      <c r="L74">
        <f t="shared" si="18"/>
        <v>238744.26836382927</v>
      </c>
      <c r="M74">
        <f t="shared" si="19"/>
        <v>104772.6645337668</v>
      </c>
    </row>
    <row r="75" spans="1:13" x14ac:dyDescent="0.3">
      <c r="A75">
        <f t="shared" si="10"/>
        <v>82</v>
      </c>
      <c r="B75">
        <v>173636</v>
      </c>
      <c r="C75">
        <f t="shared" si="11"/>
        <v>4.3297117382384235E-3</v>
      </c>
      <c r="D75">
        <f t="shared" si="12"/>
        <v>169243.35616850338</v>
      </c>
      <c r="E75">
        <f t="shared" si="13"/>
        <v>4392.6438314966217</v>
      </c>
      <c r="F75">
        <f t="shared" si="14"/>
        <v>19295319.83038532</v>
      </c>
      <c r="G75">
        <f t="shared" si="15"/>
        <v>4392.6438314966217</v>
      </c>
      <c r="H75">
        <v>275</v>
      </c>
      <c r="I75" s="2">
        <v>44641</v>
      </c>
      <c r="J75">
        <f t="shared" si="16"/>
        <v>1.0259546012968639</v>
      </c>
      <c r="K75">
        <f t="shared" si="17"/>
        <v>2.5298001747889962E-2</v>
      </c>
      <c r="L75">
        <f t="shared" si="18"/>
        <v>235248.26507421967</v>
      </c>
      <c r="M75">
        <f t="shared" si="19"/>
        <v>103238.44726278706</v>
      </c>
    </row>
    <row r="76" spans="1:13" x14ac:dyDescent="0.3">
      <c r="A76">
        <f t="shared" si="10"/>
        <v>83</v>
      </c>
      <c r="B76">
        <v>160161</v>
      </c>
      <c r="C76">
        <f t="shared" si="11"/>
        <v>4.2665844465597678E-3</v>
      </c>
      <c r="D76">
        <f t="shared" si="12"/>
        <v>166775.78434029882</v>
      </c>
      <c r="E76">
        <f t="shared" si="13"/>
        <v>6614.7843402988219</v>
      </c>
      <c r="F76">
        <f t="shared" si="14"/>
        <v>43755371.868662521</v>
      </c>
      <c r="G76">
        <f t="shared" si="15"/>
        <v>-6614.7843402988219</v>
      </c>
      <c r="H76">
        <v>276</v>
      </c>
      <c r="I76" s="2">
        <v>44642</v>
      </c>
      <c r="J76">
        <f t="shared" si="16"/>
        <v>0.96033726139280728</v>
      </c>
      <c r="K76">
        <f t="shared" si="17"/>
        <v>-4.1300843153444483E-2</v>
      </c>
      <c r="L76">
        <f t="shared" si="18"/>
        <v>231818.34023301533</v>
      </c>
      <c r="M76">
        <f t="shared" si="19"/>
        <v>101733.22844758228</v>
      </c>
    </row>
    <row r="77" spans="1:13" x14ac:dyDescent="0.3">
      <c r="A77">
        <f t="shared" si="10"/>
        <v>84</v>
      </c>
      <c r="B77">
        <v>156785</v>
      </c>
      <c r="C77">
        <f t="shared" si="11"/>
        <v>4.2046524195045436E-3</v>
      </c>
      <c r="D77">
        <f t="shared" si="12"/>
        <v>164354.93400502703</v>
      </c>
      <c r="E77">
        <f t="shared" si="13"/>
        <v>7569.9340050270257</v>
      </c>
      <c r="F77">
        <f t="shared" si="14"/>
        <v>57303900.840464503</v>
      </c>
      <c r="G77">
        <f t="shared" si="15"/>
        <v>-7569.9340050270257</v>
      </c>
      <c r="H77">
        <v>277</v>
      </c>
      <c r="I77" s="2">
        <v>44643</v>
      </c>
      <c r="J77">
        <f t="shared" si="16"/>
        <v>0.9539415469888145</v>
      </c>
      <c r="K77">
        <f t="shared" si="17"/>
        <v>-4.8282259176751767E-2</v>
      </c>
      <c r="L77">
        <f t="shared" si="18"/>
        <v>228453.35826698755</v>
      </c>
      <c r="M77">
        <f t="shared" si="19"/>
        <v>100256.50974306649</v>
      </c>
    </row>
    <row r="78" spans="1:13" x14ac:dyDescent="0.3">
      <c r="A78">
        <f t="shared" si="10"/>
        <v>85</v>
      </c>
      <c r="B78">
        <v>169066</v>
      </c>
      <c r="C78">
        <f t="shared" si="11"/>
        <v>4.1438945157747861E-3</v>
      </c>
      <c r="D78">
        <f t="shared" si="12"/>
        <v>161979.9787741343</v>
      </c>
      <c r="E78">
        <f t="shared" si="13"/>
        <v>7086.0212258656975</v>
      </c>
      <c r="F78">
        <f t="shared" si="14"/>
        <v>50211696.8134192</v>
      </c>
      <c r="G78">
        <f t="shared" si="15"/>
        <v>7086.0212258656975</v>
      </c>
      <c r="H78">
        <v>278</v>
      </c>
      <c r="I78" s="2">
        <v>44644</v>
      </c>
      <c r="J78">
        <f t="shared" si="16"/>
        <v>1.0437462782715046</v>
      </c>
      <c r="K78">
        <f t="shared" si="17"/>
        <v>4.1912751386237901E-2</v>
      </c>
      <c r="L78">
        <f t="shared" si="18"/>
        <v>225152.17049604666</v>
      </c>
      <c r="M78">
        <f t="shared" si="19"/>
        <v>98807.787052221916</v>
      </c>
    </row>
    <row r="79" spans="1:13" x14ac:dyDescent="0.3">
      <c r="A79">
        <f t="shared" si="10"/>
        <v>86</v>
      </c>
      <c r="B79">
        <v>150197</v>
      </c>
      <c r="C79">
        <f t="shared" si="11"/>
        <v>4.0842894350868741E-3</v>
      </c>
      <c r="D79">
        <f t="shared" si="12"/>
        <v>159650.08604450402</v>
      </c>
      <c r="E79">
        <f t="shared" si="13"/>
        <v>9453.0860445040162</v>
      </c>
      <c r="F79">
        <f t="shared" si="14"/>
        <v>89360835.764796585</v>
      </c>
      <c r="G79">
        <f t="shared" si="15"/>
        <v>-9453.0860445040162</v>
      </c>
      <c r="H79">
        <v>279</v>
      </c>
      <c r="I79" s="2">
        <v>44645</v>
      </c>
      <c r="J79">
        <f t="shared" si="16"/>
        <v>0.9407887193880442</v>
      </c>
      <c r="K79">
        <f t="shared" si="17"/>
        <v>-6.2937915168105998E-2</v>
      </c>
      <c r="L79">
        <f t="shared" si="18"/>
        <v>221913.61960186056</v>
      </c>
      <c r="M79">
        <f t="shared" si="19"/>
        <v>97386.552487147448</v>
      </c>
    </row>
    <row r="80" spans="1:13" x14ac:dyDescent="0.3">
      <c r="A80">
        <f t="shared" si="10"/>
        <v>87</v>
      </c>
      <c r="B80">
        <v>149507</v>
      </c>
      <c r="C80">
        <f t="shared" si="11"/>
        <v>4.0258157907669028E-3</v>
      </c>
      <c r="D80">
        <f t="shared" si="12"/>
        <v>157364.41983612458</v>
      </c>
      <c r="E80">
        <f t="shared" si="13"/>
        <v>7857.4198361245799</v>
      </c>
      <c r="F80">
        <f t="shared" si="14"/>
        <v>61739046.481124021</v>
      </c>
      <c r="G80">
        <f t="shared" si="15"/>
        <v>-7857.4198361245799</v>
      </c>
      <c r="H80">
        <v>280</v>
      </c>
      <c r="I80" s="2">
        <v>44646</v>
      </c>
      <c r="J80">
        <f t="shared" si="16"/>
        <v>0.95006863785150986</v>
      </c>
      <c r="K80">
        <f t="shared" si="17"/>
        <v>-5.2555531420766785E-2</v>
      </c>
      <c r="L80">
        <f t="shared" si="18"/>
        <v>218736.54357221315</v>
      </c>
      <c r="M80">
        <f t="shared" si="19"/>
        <v>95992.296100035994</v>
      </c>
    </row>
    <row r="81" spans="1:13" x14ac:dyDescent="0.3">
      <c r="A81">
        <f t="shared" si="10"/>
        <v>88</v>
      </c>
      <c r="B81">
        <v>165468</v>
      </c>
      <c r="C81">
        <f t="shared" si="11"/>
        <v>3.9684521737010457E-3</v>
      </c>
      <c r="D81">
        <f t="shared" si="12"/>
        <v>155122.14329183428</v>
      </c>
      <c r="E81">
        <f t="shared" si="13"/>
        <v>10345.856708165724</v>
      </c>
      <c r="F81">
        <f t="shared" si="14"/>
        <v>107036751.02589771</v>
      </c>
      <c r="G81">
        <f t="shared" si="15"/>
        <v>10345.856708165724</v>
      </c>
      <c r="H81">
        <v>281</v>
      </c>
      <c r="I81" s="2">
        <v>44647</v>
      </c>
      <c r="J81">
        <f t="shared" si="16"/>
        <v>1.0666949056312474</v>
      </c>
      <c r="K81">
        <f t="shared" si="17"/>
        <v>6.252481874541134E-2</v>
      </c>
      <c r="L81">
        <f t="shared" si="18"/>
        <v>215619.77917564963</v>
      </c>
      <c r="M81">
        <f t="shared" si="19"/>
        <v>94624.507408018908</v>
      </c>
    </row>
    <row r="82" spans="1:13" x14ac:dyDescent="0.3">
      <c r="A82">
        <f t="shared" si="10"/>
        <v>89</v>
      </c>
      <c r="B82">
        <v>173696</v>
      </c>
      <c r="C82">
        <f t="shared" si="11"/>
        <v>3.912177208541312E-3</v>
      </c>
      <c r="D82">
        <f t="shared" si="12"/>
        <v>152922.42087433819</v>
      </c>
      <c r="E82">
        <f t="shared" si="13"/>
        <v>20773.57912566181</v>
      </c>
      <c r="F82">
        <f t="shared" si="14"/>
        <v>431541589.69013208</v>
      </c>
      <c r="G82">
        <f t="shared" si="15"/>
        <v>20773.57912566181</v>
      </c>
      <c r="H82">
        <v>282</v>
      </c>
      <c r="I82" s="2">
        <v>44648</v>
      </c>
      <c r="J82">
        <f t="shared" si="16"/>
        <v>1.1358439070405</v>
      </c>
      <c r="K82">
        <f t="shared" si="17"/>
        <v>0.11959733744969263</v>
      </c>
      <c r="L82">
        <f t="shared" si="18"/>
        <v>212562.16501533007</v>
      </c>
      <c r="M82">
        <f t="shared" si="19"/>
        <v>93282.676733346292</v>
      </c>
    </row>
    <row r="83" spans="1:13" x14ac:dyDescent="0.3">
      <c r="A83">
        <f t="shared" si="10"/>
        <v>90</v>
      </c>
      <c r="B83">
        <v>149070</v>
      </c>
      <c r="C83">
        <f t="shared" si="11"/>
        <v>3.856969602974456E-3</v>
      </c>
      <c r="D83">
        <f t="shared" si="12"/>
        <v>150764.42029207238</v>
      </c>
      <c r="E83">
        <f t="shared" si="13"/>
        <v>1694.4202920723765</v>
      </c>
      <c r="F83">
        <f t="shared" si="14"/>
        <v>2871060.1261866377</v>
      </c>
      <c r="G83">
        <f t="shared" si="15"/>
        <v>-1694.4202920723765</v>
      </c>
      <c r="H83">
        <v>283</v>
      </c>
      <c r="I83" s="2">
        <v>44649</v>
      </c>
      <c r="J83">
        <f t="shared" si="16"/>
        <v>0.98876113947316069</v>
      </c>
      <c r="K83">
        <f t="shared" si="17"/>
        <v>-1.1366608251642695E-2</v>
      </c>
      <c r="L83">
        <f t="shared" si="18"/>
        <v>209562.54420598058</v>
      </c>
      <c r="M83">
        <f t="shared" si="19"/>
        <v>91966.296378164145</v>
      </c>
    </row>
    <row r="84" spans="1:13" x14ac:dyDescent="0.3">
      <c r="A84">
        <f t="shared" si="10"/>
        <v>91</v>
      </c>
      <c r="B84">
        <v>158139</v>
      </c>
      <c r="C84">
        <f t="shared" si="11"/>
        <v>3.8028081907788298E-3</v>
      </c>
      <c r="D84">
        <f t="shared" si="12"/>
        <v>148647.31418224555</v>
      </c>
      <c r="E84">
        <f t="shared" si="13"/>
        <v>9491.6858177544491</v>
      </c>
      <c r="F84">
        <f t="shared" si="14"/>
        <v>90092099.662960947</v>
      </c>
      <c r="G84">
        <f t="shared" si="15"/>
        <v>9491.6858177544491</v>
      </c>
      <c r="H84">
        <v>284</v>
      </c>
      <c r="I84" s="2">
        <v>44650</v>
      </c>
      <c r="J84">
        <f t="shared" si="16"/>
        <v>1.0638537323729738</v>
      </c>
      <c r="K84">
        <f t="shared" si="17"/>
        <v>6.0021157448538622E-2</v>
      </c>
      <c r="L84">
        <f t="shared" si="18"/>
        <v>206619.7667133213</v>
      </c>
      <c r="M84">
        <f t="shared" si="19"/>
        <v>90674.861651169791</v>
      </c>
    </row>
    <row r="85" spans="1:13" x14ac:dyDescent="0.3">
      <c r="A85">
        <f t="shared" si="10"/>
        <v>92</v>
      </c>
      <c r="B85">
        <v>135219</v>
      </c>
      <c r="C85">
        <f t="shared" si="11"/>
        <v>3.7496719693197456E-3</v>
      </c>
      <c r="D85">
        <f t="shared" si="12"/>
        <v>146570.28157648895</v>
      </c>
      <c r="E85">
        <f t="shared" si="13"/>
        <v>11351.281576488953</v>
      </c>
      <c r="F85">
        <f t="shared" si="14"/>
        <v>128851593.42873752</v>
      </c>
      <c r="G85">
        <f t="shared" si="15"/>
        <v>-11351.281576488953</v>
      </c>
      <c r="H85">
        <v>285</v>
      </c>
      <c r="I85" s="2">
        <v>44651</v>
      </c>
      <c r="J85">
        <f t="shared" si="16"/>
        <v>0.92255400307350033</v>
      </c>
      <c r="K85">
        <f t="shared" si="17"/>
        <v>-8.3947385918317338E-2</v>
      </c>
      <c r="L85">
        <f t="shared" si="18"/>
        <v>203732.69139131962</v>
      </c>
      <c r="M85">
        <f t="shared" si="19"/>
        <v>89407.871761658258</v>
      </c>
    </row>
    <row r="86" spans="1:13" x14ac:dyDescent="0.3">
      <c r="A86">
        <f t="shared" si="10"/>
        <v>93</v>
      </c>
      <c r="B86">
        <v>144648</v>
      </c>
      <c r="C86">
        <f t="shared" si="11"/>
        <v>3.6975401320673779E-3</v>
      </c>
      <c r="D86">
        <f t="shared" si="12"/>
        <v>144532.50917194301</v>
      </c>
      <c r="E86">
        <f t="shared" si="13"/>
        <v>115.49082805699436</v>
      </c>
      <c r="F86">
        <f t="shared" si="14"/>
        <v>13338.131365290235</v>
      </c>
      <c r="G86">
        <f t="shared" si="15"/>
        <v>115.49082805699436</v>
      </c>
      <c r="H86">
        <v>286</v>
      </c>
      <c r="I86" s="2">
        <v>44652</v>
      </c>
      <c r="J86">
        <f t="shared" si="16"/>
        <v>1.0007990647136666</v>
      </c>
      <c r="K86">
        <f t="shared" si="17"/>
        <v>7.9842671904896271E-4</v>
      </c>
      <c r="L86">
        <f t="shared" si="18"/>
        <v>200900.18774900076</v>
      </c>
      <c r="M86">
        <f t="shared" si="19"/>
        <v>88164.830594885236</v>
      </c>
    </row>
    <row r="87" spans="1:13" x14ac:dyDescent="0.3">
      <c r="A87">
        <f t="shared" si="10"/>
        <v>94</v>
      </c>
      <c r="B87">
        <v>155079</v>
      </c>
      <c r="C87">
        <f t="shared" si="11"/>
        <v>3.6463920966616349E-3</v>
      </c>
      <c r="D87">
        <f t="shared" si="12"/>
        <v>142533.19242828022</v>
      </c>
      <c r="E87">
        <f t="shared" si="13"/>
        <v>12545.807571719779</v>
      </c>
      <c r="F87">
        <f t="shared" si="14"/>
        <v>157397287.62662134</v>
      </c>
      <c r="G87">
        <f t="shared" si="15"/>
        <v>12545.807571719779</v>
      </c>
      <c r="H87">
        <v>287</v>
      </c>
      <c r="I87" s="2">
        <v>44653</v>
      </c>
      <c r="J87">
        <f t="shared" si="16"/>
        <v>1.0880202523916145</v>
      </c>
      <c r="K87">
        <f t="shared" si="17"/>
        <v>8.0899461382390778E-2</v>
      </c>
      <c r="L87">
        <f t="shared" si="18"/>
        <v>198121.13747530949</v>
      </c>
      <c r="M87">
        <f t="shared" si="19"/>
        <v>86945.247381250927</v>
      </c>
    </row>
    <row r="88" spans="1:13" x14ac:dyDescent="0.3">
      <c r="A88">
        <f t="shared" si="10"/>
        <v>95</v>
      </c>
      <c r="B88">
        <v>124532</v>
      </c>
      <c r="C88">
        <f t="shared" si="11"/>
        <v>3.5962075289950163E-3</v>
      </c>
      <c r="D88">
        <f t="shared" si="12"/>
        <v>140571.5365090759</v>
      </c>
      <c r="E88">
        <f t="shared" si="13"/>
        <v>16039.536509075901</v>
      </c>
      <c r="F88">
        <f t="shared" si="14"/>
        <v>257266731.42597872</v>
      </c>
      <c r="G88">
        <f t="shared" si="15"/>
        <v>-16039.536509075901</v>
      </c>
      <c r="H88">
        <v>288</v>
      </c>
      <c r="I88" s="2">
        <v>44654</v>
      </c>
      <c r="J88">
        <f t="shared" si="16"/>
        <v>0.88589769374797778</v>
      </c>
      <c r="K88">
        <f t="shared" si="17"/>
        <v>-0.12879851370792969</v>
      </c>
      <c r="L88">
        <f t="shared" si="18"/>
        <v>195394.4357476155</v>
      </c>
      <c r="M88">
        <f t="shared" si="19"/>
        <v>85748.637270536303</v>
      </c>
    </row>
    <row r="89" spans="1:13" x14ac:dyDescent="0.3">
      <c r="A89">
        <f t="shared" si="10"/>
        <v>96</v>
      </c>
      <c r="B89">
        <v>129651</v>
      </c>
      <c r="C89">
        <f t="shared" si="11"/>
        <v>3.5469663637365408E-3</v>
      </c>
      <c r="D89">
        <f t="shared" si="12"/>
        <v>138646.75708406436</v>
      </c>
      <c r="E89">
        <f t="shared" si="13"/>
        <v>8995.7570840643602</v>
      </c>
      <c r="F89">
        <f t="shared" si="14"/>
        <v>80923645.515494123</v>
      </c>
      <c r="G89">
        <f t="shared" si="15"/>
        <v>-8995.7570840643602</v>
      </c>
      <c r="H89">
        <v>289</v>
      </c>
      <c r="I89" s="2">
        <v>44655</v>
      </c>
      <c r="J89">
        <f t="shared" si="16"/>
        <v>0.93511743604208464</v>
      </c>
      <c r="K89">
        <f t="shared" si="17"/>
        <v>-6.9384401848534602E-2</v>
      </c>
      <c r="L89">
        <f t="shared" si="18"/>
        <v>192718.99234684944</v>
      </c>
      <c r="M89">
        <f t="shared" si="19"/>
        <v>84574.521821279253</v>
      </c>
    </row>
    <row r="90" spans="1:13" x14ac:dyDescent="0.3">
      <c r="A90">
        <f t="shared" si="10"/>
        <v>97</v>
      </c>
      <c r="B90">
        <v>121356</v>
      </c>
      <c r="C90">
        <f t="shared" si="11"/>
        <v>3.4986488216768607E-3</v>
      </c>
      <c r="D90">
        <f t="shared" si="12"/>
        <v>136758.08100713918</v>
      </c>
      <c r="E90">
        <f t="shared" si="13"/>
        <v>15402.081007139175</v>
      </c>
      <c r="F90">
        <f t="shared" si="14"/>
        <v>237224099.35047731</v>
      </c>
      <c r="G90">
        <f t="shared" si="15"/>
        <v>-15402.081007139175</v>
      </c>
      <c r="H90">
        <v>290</v>
      </c>
      <c r="I90" s="2">
        <v>44656</v>
      </c>
      <c r="J90">
        <f t="shared" si="16"/>
        <v>0.88737717805257055</v>
      </c>
      <c r="K90">
        <f t="shared" si="17"/>
        <v>-0.12691651840155554</v>
      </c>
      <c r="L90">
        <f t="shared" si="18"/>
        <v>190093.73259992345</v>
      </c>
      <c r="M90">
        <f t="shared" si="19"/>
        <v>83422.42941435489</v>
      </c>
    </row>
    <row r="91" spans="1:13" x14ac:dyDescent="0.3">
      <c r="A91">
        <f t="shared" si="10"/>
        <v>98</v>
      </c>
      <c r="B91">
        <v>117856</v>
      </c>
      <c r="C91">
        <f t="shared" si="11"/>
        <v>3.4512354242361106E-3</v>
      </c>
      <c r="D91">
        <f t="shared" si="12"/>
        <v>134904.74688344795</v>
      </c>
      <c r="E91">
        <f t="shared" si="13"/>
        <v>17048.746883447951</v>
      </c>
      <c r="F91">
        <f t="shared" si="14"/>
        <v>290659770.29587626</v>
      </c>
      <c r="G91">
        <f t="shared" si="15"/>
        <v>-17048.746883447951</v>
      </c>
      <c r="H91">
        <v>291</v>
      </c>
      <c r="I91" s="2">
        <v>44657</v>
      </c>
      <c r="J91">
        <f t="shared" si="16"/>
        <v>0.87362381771356534</v>
      </c>
      <c r="K91">
        <f t="shared" si="17"/>
        <v>-0.14465743690137076</v>
      </c>
      <c r="L91">
        <f t="shared" si="18"/>
        <v>187517.59816799263</v>
      </c>
      <c r="M91">
        <f t="shared" si="19"/>
        <v>82291.895598903255</v>
      </c>
    </row>
    <row r="92" spans="1:13" x14ac:dyDescent="0.3">
      <c r="A92">
        <f t="shared" si="10"/>
        <v>99</v>
      </c>
      <c r="B92">
        <v>117761</v>
      </c>
      <c r="C92">
        <f t="shared" si="11"/>
        <v>3.4047070054414206E-3</v>
      </c>
      <c r="D92">
        <f t="shared" si="12"/>
        <v>133086.0055375793</v>
      </c>
      <c r="E92">
        <f t="shared" si="13"/>
        <v>15325.005537579302</v>
      </c>
      <c r="F92">
        <f t="shared" si="14"/>
        <v>234855794.72683626</v>
      </c>
      <c r="G92">
        <f t="shared" si="15"/>
        <v>-15325.005537579302</v>
      </c>
      <c r="H92">
        <v>292</v>
      </c>
      <c r="I92" s="2">
        <v>44658</v>
      </c>
      <c r="J92">
        <f t="shared" si="16"/>
        <v>0.88484885788196566</v>
      </c>
      <c r="K92">
        <f t="shared" si="17"/>
        <v>-0.13013650985962502</v>
      </c>
      <c r="L92">
        <f t="shared" si="18"/>
        <v>184989.54769723522</v>
      </c>
      <c r="M92">
        <f t="shared" si="19"/>
        <v>81182.46337792337</v>
      </c>
    </row>
    <row r="93" spans="1:13" x14ac:dyDescent="0.3">
      <c r="A93">
        <f t="shared" si="10"/>
        <v>100</v>
      </c>
      <c r="B93">
        <v>141158</v>
      </c>
      <c r="C93">
        <f t="shared" si="11"/>
        <v>3.3590447216499107E-3</v>
      </c>
      <c r="D93">
        <f t="shared" si="12"/>
        <v>131301.12039362328</v>
      </c>
      <c r="E93">
        <f t="shared" si="13"/>
        <v>9856.8796063767222</v>
      </c>
      <c r="F93">
        <f t="shared" si="14"/>
        <v>97158075.574605331</v>
      </c>
      <c r="G93">
        <f t="shared" si="15"/>
        <v>9856.8796063767222</v>
      </c>
      <c r="H93">
        <v>293</v>
      </c>
      <c r="I93" s="2">
        <v>44659</v>
      </c>
      <c r="J93">
        <f t="shared" si="16"/>
        <v>1.0750707958685128</v>
      </c>
      <c r="K93">
        <f t="shared" si="17"/>
        <v>6.9828699800058958E-2</v>
      </c>
      <c r="L93">
        <f t="shared" si="18"/>
        <v>182508.55734713635</v>
      </c>
      <c r="M93">
        <f t="shared" si="19"/>
        <v>80093.683440110195</v>
      </c>
    </row>
    <row r="94" spans="1:13" x14ac:dyDescent="0.3">
      <c r="A94">
        <f t="shared" si="10"/>
        <v>101</v>
      </c>
      <c r="B94">
        <v>134210</v>
      </c>
      <c r="C94">
        <f t="shared" si="11"/>
        <v>3.314230059265089E-3</v>
      </c>
      <c r="D94">
        <f t="shared" si="12"/>
        <v>129549.36777679631</v>
      </c>
      <c r="E94">
        <f t="shared" si="13"/>
        <v>4660.632223203691</v>
      </c>
      <c r="F94">
        <f t="shared" si="14"/>
        <v>21721492.719964579</v>
      </c>
      <c r="G94">
        <f t="shared" si="15"/>
        <v>4660.632223203691</v>
      </c>
      <c r="H94">
        <v>294</v>
      </c>
      <c r="I94" s="2">
        <v>44660</v>
      </c>
      <c r="J94">
        <f t="shared" si="16"/>
        <v>1.0359757234109672</v>
      </c>
      <c r="K94">
        <f t="shared" si="17"/>
        <v>3.4726415492166686E-2</v>
      </c>
      <c r="L94">
        <f t="shared" si="18"/>
        <v>180073.62120974687</v>
      </c>
      <c r="M94">
        <f t="shared" si="19"/>
        <v>79025.114343845751</v>
      </c>
    </row>
    <row r="95" spans="1:13" x14ac:dyDescent="0.3">
      <c r="A95">
        <f t="shared" si="10"/>
        <v>102</v>
      </c>
      <c r="B95">
        <v>126241</v>
      </c>
      <c r="C95">
        <f t="shared" si="11"/>
        <v>3.2702448406694302E-3</v>
      </c>
      <c r="D95">
        <f t="shared" si="12"/>
        <v>127830.03714533878</v>
      </c>
      <c r="E95">
        <f t="shared" si="13"/>
        <v>1589.0371453387779</v>
      </c>
      <c r="F95">
        <f t="shared" si="14"/>
        <v>2525039.0492664124</v>
      </c>
      <c r="G95">
        <f t="shared" si="15"/>
        <v>-1589.0371453387779</v>
      </c>
      <c r="H95">
        <v>295</v>
      </c>
      <c r="I95" s="2">
        <v>44661</v>
      </c>
      <c r="J95">
        <f t="shared" si="16"/>
        <v>0.98756914117507377</v>
      </c>
      <c r="K95">
        <f t="shared" si="17"/>
        <v>-1.2587330148991041E-2</v>
      </c>
      <c r="L95">
        <f t="shared" si="18"/>
        <v>177683.7516320209</v>
      </c>
      <c r="M95">
        <f t="shared" si="19"/>
        <v>77976.32265865666</v>
      </c>
    </row>
    <row r="96" spans="1:13" x14ac:dyDescent="0.3">
      <c r="A96">
        <f t="shared" si="10"/>
        <v>103</v>
      </c>
      <c r="B96">
        <v>109828</v>
      </c>
      <c r="C96">
        <f t="shared" si="11"/>
        <v>3.227071228573413E-3</v>
      </c>
      <c r="D96">
        <f t="shared" si="12"/>
        <v>126142.43126051377</v>
      </c>
      <c r="E96">
        <f t="shared" si="13"/>
        <v>16314.431260513767</v>
      </c>
      <c r="F96">
        <f t="shared" si="14"/>
        <v>266160667.35402885</v>
      </c>
      <c r="G96">
        <f t="shared" si="15"/>
        <v>-16314.431260513767</v>
      </c>
      <c r="H96">
        <v>296</v>
      </c>
      <c r="I96" s="2">
        <v>44662</v>
      </c>
      <c r="J96">
        <f t="shared" si="16"/>
        <v>0.87066658619556303</v>
      </c>
      <c r="K96">
        <f t="shared" si="17"/>
        <v>-0.14854528226421101</v>
      </c>
      <c r="L96">
        <f t="shared" si="18"/>
        <v>175337.97945211412</v>
      </c>
      <c r="M96">
        <f t="shared" si="19"/>
        <v>76946.88306891339</v>
      </c>
    </row>
    <row r="97" spans="1:13" x14ac:dyDescent="0.3">
      <c r="A97">
        <f t="shared" si="10"/>
        <v>104</v>
      </c>
      <c r="B97">
        <v>114907</v>
      </c>
      <c r="C97">
        <f t="shared" si="11"/>
        <v>3.1846917289609518E-3</v>
      </c>
      <c r="D97">
        <f t="shared" si="12"/>
        <v>124485.86630174059</v>
      </c>
      <c r="E97">
        <f t="shared" si="13"/>
        <v>9578.8663017405925</v>
      </c>
      <c r="F97">
        <f t="shared" si="14"/>
        <v>91754679.6266215</v>
      </c>
      <c r="G97">
        <f t="shared" si="15"/>
        <v>-9578.8663017405925</v>
      </c>
      <c r="H97">
        <v>297</v>
      </c>
      <c r="I97" s="2">
        <v>44663</v>
      </c>
      <c r="J97">
        <f t="shared" si="16"/>
        <v>0.92305257949105302</v>
      </c>
      <c r="K97">
        <f t="shared" si="17"/>
        <v>-8.3361903989666364E-2</v>
      </c>
      <c r="L97">
        <f t="shared" si="18"/>
        <v>173035.35415941942</v>
      </c>
      <c r="M97">
        <f t="shared" si="19"/>
        <v>75936.37844406176</v>
      </c>
    </row>
    <row r="98" spans="1:13" x14ac:dyDescent="0.3">
      <c r="A98">
        <f t="shared" si="10"/>
        <v>105</v>
      </c>
      <c r="B98">
        <v>123255</v>
      </c>
      <c r="C98">
        <f t="shared" si="11"/>
        <v>3.1430891927929543E-3</v>
      </c>
      <c r="D98">
        <f t="shared" si="12"/>
        <v>122859.67193318474</v>
      </c>
      <c r="E98">
        <f t="shared" si="13"/>
        <v>395.32806681525835</v>
      </c>
      <c r="F98">
        <f t="shared" si="14"/>
        <v>156284.28041188937</v>
      </c>
      <c r="G98">
        <f t="shared" si="15"/>
        <v>395.32806681525835</v>
      </c>
      <c r="H98">
        <v>298</v>
      </c>
      <c r="I98" s="2">
        <v>44664</v>
      </c>
      <c r="J98">
        <f t="shared" si="16"/>
        <v>1.0032177203519659</v>
      </c>
      <c r="K98">
        <f t="shared" si="17"/>
        <v>3.2073998362359205E-3</v>
      </c>
      <c r="L98">
        <f t="shared" si="18"/>
        <v>170774.94398712678</v>
      </c>
      <c r="M98">
        <f t="shared" si="19"/>
        <v>74944.399879242686</v>
      </c>
    </row>
    <row r="99" spans="1:13" x14ac:dyDescent="0.3">
      <c r="A99">
        <f t="shared" si="10"/>
        <v>106</v>
      </c>
      <c r="B99">
        <v>113448</v>
      </c>
      <c r="C99">
        <f t="shared" si="11"/>
        <v>3.1022468166143121E-3</v>
      </c>
      <c r="D99">
        <f t="shared" si="12"/>
        <v>121263.19132748459</v>
      </c>
      <c r="E99">
        <f t="shared" si="13"/>
        <v>7815.1913274845865</v>
      </c>
      <c r="F99">
        <f t="shared" si="14"/>
        <v>61077215.485190295</v>
      </c>
      <c r="G99">
        <f t="shared" si="15"/>
        <v>-7815.1913274845865</v>
      </c>
      <c r="H99">
        <v>299</v>
      </c>
      <c r="I99" s="2">
        <v>44665</v>
      </c>
      <c r="J99">
        <f t="shared" si="16"/>
        <v>0.93555182539787529</v>
      </c>
      <c r="K99">
        <f t="shared" si="17"/>
        <v>-6.888787221885434E-2</v>
      </c>
      <c r="L99">
        <f t="shared" si="18"/>
        <v>168555.83594520355</v>
      </c>
      <c r="M99">
        <f t="shared" si="19"/>
        <v>73970.546709765593</v>
      </c>
    </row>
    <row r="100" spans="1:13" x14ac:dyDescent="0.3">
      <c r="A100">
        <f t="shared" si="10"/>
        <v>107</v>
      </c>
      <c r="B100">
        <v>129991</v>
      </c>
      <c r="C100">
        <f t="shared" si="11"/>
        <v>3.0621481421948512E-3</v>
      </c>
      <c r="D100">
        <f t="shared" si="12"/>
        <v>119695.78115171645</v>
      </c>
      <c r="E100">
        <f t="shared" si="13"/>
        <v>10295.218848283548</v>
      </c>
      <c r="F100">
        <f t="shared" si="14"/>
        <v>105991531.13405283</v>
      </c>
      <c r="G100">
        <f t="shared" si="15"/>
        <v>10295.218848283548</v>
      </c>
      <c r="H100">
        <v>300</v>
      </c>
      <c r="I100" s="2">
        <v>44666</v>
      </c>
      <c r="J100">
        <f t="shared" si="16"/>
        <v>1.0860115431740587</v>
      </c>
      <c r="K100">
        <f t="shared" si="17"/>
        <v>7.919947418116291E-2</v>
      </c>
      <c r="L100">
        <f t="shared" si="18"/>
        <v>166377.13580088585</v>
      </c>
      <c r="M100">
        <f t="shared" si="19"/>
        <v>73014.426502547038</v>
      </c>
    </row>
    <row r="101" spans="1:13" x14ac:dyDescent="0.3">
      <c r="A101">
        <f t="shared" si="10"/>
        <v>108</v>
      </c>
      <c r="B101">
        <v>107987</v>
      </c>
      <c r="C101">
        <f t="shared" si="11"/>
        <v>3.0227770553215038E-3</v>
      </c>
      <c r="D101">
        <f t="shared" si="12"/>
        <v>118156.81152018203</v>
      </c>
      <c r="E101">
        <f t="shared" si="13"/>
        <v>10169.811520182033</v>
      </c>
      <c r="F101">
        <f t="shared" si="14"/>
        <v>103425066.35602719</v>
      </c>
      <c r="G101">
        <f t="shared" si="15"/>
        <v>-10169.811520182033</v>
      </c>
      <c r="H101">
        <v>301</v>
      </c>
      <c r="I101" s="2">
        <v>44667</v>
      </c>
      <c r="J101">
        <f t="shared" si="16"/>
        <v>0.91392953661038023</v>
      </c>
      <c r="K101">
        <f t="shared" si="17"/>
        <v>-9.4176257514164044E-2</v>
      </c>
      <c r="L101">
        <f t="shared" si="18"/>
        <v>164237.968013053</v>
      </c>
      <c r="M101">
        <f t="shared" si="19"/>
        <v>72075.655027311033</v>
      </c>
    </row>
    <row r="102" spans="1:13" x14ac:dyDescent="0.3">
      <c r="A102">
        <f t="shared" si="10"/>
        <v>109</v>
      </c>
      <c r="B102">
        <v>106681</v>
      </c>
      <c r="C102">
        <f t="shared" si="11"/>
        <v>2.9841177838469579E-3</v>
      </c>
      <c r="D102">
        <f t="shared" si="12"/>
        <v>116645.66591813245</v>
      </c>
      <c r="E102">
        <f t="shared" si="13"/>
        <v>9964.6659181324503</v>
      </c>
      <c r="F102">
        <f t="shared" si="14"/>
        <v>99294566.859990433</v>
      </c>
      <c r="G102">
        <f t="shared" si="15"/>
        <v>-9964.6659181324503</v>
      </c>
      <c r="H102">
        <v>302</v>
      </c>
      <c r="I102" s="2">
        <v>44668</v>
      </c>
      <c r="J102">
        <f t="shared" si="16"/>
        <v>0.91457320047256507</v>
      </c>
      <c r="K102">
        <f t="shared" si="17"/>
        <v>-9.3406191525505486E-2</v>
      </c>
      <c r="L102">
        <f t="shared" si="18"/>
        <v>162137.4756262041</v>
      </c>
      <c r="M102">
        <f t="shared" si="19"/>
        <v>71153.856210060796</v>
      </c>
    </row>
    <row r="103" spans="1:13" x14ac:dyDescent="0.3">
      <c r="A103">
        <f t="shared" si="10"/>
        <v>110</v>
      </c>
      <c r="B103">
        <v>112383</v>
      </c>
      <c r="C103">
        <f t="shared" si="11"/>
        <v>2.9461548950893111E-3</v>
      </c>
      <c r="D103">
        <f t="shared" si="12"/>
        <v>115161.74110012373</v>
      </c>
      <c r="E103">
        <f t="shared" si="13"/>
        <v>2778.7411001237342</v>
      </c>
      <c r="F103">
        <f t="shared" si="14"/>
        <v>7721402.1015168605</v>
      </c>
      <c r="G103">
        <f t="shared" si="15"/>
        <v>-2778.7411001237342</v>
      </c>
      <c r="H103">
        <v>303</v>
      </c>
      <c r="I103" s="2">
        <v>44669</v>
      </c>
      <c r="J103">
        <f t="shared" si="16"/>
        <v>0.97587097004978551</v>
      </c>
      <c r="K103">
        <f t="shared" si="17"/>
        <v>-2.4725635550961748E-2</v>
      </c>
      <c r="L103">
        <f t="shared" si="18"/>
        <v>160074.82012917197</v>
      </c>
      <c r="M103">
        <f t="shared" si="19"/>
        <v>70248.66207107548</v>
      </c>
    </row>
    <row r="104" spans="1:13" x14ac:dyDescent="0.3">
      <c r="A104">
        <f t="shared" si="10"/>
        <v>111</v>
      </c>
      <c r="B104">
        <v>108899</v>
      </c>
      <c r="C104">
        <f t="shared" si="11"/>
        <v>2.908873292667495E-3</v>
      </c>
      <c r="D104">
        <f t="shared" si="12"/>
        <v>113704.44696631723</v>
      </c>
      <c r="E104">
        <f t="shared" si="13"/>
        <v>4805.4469663172349</v>
      </c>
      <c r="F104">
        <f t="shared" si="14"/>
        <v>23092320.546087515</v>
      </c>
      <c r="G104">
        <f t="shared" si="15"/>
        <v>-4805.4469663172349</v>
      </c>
      <c r="H104">
        <v>304</v>
      </c>
      <c r="I104" s="2">
        <v>44670</v>
      </c>
      <c r="J104">
        <f t="shared" si="16"/>
        <v>0.95773738763497296</v>
      </c>
      <c r="K104">
        <f t="shared" si="17"/>
        <v>-4.4127558254136723E-2</v>
      </c>
      <c r="L104">
        <f t="shared" si="18"/>
        <v>158049.18128318095</v>
      </c>
      <c r="M104">
        <f t="shared" si="19"/>
        <v>69359.712649453519</v>
      </c>
    </row>
    <row r="105" spans="1:13" x14ac:dyDescent="0.3">
      <c r="A105">
        <f t="shared" si="10"/>
        <v>112</v>
      </c>
      <c r="B105">
        <v>102007</v>
      </c>
      <c r="C105">
        <f t="shared" si="11"/>
        <v>2.8722582128485503E-3</v>
      </c>
      <c r="D105">
        <f t="shared" si="12"/>
        <v>112273.20641969898</v>
      </c>
      <c r="E105">
        <f t="shared" si="13"/>
        <v>10266.206419698981</v>
      </c>
      <c r="F105">
        <f t="shared" si="14"/>
        <v>105394994.25186858</v>
      </c>
      <c r="G105">
        <f t="shared" si="15"/>
        <v>-10266.206419698981</v>
      </c>
      <c r="H105">
        <v>305</v>
      </c>
      <c r="I105" s="2">
        <v>44671</v>
      </c>
      <c r="J105">
        <f t="shared" si="16"/>
        <v>0.90856049500072245</v>
      </c>
      <c r="K105">
        <f t="shared" si="17"/>
        <v>-0.10064217573008696</v>
      </c>
      <c r="L105">
        <f t="shared" si="18"/>
        <v>156059.75692338156</v>
      </c>
      <c r="M105">
        <f t="shared" si="19"/>
        <v>68486.655916016374</v>
      </c>
    </row>
    <row r="106" spans="1:13" x14ac:dyDescent="0.3">
      <c r="A106">
        <f t="shared" si="10"/>
        <v>113</v>
      </c>
      <c r="B106">
        <v>97955</v>
      </c>
      <c r="C106">
        <f t="shared" si="11"/>
        <v>2.8362952204749009E-3</v>
      </c>
      <c r="D106">
        <f t="shared" si="12"/>
        <v>110867.45520688151</v>
      </c>
      <c r="E106">
        <f t="shared" si="13"/>
        <v>12912.45520688151</v>
      </c>
      <c r="F106">
        <f t="shared" si="14"/>
        <v>166731499.46972144</v>
      </c>
      <c r="G106">
        <f t="shared" si="15"/>
        <v>-12912.45520688151</v>
      </c>
      <c r="H106">
        <v>306</v>
      </c>
      <c r="I106" s="2">
        <v>44672</v>
      </c>
      <c r="J106">
        <f t="shared" si="16"/>
        <v>0.88353250119445292</v>
      </c>
      <c r="K106">
        <f t="shared" si="17"/>
        <v>-0.13182027672790067</v>
      </c>
      <c r="L106">
        <f t="shared" si="18"/>
        <v>154105.7627375653</v>
      </c>
      <c r="M106">
        <f t="shared" si="19"/>
        <v>67629.147676197725</v>
      </c>
    </row>
    <row r="107" spans="1:13" x14ac:dyDescent="0.3">
      <c r="A107">
        <f t="shared" si="10"/>
        <v>114</v>
      </c>
      <c r="B107">
        <v>119232</v>
      </c>
      <c r="C107">
        <f t="shared" si="11"/>
        <v>2.8009702045327448E-3</v>
      </c>
      <c r="D107">
        <f t="shared" si="12"/>
        <v>109486.6417448775</v>
      </c>
      <c r="E107">
        <f t="shared" si="13"/>
        <v>9745.3582551224972</v>
      </c>
      <c r="F107">
        <f t="shared" si="14"/>
        <v>94972007.520684198</v>
      </c>
      <c r="G107">
        <f t="shared" si="15"/>
        <v>9745.3582551224972</v>
      </c>
      <c r="H107">
        <v>307</v>
      </c>
      <c r="I107" s="2">
        <v>44673</v>
      </c>
      <c r="J107">
        <f t="shared" si="16"/>
        <v>1.089009564087561</v>
      </c>
      <c r="K107">
        <f t="shared" si="17"/>
        <v>8.1734419074765974E-2</v>
      </c>
      <c r="L107">
        <f t="shared" si="18"/>
        <v>152186.43202537971</v>
      </c>
      <c r="M107">
        <f t="shared" si="19"/>
        <v>66786.851464375271</v>
      </c>
    </row>
    <row r="108" spans="1:13" x14ac:dyDescent="0.3">
      <c r="A108">
        <f t="shared" si="10"/>
        <v>115</v>
      </c>
      <c r="B108">
        <v>95562</v>
      </c>
      <c r="C108">
        <f t="shared" si="11"/>
        <v>2.7662693734162025E-3</v>
      </c>
      <c r="D108">
        <f t="shared" si="12"/>
        <v>108130.2269359809</v>
      </c>
      <c r="E108">
        <f t="shared" si="13"/>
        <v>12568.2269359809</v>
      </c>
      <c r="F108">
        <f t="shared" si="14"/>
        <v>157960328.31431583</v>
      </c>
      <c r="G108">
        <f t="shared" si="15"/>
        <v>-12568.2269359809</v>
      </c>
      <c r="H108">
        <v>308</v>
      </c>
      <c r="I108" s="2">
        <v>44674</v>
      </c>
      <c r="J108">
        <f t="shared" si="16"/>
        <v>0.88376768187657662</v>
      </c>
      <c r="K108">
        <f t="shared" si="17"/>
        <v>-0.13151908641490237</v>
      </c>
      <c r="L108">
        <f t="shared" si="18"/>
        <v>150301.01544101344</v>
      </c>
      <c r="M108">
        <f t="shared" si="19"/>
        <v>65959.438430948343</v>
      </c>
    </row>
    <row r="109" spans="1:13" x14ac:dyDescent="0.3">
      <c r="A109">
        <f t="shared" si="10"/>
        <v>116</v>
      </c>
      <c r="B109">
        <v>97452</v>
      </c>
      <c r="C109">
        <f t="shared" si="11"/>
        <v>2.7321792499361733E-3</v>
      </c>
      <c r="D109">
        <f t="shared" si="12"/>
        <v>106797.68397266892</v>
      </c>
      <c r="E109">
        <f t="shared" si="13"/>
        <v>9345.6839726689213</v>
      </c>
      <c r="F109">
        <f t="shared" si="14"/>
        <v>87341808.917000756</v>
      </c>
      <c r="G109">
        <f t="shared" si="15"/>
        <v>-9345.6839726689213</v>
      </c>
      <c r="H109">
        <v>309</v>
      </c>
      <c r="I109" s="2">
        <v>44675</v>
      </c>
      <c r="J109">
        <f t="shared" si="16"/>
        <v>0.91249169808719244</v>
      </c>
      <c r="K109">
        <f t="shared" si="17"/>
        <v>-9.5900381445931548E-2</v>
      </c>
      <c r="L109">
        <f t="shared" si="18"/>
        <v>148448.7807220098</v>
      </c>
      <c r="M109">
        <f t="shared" si="19"/>
        <v>65146.587223328039</v>
      </c>
    </row>
    <row r="110" spans="1:13" x14ac:dyDescent="0.3">
      <c r="A110">
        <f t="shared" si="10"/>
        <v>117</v>
      </c>
      <c r="B110">
        <v>91548</v>
      </c>
      <c r="C110">
        <f t="shared" si="11"/>
        <v>2.6986866661176251E-3</v>
      </c>
      <c r="D110">
        <f t="shared" si="12"/>
        <v>105488.49813423428</v>
      </c>
      <c r="E110">
        <f t="shared" si="13"/>
        <v>13940.49813423428</v>
      </c>
      <c r="F110">
        <f t="shared" si="14"/>
        <v>194337488.23058945</v>
      </c>
      <c r="G110">
        <f t="shared" si="15"/>
        <v>-13940.49813423428</v>
      </c>
      <c r="H110">
        <v>310</v>
      </c>
      <c r="I110" s="2">
        <v>44676</v>
      </c>
      <c r="J110">
        <f t="shared" si="16"/>
        <v>0.86784816941374054</v>
      </c>
      <c r="K110">
        <f t="shared" si="17"/>
        <v>-0.15227528874726132</v>
      </c>
      <c r="L110">
        <f t="shared" si="18"/>
        <v>146629.01240658565</v>
      </c>
      <c r="M110">
        <f t="shared" si="19"/>
        <v>64347.983861882909</v>
      </c>
    </row>
    <row r="111" spans="1:13" x14ac:dyDescent="0.3">
      <c r="A111">
        <f t="shared" si="10"/>
        <v>118</v>
      </c>
      <c r="B111">
        <v>103153</v>
      </c>
      <c r="C111">
        <f t="shared" si="11"/>
        <v>2.6657787578243559E-3</v>
      </c>
      <c r="D111">
        <f t="shared" si="12"/>
        <v>104202.16657667332</v>
      </c>
      <c r="E111">
        <f t="shared" si="13"/>
        <v>1049.1665766733204</v>
      </c>
      <c r="F111">
        <f t="shared" si="14"/>
        <v>1100750.5056084143</v>
      </c>
      <c r="G111">
        <f t="shared" si="15"/>
        <v>-1049.1665766733204</v>
      </c>
      <c r="H111">
        <v>311</v>
      </c>
      <c r="I111" s="2">
        <v>44677</v>
      </c>
      <c r="J111">
        <f t="shared" si="16"/>
        <v>0.98993143222313584</v>
      </c>
      <c r="K111">
        <f t="shared" si="17"/>
        <v>-1.0170974927276186E-2</v>
      </c>
      <c r="L111">
        <f t="shared" si="18"/>
        <v>144841.01154157589</v>
      </c>
      <c r="M111">
        <f t="shared" si="19"/>
        <v>63563.321611770727</v>
      </c>
    </row>
    <row r="112" spans="1:13" x14ac:dyDescent="0.3">
      <c r="A112">
        <f t="shared" si="10"/>
        <v>119</v>
      </c>
      <c r="B112">
        <v>98967</v>
      </c>
      <c r="C112">
        <f t="shared" si="11"/>
        <v>2.6334429592460564E-3</v>
      </c>
      <c r="D112">
        <f t="shared" si="12"/>
        <v>102938.19811719183</v>
      </c>
      <c r="E112">
        <f t="shared" si="13"/>
        <v>3971.1981171918305</v>
      </c>
      <c r="F112">
        <f t="shared" si="14"/>
        <v>15770414.485987939</v>
      </c>
      <c r="G112">
        <f t="shared" si="15"/>
        <v>-3971.1981171918305</v>
      </c>
      <c r="H112">
        <v>312</v>
      </c>
      <c r="I112" s="2">
        <v>44678</v>
      </c>
      <c r="J112">
        <f t="shared" si="16"/>
        <v>0.96142153068707548</v>
      </c>
      <c r="K112">
        <f t="shared" si="17"/>
        <v>-4.0126487790797243E-2</v>
      </c>
      <c r="L112">
        <f t="shared" si="18"/>
        <v>143084.09538289663</v>
      </c>
      <c r="M112">
        <f t="shared" si="19"/>
        <v>62792.300851487016</v>
      </c>
    </row>
    <row r="113" spans="1:13" x14ac:dyDescent="0.3">
      <c r="A113">
        <f t="shared" si="10"/>
        <v>120</v>
      </c>
      <c r="B113">
        <v>88974</v>
      </c>
      <c r="C113">
        <f t="shared" si="11"/>
        <v>2.6016669972787152E-3</v>
      </c>
      <c r="D113">
        <f t="shared" si="12"/>
        <v>101696.11301454165</v>
      </c>
      <c r="E113">
        <f t="shared" si="13"/>
        <v>12722.113014541654</v>
      </c>
      <c r="F113">
        <f t="shared" si="14"/>
        <v>161852159.55477011</v>
      </c>
      <c r="G113">
        <f t="shared" si="15"/>
        <v>-12722.113014541654</v>
      </c>
      <c r="H113">
        <v>313</v>
      </c>
      <c r="I113" s="2">
        <v>44679</v>
      </c>
      <c r="J113">
        <f t="shared" si="16"/>
        <v>0.87490069544032123</v>
      </c>
      <c r="K113">
        <f t="shared" si="17"/>
        <v>-0.14298686149371337</v>
      </c>
      <c r="L113">
        <f t="shared" si="18"/>
        <v>141357.59709021289</v>
      </c>
      <c r="M113">
        <f t="shared" si="19"/>
        <v>62034.62893887041</v>
      </c>
    </row>
    <row r="114" spans="1:13" x14ac:dyDescent="0.3">
      <c r="A114">
        <f t="shared" si="10"/>
        <v>121</v>
      </c>
      <c r="B114">
        <v>106652</v>
      </c>
      <c r="C114">
        <f t="shared" si="11"/>
        <v>2.5704388858259443E-3</v>
      </c>
      <c r="D114">
        <f t="shared" si="12"/>
        <v>100475.44274626617</v>
      </c>
      <c r="E114">
        <f t="shared" si="13"/>
        <v>6176.5572537338303</v>
      </c>
      <c r="F114">
        <f t="shared" si="14"/>
        <v>38149859.508651994</v>
      </c>
      <c r="G114">
        <f t="shared" si="15"/>
        <v>6176.5572537338303</v>
      </c>
      <c r="H114">
        <v>314</v>
      </c>
      <c r="I114" s="2">
        <v>44680</v>
      </c>
      <c r="J114">
        <f t="shared" si="16"/>
        <v>1.0614733021812275</v>
      </c>
      <c r="K114">
        <f t="shared" si="17"/>
        <v>5.7913187317010749E-2</v>
      </c>
      <c r="L114">
        <f t="shared" si="18"/>
        <v>139660.86541730998</v>
      </c>
      <c r="M114">
        <f t="shared" si="19"/>
        <v>61290.020075222361</v>
      </c>
    </row>
    <row r="115" spans="1:13" x14ac:dyDescent="0.3">
      <c r="A115">
        <f t="shared" si="10"/>
        <v>122</v>
      </c>
      <c r="B115">
        <v>77991</v>
      </c>
      <c r="C115">
        <f t="shared" si="11"/>
        <v>2.5397469200457599E-3</v>
      </c>
      <c r="D115">
        <f t="shared" si="12"/>
        <v>99275.729783813702</v>
      </c>
      <c r="E115">
        <f t="shared" si="13"/>
        <v>21284.729783813702</v>
      </c>
      <c r="F115">
        <f t="shared" si="14"/>
        <v>453039721.96996605</v>
      </c>
      <c r="G115">
        <f t="shared" si="15"/>
        <v>-21284.729783813702</v>
      </c>
      <c r="H115">
        <v>315</v>
      </c>
      <c r="I115" s="2">
        <v>44681</v>
      </c>
      <c r="J115">
        <f t="shared" si="16"/>
        <v>0.78559986584672736</v>
      </c>
      <c r="K115">
        <f t="shared" si="17"/>
        <v>-0.2729126409946494</v>
      </c>
      <c r="L115">
        <f t="shared" si="18"/>
        <v>137993.26439950103</v>
      </c>
      <c r="M115">
        <f t="shared" si="19"/>
        <v>60558.19516812636</v>
      </c>
    </row>
    <row r="116" spans="1:13" x14ac:dyDescent="0.3">
      <c r="A116">
        <f t="shared" si="10"/>
        <v>123</v>
      </c>
      <c r="B116">
        <v>77658</v>
      </c>
      <c r="C116">
        <f t="shared" si="11"/>
        <v>2.5095796705645493E-3</v>
      </c>
      <c r="D116">
        <f t="shared" si="12"/>
        <v>98096.52736636826</v>
      </c>
      <c r="E116">
        <f t="shared" si="13"/>
        <v>20438.52736636826</v>
      </c>
      <c r="F116">
        <f t="shared" si="14"/>
        <v>417733400.90578431</v>
      </c>
      <c r="G116">
        <f t="shared" si="15"/>
        <v>-20438.52736636826</v>
      </c>
      <c r="H116">
        <v>316</v>
      </c>
      <c r="I116" s="2">
        <v>44682</v>
      </c>
      <c r="J116">
        <f t="shared" si="16"/>
        <v>0.79164881861684055</v>
      </c>
      <c r="K116">
        <f t="shared" si="17"/>
        <v>-0.26318637315367716</v>
      </c>
      <c r="L116">
        <f t="shared" si="18"/>
        <v>136354.17303925188</v>
      </c>
      <c r="M116">
        <f t="shared" si="19"/>
        <v>59838.88169348464</v>
      </c>
    </row>
    <row r="117" spans="1:13" x14ac:dyDescent="0.3">
      <c r="A117">
        <f t="shared" si="10"/>
        <v>124</v>
      </c>
      <c r="B117">
        <v>95643</v>
      </c>
      <c r="C117">
        <f t="shared" si="11"/>
        <v>2.4799259776774282E-3</v>
      </c>
      <c r="D117">
        <f t="shared" si="12"/>
        <v>96937.399274148353</v>
      </c>
      <c r="E117">
        <f t="shared" si="13"/>
        <v>1294.3992741483526</v>
      </c>
      <c r="F117">
        <f t="shared" si="14"/>
        <v>1675469.480915782</v>
      </c>
      <c r="G117">
        <f t="shared" si="15"/>
        <v>-1294.3992741483526</v>
      </c>
      <c r="H117">
        <v>317</v>
      </c>
      <c r="I117" s="2">
        <v>44683</v>
      </c>
      <c r="J117">
        <f t="shared" si="16"/>
        <v>0.98664706002182223</v>
      </c>
      <c r="K117">
        <f t="shared" si="17"/>
        <v>-1.3533654048371053E-2</v>
      </c>
      <c r="L117">
        <f t="shared" si="18"/>
        <v>134742.98499106619</v>
      </c>
      <c r="M117">
        <f t="shared" si="19"/>
        <v>59131.813557230496</v>
      </c>
    </row>
    <row r="118" spans="1:13" x14ac:dyDescent="0.3">
      <c r="A118">
        <f t="shared" si="10"/>
        <v>125</v>
      </c>
      <c r="B118">
        <v>85817</v>
      </c>
      <c r="C118">
        <f t="shared" si="11"/>
        <v>2.4507749455520084E-3</v>
      </c>
      <c r="D118">
        <f t="shared" si="12"/>
        <v>95797.919601838992</v>
      </c>
      <c r="E118">
        <f t="shared" si="13"/>
        <v>9980.9196018389921</v>
      </c>
      <c r="F118">
        <f t="shared" si="14"/>
        <v>99618756.09837383</v>
      </c>
      <c r="G118">
        <f t="shared" si="15"/>
        <v>-9980.9196018389921</v>
      </c>
      <c r="H118">
        <v>318</v>
      </c>
      <c r="I118" s="2">
        <v>44684</v>
      </c>
      <c r="J118">
        <f t="shared" si="16"/>
        <v>0.89581277293575601</v>
      </c>
      <c r="K118">
        <f t="shared" si="17"/>
        <v>-0.1163046902343241</v>
      </c>
      <c r="L118">
        <f t="shared" si="18"/>
        <v>133159.10824655619</v>
      </c>
      <c r="M118">
        <f t="shared" si="19"/>
        <v>58436.730957121785</v>
      </c>
    </row>
    <row r="119" spans="1:13" x14ac:dyDescent="0.3">
      <c r="A119">
        <f t="shared" si="10"/>
        <v>126</v>
      </c>
      <c r="B119">
        <v>107750</v>
      </c>
      <c r="C119">
        <f t="shared" si="11"/>
        <v>2.4221159364504609E-3</v>
      </c>
      <c r="D119">
        <f t="shared" si="12"/>
        <v>94677.672532738958</v>
      </c>
      <c r="E119">
        <f t="shared" si="13"/>
        <v>13072.327467261042</v>
      </c>
      <c r="F119">
        <f t="shared" si="14"/>
        <v>170885745.41130748</v>
      </c>
      <c r="G119">
        <f t="shared" si="15"/>
        <v>13072.327467261042</v>
      </c>
      <c r="H119">
        <v>319</v>
      </c>
      <c r="I119" s="2">
        <v>44685</v>
      </c>
      <c r="J119">
        <f t="shared" si="16"/>
        <v>1.1380719140802782</v>
      </c>
      <c r="K119">
        <f t="shared" si="17"/>
        <v>0.12132090456854795</v>
      </c>
      <c r="L119">
        <f t="shared" si="18"/>
        <v>131601.96482050713</v>
      </c>
      <c r="M119">
        <f t="shared" si="19"/>
        <v>57753.380244970765</v>
      </c>
    </row>
    <row r="120" spans="1:13" x14ac:dyDescent="0.3">
      <c r="A120">
        <f t="shared" si="10"/>
        <v>127</v>
      </c>
      <c r="B120">
        <v>85979</v>
      </c>
      <c r="C120">
        <f t="shared" si="11"/>
        <v>2.3939385649830473E-3</v>
      </c>
      <c r="D120">
        <f t="shared" si="12"/>
        <v>93576.252114138086</v>
      </c>
      <c r="E120">
        <f t="shared" si="13"/>
        <v>7597.2521141380857</v>
      </c>
      <c r="F120">
        <f t="shared" si="14"/>
        <v>57718239.685775615</v>
      </c>
      <c r="G120">
        <f t="shared" si="15"/>
        <v>-7597.2521141380857</v>
      </c>
      <c r="H120">
        <v>320</v>
      </c>
      <c r="I120" s="2">
        <v>44686</v>
      </c>
      <c r="J120">
        <f t="shared" si="16"/>
        <v>0.9188121778496593</v>
      </c>
      <c r="K120">
        <f t="shared" si="17"/>
        <v>-8.8361717560544853E-2</v>
      </c>
      <c r="L120">
        <f t="shared" si="18"/>
        <v>130070.99043865193</v>
      </c>
      <c r="M120">
        <f t="shared" si="19"/>
        <v>57081.51378962423</v>
      </c>
    </row>
    <row r="121" spans="1:13" x14ac:dyDescent="0.3">
      <c r="A121">
        <f t="shared" si="10"/>
        <v>128</v>
      </c>
      <c r="B121">
        <v>76292</v>
      </c>
      <c r="C121">
        <f t="shared" si="11"/>
        <v>2.366232692404535E-3</v>
      </c>
      <c r="D121">
        <f t="shared" si="12"/>
        <v>92493.262034370768</v>
      </c>
      <c r="E121">
        <f t="shared" si="13"/>
        <v>16201.262034370768</v>
      </c>
      <c r="F121">
        <f t="shared" si="14"/>
        <v>262480891.50634363</v>
      </c>
      <c r="G121">
        <f t="shared" si="15"/>
        <v>-16201.262034370768</v>
      </c>
      <c r="H121">
        <v>321</v>
      </c>
      <c r="I121" s="2">
        <v>44687</v>
      </c>
      <c r="J121">
        <f t="shared" si="16"/>
        <v>0.82483846198061073</v>
      </c>
      <c r="K121">
        <f t="shared" si="17"/>
        <v>-0.21235859637145138</v>
      </c>
      <c r="L121">
        <f t="shared" si="18"/>
        <v>128565.63422777536</v>
      </c>
      <c r="M121">
        <f t="shared" si="19"/>
        <v>56420.889840966171</v>
      </c>
    </row>
    <row r="122" spans="1:13" x14ac:dyDescent="0.3">
      <c r="A122">
        <f t="shared" si="10"/>
        <v>129</v>
      </c>
      <c r="B122">
        <v>74458</v>
      </c>
      <c r="C122">
        <f t="shared" si="11"/>
        <v>2.3389884209635359E-3</v>
      </c>
      <c r="D122">
        <f t="shared" si="12"/>
        <v>91428.315401938293</v>
      </c>
      <c r="E122">
        <f t="shared" si="13"/>
        <v>16970.315401938293</v>
      </c>
      <c r="F122">
        <f t="shared" si="14"/>
        <v>287991604.84126407</v>
      </c>
      <c r="G122">
        <f t="shared" si="15"/>
        <v>-16970.315401938293</v>
      </c>
      <c r="H122">
        <v>322</v>
      </c>
      <c r="I122" s="2">
        <v>44688</v>
      </c>
      <c r="J122">
        <f t="shared" si="16"/>
        <v>0.81438665551986622</v>
      </c>
      <c r="K122">
        <f t="shared" si="17"/>
        <v>-0.22791795914392399</v>
      </c>
      <c r="L122">
        <f t="shared" si="18"/>
        <v>127085.35840869421</v>
      </c>
      <c r="M122">
        <f t="shared" si="19"/>
        <v>55771.272395182357</v>
      </c>
    </row>
    <row r="123" spans="1:13" x14ac:dyDescent="0.3">
      <c r="A123">
        <f t="shared" si="10"/>
        <v>130</v>
      </c>
      <c r="B123">
        <v>72518</v>
      </c>
      <c r="C123">
        <f t="shared" si="11"/>
        <v>2.3121960883133843E-3</v>
      </c>
      <c r="D123">
        <f t="shared" si="12"/>
        <v>90381.034527036551</v>
      </c>
      <c r="E123">
        <f t="shared" si="13"/>
        <v>17863.034527036551</v>
      </c>
      <c r="F123">
        <f t="shared" si="14"/>
        <v>319088002.5140999</v>
      </c>
      <c r="G123">
        <f t="shared" si="15"/>
        <v>-17863.034527036551</v>
      </c>
      <c r="H123">
        <v>323</v>
      </c>
      <c r="I123" s="2">
        <v>44689</v>
      </c>
      <c r="J123">
        <f t="shared" si="16"/>
        <v>0.80235859635250129</v>
      </c>
      <c r="K123">
        <f t="shared" si="17"/>
        <v>-0.24632552644910988</v>
      </c>
      <c r="L123">
        <f t="shared" si="18"/>
        <v>125629.6379925808</v>
      </c>
      <c r="M123">
        <f t="shared" si="19"/>
        <v>55132.431061492294</v>
      </c>
    </row>
    <row r="124" spans="1:13" x14ac:dyDescent="0.3">
      <c r="A124">
        <f t="shared" si="10"/>
        <v>131</v>
      </c>
      <c r="B124">
        <v>88932</v>
      </c>
      <c r="C124">
        <f t="shared" si="11"/>
        <v>2.2858462619920745E-3</v>
      </c>
      <c r="D124">
        <f t="shared" si="12"/>
        <v>89351.05070578336</v>
      </c>
      <c r="E124">
        <f t="shared" si="13"/>
        <v>419.05070578336017</v>
      </c>
      <c r="F124">
        <f t="shared" si="14"/>
        <v>175603.4940175323</v>
      </c>
      <c r="G124">
        <f t="shared" si="15"/>
        <v>-419.05070578336017</v>
      </c>
      <c r="H124">
        <v>324</v>
      </c>
      <c r="I124" s="2">
        <v>44690</v>
      </c>
      <c r="J124">
        <f t="shared" si="16"/>
        <v>0.99531006403983746</v>
      </c>
      <c r="K124">
        <f t="shared" si="17"/>
        <v>-4.712035103037829E-3</v>
      </c>
      <c r="L124">
        <f t="shared" si="18"/>
        <v>124197.96048103886</v>
      </c>
      <c r="M124">
        <f t="shared" si="19"/>
        <v>54504.14093052785</v>
      </c>
    </row>
    <row r="125" spans="1:13" x14ac:dyDescent="0.3">
      <c r="A125">
        <f t="shared" si="10"/>
        <v>132</v>
      </c>
      <c r="B125">
        <v>74412</v>
      </c>
      <c r="C125">
        <f t="shared" si="11"/>
        <v>2.2599297339776043E-3</v>
      </c>
      <c r="D125">
        <f t="shared" si="12"/>
        <v>88338.004007393101</v>
      </c>
      <c r="E125">
        <f t="shared" si="13"/>
        <v>13926.004007393101</v>
      </c>
      <c r="F125">
        <f t="shared" si="14"/>
        <v>193933587.61392871</v>
      </c>
      <c r="G125">
        <f t="shared" si="15"/>
        <v>-13926.004007393101</v>
      </c>
      <c r="H125">
        <v>325</v>
      </c>
      <c r="I125" s="2">
        <v>44691</v>
      </c>
      <c r="J125">
        <f t="shared" si="16"/>
        <v>0.84235545998721439</v>
      </c>
      <c r="K125">
        <f t="shared" si="17"/>
        <v>-0.18714728817116999</v>
      </c>
      <c r="L125">
        <f t="shared" si="18"/>
        <v>122789.8255702764</v>
      </c>
      <c r="M125">
        <f t="shared" si="19"/>
        <v>53886.182444509788</v>
      </c>
    </row>
    <row r="126" spans="1:13" x14ac:dyDescent="0.3">
      <c r="A126">
        <f t="shared" si="10"/>
        <v>133</v>
      </c>
      <c r="B126">
        <v>79446</v>
      </c>
      <c r="C126">
        <f t="shared" si="11"/>
        <v>2.2344375153241936E-3</v>
      </c>
      <c r="D126">
        <f t="shared" si="12"/>
        <v>87341.543064512894</v>
      </c>
      <c r="E126">
        <f t="shared" si="13"/>
        <v>7895.5430645128945</v>
      </c>
      <c r="F126">
        <f t="shared" si="14"/>
        <v>62339600.283577666</v>
      </c>
      <c r="G126">
        <f t="shared" si="15"/>
        <v>-7895.5430645128945</v>
      </c>
      <c r="H126">
        <v>326</v>
      </c>
      <c r="I126" s="2">
        <v>44692</v>
      </c>
      <c r="J126">
        <f t="shared" si="16"/>
        <v>0.90960151621455754</v>
      </c>
      <c r="K126">
        <f t="shared" si="17"/>
        <v>-9.938251220341987E-2</v>
      </c>
      <c r="L126">
        <f t="shared" si="18"/>
        <v>121404.74485967291</v>
      </c>
      <c r="M126">
        <f t="shared" si="19"/>
        <v>53278.341269352866</v>
      </c>
    </row>
    <row r="127" spans="1:13" x14ac:dyDescent="0.3">
      <c r="A127">
        <f t="shared" si="10"/>
        <v>134</v>
      </c>
      <c r="B127">
        <v>75673</v>
      </c>
      <c r="C127">
        <f t="shared" si="11"/>
        <v>2.2093608308839398E-3</v>
      </c>
      <c r="D127">
        <f t="shared" si="12"/>
        <v>86361.324866898256</v>
      </c>
      <c r="E127">
        <f t="shared" si="13"/>
        <v>10688.324866898256</v>
      </c>
      <c r="F127">
        <f t="shared" si="14"/>
        <v>114240288.46035562</v>
      </c>
      <c r="G127">
        <f t="shared" si="15"/>
        <v>-10688.324866898256</v>
      </c>
      <c r="H127">
        <v>327</v>
      </c>
      <c r="I127" s="2">
        <v>44693</v>
      </c>
      <c r="J127">
        <f t="shared" si="16"/>
        <v>0.87623713643379941</v>
      </c>
      <c r="K127">
        <f t="shared" si="17"/>
        <v>-0.1412435725674713</v>
      </c>
      <c r="L127">
        <f t="shared" si="18"/>
        <v>120042.24156498857</v>
      </c>
      <c r="M127">
        <f t="shared" si="19"/>
        <v>52680.408168807939</v>
      </c>
    </row>
    <row r="128" spans="1:13" x14ac:dyDescent="0.3">
      <c r="A128">
        <f t="shared" si="10"/>
        <v>135</v>
      </c>
      <c r="B128">
        <v>77585</v>
      </c>
      <c r="C128">
        <f t="shared" si="11"/>
        <v>2.1846911141177117E-3</v>
      </c>
      <c r="D128">
        <f t="shared" si="12"/>
        <v>85397.014558576993</v>
      </c>
      <c r="E128">
        <f t="shared" si="13"/>
        <v>7812.0145585769933</v>
      </c>
      <c r="F128">
        <f t="shared" si="14"/>
        <v>61027571.463418894</v>
      </c>
      <c r="G128">
        <f t="shared" si="15"/>
        <v>-7812.0145585769933</v>
      </c>
      <c r="H128">
        <v>328</v>
      </c>
      <c r="I128" s="2">
        <v>44694</v>
      </c>
      <c r="J128">
        <f t="shared" si="16"/>
        <v>0.90852122174343175</v>
      </c>
      <c r="K128">
        <f t="shared" si="17"/>
        <v>-0.10068975392894236</v>
      </c>
      <c r="L128">
        <f t="shared" si="18"/>
        <v>118701.85023642202</v>
      </c>
      <c r="M128">
        <f t="shared" si="19"/>
        <v>52092.178880731968</v>
      </c>
    </row>
    <row r="129" spans="1:13" x14ac:dyDescent="0.3">
      <c r="A129">
        <f t="shared" si="10"/>
        <v>136</v>
      </c>
      <c r="B129">
        <v>73225</v>
      </c>
      <c r="C129">
        <f t="shared" si="11"/>
        <v>2.1604200019983873E-3</v>
      </c>
      <c r="D129">
        <f t="shared" si="12"/>
        <v>84448.285238622833</v>
      </c>
      <c r="E129">
        <f t="shared" si="13"/>
        <v>11223.285238622833</v>
      </c>
      <c r="F129">
        <f t="shared" si="14"/>
        <v>125962131.54748918</v>
      </c>
      <c r="G129">
        <f t="shared" si="15"/>
        <v>-11223.285238622833</v>
      </c>
      <c r="H129">
        <v>329</v>
      </c>
      <c r="I129" s="2">
        <v>44695</v>
      </c>
      <c r="J129">
        <f t="shared" si="16"/>
        <v>0.86709871956654239</v>
      </c>
      <c r="K129">
        <f t="shared" si="17"/>
        <v>-0.15327122210478433</v>
      </c>
      <c r="L129">
        <f t="shared" si="18"/>
        <v>117383.11648168573</v>
      </c>
      <c r="M129">
        <f t="shared" si="19"/>
        <v>51513.453995559925</v>
      </c>
    </row>
    <row r="130" spans="1:13" x14ac:dyDescent="0.3">
      <c r="A130">
        <f t="shared" ref="A130:A193" si="20">H130-$P$11</f>
        <v>137</v>
      </c>
      <c r="B130">
        <v>67115</v>
      </c>
      <c r="C130">
        <f t="shared" ref="C130:C193" si="21">($R$4/$R$5)*((A130/$R$5)^(-$R$4-1))*EXP(-((A130/$R$5)^(-$R$4)))</f>
        <v>2.1365393300089518E-3</v>
      </c>
      <c r="D130">
        <f t="shared" ref="D130:D193" si="22">C130*O$2</f>
        <v>83514.817765636835</v>
      </c>
      <c r="E130">
        <f t="shared" ref="E130:E193" si="23">ABS(B130-D130)</f>
        <v>16399.817765636835</v>
      </c>
      <c r="F130">
        <f t="shared" ref="F130:F193" si="24">E130*E130</f>
        <v>268954022.74609756</v>
      </c>
      <c r="G130">
        <f t="shared" ref="G130:G193" si="25">B130-D130</f>
        <v>-16399.817765636835</v>
      </c>
      <c r="H130">
        <v>330</v>
      </c>
      <c r="I130" s="2">
        <v>44696</v>
      </c>
      <c r="J130">
        <f t="shared" ref="J130:J193" si="26">B130/D130</f>
        <v>0.80362984432704188</v>
      </c>
      <c r="K130">
        <f t="shared" si="17"/>
        <v>-0.24435398592917881</v>
      </c>
      <c r="L130">
        <f t="shared" si="18"/>
        <v>116085.5966942352</v>
      </c>
      <c r="M130">
        <f t="shared" si="19"/>
        <v>50944.038837038468</v>
      </c>
    </row>
    <row r="131" spans="1:13" x14ac:dyDescent="0.3">
      <c r="A131">
        <f t="shared" si="20"/>
        <v>138</v>
      </c>
      <c r="B131">
        <v>68349</v>
      </c>
      <c r="C131">
        <f t="shared" si="21"/>
        <v>2.1130411272373656E-3</v>
      </c>
      <c r="D131">
        <f t="shared" si="22"/>
        <v>82596.300566011589</v>
      </c>
      <c r="E131">
        <f t="shared" si="23"/>
        <v>14247.300566011589</v>
      </c>
      <c r="F131">
        <f t="shared" si="24"/>
        <v>202985573.41827413</v>
      </c>
      <c r="G131">
        <f t="shared" si="25"/>
        <v>-14247.300566011589</v>
      </c>
      <c r="H131">
        <v>331</v>
      </c>
      <c r="I131" s="2">
        <v>44697</v>
      </c>
      <c r="J131">
        <f t="shared" si="26"/>
        <v>0.82750679548141459</v>
      </c>
      <c r="K131">
        <f t="shared" ref="K131:K194" si="27">(B131-D131)/B131</f>
        <v>-0.20844929064085194</v>
      </c>
      <c r="L131">
        <f t="shared" ref="L131:L194" si="28">1.39*D131</f>
        <v>114808.8577867561</v>
      </c>
      <c r="M131">
        <f t="shared" ref="M131:M194" si="29">0.61*D131</f>
        <v>50383.743345267067</v>
      </c>
    </row>
    <row r="132" spans="1:13" x14ac:dyDescent="0.3">
      <c r="A132">
        <f t="shared" si="20"/>
        <v>139</v>
      </c>
      <c r="B132">
        <v>70722</v>
      </c>
      <c r="C132">
        <f t="shared" si="21"/>
        <v>2.089917611569687E-3</v>
      </c>
      <c r="D132">
        <f t="shared" si="22"/>
        <v>81692.42944603604</v>
      </c>
      <c r="E132">
        <f t="shared" si="23"/>
        <v>10970.42944603604</v>
      </c>
      <c r="F132">
        <f t="shared" si="24"/>
        <v>120350322.23045461</v>
      </c>
      <c r="G132">
        <f t="shared" si="25"/>
        <v>-10970.42944603604</v>
      </c>
      <c r="H132">
        <v>332</v>
      </c>
      <c r="I132" s="2">
        <v>44698</v>
      </c>
      <c r="J132">
        <f t="shared" si="26"/>
        <v>0.86571057415690122</v>
      </c>
      <c r="K132">
        <f t="shared" si="27"/>
        <v>-0.15512046387313763</v>
      </c>
      <c r="L132">
        <f t="shared" si="28"/>
        <v>113552.47692999009</v>
      </c>
      <c r="M132">
        <f t="shared" si="29"/>
        <v>49832.381962081985</v>
      </c>
    </row>
    <row r="133" spans="1:13" x14ac:dyDescent="0.3">
      <c r="A133">
        <f t="shared" si="20"/>
        <v>140</v>
      </c>
      <c r="B133">
        <v>73933</v>
      </c>
      <c r="C133">
        <f t="shared" si="21"/>
        <v>2.0671611849824491E-3</v>
      </c>
      <c r="D133">
        <f t="shared" si="22"/>
        <v>80802.907407879917</v>
      </c>
      <c r="E133">
        <f t="shared" si="23"/>
        <v>6869.9074078799167</v>
      </c>
      <c r="F133">
        <f t="shared" si="24"/>
        <v>47195627.792843357</v>
      </c>
      <c r="G133">
        <f t="shared" si="25"/>
        <v>-6869.9074078799167</v>
      </c>
      <c r="H133">
        <v>333</v>
      </c>
      <c r="I133" s="2">
        <v>44699</v>
      </c>
      <c r="J133">
        <f t="shared" si="26"/>
        <v>0.91497945274169723</v>
      </c>
      <c r="K133">
        <f t="shared" si="27"/>
        <v>-9.2920717512882153E-2</v>
      </c>
      <c r="L133">
        <f t="shared" si="28"/>
        <v>112316.04129695307</v>
      </c>
      <c r="M133">
        <f t="shared" si="29"/>
        <v>49289.773518806745</v>
      </c>
    </row>
    <row r="134" spans="1:13" x14ac:dyDescent="0.3">
      <c r="A134">
        <f t="shared" si="20"/>
        <v>141</v>
      </c>
      <c r="B134">
        <v>70920</v>
      </c>
      <c r="C134">
        <f t="shared" si="21"/>
        <v>2.0447644289349181E-3</v>
      </c>
      <c r="D134">
        <f t="shared" si="22"/>
        <v>79927.444469482652</v>
      </c>
      <c r="E134">
        <f t="shared" si="23"/>
        <v>9007.4444694826525</v>
      </c>
      <c r="F134">
        <f t="shared" si="24"/>
        <v>81134055.870813623</v>
      </c>
      <c r="G134">
        <f t="shared" si="25"/>
        <v>-9007.4444694826525</v>
      </c>
      <c r="H134">
        <v>334</v>
      </c>
      <c r="I134" s="2">
        <v>44700</v>
      </c>
      <c r="J134">
        <f t="shared" si="26"/>
        <v>0.88730473582297742</v>
      </c>
      <c r="K134">
        <f t="shared" si="27"/>
        <v>-0.12700852325835663</v>
      </c>
      <c r="L134">
        <f t="shared" si="28"/>
        <v>111099.14781258088</v>
      </c>
      <c r="M134">
        <f t="shared" si="29"/>
        <v>48755.741126384419</v>
      </c>
    </row>
    <row r="135" spans="1:13" x14ac:dyDescent="0.3">
      <c r="A135">
        <f t="shared" si="20"/>
        <v>142</v>
      </c>
      <c r="B135">
        <v>69884</v>
      </c>
      <c r="C135">
        <f t="shared" si="21"/>
        <v>2.0227200998615283E-3</v>
      </c>
      <c r="D135">
        <f t="shared" si="22"/>
        <v>79065.75748835782</v>
      </c>
      <c r="E135">
        <f t="shared" si="23"/>
        <v>9181.75748835782</v>
      </c>
      <c r="F135">
        <f t="shared" si="24"/>
        <v>84304670.575014904</v>
      </c>
      <c r="G135">
        <f t="shared" si="25"/>
        <v>-9181.75748835782</v>
      </c>
      <c r="H135">
        <v>335</v>
      </c>
      <c r="I135" s="2">
        <v>44701</v>
      </c>
      <c r="J135">
        <f t="shared" si="26"/>
        <v>0.88387188360637914</v>
      </c>
      <c r="K135">
        <f t="shared" si="27"/>
        <v>-0.13138568897541383</v>
      </c>
      <c r="L135">
        <f t="shared" si="28"/>
        <v>109901.40290881736</v>
      </c>
      <c r="M135">
        <f t="shared" si="29"/>
        <v>48230.11206789827</v>
      </c>
    </row>
    <row r="136" spans="1:13" x14ac:dyDescent="0.3">
      <c r="A136">
        <f t="shared" si="20"/>
        <v>143</v>
      </c>
      <c r="B136">
        <v>66814</v>
      </c>
      <c r="C136">
        <f t="shared" si="21"/>
        <v>2.0010211247644739E-3</v>
      </c>
      <c r="D136">
        <f t="shared" si="22"/>
        <v>78217.569989312804</v>
      </c>
      <c r="E136">
        <f t="shared" si="23"/>
        <v>11403.569989312804</v>
      </c>
      <c r="F136">
        <f t="shared" si="24"/>
        <v>130041408.50115563</v>
      </c>
      <c r="G136">
        <f t="shared" si="25"/>
        <v>-11403.569989312804</v>
      </c>
      <c r="H136">
        <v>336</v>
      </c>
      <c r="I136" s="2">
        <v>44702</v>
      </c>
      <c r="J136">
        <f t="shared" si="26"/>
        <v>0.85420705359587468</v>
      </c>
      <c r="K136">
        <f t="shared" si="27"/>
        <v>-0.17067635509493226</v>
      </c>
      <c r="L136">
        <f t="shared" si="28"/>
        <v>108722.42228514478</v>
      </c>
      <c r="M136">
        <f t="shared" si="29"/>
        <v>47712.717693480809</v>
      </c>
    </row>
    <row r="137" spans="1:13" x14ac:dyDescent="0.3">
      <c r="A137">
        <f t="shared" si="20"/>
        <v>144</v>
      </c>
      <c r="B137">
        <v>67909</v>
      </c>
      <c r="C137">
        <f t="shared" si="21"/>
        <v>1.9796605969061546E-3</v>
      </c>
      <c r="D137">
        <f t="shared" si="22"/>
        <v>77382.61199607153</v>
      </c>
      <c r="E137">
        <f t="shared" si="23"/>
        <v>9473.6119960715296</v>
      </c>
      <c r="F137">
        <f t="shared" si="24"/>
        <v>89749324.252110392</v>
      </c>
      <c r="G137">
        <f t="shared" si="25"/>
        <v>-9473.6119960715296</v>
      </c>
      <c r="H137">
        <v>337</v>
      </c>
      <c r="I137" s="2">
        <v>44703</v>
      </c>
      <c r="J137">
        <f t="shared" si="26"/>
        <v>0.87757440913790197</v>
      </c>
      <c r="K137">
        <f t="shared" si="27"/>
        <v>-0.13950451333507385</v>
      </c>
      <c r="L137">
        <f t="shared" si="28"/>
        <v>107561.83067453942</v>
      </c>
      <c r="M137">
        <f t="shared" si="29"/>
        <v>47203.39331760363</v>
      </c>
    </row>
    <row r="138" spans="1:13" x14ac:dyDescent="0.3">
      <c r="A138">
        <f t="shared" si="20"/>
        <v>145</v>
      </c>
      <c r="B138">
        <v>66431</v>
      </c>
      <c r="C138">
        <f t="shared" si="21"/>
        <v>1.9586317716009834E-3</v>
      </c>
      <c r="D138">
        <f t="shared" si="22"/>
        <v>76560.619866781111</v>
      </c>
      <c r="E138">
        <f t="shared" si="23"/>
        <v>10129.619866781111</v>
      </c>
      <c r="F138">
        <f t="shared" si="24"/>
        <v>102609198.64548658</v>
      </c>
      <c r="G138">
        <f t="shared" si="25"/>
        <v>-10129.619866781111</v>
      </c>
      <c r="H138">
        <v>338</v>
      </c>
      <c r="I138" s="2">
        <v>44704</v>
      </c>
      <c r="J138">
        <f t="shared" si="26"/>
        <v>0.86769151184503079</v>
      </c>
      <c r="K138">
        <f t="shared" si="27"/>
        <v>-0.15248332656111019</v>
      </c>
      <c r="L138">
        <f t="shared" si="28"/>
        <v>106419.26161482574</v>
      </c>
      <c r="M138">
        <f t="shared" si="29"/>
        <v>46701.978118736479</v>
      </c>
    </row>
    <row r="139" spans="1:13" x14ac:dyDescent="0.3">
      <c r="A139">
        <f t="shared" si="20"/>
        <v>146</v>
      </c>
      <c r="B139">
        <v>63380</v>
      </c>
      <c r="C139">
        <f t="shared" si="21"/>
        <v>1.9379280621057945E-3</v>
      </c>
      <c r="D139">
        <f t="shared" si="22"/>
        <v>75751.336133372766</v>
      </c>
      <c r="E139">
        <f t="shared" si="23"/>
        <v>12371.336133372766</v>
      </c>
      <c r="F139">
        <f t="shared" si="24"/>
        <v>153049957.72489461</v>
      </c>
      <c r="G139">
        <f t="shared" si="25"/>
        <v>-12371.336133372766</v>
      </c>
      <c r="H139">
        <v>339</v>
      </c>
      <c r="I139" s="2">
        <v>44705</v>
      </c>
      <c r="J139">
        <f t="shared" si="26"/>
        <v>0.83668491191243177</v>
      </c>
      <c r="K139">
        <f t="shared" si="27"/>
        <v>-0.19519305985125854</v>
      </c>
      <c r="L139">
        <f t="shared" si="28"/>
        <v>105294.35722538814</v>
      </c>
      <c r="M139">
        <f t="shared" si="29"/>
        <v>46208.315041357389</v>
      </c>
    </row>
    <row r="140" spans="1:13" x14ac:dyDescent="0.3">
      <c r="A140">
        <f t="shared" si="20"/>
        <v>147</v>
      </c>
      <c r="B140">
        <v>62723</v>
      </c>
      <c r="C140">
        <f t="shared" si="21"/>
        <v>1.9175430356079763E-3</v>
      </c>
      <c r="D140">
        <f t="shared" si="22"/>
        <v>74954.509344742663</v>
      </c>
      <c r="E140">
        <f t="shared" si="23"/>
        <v>12231.509344742663</v>
      </c>
      <c r="F140">
        <f t="shared" si="24"/>
        <v>149609820.85052708</v>
      </c>
      <c r="G140">
        <f t="shared" si="25"/>
        <v>-12231.509344742663</v>
      </c>
      <c r="H140">
        <v>340</v>
      </c>
      <c r="I140" s="2">
        <v>44706</v>
      </c>
      <c r="J140">
        <f t="shared" si="26"/>
        <v>0.83681422970183739</v>
      </c>
      <c r="K140">
        <f t="shared" si="27"/>
        <v>-0.19500835968851399</v>
      </c>
      <c r="L140">
        <f t="shared" si="28"/>
        <v>104186.76798919229</v>
      </c>
      <c r="M140">
        <f t="shared" si="29"/>
        <v>45722.250700293022</v>
      </c>
    </row>
    <row r="141" spans="1:13" x14ac:dyDescent="0.3">
      <c r="A141">
        <f t="shared" si="20"/>
        <v>148</v>
      </c>
      <c r="B141">
        <v>63188</v>
      </c>
      <c r="C141">
        <f t="shared" si="21"/>
        <v>1.8974704093102305E-3</v>
      </c>
      <c r="D141">
        <f t="shared" si="22"/>
        <v>74169.893913709646</v>
      </c>
      <c r="E141">
        <f t="shared" si="23"/>
        <v>10981.893913709646</v>
      </c>
      <c r="F141">
        <f t="shared" si="24"/>
        <v>120601993.93197297</v>
      </c>
      <c r="G141">
        <f t="shared" si="25"/>
        <v>-10981.893913709646</v>
      </c>
      <c r="H141">
        <v>341</v>
      </c>
      <c r="I141" s="2">
        <v>44707</v>
      </c>
      <c r="J141">
        <f t="shared" si="26"/>
        <v>0.85193596304066255</v>
      </c>
      <c r="K141">
        <f t="shared" si="27"/>
        <v>-0.17379714366192386</v>
      </c>
      <c r="L141">
        <f t="shared" si="28"/>
        <v>103096.1525400564</v>
      </c>
      <c r="M141">
        <f t="shared" si="29"/>
        <v>45243.635287362886</v>
      </c>
    </row>
    <row r="142" spans="1:13" x14ac:dyDescent="0.3">
      <c r="A142">
        <f t="shared" si="20"/>
        <v>149</v>
      </c>
      <c r="B142">
        <v>63846</v>
      </c>
      <c r="C142">
        <f t="shared" si="21"/>
        <v>1.8777040466107934E-3</v>
      </c>
      <c r="D142">
        <f t="shared" si="22"/>
        <v>73397.249967704658</v>
      </c>
      <c r="E142">
        <f t="shared" si="23"/>
        <v>9551.249967704658</v>
      </c>
      <c r="F142">
        <f t="shared" si="24"/>
        <v>91226375.945578232</v>
      </c>
      <c r="G142">
        <f t="shared" si="25"/>
        <v>-9551.249967704658</v>
      </c>
      <c r="H142">
        <v>342</v>
      </c>
      <c r="I142" s="2">
        <v>44708</v>
      </c>
      <c r="J142">
        <f t="shared" si="26"/>
        <v>0.86986910310798726</v>
      </c>
      <c r="K142">
        <f t="shared" si="27"/>
        <v>-0.14959825153814896</v>
      </c>
      <c r="L142">
        <f t="shared" si="28"/>
        <v>102022.17745510947</v>
      </c>
      <c r="M142">
        <f t="shared" si="29"/>
        <v>44772.322480299837</v>
      </c>
    </row>
    <row r="143" spans="1:13" x14ac:dyDescent="0.3">
      <c r="A143">
        <f t="shared" si="20"/>
        <v>150</v>
      </c>
      <c r="B143">
        <v>60069</v>
      </c>
      <c r="C143">
        <f t="shared" si="21"/>
        <v>1.8582379533777752E-3</v>
      </c>
      <c r="D143">
        <f t="shared" si="22"/>
        <v>72636.343203138982</v>
      </c>
      <c r="E143">
        <f t="shared" si="23"/>
        <v>12567.343203138982</v>
      </c>
      <c r="F143">
        <f t="shared" si="24"/>
        <v>157938115.18548357</v>
      </c>
      <c r="G143">
        <f t="shared" si="25"/>
        <v>-12567.343203138982</v>
      </c>
      <c r="H143">
        <v>343</v>
      </c>
      <c r="I143" s="2">
        <v>44709</v>
      </c>
      <c r="J143">
        <f t="shared" si="26"/>
        <v>0.82698271073486684</v>
      </c>
      <c r="K143">
        <f t="shared" si="27"/>
        <v>-0.20921512266125591</v>
      </c>
      <c r="L143">
        <f t="shared" si="28"/>
        <v>100964.51705236318</v>
      </c>
      <c r="M143">
        <f t="shared" si="29"/>
        <v>44308.169353914775</v>
      </c>
    </row>
    <row r="144" spans="1:13" x14ac:dyDescent="0.3">
      <c r="A144">
        <f t="shared" si="20"/>
        <v>151</v>
      </c>
      <c r="B144">
        <v>56839</v>
      </c>
      <c r="C144">
        <f t="shared" si="21"/>
        <v>1.83906627431622E-3</v>
      </c>
      <c r="D144">
        <f t="shared" si="22"/>
        <v>71886.944743396918</v>
      </c>
      <c r="E144">
        <f t="shared" si="23"/>
        <v>15047.944743396918</v>
      </c>
      <c r="F144">
        <f t="shared" si="24"/>
        <v>226440641.00032693</v>
      </c>
      <c r="G144">
        <f t="shared" si="25"/>
        <v>-15047.944743396918</v>
      </c>
      <c r="H144">
        <v>344</v>
      </c>
      <c r="I144" s="2">
        <v>44710</v>
      </c>
      <c r="J144">
        <f t="shared" si="26"/>
        <v>0.79067207825967412</v>
      </c>
      <c r="K144">
        <f t="shared" si="27"/>
        <v>-0.2647468242473815</v>
      </c>
      <c r="L144">
        <f t="shared" si="28"/>
        <v>99922.853193321702</v>
      </c>
      <c r="M144">
        <f t="shared" si="29"/>
        <v>43851.03629347212</v>
      </c>
    </row>
    <row r="145" spans="1:13" x14ac:dyDescent="0.3">
      <c r="A145">
        <f t="shared" si="20"/>
        <v>152</v>
      </c>
      <c r="B145">
        <v>60969</v>
      </c>
      <c r="C145">
        <f t="shared" si="21"/>
        <v>1.8201832894263841E-3</v>
      </c>
      <c r="D145">
        <f t="shared" si="22"/>
        <v>71148.83100039397</v>
      </c>
      <c r="E145">
        <f t="shared" si="23"/>
        <v>10179.83100039397</v>
      </c>
      <c r="F145">
        <f t="shared" si="24"/>
        <v>103628959.19658209</v>
      </c>
      <c r="G145">
        <f t="shared" si="25"/>
        <v>-10179.83100039397</v>
      </c>
      <c r="H145">
        <v>345</v>
      </c>
      <c r="I145" s="2">
        <v>44711</v>
      </c>
      <c r="J145">
        <f t="shared" si="26"/>
        <v>0.85692202026007147</v>
      </c>
      <c r="K145">
        <f t="shared" si="27"/>
        <v>-0.16696732766477995</v>
      </c>
      <c r="L145">
        <f t="shared" si="28"/>
        <v>98896.875090547604</v>
      </c>
      <c r="M145">
        <f t="shared" si="29"/>
        <v>43400.78691024032</v>
      </c>
    </row>
    <row r="146" spans="1:13" x14ac:dyDescent="0.3">
      <c r="A146">
        <f t="shared" si="20"/>
        <v>153</v>
      </c>
      <c r="B146">
        <v>62768</v>
      </c>
      <c r="C146">
        <f t="shared" si="21"/>
        <v>1.8015834105516602E-3</v>
      </c>
      <c r="D146">
        <f t="shared" si="22"/>
        <v>70421.783539639306</v>
      </c>
      <c r="E146">
        <f t="shared" si="23"/>
        <v>7653.7835396393057</v>
      </c>
      <c r="F146">
        <f t="shared" si="24"/>
        <v>58580402.471653581</v>
      </c>
      <c r="G146">
        <f t="shared" si="25"/>
        <v>-7653.7835396393057</v>
      </c>
      <c r="H146">
        <v>346</v>
      </c>
      <c r="I146" s="2">
        <v>44712</v>
      </c>
      <c r="J146">
        <f t="shared" si="26"/>
        <v>0.89131511366321603</v>
      </c>
      <c r="K146">
        <f t="shared" si="27"/>
        <v>-0.12193766791421275</v>
      </c>
      <c r="L146">
        <f t="shared" si="28"/>
        <v>97886.279120098625</v>
      </c>
      <c r="M146">
        <f t="shared" si="29"/>
        <v>42957.287959179972</v>
      </c>
    </row>
    <row r="147" spans="1:13" x14ac:dyDescent="0.3">
      <c r="A147">
        <f t="shared" si="20"/>
        <v>154</v>
      </c>
      <c r="B147">
        <v>63241</v>
      </c>
      <c r="C147">
        <f t="shared" si="21"/>
        <v>1.7832611780145425E-3</v>
      </c>
      <c r="D147">
        <f t="shared" si="22"/>
        <v>69705.588948739547</v>
      </c>
      <c r="E147">
        <f t="shared" si="23"/>
        <v>6464.588948739547</v>
      </c>
      <c r="F147">
        <f t="shared" si="24"/>
        <v>41790910.276165485</v>
      </c>
      <c r="G147">
        <f t="shared" si="25"/>
        <v>-6464.588948739547</v>
      </c>
      <c r="H147">
        <v>347</v>
      </c>
      <c r="I147" s="2">
        <v>44713</v>
      </c>
      <c r="J147">
        <f t="shared" si="26"/>
        <v>0.90725867113046688</v>
      </c>
      <c r="K147">
        <f t="shared" si="27"/>
        <v>-0.10222148525070045</v>
      </c>
      <c r="L147">
        <f t="shared" si="28"/>
        <v>96890.768638747963</v>
      </c>
      <c r="M147">
        <f t="shared" si="29"/>
        <v>42520.409258731124</v>
      </c>
    </row>
    <row r="148" spans="1:13" x14ac:dyDescent="0.3">
      <c r="A148">
        <f t="shared" si="20"/>
        <v>155</v>
      </c>
      <c r="B148">
        <v>61278</v>
      </c>
      <c r="C148">
        <f t="shared" si="21"/>
        <v>1.7652112573389386E-3</v>
      </c>
      <c r="D148">
        <f t="shared" si="22"/>
        <v>69000.038709277796</v>
      </c>
      <c r="E148">
        <f t="shared" si="23"/>
        <v>7722.0387092777964</v>
      </c>
      <c r="F148">
        <f t="shared" si="24"/>
        <v>59629881.827584699</v>
      </c>
      <c r="G148">
        <f t="shared" si="25"/>
        <v>-7722.0387092777964</v>
      </c>
      <c r="H148">
        <v>348</v>
      </c>
      <c r="I148" s="2">
        <v>44714</v>
      </c>
      <c r="J148">
        <f t="shared" si="26"/>
        <v>0.88808645830166055</v>
      </c>
      <c r="K148">
        <f t="shared" si="27"/>
        <v>-0.12601649383592475</v>
      </c>
      <c r="L148">
        <f t="shared" si="28"/>
        <v>95910.053805896125</v>
      </c>
      <c r="M148">
        <f t="shared" si="29"/>
        <v>42090.023612659454</v>
      </c>
    </row>
    <row r="149" spans="1:13" x14ac:dyDescent="0.3">
      <c r="A149">
        <f t="shared" si="20"/>
        <v>156</v>
      </c>
      <c r="B149">
        <v>65431</v>
      </c>
      <c r="C149">
        <f t="shared" si="21"/>
        <v>1.7474284360571421E-3</v>
      </c>
      <c r="D149">
        <f t="shared" si="22"/>
        <v>68304.929072001934</v>
      </c>
      <c r="E149">
        <f t="shared" si="23"/>
        <v>2873.9290720019344</v>
      </c>
      <c r="F149">
        <f t="shared" si="24"/>
        <v>8259468.3108978998</v>
      </c>
      <c r="G149">
        <f t="shared" si="25"/>
        <v>-2873.9290720019344</v>
      </c>
      <c r="H149">
        <v>349</v>
      </c>
      <c r="I149" s="2">
        <v>44715</v>
      </c>
      <c r="J149">
        <f t="shared" si="26"/>
        <v>0.95792501198599511</v>
      </c>
      <c r="K149">
        <f t="shared" si="27"/>
        <v>-4.3923049808224458E-2</v>
      </c>
      <c r="L149">
        <f t="shared" si="28"/>
        <v>94943.851410082687</v>
      </c>
      <c r="M149">
        <f t="shared" si="29"/>
        <v>41666.006733921182</v>
      </c>
    </row>
    <row r="150" spans="1:13" x14ac:dyDescent="0.3">
      <c r="A150">
        <f t="shared" si="20"/>
        <v>157</v>
      </c>
      <c r="B150">
        <v>58263</v>
      </c>
      <c r="C150">
        <f t="shared" si="21"/>
        <v>1.7299076205997293E-3</v>
      </c>
      <c r="D150">
        <f t="shared" si="22"/>
        <v>67620.06093525434</v>
      </c>
      <c r="E150">
        <f t="shared" si="23"/>
        <v>9357.0609352543397</v>
      </c>
      <c r="F150">
        <f t="shared" si="24"/>
        <v>87554589.346062824</v>
      </c>
      <c r="G150">
        <f t="shared" si="25"/>
        <v>-9357.0609352543397</v>
      </c>
      <c r="H150">
        <v>350</v>
      </c>
      <c r="I150" s="2">
        <v>44716</v>
      </c>
      <c r="J150">
        <f t="shared" si="26"/>
        <v>0.86162300350167309</v>
      </c>
      <c r="K150">
        <f t="shared" si="27"/>
        <v>-0.1606003970831289</v>
      </c>
      <c r="L150">
        <f t="shared" si="28"/>
        <v>93991.884700003531</v>
      </c>
      <c r="M150">
        <f t="shared" si="29"/>
        <v>41248.237170505148</v>
      </c>
    </row>
    <row r="151" spans="1:13" x14ac:dyDescent="0.3">
      <c r="A151">
        <f t="shared" si="20"/>
        <v>158</v>
      </c>
      <c r="B151">
        <v>56738</v>
      </c>
      <c r="C151">
        <f t="shared" si="21"/>
        <v>1.7126438332666211E-3</v>
      </c>
      <c r="D151">
        <f t="shared" si="22"/>
        <v>66945.239726574233</v>
      </c>
      <c r="E151">
        <f t="shared" si="23"/>
        <v>10207.239726574233</v>
      </c>
      <c r="F151">
        <f t="shared" si="24"/>
        <v>104187742.83575521</v>
      </c>
      <c r="G151">
        <f t="shared" si="25"/>
        <v>-10207.239726574233</v>
      </c>
      <c r="H151">
        <v>351</v>
      </c>
      <c r="I151" s="2">
        <v>44717</v>
      </c>
      <c r="J151">
        <f t="shared" si="26"/>
        <v>0.84752852079903118</v>
      </c>
      <c r="K151">
        <f t="shared" si="27"/>
        <v>-0.1799012958964756</v>
      </c>
      <c r="L151">
        <f t="shared" si="28"/>
        <v>93053.883219938172</v>
      </c>
      <c r="M151">
        <f t="shared" si="29"/>
        <v>40836.596233210279</v>
      </c>
    </row>
    <row r="152" spans="1:13" x14ac:dyDescent="0.3">
      <c r="A152">
        <f t="shared" si="20"/>
        <v>159</v>
      </c>
      <c r="B152">
        <v>58478</v>
      </c>
      <c r="C152">
        <f t="shared" si="21"/>
        <v>1.6956322092775602E-3</v>
      </c>
      <c r="D152">
        <f t="shared" si="22"/>
        <v>66280.275287404278</v>
      </c>
      <c r="E152">
        <f t="shared" si="23"/>
        <v>7802.2752874042781</v>
      </c>
      <c r="F152">
        <f t="shared" si="24"/>
        <v>60875499.660439506</v>
      </c>
      <c r="G152">
        <f t="shared" si="25"/>
        <v>-7802.2752874042781</v>
      </c>
      <c r="H152">
        <v>352</v>
      </c>
      <c r="I152" s="2">
        <v>44718</v>
      </c>
      <c r="J152">
        <f t="shared" si="26"/>
        <v>0.88228360166622599</v>
      </c>
      <c r="K152">
        <f t="shared" si="27"/>
        <v>-0.13342240308157388</v>
      </c>
      <c r="L152">
        <f t="shared" si="28"/>
        <v>92129.582649491946</v>
      </c>
      <c r="M152">
        <f t="shared" si="29"/>
        <v>40430.96792531661</v>
      </c>
    </row>
    <row r="153" spans="1:13" x14ac:dyDescent="0.3">
      <c r="A153">
        <f t="shared" si="20"/>
        <v>160</v>
      </c>
      <c r="B153">
        <v>58991</v>
      </c>
      <c r="C153">
        <f t="shared" si="21"/>
        <v>1.678867993900224E-3</v>
      </c>
      <c r="D153">
        <f t="shared" si="22"/>
        <v>65624.981760831914</v>
      </c>
      <c r="E153">
        <f t="shared" si="23"/>
        <v>6633.9817608319136</v>
      </c>
      <c r="F153">
        <f t="shared" si="24"/>
        <v>44009714.003050499</v>
      </c>
      <c r="G153">
        <f t="shared" si="25"/>
        <v>-6633.9817608319136</v>
      </c>
      <c r="H153">
        <v>353</v>
      </c>
      <c r="I153" s="2">
        <v>44719</v>
      </c>
      <c r="J153">
        <f t="shared" si="26"/>
        <v>0.89891072602489641</v>
      </c>
      <c r="K153">
        <f t="shared" si="27"/>
        <v>-0.11245752336512203</v>
      </c>
      <c r="L153">
        <f t="shared" si="28"/>
        <v>91218.724647556359</v>
      </c>
      <c r="M153">
        <f t="shared" si="29"/>
        <v>40031.238874107468</v>
      </c>
    </row>
    <row r="154" spans="1:13" x14ac:dyDescent="0.3">
      <c r="A154">
        <f t="shared" si="20"/>
        <v>161</v>
      </c>
      <c r="B154">
        <v>61026</v>
      </c>
      <c r="C154">
        <f t="shared" si="21"/>
        <v>1.6623465396542062E-3</v>
      </c>
      <c r="D154">
        <f t="shared" si="22"/>
        <v>64979.177482296254</v>
      </c>
      <c r="E154">
        <f t="shared" si="23"/>
        <v>3953.1774822962543</v>
      </c>
      <c r="F154">
        <f t="shared" si="24"/>
        <v>15627612.206534153</v>
      </c>
      <c r="G154">
        <f t="shared" si="25"/>
        <v>-3953.1774822962543</v>
      </c>
      <c r="H154">
        <v>354</v>
      </c>
      <c r="I154" s="2">
        <v>44720</v>
      </c>
      <c r="J154">
        <f t="shared" si="26"/>
        <v>0.93916239577865834</v>
      </c>
      <c r="K154">
        <f t="shared" si="27"/>
        <v>-6.4778577693053035E-2</v>
      </c>
      <c r="L154">
        <f t="shared" si="28"/>
        <v>90321.056700391782</v>
      </c>
      <c r="M154">
        <f t="shared" si="29"/>
        <v>39637.298264200712</v>
      </c>
    </row>
    <row r="155" spans="1:13" x14ac:dyDescent="0.3">
      <c r="A155">
        <f t="shared" si="20"/>
        <v>162</v>
      </c>
      <c r="B155">
        <v>60020</v>
      </c>
      <c r="C155">
        <f t="shared" si="21"/>
        <v>1.6460633035891084E-3</v>
      </c>
      <c r="D155">
        <f t="shared" si="22"/>
        <v>64342.684873191894</v>
      </c>
      <c r="E155">
        <f t="shared" si="23"/>
        <v>4322.6848731918944</v>
      </c>
      <c r="F155">
        <f t="shared" si="24"/>
        <v>18685604.512922026</v>
      </c>
      <c r="G155">
        <f t="shared" si="25"/>
        <v>-4322.6848731918944</v>
      </c>
      <c r="H155">
        <v>355</v>
      </c>
      <c r="I155" s="2">
        <v>44721</v>
      </c>
      <c r="J155">
        <f t="shared" si="26"/>
        <v>0.93281777280958755</v>
      </c>
      <c r="K155">
        <f t="shared" si="27"/>
        <v>-7.2020740972873948E-2</v>
      </c>
      <c r="L155">
        <f t="shared" si="28"/>
        <v>89436.331973736727</v>
      </c>
      <c r="M155">
        <f t="shared" si="29"/>
        <v>39249.037772647054</v>
      </c>
    </row>
    <row r="156" spans="1:13" x14ac:dyDescent="0.3">
      <c r="A156">
        <f t="shared" si="20"/>
        <v>163</v>
      </c>
      <c r="B156">
        <v>55376</v>
      </c>
      <c r="C156">
        <f t="shared" si="21"/>
        <v>1.6300138446349753E-3</v>
      </c>
      <c r="D156">
        <f t="shared" si="22"/>
        <v>63715.330337300489</v>
      </c>
      <c r="E156">
        <f t="shared" si="23"/>
        <v>8339.3303373004892</v>
      </c>
      <c r="F156">
        <f t="shared" si="24"/>
        <v>69544430.474620298</v>
      </c>
      <c r="G156">
        <f t="shared" si="25"/>
        <v>-8339.3303373004892</v>
      </c>
      <c r="H156">
        <v>356</v>
      </c>
      <c r="I156" s="2">
        <v>44722</v>
      </c>
      <c r="J156">
        <f t="shared" si="26"/>
        <v>0.86911579531718375</v>
      </c>
      <c r="K156">
        <f t="shared" si="27"/>
        <v>-0.15059466803850927</v>
      </c>
      <c r="L156">
        <f t="shared" si="28"/>
        <v>88564.309168847671</v>
      </c>
      <c r="M156">
        <f t="shared" si="29"/>
        <v>38866.3515057533</v>
      </c>
    </row>
    <row r="157" spans="1:13" x14ac:dyDescent="0.3">
      <c r="A157">
        <f t="shared" si="20"/>
        <v>164</v>
      </c>
      <c r="B157">
        <v>51958</v>
      </c>
      <c r="C157">
        <f t="shared" si="21"/>
        <v>1.6141938210233442E-3</v>
      </c>
      <c r="D157">
        <f t="shared" si="22"/>
        <v>63096.94415998266</v>
      </c>
      <c r="E157">
        <f t="shared" si="23"/>
        <v>11138.94415998266</v>
      </c>
      <c r="F157">
        <f t="shared" si="24"/>
        <v>124076076.99921182</v>
      </c>
      <c r="G157">
        <f t="shared" si="25"/>
        <v>-11138.94415998266</v>
      </c>
      <c r="H157">
        <v>357</v>
      </c>
      <c r="I157" s="2">
        <v>44723</v>
      </c>
      <c r="J157">
        <f t="shared" si="26"/>
        <v>0.8234630169768633</v>
      </c>
      <c r="K157">
        <f t="shared" si="27"/>
        <v>-0.21438362061631819</v>
      </c>
      <c r="L157">
        <f t="shared" si="28"/>
        <v>87704.752382375897</v>
      </c>
      <c r="M157">
        <f t="shared" si="29"/>
        <v>38489.135937589424</v>
      </c>
    </row>
    <row r="158" spans="1:13" x14ac:dyDescent="0.3">
      <c r="A158">
        <f t="shared" si="20"/>
        <v>165</v>
      </c>
      <c r="B158">
        <v>56684</v>
      </c>
      <c r="C158">
        <f t="shared" si="21"/>
        <v>1.5985989877771668E-3</v>
      </c>
      <c r="D158">
        <f t="shared" si="22"/>
        <v>62487.36041006192</v>
      </c>
      <c r="E158">
        <f t="shared" si="23"/>
        <v>5803.3604100619195</v>
      </c>
      <c r="F158">
        <f t="shared" si="24"/>
        <v>33678992.049074054</v>
      </c>
      <c r="G158">
        <f t="shared" si="25"/>
        <v>-5803.3604100619195</v>
      </c>
      <c r="H158">
        <v>358</v>
      </c>
      <c r="I158" s="2">
        <v>44724</v>
      </c>
      <c r="J158">
        <f t="shared" si="26"/>
        <v>0.90712745150413743</v>
      </c>
      <c r="K158">
        <f t="shared" si="27"/>
        <v>-0.10238092601195962</v>
      </c>
      <c r="L158">
        <f t="shared" si="28"/>
        <v>86857.430969986061</v>
      </c>
      <c r="M158">
        <f t="shared" si="29"/>
        <v>38117.289850137771</v>
      </c>
    </row>
    <row r="159" spans="1:13" x14ac:dyDescent="0.3">
      <c r="A159">
        <f t="shared" si="20"/>
        <v>166</v>
      </c>
      <c r="B159">
        <v>53802</v>
      </c>
      <c r="C159">
        <f t="shared" si="21"/>
        <v>1.5832251942679008E-3</v>
      </c>
      <c r="D159">
        <f t="shared" si="22"/>
        <v>61886.416844334293</v>
      </c>
      <c r="E159">
        <f t="shared" si="23"/>
        <v>8084.4168443342933</v>
      </c>
      <c r="F159">
        <f t="shared" si="24"/>
        <v>65357795.712956056</v>
      </c>
      <c r="G159">
        <f t="shared" si="25"/>
        <v>-8084.4168443342933</v>
      </c>
      <c r="H159">
        <v>359</v>
      </c>
      <c r="I159" s="2">
        <v>44725</v>
      </c>
      <c r="J159">
        <f t="shared" si="26"/>
        <v>0.86936686179991007</v>
      </c>
      <c r="K159">
        <f t="shared" si="27"/>
        <v>-0.15026238512200835</v>
      </c>
      <c r="L159">
        <f t="shared" si="28"/>
        <v>86022.119413624663</v>
      </c>
      <c r="M159">
        <f t="shared" si="29"/>
        <v>37750.714275043916</v>
      </c>
    </row>
    <row r="160" spans="1:13" x14ac:dyDescent="0.3">
      <c r="A160">
        <f t="shared" si="20"/>
        <v>167</v>
      </c>
      <c r="B160">
        <v>59968</v>
      </c>
      <c r="C160">
        <f t="shared" si="21"/>
        <v>1.5680683818380951E-3</v>
      </c>
      <c r="D160">
        <f t="shared" si="22"/>
        <v>61293.95481463796</v>
      </c>
      <c r="E160">
        <f t="shared" si="23"/>
        <v>1325.9548146379602</v>
      </c>
      <c r="F160">
        <f t="shared" si="24"/>
        <v>1758156.1704615874</v>
      </c>
      <c r="G160">
        <f t="shared" si="25"/>
        <v>-1325.9548146379602</v>
      </c>
      <c r="H160">
        <v>360</v>
      </c>
      <c r="I160" s="2">
        <v>44726</v>
      </c>
      <c r="J160">
        <f t="shared" si="26"/>
        <v>0.97836728240741122</v>
      </c>
      <c r="K160">
        <f t="shared" si="27"/>
        <v>-2.2111039465014012E-2</v>
      </c>
      <c r="L160">
        <f t="shared" si="28"/>
        <v>85198.597192346759</v>
      </c>
      <c r="M160">
        <f t="shared" si="29"/>
        <v>37389.312436929155</v>
      </c>
    </row>
    <row r="161" spans="1:13" x14ac:dyDescent="0.3">
      <c r="A161">
        <f t="shared" si="20"/>
        <v>168</v>
      </c>
      <c r="B161">
        <v>55989</v>
      </c>
      <c r="C161">
        <f t="shared" si="21"/>
        <v>1.5531245814877808E-3</v>
      </c>
      <c r="D161">
        <f t="shared" si="22"/>
        <v>60709.819177416932</v>
      </c>
      <c r="E161">
        <f t="shared" si="23"/>
        <v>4720.8191774169318</v>
      </c>
      <c r="F161">
        <f t="shared" si="24"/>
        <v>22286133.705867477</v>
      </c>
      <c r="G161">
        <f t="shared" si="25"/>
        <v>-4720.8191774169318</v>
      </c>
      <c r="H161">
        <v>361</v>
      </c>
      <c r="I161" s="2">
        <v>44727</v>
      </c>
      <c r="J161">
        <f t="shared" si="26"/>
        <v>0.9222396106366102</v>
      </c>
      <c r="K161">
        <f t="shared" si="27"/>
        <v>-8.4316904703011869E-2</v>
      </c>
      <c r="L161">
        <f t="shared" si="28"/>
        <v>84386.648656609526</v>
      </c>
      <c r="M161">
        <f t="shared" si="29"/>
        <v>37032.98969822433</v>
      </c>
    </row>
    <row r="162" spans="1:13" x14ac:dyDescent="0.3">
      <c r="A162">
        <f t="shared" si="20"/>
        <v>169</v>
      </c>
      <c r="B162">
        <v>53430</v>
      </c>
      <c r="C162">
        <f t="shared" si="21"/>
        <v>1.5383899116230559E-3</v>
      </c>
      <c r="D162">
        <f t="shared" si="22"/>
        <v>60133.858205715951</v>
      </c>
      <c r="E162">
        <f t="shared" si="23"/>
        <v>6703.858205715951</v>
      </c>
      <c r="F162">
        <f t="shared" si="24"/>
        <v>44941714.842345089</v>
      </c>
      <c r="G162">
        <f t="shared" si="25"/>
        <v>-6703.858205715951</v>
      </c>
      <c r="H162">
        <v>362</v>
      </c>
      <c r="I162" s="2">
        <v>44728</v>
      </c>
      <c r="J162">
        <f t="shared" si="26"/>
        <v>0.88851774348517154</v>
      </c>
      <c r="K162">
        <f t="shared" si="27"/>
        <v>-0.12546992711427946</v>
      </c>
      <c r="L162">
        <f t="shared" si="28"/>
        <v>83586.06290594516</v>
      </c>
      <c r="M162">
        <f t="shared" si="29"/>
        <v>36681.653505486727</v>
      </c>
    </row>
    <row r="163" spans="1:13" x14ac:dyDescent="0.3">
      <c r="A163">
        <f t="shared" si="20"/>
        <v>170</v>
      </c>
      <c r="B163">
        <v>54665</v>
      </c>
      <c r="C163">
        <f t="shared" si="21"/>
        <v>1.5238605758652259E-3</v>
      </c>
      <c r="D163">
        <f t="shared" si="22"/>
        <v>59565.923503542297</v>
      </c>
      <c r="E163">
        <f t="shared" si="23"/>
        <v>4900.9235035422971</v>
      </c>
      <c r="F163">
        <f t="shared" si="24"/>
        <v>24019051.187573303</v>
      </c>
      <c r="G163">
        <f t="shared" si="25"/>
        <v>-4900.9235035422971</v>
      </c>
      <c r="H163">
        <v>363</v>
      </c>
      <c r="I163" s="2">
        <v>44729</v>
      </c>
      <c r="J163">
        <f t="shared" si="26"/>
        <v>0.91772269755457003</v>
      </c>
      <c r="K163">
        <f t="shared" si="27"/>
        <v>-8.9653773045683657E-2</v>
      </c>
      <c r="L163">
        <f t="shared" si="28"/>
        <v>82796.633669923787</v>
      </c>
      <c r="M163">
        <f t="shared" si="29"/>
        <v>36335.2133371608</v>
      </c>
    </row>
    <row r="164" spans="1:13" x14ac:dyDescent="0.3">
      <c r="A164">
        <f t="shared" si="20"/>
        <v>171</v>
      </c>
      <c r="B164">
        <v>47205</v>
      </c>
      <c r="C164">
        <f t="shared" si="21"/>
        <v>1.5095328609189423E-3</v>
      </c>
      <c r="D164">
        <f t="shared" si="22"/>
        <v>59005.869922533871</v>
      </c>
      <c r="E164">
        <f t="shared" si="23"/>
        <v>11800.869922533871</v>
      </c>
      <c r="F164">
        <f t="shared" si="24"/>
        <v>139260530.92856458</v>
      </c>
      <c r="G164">
        <f t="shared" si="25"/>
        <v>-11800.869922533871</v>
      </c>
      <c r="H164">
        <v>364</v>
      </c>
      <c r="I164" s="2">
        <v>44730</v>
      </c>
      <c r="J164">
        <f t="shared" si="26"/>
        <v>0.80000515308008002</v>
      </c>
      <c r="K164">
        <f t="shared" si="27"/>
        <v>-0.24999194836423835</v>
      </c>
      <c r="L164">
        <f t="shared" si="28"/>
        <v>82018.159192322069</v>
      </c>
      <c r="M164">
        <f t="shared" si="29"/>
        <v>35993.580652745659</v>
      </c>
    </row>
    <row r="165" spans="1:13" x14ac:dyDescent="0.3">
      <c r="A165">
        <f t="shared" si="20"/>
        <v>172</v>
      </c>
      <c r="B165">
        <v>55359</v>
      </c>
      <c r="C165">
        <f t="shared" si="21"/>
        <v>1.4954031344977599E-3</v>
      </c>
      <c r="D165">
        <f t="shared" si="22"/>
        <v>58453.555480871612</v>
      </c>
      <c r="E165">
        <f t="shared" si="23"/>
        <v>3094.5554808716115</v>
      </c>
      <c r="F165">
        <f t="shared" si="24"/>
        <v>9576273.6241925303</v>
      </c>
      <c r="G165">
        <f t="shared" si="25"/>
        <v>-3094.5554808716115</v>
      </c>
      <c r="H165">
        <v>365</v>
      </c>
      <c r="I165" s="2">
        <v>44731</v>
      </c>
      <c r="J165">
        <f t="shared" si="26"/>
        <v>0.9470595850771768</v>
      </c>
      <c r="K165">
        <f t="shared" si="27"/>
        <v>-5.5899772049199076E-2</v>
      </c>
      <c r="L165">
        <f t="shared" si="28"/>
        <v>81250.442118411534</v>
      </c>
      <c r="M165">
        <f t="shared" si="29"/>
        <v>35656.668843331681</v>
      </c>
    </row>
    <row r="166" spans="1:13" x14ac:dyDescent="0.3">
      <c r="A166">
        <f t="shared" si="20"/>
        <v>173</v>
      </c>
      <c r="B166">
        <v>50484</v>
      </c>
      <c r="C166">
        <f t="shared" si="21"/>
        <v>1.4814678433056096E-3</v>
      </c>
      <c r="D166">
        <f t="shared" si="22"/>
        <v>57908.841284377675</v>
      </c>
      <c r="E166">
        <f t="shared" si="23"/>
        <v>7424.841284377675</v>
      </c>
      <c r="F166">
        <f t="shared" si="24"/>
        <v>55128268.098199122</v>
      </c>
      <c r="G166">
        <f t="shared" si="25"/>
        <v>-7424.841284377675</v>
      </c>
      <c r="H166">
        <v>366</v>
      </c>
      <c r="I166" s="2">
        <v>44732</v>
      </c>
      <c r="J166">
        <f t="shared" si="26"/>
        <v>0.87178397771912064</v>
      </c>
      <c r="K166">
        <f t="shared" si="27"/>
        <v>-0.14707315752273345</v>
      </c>
      <c r="L166">
        <f t="shared" si="28"/>
        <v>80493.289385284967</v>
      </c>
      <c r="M166">
        <f t="shared" si="29"/>
        <v>35324.393183470384</v>
      </c>
    </row>
    <row r="167" spans="1:13" x14ac:dyDescent="0.3">
      <c r="A167">
        <f t="shared" si="20"/>
        <v>174</v>
      </c>
      <c r="B167">
        <v>53342</v>
      </c>
      <c r="C167">
        <f t="shared" si="21"/>
        <v>1.4677235110726701E-3</v>
      </c>
      <c r="D167">
        <f t="shared" si="22"/>
        <v>57371.59144973995</v>
      </c>
      <c r="E167">
        <f t="shared" si="23"/>
        <v>4029.5914497399499</v>
      </c>
      <c r="F167">
        <f t="shared" si="24"/>
        <v>16237607.25181731</v>
      </c>
      <c r="G167">
        <f t="shared" si="25"/>
        <v>-4029.5914497399499</v>
      </c>
      <c r="H167">
        <v>367</v>
      </c>
      <c r="I167" s="2">
        <v>44733</v>
      </c>
      <c r="J167">
        <f t="shared" si="26"/>
        <v>0.92976329664360013</v>
      </c>
      <c r="K167">
        <f t="shared" si="27"/>
        <v>-7.5542564015971467E-2</v>
      </c>
      <c r="L167">
        <f t="shared" si="28"/>
        <v>79746.512115138525</v>
      </c>
      <c r="M167">
        <f t="shared" si="29"/>
        <v>34996.670784341368</v>
      </c>
    </row>
    <row r="168" spans="1:13" x14ac:dyDescent="0.3">
      <c r="A168">
        <f t="shared" si="20"/>
        <v>175</v>
      </c>
      <c r="B168">
        <v>47645</v>
      </c>
      <c r="C168">
        <f t="shared" si="21"/>
        <v>1.4541667366441966E-3</v>
      </c>
      <c r="D168">
        <f t="shared" si="22"/>
        <v>56841.673029806596</v>
      </c>
      <c r="E168">
        <f t="shared" si="23"/>
        <v>9196.6730298065959</v>
      </c>
      <c r="F168">
        <f t="shared" si="24"/>
        <v>84578794.817172036</v>
      </c>
      <c r="G168">
        <f t="shared" si="25"/>
        <v>-9196.6730298065959</v>
      </c>
      <c r="H168">
        <v>368</v>
      </c>
      <c r="I168" s="2">
        <v>44734</v>
      </c>
      <c r="J168">
        <f t="shared" si="26"/>
        <v>0.83820544787652451</v>
      </c>
      <c r="K168">
        <f t="shared" si="27"/>
        <v>-0.19302493503634371</v>
      </c>
      <c r="L168">
        <f t="shared" si="28"/>
        <v>79009.925511431167</v>
      </c>
      <c r="M168">
        <f t="shared" si="29"/>
        <v>34673.420548182025</v>
      </c>
    </row>
    <row r="169" spans="1:13" x14ac:dyDescent="0.3">
      <c r="A169">
        <f t="shared" si="20"/>
        <v>176</v>
      </c>
      <c r="B169">
        <v>53111</v>
      </c>
      <c r="C169">
        <f t="shared" si="21"/>
        <v>1.4407941921208616E-3</v>
      </c>
      <c r="D169">
        <f t="shared" si="22"/>
        <v>56318.955940894164</v>
      </c>
      <c r="E169">
        <f t="shared" si="23"/>
        <v>3207.9559408941641</v>
      </c>
      <c r="F169">
        <f t="shared" si="24"/>
        <v>10290981.318718161</v>
      </c>
      <c r="G169">
        <f t="shared" si="25"/>
        <v>-3207.9559408941641</v>
      </c>
      <c r="H169">
        <v>369</v>
      </c>
      <c r="I169" s="2">
        <v>44735</v>
      </c>
      <c r="J169">
        <f t="shared" si="26"/>
        <v>0.9430394990940375</v>
      </c>
      <c r="K169">
        <f t="shared" si="27"/>
        <v>-6.0400970437275971E-2</v>
      </c>
      <c r="L169">
        <f t="shared" si="28"/>
        <v>78283.348757842876</v>
      </c>
      <c r="M169">
        <f t="shared" si="29"/>
        <v>34354.563123945438</v>
      </c>
    </row>
    <row r="170" spans="1:13" x14ac:dyDescent="0.3">
      <c r="A170">
        <f t="shared" si="20"/>
        <v>177</v>
      </c>
      <c r="B170">
        <v>50617</v>
      </c>
      <c r="C170">
        <f t="shared" si="21"/>
        <v>1.4276026210492099E-3</v>
      </c>
      <c r="D170">
        <f t="shared" si="22"/>
        <v>55803.312892054615</v>
      </c>
      <c r="E170">
        <f t="shared" si="23"/>
        <v>5186.3128920546151</v>
      </c>
      <c r="F170">
        <f t="shared" si="24"/>
        <v>26897841.414291907</v>
      </c>
      <c r="G170">
        <f t="shared" si="25"/>
        <v>-5186.3128920546151</v>
      </c>
      <c r="H170">
        <v>370</v>
      </c>
      <c r="I170" s="2">
        <v>44736</v>
      </c>
      <c r="J170">
        <f t="shared" si="26"/>
        <v>0.90706084238964502</v>
      </c>
      <c r="K170">
        <f t="shared" si="27"/>
        <v>-0.1024618782633229</v>
      </c>
      <c r="L170">
        <f t="shared" si="28"/>
        <v>77566.604919955906</v>
      </c>
      <c r="M170">
        <f t="shared" si="29"/>
        <v>34040.020864153317</v>
      </c>
    </row>
    <row r="171" spans="1:13" x14ac:dyDescent="0.3">
      <c r="A171">
        <f t="shared" si="20"/>
        <v>178</v>
      </c>
      <c r="B171">
        <v>46089</v>
      </c>
      <c r="C171">
        <f t="shared" si="21"/>
        <v>1.4145888366608578E-3</v>
      </c>
      <c r="D171">
        <f t="shared" si="22"/>
        <v>55294.619316247627</v>
      </c>
      <c r="E171">
        <f t="shared" si="23"/>
        <v>9205.6193162476266</v>
      </c>
      <c r="F171">
        <f t="shared" si="24"/>
        <v>84743426.995671421</v>
      </c>
      <c r="G171">
        <f t="shared" si="25"/>
        <v>-9205.6193162476266</v>
      </c>
      <c r="H171">
        <v>371</v>
      </c>
      <c r="I171" s="2">
        <v>44737</v>
      </c>
      <c r="J171">
        <f t="shared" si="26"/>
        <v>0.83351690580239379</v>
      </c>
      <c r="K171">
        <f t="shared" si="27"/>
        <v>-0.19973571386334324</v>
      </c>
      <c r="L171">
        <f t="shared" si="28"/>
        <v>76859.520849584194</v>
      </c>
      <c r="M171">
        <f t="shared" si="29"/>
        <v>33729.717782911051</v>
      </c>
    </row>
    <row r="172" spans="1:13" x14ac:dyDescent="0.3">
      <c r="A172">
        <f t="shared" si="20"/>
        <v>179</v>
      </c>
      <c r="B172">
        <v>50450</v>
      </c>
      <c r="C172">
        <f t="shared" si="21"/>
        <v>1.401749720159111E-3</v>
      </c>
      <c r="D172">
        <f t="shared" si="22"/>
        <v>54792.753303366568</v>
      </c>
      <c r="E172">
        <f t="shared" si="23"/>
        <v>4342.7533033665677</v>
      </c>
      <c r="F172">
        <f t="shared" si="24"/>
        <v>18859506.253901236</v>
      </c>
      <c r="G172">
        <f t="shared" si="25"/>
        <v>-4342.7533033665677</v>
      </c>
      <c r="H172">
        <v>372</v>
      </c>
      <c r="I172" s="2">
        <v>44738</v>
      </c>
      <c r="J172">
        <f t="shared" si="26"/>
        <v>0.92074219597393836</v>
      </c>
      <c r="K172">
        <f t="shared" si="27"/>
        <v>-8.6080342980506791E-2</v>
      </c>
      <c r="L172">
        <f t="shared" si="28"/>
        <v>76161.927091679521</v>
      </c>
      <c r="M172">
        <f t="shared" si="29"/>
        <v>33423.579515053607</v>
      </c>
    </row>
    <row r="173" spans="1:13" x14ac:dyDescent="0.3">
      <c r="A173">
        <f t="shared" si="20"/>
        <v>180</v>
      </c>
      <c r="B173">
        <v>47986</v>
      </c>
      <c r="C173">
        <f t="shared" si="21"/>
        <v>1.3890822190516779E-3</v>
      </c>
      <c r="D173">
        <f t="shared" si="22"/>
        <v>54297.595535066161</v>
      </c>
      <c r="E173">
        <f t="shared" si="23"/>
        <v>6311.5955350661607</v>
      </c>
      <c r="F173">
        <f t="shared" si="24"/>
        <v>39836238.198267095</v>
      </c>
      <c r="G173">
        <f t="shared" si="25"/>
        <v>-6311.5955350661607</v>
      </c>
      <c r="H173">
        <v>373</v>
      </c>
      <c r="I173" s="2">
        <v>44739</v>
      </c>
      <c r="J173">
        <f t="shared" si="26"/>
        <v>0.88375920751426196</v>
      </c>
      <c r="K173">
        <f t="shared" si="27"/>
        <v>-0.13152993654537073</v>
      </c>
      <c r="L173">
        <f t="shared" si="28"/>
        <v>75473.657793741964</v>
      </c>
      <c r="M173">
        <f t="shared" si="29"/>
        <v>33121.533276390357</v>
      </c>
    </row>
    <row r="174" spans="1:13" x14ac:dyDescent="0.3">
      <c r="A174">
        <f t="shared" si="20"/>
        <v>181</v>
      </c>
      <c r="B174">
        <v>47312</v>
      </c>
      <c r="C174">
        <f t="shared" si="21"/>
        <v>1.3765833455282211E-3</v>
      </c>
      <c r="D174">
        <f t="shared" si="22"/>
        <v>53809.029221342898</v>
      </c>
      <c r="E174">
        <f t="shared" si="23"/>
        <v>6497.0292213428984</v>
      </c>
      <c r="F174">
        <f t="shared" si="24"/>
        <v>42211388.702983506</v>
      </c>
      <c r="G174">
        <f t="shared" si="25"/>
        <v>-6497.0292213428984</v>
      </c>
      <c r="H174">
        <v>374</v>
      </c>
      <c r="I174" s="2">
        <v>44740</v>
      </c>
      <c r="J174">
        <f t="shared" si="26"/>
        <v>0.87925763918509969</v>
      </c>
      <c r="K174">
        <f t="shared" si="27"/>
        <v>-0.13732307282175554</v>
      </c>
      <c r="L174">
        <f t="shared" si="28"/>
        <v>74794.550617666624</v>
      </c>
      <c r="M174">
        <f t="shared" si="29"/>
        <v>32823.507825019165</v>
      </c>
    </row>
    <row r="175" spans="1:13" x14ac:dyDescent="0.3">
      <c r="A175">
        <f t="shared" si="20"/>
        <v>182</v>
      </c>
      <c r="B175">
        <v>45645</v>
      </c>
      <c r="C175">
        <f t="shared" si="21"/>
        <v>1.3642501748814956E-3</v>
      </c>
      <c r="D175">
        <f t="shared" si="22"/>
        <v>53326.940038819186</v>
      </c>
      <c r="E175">
        <f t="shared" si="23"/>
        <v>7681.9400388191862</v>
      </c>
      <c r="F175">
        <f t="shared" si="24"/>
        <v>59012202.76001332</v>
      </c>
      <c r="G175">
        <f t="shared" si="25"/>
        <v>-7681.9400388191862</v>
      </c>
      <c r="H175">
        <v>375</v>
      </c>
      <c r="I175" s="2">
        <v>44741</v>
      </c>
      <c r="J175">
        <f t="shared" si="26"/>
        <v>0.85594635594641022</v>
      </c>
      <c r="K175">
        <f t="shared" si="27"/>
        <v>-0.16829751426923401</v>
      </c>
      <c r="L175">
        <f t="shared" si="28"/>
        <v>74124.446653958657</v>
      </c>
      <c r="M175">
        <f t="shared" si="29"/>
        <v>32529.433423679704</v>
      </c>
    </row>
    <row r="176" spans="1:13" x14ac:dyDescent="0.3">
      <c r="A176">
        <f t="shared" si="20"/>
        <v>183</v>
      </c>
      <c r="B176">
        <v>44212</v>
      </c>
      <c r="C176">
        <f t="shared" si="21"/>
        <v>1.3520798439708673E-3</v>
      </c>
      <c r="D176">
        <f t="shared" si="22"/>
        <v>52851.216070684059</v>
      </c>
      <c r="E176">
        <f t="shared" si="23"/>
        <v>8639.2160706840586</v>
      </c>
      <c r="F176">
        <f t="shared" si="24"/>
        <v>74636054.315965712</v>
      </c>
      <c r="G176">
        <f t="shared" si="25"/>
        <v>-8639.2160706840586</v>
      </c>
      <c r="H176">
        <v>376</v>
      </c>
      <c r="I176" s="2">
        <v>44742</v>
      </c>
      <c r="J176">
        <f t="shared" si="26"/>
        <v>0.83653704279708851</v>
      </c>
      <c r="K176">
        <f t="shared" si="27"/>
        <v>-0.19540432621650364</v>
      </c>
      <c r="L176">
        <f t="shared" si="28"/>
        <v>73463.190338250832</v>
      </c>
      <c r="M176">
        <f t="shared" si="29"/>
        <v>32239.241803117275</v>
      </c>
    </row>
    <row r="177" spans="1:13" x14ac:dyDescent="0.3">
      <c r="A177">
        <f t="shared" si="20"/>
        <v>184</v>
      </c>
      <c r="B177">
        <v>47248</v>
      </c>
      <c r="C177">
        <f t="shared" si="21"/>
        <v>1.3400695497270316E-3</v>
      </c>
      <c r="D177">
        <f t="shared" si="22"/>
        <v>52381.747748244423</v>
      </c>
      <c r="E177">
        <f t="shared" si="23"/>
        <v>5133.7477482444228</v>
      </c>
      <c r="F177">
        <f t="shared" si="24"/>
        <v>26355365.942604683</v>
      </c>
      <c r="G177">
        <f t="shared" si="25"/>
        <v>-5133.7477482444228</v>
      </c>
      <c r="H177">
        <v>377</v>
      </c>
      <c r="I177" s="2">
        <v>44743</v>
      </c>
      <c r="J177">
        <f t="shared" si="26"/>
        <v>0.90199357660003854</v>
      </c>
      <c r="K177">
        <f t="shared" si="27"/>
        <v>-0.10865534516264017</v>
      </c>
      <c r="L177">
        <f t="shared" si="28"/>
        <v>72810.629370059745</v>
      </c>
      <c r="M177">
        <f t="shared" si="29"/>
        <v>31952.866126429097</v>
      </c>
    </row>
    <row r="178" spans="1:13" x14ac:dyDescent="0.3">
      <c r="A178">
        <f t="shared" si="20"/>
        <v>185</v>
      </c>
      <c r="B178">
        <v>41765</v>
      </c>
      <c r="C178">
        <f t="shared" si="21"/>
        <v>1.3282165476967817E-3</v>
      </c>
      <c r="D178">
        <f t="shared" si="22"/>
        <v>51918.427794041709</v>
      </c>
      <c r="E178">
        <f t="shared" si="23"/>
        <v>10153.427794041709</v>
      </c>
      <c r="F178">
        <f t="shared" si="24"/>
        <v>103092095.96881868</v>
      </c>
      <c r="G178">
        <f t="shared" si="25"/>
        <v>-10153.427794041709</v>
      </c>
      <c r="H178">
        <v>378</v>
      </c>
      <c r="I178" s="2">
        <v>44744</v>
      </c>
      <c r="J178">
        <f t="shared" si="26"/>
        <v>0.80443499109179606</v>
      </c>
      <c r="K178">
        <f t="shared" si="27"/>
        <v>-0.24310853092402032</v>
      </c>
      <c r="L178">
        <f t="shared" si="28"/>
        <v>72166.614633717967</v>
      </c>
      <c r="M178">
        <f t="shared" si="29"/>
        <v>31670.240954365443</v>
      </c>
    </row>
    <row r="179" spans="1:13" x14ac:dyDescent="0.3">
      <c r="A179">
        <f t="shared" si="20"/>
        <v>186</v>
      </c>
      <c r="B179">
        <v>40486</v>
      </c>
      <c r="C179">
        <f t="shared" si="21"/>
        <v>1.3165181506266982E-3</v>
      </c>
      <c r="D179">
        <f t="shared" si="22"/>
        <v>51461.151166489995</v>
      </c>
      <c r="E179">
        <f t="shared" si="23"/>
        <v>10975.151166489995</v>
      </c>
      <c r="F179">
        <f t="shared" si="24"/>
        <v>120453943.1273067</v>
      </c>
      <c r="G179">
        <f t="shared" si="25"/>
        <v>-10975.151166489995</v>
      </c>
      <c r="H179">
        <v>379</v>
      </c>
      <c r="I179" s="2">
        <v>44745</v>
      </c>
      <c r="J179">
        <f t="shared" si="26"/>
        <v>0.78672938871921905</v>
      </c>
      <c r="K179">
        <f t="shared" si="27"/>
        <v>-0.27108509525490282</v>
      </c>
      <c r="L179">
        <f t="shared" si="28"/>
        <v>71531.000121421093</v>
      </c>
      <c r="M179">
        <f t="shared" si="29"/>
        <v>31391.302211558897</v>
      </c>
    </row>
    <row r="180" spans="1:13" x14ac:dyDescent="0.3">
      <c r="A180">
        <f t="shared" si="20"/>
        <v>187</v>
      </c>
      <c r="B180">
        <v>42645</v>
      </c>
      <c r="C180">
        <f t="shared" si="21"/>
        <v>1.3049717270846907E-3</v>
      </c>
      <c r="D180">
        <f t="shared" si="22"/>
        <v>51009.815005993674</v>
      </c>
      <c r="E180">
        <f t="shared" si="23"/>
        <v>8364.8150059936743</v>
      </c>
      <c r="F180">
        <f t="shared" si="24"/>
        <v>69970130.08449696</v>
      </c>
      <c r="G180">
        <f t="shared" si="25"/>
        <v>-8364.8150059936743</v>
      </c>
      <c r="H180">
        <v>380</v>
      </c>
      <c r="I180" s="2">
        <v>44746</v>
      </c>
      <c r="J180">
        <f t="shared" si="26"/>
        <v>0.83601557847228414</v>
      </c>
      <c r="K180">
        <f t="shared" si="27"/>
        <v>-0.19614995910408428</v>
      </c>
      <c r="L180">
        <f t="shared" si="28"/>
        <v>70903.642858331208</v>
      </c>
      <c r="M180">
        <f t="shared" si="29"/>
        <v>31115.98715365614</v>
      </c>
    </row>
    <row r="181" spans="1:13" x14ac:dyDescent="0.3">
      <c r="A181">
        <f t="shared" si="20"/>
        <v>188</v>
      </c>
      <c r="B181">
        <v>44578</v>
      </c>
      <c r="C181">
        <f t="shared" si="21"/>
        <v>1.2935747001183075E-3</v>
      </c>
      <c r="D181">
        <f t="shared" si="22"/>
        <v>50564.318582502354</v>
      </c>
      <c r="E181">
        <f t="shared" si="23"/>
        <v>5986.3185825023538</v>
      </c>
      <c r="F181">
        <f t="shared" si="24"/>
        <v>35836010.171212994</v>
      </c>
      <c r="G181">
        <f t="shared" si="25"/>
        <v>-5986.3185825023538</v>
      </c>
      <c r="H181">
        <v>381</v>
      </c>
      <c r="I181" s="2">
        <v>44747</v>
      </c>
      <c r="J181">
        <f t="shared" si="26"/>
        <v>0.88160982387738729</v>
      </c>
      <c r="K181">
        <f t="shared" si="27"/>
        <v>-0.13428863077083661</v>
      </c>
      <c r="L181">
        <f t="shared" si="28"/>
        <v>70284.402829678264</v>
      </c>
      <c r="M181">
        <f t="shared" si="29"/>
        <v>30844.234335326437</v>
      </c>
    </row>
    <row r="182" spans="1:13" x14ac:dyDescent="0.3">
      <c r="A182">
        <f t="shared" si="20"/>
        <v>189</v>
      </c>
      <c r="B182">
        <v>47344</v>
      </c>
      <c r="C182">
        <f t="shared" si="21"/>
        <v>1.2823245459487917E-3</v>
      </c>
      <c r="D182">
        <f t="shared" si="22"/>
        <v>50124.56324446301</v>
      </c>
      <c r="E182">
        <f t="shared" si="23"/>
        <v>2780.5632444630101</v>
      </c>
      <c r="F182">
        <f t="shared" si="24"/>
        <v>7731531.9564586608</v>
      </c>
      <c r="G182">
        <f t="shared" si="25"/>
        <v>-2780.5632444630101</v>
      </c>
      <c r="H182">
        <v>382</v>
      </c>
      <c r="I182" s="2">
        <v>44748</v>
      </c>
      <c r="J182">
        <f t="shared" si="26"/>
        <v>0.94452693321432257</v>
      </c>
      <c r="K182">
        <f t="shared" si="27"/>
        <v>-5.8731058728941576E-2</v>
      </c>
      <c r="L182">
        <f t="shared" si="28"/>
        <v>69673.142909803573</v>
      </c>
      <c r="M182">
        <f t="shared" si="29"/>
        <v>30575.983579122436</v>
      </c>
    </row>
    <row r="183" spans="1:13" x14ac:dyDescent="0.3">
      <c r="A183">
        <f t="shared" si="20"/>
        <v>190</v>
      </c>
      <c r="B183">
        <v>43407</v>
      </c>
      <c r="C183">
        <f t="shared" si="21"/>
        <v>1.2712187926998823E-3</v>
      </c>
      <c r="D183">
        <f t="shared" si="22"/>
        <v>49690.452369130369</v>
      </c>
      <c r="E183">
        <f t="shared" si="23"/>
        <v>6283.4523691303693</v>
      </c>
      <c r="F183">
        <f t="shared" si="24"/>
        <v>39481773.675130054</v>
      </c>
      <c r="G183">
        <f t="shared" si="25"/>
        <v>-6283.4523691303693</v>
      </c>
      <c r="H183">
        <v>383</v>
      </c>
      <c r="I183" s="2">
        <v>44749</v>
      </c>
      <c r="J183">
        <f t="shared" si="26"/>
        <v>0.87354809486431861</v>
      </c>
      <c r="K183">
        <f t="shared" si="27"/>
        <v>-0.14475666065681503</v>
      </c>
      <c r="L183">
        <f t="shared" si="28"/>
        <v>69069.728793091213</v>
      </c>
      <c r="M183">
        <f t="shared" si="29"/>
        <v>30311.175945169525</v>
      </c>
    </row>
    <row r="184" spans="1:13" x14ac:dyDescent="0.3">
      <c r="A184">
        <f t="shared" si="20"/>
        <v>191</v>
      </c>
      <c r="B184">
        <v>42806</v>
      </c>
      <c r="C184">
        <f t="shared" si="21"/>
        <v>1.2602550191603691E-3</v>
      </c>
      <c r="D184">
        <f t="shared" si="22"/>
        <v>49261.89131419659</v>
      </c>
      <c r="E184">
        <f t="shared" si="23"/>
        <v>6455.8913141965895</v>
      </c>
      <c r="F184">
        <f t="shared" si="24"/>
        <v>41678532.66071897</v>
      </c>
      <c r="G184">
        <f t="shared" si="25"/>
        <v>-6455.8913141965895</v>
      </c>
      <c r="H184">
        <v>384</v>
      </c>
      <c r="I184" s="2">
        <v>44750</v>
      </c>
      <c r="J184">
        <f t="shared" si="26"/>
        <v>0.86894755475342267</v>
      </c>
      <c r="K184">
        <f t="shared" si="27"/>
        <v>-0.15081743947569476</v>
      </c>
      <c r="L184">
        <f t="shared" si="28"/>
        <v>68474.028926733256</v>
      </c>
      <c r="M184">
        <f t="shared" si="29"/>
        <v>30049.75370165992</v>
      </c>
    </row>
    <row r="185" spans="1:13" x14ac:dyDescent="0.3">
      <c r="A185">
        <f t="shared" si="20"/>
        <v>192</v>
      </c>
      <c r="B185">
        <v>47094</v>
      </c>
      <c r="C185">
        <f t="shared" si="21"/>
        <v>1.2494308535794659E-3</v>
      </c>
      <c r="D185">
        <f t="shared" si="22"/>
        <v>48838.787370703809</v>
      </c>
      <c r="E185">
        <f t="shared" si="23"/>
        <v>1744.7873707038088</v>
      </c>
      <c r="F185">
        <f t="shared" si="24"/>
        <v>3044282.9689675104</v>
      </c>
      <c r="G185">
        <f t="shared" si="25"/>
        <v>-1744.7873707038088</v>
      </c>
      <c r="H185">
        <v>385</v>
      </c>
      <c r="I185" s="2">
        <v>44751</v>
      </c>
      <c r="J185">
        <f t="shared" si="26"/>
        <v>0.96427455584717425</v>
      </c>
      <c r="K185">
        <f t="shared" si="27"/>
        <v>-3.7049037471945656E-2</v>
      </c>
      <c r="L185">
        <f t="shared" si="28"/>
        <v>67885.914445278293</v>
      </c>
      <c r="M185">
        <f t="shared" si="29"/>
        <v>29791.660296129321</v>
      </c>
    </row>
    <row r="186" spans="1:13" x14ac:dyDescent="0.3">
      <c r="A186">
        <f t="shared" si="20"/>
        <v>193</v>
      </c>
      <c r="B186">
        <v>41785</v>
      </c>
      <c r="C186">
        <f t="shared" si="21"/>
        <v>1.2387439724940695E-3</v>
      </c>
      <c r="D186">
        <f t="shared" si="22"/>
        <v>48421.049717203103</v>
      </c>
      <c r="E186">
        <f t="shared" si="23"/>
        <v>6636.0497172031028</v>
      </c>
      <c r="F186">
        <f t="shared" si="24"/>
        <v>44037155.849191383</v>
      </c>
      <c r="G186">
        <f t="shared" si="25"/>
        <v>-6636.0497172031028</v>
      </c>
      <c r="H186">
        <v>386</v>
      </c>
      <c r="I186" s="2">
        <v>44752</v>
      </c>
      <c r="J186">
        <f t="shared" si="26"/>
        <v>0.86295113889599473</v>
      </c>
      <c r="K186">
        <f t="shared" si="27"/>
        <v>-0.15881416099564682</v>
      </c>
      <c r="L186">
        <f t="shared" si="28"/>
        <v>67305.259106912301</v>
      </c>
      <c r="M186">
        <f t="shared" si="29"/>
        <v>29536.840327493894</v>
      </c>
    </row>
    <row r="187" spans="1:13" x14ac:dyDescent="0.3">
      <c r="A187">
        <f t="shared" si="20"/>
        <v>194</v>
      </c>
      <c r="B187">
        <v>40545</v>
      </c>
      <c r="C187">
        <f t="shared" si="21"/>
        <v>1.2281920995870054E-3</v>
      </c>
      <c r="D187">
        <f t="shared" si="22"/>
        <v>48008.589375124626</v>
      </c>
      <c r="E187">
        <f t="shared" si="23"/>
        <v>7463.5893751246258</v>
      </c>
      <c r="F187">
        <f t="shared" si="24"/>
        <v>55705166.360473201</v>
      </c>
      <c r="G187">
        <f t="shared" si="25"/>
        <v>-7463.5893751246258</v>
      </c>
      <c r="H187">
        <v>387</v>
      </c>
      <c r="I187" s="2">
        <v>44753</v>
      </c>
      <c r="J187">
        <f t="shared" si="26"/>
        <v>0.84453637417241334</v>
      </c>
      <c r="K187">
        <f t="shared" si="27"/>
        <v>-0.18408162227462391</v>
      </c>
      <c r="L187">
        <f t="shared" si="28"/>
        <v>66731.939231423225</v>
      </c>
      <c r="M187">
        <f t="shared" si="29"/>
        <v>29285.23951882602</v>
      </c>
    </row>
    <row r="188" spans="1:13" x14ac:dyDescent="0.3">
      <c r="A188">
        <f t="shared" si="20"/>
        <v>195</v>
      </c>
      <c r="B188">
        <v>46910</v>
      </c>
      <c r="C188">
        <f t="shared" si="21"/>
        <v>1.2177730045753914E-3</v>
      </c>
      <c r="D188">
        <f t="shared" si="22"/>
        <v>47601.31916532504</v>
      </c>
      <c r="E188">
        <f t="shared" si="23"/>
        <v>691.31916532503965</v>
      </c>
      <c r="F188">
        <f t="shared" si="24"/>
        <v>477922.18834570952</v>
      </c>
      <c r="G188">
        <f t="shared" si="25"/>
        <v>-691.31916532503965</v>
      </c>
      <c r="H188">
        <v>388</v>
      </c>
      <c r="I188" s="2">
        <v>44754</v>
      </c>
      <c r="J188">
        <f t="shared" si="26"/>
        <v>0.98547689061044708</v>
      </c>
      <c r="K188">
        <f t="shared" si="27"/>
        <v>-1.4737138463548063E-2</v>
      </c>
      <c r="L188">
        <f t="shared" si="28"/>
        <v>66165.8336398018</v>
      </c>
      <c r="M188">
        <f t="shared" si="29"/>
        <v>29036.804690848272</v>
      </c>
    </row>
    <row r="189" spans="1:13" x14ac:dyDescent="0.3">
      <c r="A189">
        <f t="shared" si="20"/>
        <v>196</v>
      </c>
      <c r="B189">
        <v>46246</v>
      </c>
      <c r="C189">
        <f t="shared" si="21"/>
        <v>1.207484502128263E-3</v>
      </c>
      <c r="D189">
        <f t="shared" si="22"/>
        <v>47199.153665778802</v>
      </c>
      <c r="E189">
        <f t="shared" si="23"/>
        <v>953.15366577880195</v>
      </c>
      <c r="F189">
        <f t="shared" si="24"/>
        <v>908501.91058756807</v>
      </c>
      <c r="G189">
        <f t="shared" si="25"/>
        <v>-953.15366577880195</v>
      </c>
      <c r="H189">
        <v>389</v>
      </c>
      <c r="I189" s="2">
        <v>44755</v>
      </c>
      <c r="J189">
        <f t="shared" si="26"/>
        <v>0.97980570430291691</v>
      </c>
      <c r="K189">
        <f t="shared" si="27"/>
        <v>-2.0610510439363447E-2</v>
      </c>
      <c r="L189">
        <f t="shared" si="28"/>
        <v>65606.823595432536</v>
      </c>
      <c r="M189">
        <f t="shared" si="29"/>
        <v>28791.483736125068</v>
      </c>
    </row>
    <row r="190" spans="1:13" x14ac:dyDescent="0.3">
      <c r="A190">
        <f t="shared" si="20"/>
        <v>197</v>
      </c>
      <c r="B190">
        <v>40549</v>
      </c>
      <c r="C190">
        <f t="shared" si="21"/>
        <v>1.1973244508126472E-3</v>
      </c>
      <c r="D190">
        <f t="shared" si="22"/>
        <v>46802.009170381374</v>
      </c>
      <c r="E190">
        <f t="shared" si="23"/>
        <v>6253.0091703813741</v>
      </c>
      <c r="F190">
        <f t="shared" si="24"/>
        <v>39100123.684873559</v>
      </c>
      <c r="G190">
        <f t="shared" si="25"/>
        <v>-6253.0091703813741</v>
      </c>
      <c r="H190">
        <v>390</v>
      </c>
      <c r="I190" s="2">
        <v>44756</v>
      </c>
      <c r="J190">
        <f t="shared" si="26"/>
        <v>0.86639442876015271</v>
      </c>
      <c r="K190">
        <f t="shared" si="27"/>
        <v>-0.15420871465095007</v>
      </c>
      <c r="L190">
        <f t="shared" si="28"/>
        <v>65054.792746830106</v>
      </c>
      <c r="M190">
        <f t="shared" si="29"/>
        <v>28549.225593932639</v>
      </c>
    </row>
    <row r="191" spans="1:13" x14ac:dyDescent="0.3">
      <c r="A191">
        <f t="shared" si="20"/>
        <v>198</v>
      </c>
      <c r="B191">
        <v>39234</v>
      </c>
      <c r="C191">
        <f t="shared" si="21"/>
        <v>1.1872907520672691E-3</v>
      </c>
      <c r="D191">
        <f t="shared" si="22"/>
        <v>46409.803648832632</v>
      </c>
      <c r="E191">
        <f t="shared" si="23"/>
        <v>7175.8036488326325</v>
      </c>
      <c r="F191">
        <f t="shared" si="24"/>
        <v>51492158.006599724</v>
      </c>
      <c r="G191">
        <f t="shared" si="25"/>
        <v>-7175.8036488326325</v>
      </c>
      <c r="H191">
        <v>391</v>
      </c>
      <c r="I191" s="2">
        <v>44757</v>
      </c>
      <c r="J191">
        <f t="shared" si="26"/>
        <v>0.84538172789677102</v>
      </c>
      <c r="K191">
        <f t="shared" si="27"/>
        <v>-0.18289757987543029</v>
      </c>
      <c r="L191">
        <f t="shared" si="28"/>
        <v>64509.627071877352</v>
      </c>
      <c r="M191">
        <f t="shared" si="29"/>
        <v>28309.980225787906</v>
      </c>
    </row>
    <row r="192" spans="1:13" x14ac:dyDescent="0.3">
      <c r="A192">
        <f t="shared" si="20"/>
        <v>199</v>
      </c>
      <c r="B192">
        <v>38769</v>
      </c>
      <c r="C192">
        <f t="shared" si="21"/>
        <v>1.1773813492031231E-3</v>
      </c>
      <c r="D192">
        <f t="shared" si="22"/>
        <v>46022.456707570404</v>
      </c>
      <c r="E192">
        <f t="shared" si="23"/>
        <v>7253.4567075704035</v>
      </c>
      <c r="F192">
        <f t="shared" si="24"/>
        <v>52612634.208598077</v>
      </c>
      <c r="G192">
        <f t="shared" si="25"/>
        <v>-7253.4567075704035</v>
      </c>
      <c r="H192">
        <v>392</v>
      </c>
      <c r="I192" s="2">
        <v>44758</v>
      </c>
      <c r="J192">
        <f t="shared" si="26"/>
        <v>0.84239310053221783</v>
      </c>
      <c r="K192">
        <f t="shared" si="27"/>
        <v>-0.18709424301814345</v>
      </c>
      <c r="L192">
        <f t="shared" si="28"/>
        <v>63971.21482352286</v>
      </c>
      <c r="M192">
        <f t="shared" si="29"/>
        <v>28073.698591617944</v>
      </c>
    </row>
    <row r="193" spans="1:13" x14ac:dyDescent="0.3">
      <c r="A193">
        <f t="shared" si="20"/>
        <v>200</v>
      </c>
      <c r="B193">
        <v>39611</v>
      </c>
      <c r="C193">
        <f t="shared" si="21"/>
        <v>1.1675942264301482E-3</v>
      </c>
      <c r="D193">
        <f t="shared" si="22"/>
        <v>45639.889551724271</v>
      </c>
      <c r="E193">
        <f t="shared" si="23"/>
        <v>6028.8895517242709</v>
      </c>
      <c r="F193">
        <f t="shared" si="24"/>
        <v>36347509.22689008</v>
      </c>
      <c r="G193">
        <f t="shared" si="25"/>
        <v>-6028.8895517242709</v>
      </c>
      <c r="H193">
        <v>393</v>
      </c>
      <c r="I193" s="2">
        <v>44759</v>
      </c>
      <c r="J193">
        <f t="shared" si="26"/>
        <v>0.86790306438205433</v>
      </c>
      <c r="K193">
        <f t="shared" si="27"/>
        <v>-0.15220240720315747</v>
      </c>
      <c r="L193">
        <f t="shared" si="28"/>
        <v>63439.44647689673</v>
      </c>
      <c r="M193">
        <f t="shared" si="29"/>
        <v>27840.332626551804</v>
      </c>
    </row>
    <row r="194" spans="1:13" x14ac:dyDescent="0.3">
      <c r="A194">
        <f t="shared" ref="A194:A257" si="30">H194-$P$11</f>
        <v>201</v>
      </c>
      <c r="B194">
        <v>42574</v>
      </c>
      <c r="C194">
        <f t="shared" ref="C194:C257" si="31">($R$4/$R$5)*((A194/$R$5)^(-$R$4-1))*EXP(-((A194/$R$5)^(-$R$4)))</f>
        <v>1.1579274079092717E-3</v>
      </c>
      <c r="D194">
        <f t="shared" ref="D194:D257" si="32">C194*O$2</f>
        <v>45262.02494806116</v>
      </c>
      <c r="E194">
        <f t="shared" ref="E194:E257" si="33">ABS(B194-D194)</f>
        <v>2688.0249480611601</v>
      </c>
      <c r="F194">
        <f t="shared" ref="F194:F257" si="34">E194*E194</f>
        <v>7225478.1213992024</v>
      </c>
      <c r="G194">
        <f t="shared" ref="G194:G257" si="35">B194-D194</f>
        <v>-2688.0249480611601</v>
      </c>
      <c r="H194">
        <v>394</v>
      </c>
      <c r="I194" s="2">
        <v>44760</v>
      </c>
      <c r="J194">
        <f t="shared" ref="J194:J257" si="36">B194/D194</f>
        <v>0.94061191581362724</v>
      </c>
      <c r="K194">
        <f t="shared" si="27"/>
        <v>-6.3137711938299437E-2</v>
      </c>
      <c r="L194">
        <f t="shared" si="28"/>
        <v>62914.214677805008</v>
      </c>
      <c r="M194">
        <f t="shared" si="29"/>
        <v>27609.835218317308</v>
      </c>
    </row>
    <row r="195" spans="1:13" x14ac:dyDescent="0.3">
      <c r="A195">
        <f t="shared" si="30"/>
        <v>202</v>
      </c>
      <c r="B195">
        <v>39667</v>
      </c>
      <c r="C195">
        <f t="shared" si="31"/>
        <v>1.1483789568291127E-3</v>
      </c>
      <c r="D195">
        <f t="shared" si="32"/>
        <v>44888.78718889469</v>
      </c>
      <c r="E195">
        <f t="shared" si="33"/>
        <v>5221.7871888946902</v>
      </c>
      <c r="F195">
        <f t="shared" si="34"/>
        <v>27267061.446104709</v>
      </c>
      <c r="G195">
        <f t="shared" si="35"/>
        <v>-5221.7871888946902</v>
      </c>
      <c r="H195">
        <v>395</v>
      </c>
      <c r="I195" s="2">
        <v>44761</v>
      </c>
      <c r="J195">
        <f t="shared" si="36"/>
        <v>0.88367279412292654</v>
      </c>
      <c r="K195">
        <f t="shared" ref="K195:K258" si="37">(B195-D195)/B195</f>
        <v>-0.13164058761425593</v>
      </c>
      <c r="L195">
        <f t="shared" ref="L195:L258" si="38">1.39*D195</f>
        <v>62395.414192563614</v>
      </c>
      <c r="M195">
        <f t="shared" ref="M195:M258" si="39">0.61*D195</f>
        <v>27382.160185225759</v>
      </c>
    </row>
    <row r="196" spans="1:13" x14ac:dyDescent="0.3">
      <c r="A196">
        <f t="shared" si="30"/>
        <v>203</v>
      </c>
      <c r="B196">
        <v>42237</v>
      </c>
      <c r="C196">
        <f t="shared" si="31"/>
        <v>1.1389469745066436E-3</v>
      </c>
      <c r="D196">
        <f t="shared" si="32"/>
        <v>44520.102056931115</v>
      </c>
      <c r="E196">
        <f t="shared" si="33"/>
        <v>2283.1020569311149</v>
      </c>
      <c r="F196">
        <f t="shared" si="34"/>
        <v>5212555.0023630876</v>
      </c>
      <c r="G196">
        <f t="shared" si="35"/>
        <v>-2283.1020569311149</v>
      </c>
      <c r="H196">
        <v>396</v>
      </c>
      <c r="I196" s="2">
        <v>44762</v>
      </c>
      <c r="J196">
        <f t="shared" si="36"/>
        <v>0.94871750172514102</v>
      </c>
      <c r="K196">
        <f t="shared" si="37"/>
        <v>-5.4054550676684306E-2</v>
      </c>
      <c r="L196">
        <f t="shared" si="38"/>
        <v>61882.941859134247</v>
      </c>
      <c r="M196">
        <f t="shared" si="39"/>
        <v>27157.262254727979</v>
      </c>
    </row>
    <row r="197" spans="1:13" x14ac:dyDescent="0.3">
      <c r="A197">
        <f t="shared" si="30"/>
        <v>204</v>
      </c>
      <c r="B197">
        <v>39086</v>
      </c>
      <c r="C197">
        <f t="shared" si="31"/>
        <v>1.1296295995111452E-3</v>
      </c>
      <c r="D197">
        <f t="shared" si="32"/>
        <v>44155.896791025763</v>
      </c>
      <c r="E197">
        <f t="shared" si="33"/>
        <v>5069.8967910257634</v>
      </c>
      <c r="F197">
        <f t="shared" si="34"/>
        <v>25703853.471653335</v>
      </c>
      <c r="G197">
        <f t="shared" si="35"/>
        <v>-5069.8967910257634</v>
      </c>
      <c r="H197">
        <v>397</v>
      </c>
      <c r="I197" s="2">
        <v>44763</v>
      </c>
      <c r="J197">
        <f t="shared" si="36"/>
        <v>0.88518188601128878</v>
      </c>
      <c r="K197">
        <f t="shared" si="37"/>
        <v>-0.12971132351803111</v>
      </c>
      <c r="L197">
        <f t="shared" si="38"/>
        <v>61376.696539525808</v>
      </c>
      <c r="M197">
        <f t="shared" si="39"/>
        <v>26935.097042525715</v>
      </c>
    </row>
    <row r="198" spans="1:13" x14ac:dyDescent="0.3">
      <c r="A198">
        <f t="shared" si="30"/>
        <v>205</v>
      </c>
      <c r="B198">
        <v>43099</v>
      </c>
      <c r="C198">
        <f t="shared" si="31"/>
        <v>1.1204250068107967E-3</v>
      </c>
      <c r="D198">
        <f t="shared" si="32"/>
        <v>43796.100052824229</v>
      </c>
      <c r="E198">
        <f t="shared" si="33"/>
        <v>697.10005282422935</v>
      </c>
      <c r="F198">
        <f t="shared" si="34"/>
        <v>485948.48364754335</v>
      </c>
      <c r="G198">
        <f t="shared" si="35"/>
        <v>-697.10005282422935</v>
      </c>
      <c r="H198">
        <v>398</v>
      </c>
      <c r="I198" s="2">
        <v>44764</v>
      </c>
      <c r="J198">
        <f t="shared" si="36"/>
        <v>0.98408305643691041</v>
      </c>
      <c r="K198">
        <f t="shared" si="37"/>
        <v>-1.6174390422613736E-2</v>
      </c>
      <c r="L198">
        <f t="shared" si="38"/>
        <v>60876.579073425673</v>
      </c>
      <c r="M198">
        <f t="shared" si="39"/>
        <v>26715.621032222778</v>
      </c>
    </row>
    <row r="199" spans="1:13" x14ac:dyDescent="0.3">
      <c r="A199">
        <f t="shared" si="30"/>
        <v>206</v>
      </c>
      <c r="B199">
        <v>36769</v>
      </c>
      <c r="C199">
        <f t="shared" si="31"/>
        <v>1.1113314069412675E-3</v>
      </c>
      <c r="D199">
        <f t="shared" si="32"/>
        <v>43440.641894263594</v>
      </c>
      <c r="E199">
        <f t="shared" si="33"/>
        <v>6671.6418942635937</v>
      </c>
      <c r="F199">
        <f t="shared" si="34"/>
        <v>44510805.565293111</v>
      </c>
      <c r="G199">
        <f t="shared" si="35"/>
        <v>-6671.6418942635937</v>
      </c>
      <c r="H199">
        <v>399</v>
      </c>
      <c r="I199" s="2">
        <v>44765</v>
      </c>
      <c r="J199">
        <f t="shared" si="36"/>
        <v>0.84641935286079195</v>
      </c>
      <c r="K199">
        <f t="shared" si="37"/>
        <v>-0.18144746645988724</v>
      </c>
      <c r="L199">
        <f t="shared" si="38"/>
        <v>60382.492233026394</v>
      </c>
      <c r="M199">
        <f t="shared" si="39"/>
        <v>26498.791555500793</v>
      </c>
    </row>
    <row r="200" spans="1:13" x14ac:dyDescent="0.3">
      <c r="A200">
        <f t="shared" si="30"/>
        <v>207</v>
      </c>
      <c r="B200">
        <v>39813</v>
      </c>
      <c r="C200">
        <f t="shared" si="31"/>
        <v>1.1023470451956997E-3</v>
      </c>
      <c r="D200">
        <f t="shared" si="32"/>
        <v>43089.453725909814</v>
      </c>
      <c r="E200">
        <f t="shared" si="33"/>
        <v>3276.4537259098142</v>
      </c>
      <c r="F200">
        <f t="shared" si="34"/>
        <v>10735149.018028304</v>
      </c>
      <c r="G200">
        <f t="shared" si="35"/>
        <v>-3276.4537259098142</v>
      </c>
      <c r="H200">
        <v>400</v>
      </c>
      <c r="I200" s="2">
        <v>44766</v>
      </c>
      <c r="J200">
        <f t="shared" si="36"/>
        <v>0.92396158589637278</v>
      </c>
      <c r="K200">
        <f t="shared" si="37"/>
        <v>-8.2296077309165702E-2</v>
      </c>
      <c r="L200">
        <f t="shared" si="38"/>
        <v>59894.34067901464</v>
      </c>
      <c r="M200">
        <f t="shared" si="39"/>
        <v>26284.566772804985</v>
      </c>
    </row>
    <row r="201" spans="1:13" x14ac:dyDescent="0.3">
      <c r="A201">
        <f t="shared" si="30"/>
        <v>208</v>
      </c>
      <c r="B201">
        <v>39228</v>
      </c>
      <c r="C201">
        <f t="shared" si="31"/>
        <v>1.0934702008354655E-3</v>
      </c>
      <c r="D201">
        <f t="shared" si="32"/>
        <v>42742.468286107134</v>
      </c>
      <c r="E201">
        <f t="shared" si="33"/>
        <v>3514.4682861071342</v>
      </c>
      <c r="F201">
        <f t="shared" si="34"/>
        <v>12351487.334052818</v>
      </c>
      <c r="G201">
        <f t="shared" si="35"/>
        <v>-3514.4682861071342</v>
      </c>
      <c r="H201">
        <v>401</v>
      </c>
      <c r="I201" s="2">
        <v>44767</v>
      </c>
      <c r="J201">
        <f t="shared" si="36"/>
        <v>0.9177757292212938</v>
      </c>
      <c r="K201">
        <f t="shared" si="37"/>
        <v>-8.9590809781460543E-2</v>
      </c>
      <c r="L201">
        <f t="shared" si="38"/>
        <v>59412.030917688913</v>
      </c>
      <c r="M201">
        <f t="shared" si="39"/>
        <v>26072.905654525352</v>
      </c>
    </row>
    <row r="202" spans="1:13" x14ac:dyDescent="0.3">
      <c r="A202">
        <f t="shared" si="30"/>
        <v>209</v>
      </c>
      <c r="B202">
        <v>39171</v>
      </c>
      <c r="C202">
        <f t="shared" si="31"/>
        <v>1.0846991863211481E-3</v>
      </c>
      <c r="D202">
        <f t="shared" si="32"/>
        <v>42399.619610918038</v>
      </c>
      <c r="E202">
        <f t="shared" si="33"/>
        <v>3228.6196109180382</v>
      </c>
      <c r="F202">
        <f t="shared" si="34"/>
        <v>10423984.592004545</v>
      </c>
      <c r="G202">
        <f t="shared" si="35"/>
        <v>-3228.6196109180382</v>
      </c>
      <c r="H202">
        <v>402</v>
      </c>
      <c r="I202" s="2">
        <v>44768</v>
      </c>
      <c r="J202">
        <f t="shared" si="36"/>
        <v>0.92385262791162737</v>
      </c>
      <c r="K202">
        <f t="shared" si="37"/>
        <v>-8.2423721909525877E-2</v>
      </c>
      <c r="L202">
        <f t="shared" si="38"/>
        <v>58935.471259176069</v>
      </c>
      <c r="M202">
        <f t="shared" si="39"/>
        <v>25863.767962660004</v>
      </c>
    </row>
    <row r="203" spans="1:13" x14ac:dyDescent="0.3">
      <c r="A203">
        <f t="shared" si="30"/>
        <v>210</v>
      </c>
      <c r="B203">
        <v>38384</v>
      </c>
      <c r="C203">
        <f t="shared" si="31"/>
        <v>1.0760323465631499E-3</v>
      </c>
      <c r="D203">
        <f t="shared" si="32"/>
        <v>42060.8430048304</v>
      </c>
      <c r="E203">
        <f t="shared" si="33"/>
        <v>3676.8430048303999</v>
      </c>
      <c r="F203">
        <f t="shared" si="34"/>
        <v>13519174.482170245</v>
      </c>
      <c r="G203">
        <f t="shared" si="35"/>
        <v>-3676.8430048303999</v>
      </c>
      <c r="H203">
        <v>403</v>
      </c>
      <c r="I203" s="2">
        <v>44769</v>
      </c>
      <c r="J203">
        <f t="shared" si="36"/>
        <v>0.91258275530977495</v>
      </c>
      <c r="K203">
        <f t="shared" si="37"/>
        <v>-9.5791032847811583E-2</v>
      </c>
      <c r="L203">
        <f t="shared" si="38"/>
        <v>58464.571776714249</v>
      </c>
      <c r="M203">
        <f t="shared" si="39"/>
        <v>25657.114232946544</v>
      </c>
    </row>
    <row r="204" spans="1:13" x14ac:dyDescent="0.3">
      <c r="A204">
        <f t="shared" si="30"/>
        <v>211</v>
      </c>
      <c r="B204">
        <v>40650</v>
      </c>
      <c r="C204">
        <f t="shared" si="31"/>
        <v>1.0674680581914077E-3</v>
      </c>
      <c r="D204">
        <f t="shared" si="32"/>
        <v>41726.075012211499</v>
      </c>
      <c r="E204">
        <f t="shared" si="33"/>
        <v>1076.0750122114987</v>
      </c>
      <c r="F204">
        <f t="shared" si="34"/>
        <v>1157937.431905977</v>
      </c>
      <c r="G204">
        <f t="shared" si="35"/>
        <v>-1076.0750122114987</v>
      </c>
      <c r="H204">
        <v>404</v>
      </c>
      <c r="I204" s="2">
        <v>44770</v>
      </c>
      <c r="J204">
        <f t="shared" si="36"/>
        <v>0.97421096971386412</v>
      </c>
      <c r="K204">
        <f t="shared" si="37"/>
        <v>-2.6471710017503043E-2</v>
      </c>
      <c r="L204">
        <f t="shared" si="38"/>
        <v>57999.244266973976</v>
      </c>
      <c r="M204">
        <f t="shared" si="39"/>
        <v>25452.905757449014</v>
      </c>
    </row>
    <row r="205" spans="1:13" x14ac:dyDescent="0.3">
      <c r="A205">
        <f t="shared" si="30"/>
        <v>212</v>
      </c>
      <c r="B205">
        <v>37791</v>
      </c>
      <c r="C205">
        <f t="shared" si="31"/>
        <v>1.0590047288436657E-3</v>
      </c>
      <c r="D205">
        <f t="shared" si="32"/>
        <v>41395.253389487487</v>
      </c>
      <c r="E205">
        <f t="shared" si="33"/>
        <v>3604.2533894874869</v>
      </c>
      <c r="F205">
        <f t="shared" si="34"/>
        <v>12990642.495632038</v>
      </c>
      <c r="G205">
        <f t="shared" si="35"/>
        <v>-3604.2533894874869</v>
      </c>
      <c r="H205">
        <v>405</v>
      </c>
      <c r="I205" s="2">
        <v>44771</v>
      </c>
      <c r="J205">
        <f t="shared" si="36"/>
        <v>0.91293075668422397</v>
      </c>
      <c r="K205">
        <f t="shared" si="37"/>
        <v>-9.5373326704439862E-2</v>
      </c>
      <c r="L205">
        <f t="shared" si="38"/>
        <v>57539.402211387605</v>
      </c>
      <c r="M205">
        <f t="shared" si="39"/>
        <v>25251.104567587365</v>
      </c>
    </row>
    <row r="206" spans="1:13" x14ac:dyDescent="0.3">
      <c r="A206">
        <f t="shared" si="30"/>
        <v>213</v>
      </c>
      <c r="B206">
        <v>37353</v>
      </c>
      <c r="C206">
        <f t="shared" si="31"/>
        <v>1.0506407964717963E-3</v>
      </c>
      <c r="D206">
        <f t="shared" si="32"/>
        <v>41068.317078028223</v>
      </c>
      <c r="E206">
        <f t="shared" si="33"/>
        <v>3715.3170780282235</v>
      </c>
      <c r="F206">
        <f t="shared" si="34"/>
        <v>13803580.990288176</v>
      </c>
      <c r="G206">
        <f t="shared" si="35"/>
        <v>-3715.3170780282235</v>
      </c>
      <c r="H206">
        <v>406</v>
      </c>
      <c r="I206" s="2">
        <v>44772</v>
      </c>
      <c r="J206">
        <f t="shared" si="36"/>
        <v>0.90953325233733673</v>
      </c>
      <c r="K206">
        <f t="shared" si="37"/>
        <v>-9.9465024978669006E-2</v>
      </c>
      <c r="L206">
        <f t="shared" si="38"/>
        <v>57084.960738459224</v>
      </c>
      <c r="M206">
        <f t="shared" si="39"/>
        <v>25051.673417597216</v>
      </c>
    </row>
    <row r="207" spans="1:13" x14ac:dyDescent="0.3">
      <c r="A207">
        <f t="shared" si="30"/>
        <v>214</v>
      </c>
      <c r="B207">
        <v>39250</v>
      </c>
      <c r="C207">
        <f t="shared" si="31"/>
        <v>1.0423747286656734E-3</v>
      </c>
      <c r="D207">
        <f t="shared" si="32"/>
        <v>40745.206177718297</v>
      </c>
      <c r="E207">
        <f t="shared" si="33"/>
        <v>1495.2061777182971</v>
      </c>
      <c r="F207">
        <f t="shared" si="34"/>
        <v>2235641.5138869598</v>
      </c>
      <c r="G207">
        <f t="shared" si="35"/>
        <v>-1495.2061777182971</v>
      </c>
      <c r="H207">
        <v>407</v>
      </c>
      <c r="I207" s="2">
        <v>44773</v>
      </c>
      <c r="J207">
        <f t="shared" si="36"/>
        <v>0.96330350689117494</v>
      </c>
      <c r="K207">
        <f t="shared" si="37"/>
        <v>-3.8094424910020311E-2</v>
      </c>
      <c r="L207">
        <f t="shared" si="38"/>
        <v>56635.836587028432</v>
      </c>
      <c r="M207">
        <f t="shared" si="39"/>
        <v>24854.575768408162</v>
      </c>
    </row>
    <row r="208" spans="1:13" x14ac:dyDescent="0.3">
      <c r="A208">
        <f t="shared" si="30"/>
        <v>215</v>
      </c>
      <c r="B208">
        <v>36662</v>
      </c>
      <c r="C208">
        <f t="shared" si="31"/>
        <v>1.0342050219941021E-3</v>
      </c>
      <c r="D208">
        <f t="shared" si="32"/>
        <v>40425.861921194773</v>
      </c>
      <c r="E208">
        <f t="shared" si="33"/>
        <v>3763.8619211947735</v>
      </c>
      <c r="F208">
        <f t="shared" si="34"/>
        <v>14166656.561820012</v>
      </c>
      <c r="G208">
        <f t="shared" si="35"/>
        <v>-3763.8619211947735</v>
      </c>
      <c r="H208">
        <v>408</v>
      </c>
      <c r="I208" s="2">
        <v>44774</v>
      </c>
      <c r="J208">
        <f t="shared" si="36"/>
        <v>0.90689470199715327</v>
      </c>
      <c r="K208">
        <f t="shared" si="37"/>
        <v>-0.10266384597661812</v>
      </c>
      <c r="L208">
        <f t="shared" si="38"/>
        <v>56191.948070460734</v>
      </c>
      <c r="M208">
        <f t="shared" si="39"/>
        <v>24659.775771928813</v>
      </c>
    </row>
    <row r="209" spans="1:13" x14ac:dyDescent="0.3">
      <c r="A209">
        <f t="shared" si="30"/>
        <v>216</v>
      </c>
      <c r="B209">
        <v>34909</v>
      </c>
      <c r="C209">
        <f t="shared" si="31"/>
        <v>1.026130201362339E-3</v>
      </c>
      <c r="D209">
        <f t="shared" si="32"/>
        <v>40110.226648733355</v>
      </c>
      <c r="E209">
        <f t="shared" si="33"/>
        <v>5201.2266487333545</v>
      </c>
      <c r="F209">
        <f t="shared" si="34"/>
        <v>27052758.651494004</v>
      </c>
      <c r="G209">
        <f t="shared" si="35"/>
        <v>-5201.2266487333545</v>
      </c>
      <c r="H209">
        <v>409</v>
      </c>
      <c r="I209" s="2">
        <v>44775</v>
      </c>
      <c r="J209">
        <f t="shared" si="36"/>
        <v>0.87032667019602583</v>
      </c>
      <c r="K209">
        <f t="shared" si="37"/>
        <v>-0.14899385971335055</v>
      </c>
      <c r="L209">
        <f t="shared" si="38"/>
        <v>55753.215041739357</v>
      </c>
      <c r="M209">
        <f t="shared" si="39"/>
        <v>24467.238255727345</v>
      </c>
    </row>
    <row r="210" spans="1:13" x14ac:dyDescent="0.3">
      <c r="A210">
        <f t="shared" si="30"/>
        <v>217</v>
      </c>
      <c r="B210">
        <v>38381</v>
      </c>
      <c r="C210">
        <f t="shared" si="31"/>
        <v>1.0181488193857459E-3</v>
      </c>
      <c r="D210">
        <f t="shared" si="32"/>
        <v>39798.243783765305</v>
      </c>
      <c r="E210">
        <f t="shared" si="33"/>
        <v>1417.2437837653051</v>
      </c>
      <c r="F210">
        <f t="shared" si="34"/>
        <v>2008579.9426213989</v>
      </c>
      <c r="G210">
        <f t="shared" si="35"/>
        <v>-1417.2437837653051</v>
      </c>
      <c r="H210">
        <v>410</v>
      </c>
      <c r="I210" s="2">
        <v>44776</v>
      </c>
      <c r="J210">
        <f t="shared" si="36"/>
        <v>0.96438928834484317</v>
      </c>
      <c r="K210">
        <f t="shared" si="37"/>
        <v>-3.6925660711427666E-2</v>
      </c>
      <c r="L210">
        <f t="shared" si="38"/>
        <v>55319.558859433768</v>
      </c>
      <c r="M210">
        <f t="shared" si="39"/>
        <v>24276.928708096835</v>
      </c>
    </row>
    <row r="211" spans="1:13" x14ac:dyDescent="0.3">
      <c r="A211">
        <f t="shared" si="30"/>
        <v>218</v>
      </c>
      <c r="B211">
        <v>37229</v>
      </c>
      <c r="C211">
        <f t="shared" si="31"/>
        <v>1.0102594557791253E-3</v>
      </c>
      <c r="D211">
        <f t="shared" si="32"/>
        <v>39489.857809007233</v>
      </c>
      <c r="E211">
        <f t="shared" si="33"/>
        <v>2260.8578090072333</v>
      </c>
      <c r="F211">
        <f t="shared" si="34"/>
        <v>5111478.0325489873</v>
      </c>
      <c r="G211">
        <f t="shared" si="35"/>
        <v>-2260.8578090072333</v>
      </c>
      <c r="H211">
        <v>411</v>
      </c>
      <c r="I211" s="2">
        <v>44777</v>
      </c>
      <c r="J211">
        <f t="shared" si="36"/>
        <v>0.94274839327247328</v>
      </c>
      <c r="K211">
        <f t="shared" si="37"/>
        <v>-6.0728405517398623E-2</v>
      </c>
      <c r="L211">
        <f t="shared" si="38"/>
        <v>54890.902354520047</v>
      </c>
      <c r="M211">
        <f t="shared" si="39"/>
        <v>24088.813263494412</v>
      </c>
    </row>
    <row r="212" spans="1:13" x14ac:dyDescent="0.3">
      <c r="A212">
        <f t="shared" si="30"/>
        <v>219</v>
      </c>
      <c r="B212">
        <v>37350</v>
      </c>
      <c r="C212">
        <f t="shared" si="31"/>
        <v>1.0024607167613169E-3</v>
      </c>
      <c r="D212">
        <f t="shared" si="32"/>
        <v>39185.014243187507</v>
      </c>
      <c r="E212">
        <f t="shared" si="33"/>
        <v>1835.0142431875065</v>
      </c>
      <c r="F212">
        <f t="shared" si="34"/>
        <v>3367277.2727010171</v>
      </c>
      <c r="G212">
        <f t="shared" si="35"/>
        <v>-1835.0142431875065</v>
      </c>
      <c r="H212">
        <v>412</v>
      </c>
      <c r="I212" s="2">
        <v>44778</v>
      </c>
      <c r="J212">
        <f t="shared" si="36"/>
        <v>0.95317050973111406</v>
      </c>
      <c r="K212">
        <f t="shared" si="37"/>
        <v>-4.9130234088018913E-2</v>
      </c>
      <c r="L212">
        <f t="shared" si="38"/>
        <v>54467.169798030627</v>
      </c>
      <c r="M212">
        <f t="shared" si="39"/>
        <v>23902.858688344379</v>
      </c>
    </row>
    <row r="213" spans="1:13" x14ac:dyDescent="0.3">
      <c r="A213">
        <f t="shared" si="30"/>
        <v>220</v>
      </c>
      <c r="B213">
        <v>38841</v>
      </c>
      <c r="C213">
        <f t="shared" si="31"/>
        <v>9.9475123447462514E-4</v>
      </c>
      <c r="D213">
        <f t="shared" si="32"/>
        <v>38883.659618352314</v>
      </c>
      <c r="E213">
        <f t="shared" si="33"/>
        <v>42.659618352314283</v>
      </c>
      <c r="F213">
        <f t="shared" si="34"/>
        <v>1819.8430379651095</v>
      </c>
      <c r="G213">
        <f t="shared" si="35"/>
        <v>-42.659618352314283</v>
      </c>
      <c r="H213">
        <v>413</v>
      </c>
      <c r="I213" s="2">
        <v>44779</v>
      </c>
      <c r="J213">
        <f t="shared" si="36"/>
        <v>0.99890289086029904</v>
      </c>
      <c r="K213">
        <f t="shared" si="37"/>
        <v>-1.0983141101494371E-3</v>
      </c>
      <c r="L213">
        <f t="shared" si="38"/>
        <v>54048.286869509713</v>
      </c>
      <c r="M213">
        <f t="shared" si="39"/>
        <v>23719.032367194912</v>
      </c>
    </row>
    <row r="214" spans="1:13" x14ac:dyDescent="0.3">
      <c r="A214">
        <f t="shared" si="30"/>
        <v>221</v>
      </c>
      <c r="B214">
        <v>36223</v>
      </c>
      <c r="C214">
        <f t="shared" si="31"/>
        <v>9.8712966641867697E-4</v>
      </c>
      <c r="D214">
        <f t="shared" si="32"/>
        <v>38585.741457735894</v>
      </c>
      <c r="E214">
        <f t="shared" si="33"/>
        <v>2362.7414577358941</v>
      </c>
      <c r="F214">
        <f t="shared" si="34"/>
        <v>5582547.1961039379</v>
      </c>
      <c r="G214">
        <f t="shared" si="35"/>
        <v>-2362.7414577358941</v>
      </c>
      <c r="H214">
        <v>414</v>
      </c>
      <c r="I214" s="2">
        <v>44780</v>
      </c>
      <c r="J214">
        <f t="shared" si="36"/>
        <v>0.93876646220926263</v>
      </c>
      <c r="K214">
        <f t="shared" si="37"/>
        <v>-6.5227658055265827E-2</v>
      </c>
      <c r="L214">
        <f t="shared" si="38"/>
        <v>53634.180626252892</v>
      </c>
      <c r="M214">
        <f t="shared" si="39"/>
        <v>23537.302289218896</v>
      </c>
    </row>
    <row r="215" spans="1:13" x14ac:dyDescent="0.3">
      <c r="A215">
        <f t="shared" si="30"/>
        <v>222</v>
      </c>
      <c r="B215">
        <v>35516</v>
      </c>
      <c r="C215">
        <f t="shared" si="31"/>
        <v>9.7959469489831475E-4</v>
      </c>
      <c r="D215">
        <f t="shared" si="32"/>
        <v>38291.208254179248</v>
      </c>
      <c r="E215">
        <f t="shared" si="33"/>
        <v>2775.2082541792479</v>
      </c>
      <c r="F215">
        <f t="shared" si="34"/>
        <v>7701780.8540646294</v>
      </c>
      <c r="G215">
        <f t="shared" si="35"/>
        <v>-2775.2082541792479</v>
      </c>
      <c r="H215">
        <v>415</v>
      </c>
      <c r="I215" s="2">
        <v>44781</v>
      </c>
      <c r="J215">
        <f t="shared" si="36"/>
        <v>0.92752361754277235</v>
      </c>
      <c r="K215">
        <f t="shared" si="37"/>
        <v>-7.8139662523348571E-2</v>
      </c>
      <c r="L215">
        <f t="shared" si="38"/>
        <v>53224.77947330915</v>
      </c>
      <c r="M215">
        <f t="shared" si="39"/>
        <v>23357.637035049342</v>
      </c>
    </row>
    <row r="216" spans="1:13" x14ac:dyDescent="0.3">
      <c r="A216">
        <f t="shared" si="30"/>
        <v>223</v>
      </c>
      <c r="B216">
        <v>36223</v>
      </c>
      <c r="C216">
        <f t="shared" si="31"/>
        <v>9.7214502648513819E-4</v>
      </c>
      <c r="D216">
        <f t="shared" si="32"/>
        <v>38000.009449082478</v>
      </c>
      <c r="E216">
        <f t="shared" si="33"/>
        <v>1777.0094490824777</v>
      </c>
      <c r="F216">
        <f t="shared" si="34"/>
        <v>3157762.5821284107</v>
      </c>
      <c r="G216">
        <f t="shared" si="35"/>
        <v>-1777.0094490824777</v>
      </c>
      <c r="H216">
        <v>416</v>
      </c>
      <c r="I216" s="2">
        <v>44782</v>
      </c>
      <c r="J216">
        <f t="shared" si="36"/>
        <v>0.95323660507338681</v>
      </c>
      <c r="K216">
        <f t="shared" si="37"/>
        <v>-4.9057489691148655E-2</v>
      </c>
      <c r="L216">
        <f t="shared" si="38"/>
        <v>52820.013134224639</v>
      </c>
      <c r="M216">
        <f t="shared" si="39"/>
        <v>23180.005763940309</v>
      </c>
    </row>
    <row r="217" spans="1:13" x14ac:dyDescent="0.3">
      <c r="A217">
        <f t="shared" si="30"/>
        <v>224</v>
      </c>
      <c r="B217">
        <v>37654</v>
      </c>
      <c r="C217">
        <f t="shared" si="31"/>
        <v>9.647793914923273E-4</v>
      </c>
      <c r="D217">
        <f t="shared" si="32"/>
        <v>37712.095411876231</v>
      </c>
      <c r="E217">
        <f t="shared" si="33"/>
        <v>58.095411876231083</v>
      </c>
      <c r="F217">
        <f t="shared" si="34"/>
        <v>3375.0768810689315</v>
      </c>
      <c r="G217">
        <f t="shared" si="35"/>
        <v>-58.095411876231083</v>
      </c>
      <c r="H217">
        <v>417</v>
      </c>
      <c r="I217" s="2">
        <v>44783</v>
      </c>
      <c r="J217">
        <f t="shared" si="36"/>
        <v>0.9984595018854896</v>
      </c>
      <c r="K217">
        <f t="shared" si="37"/>
        <v>-1.542874910400783E-3</v>
      </c>
      <c r="L217">
        <f t="shared" si="38"/>
        <v>52419.812622507954</v>
      </c>
      <c r="M217">
        <f t="shared" si="39"/>
        <v>23004.378201244501</v>
      </c>
    </row>
    <row r="218" spans="1:13" x14ac:dyDescent="0.3">
      <c r="A218">
        <f t="shared" si="30"/>
        <v>225</v>
      </c>
      <c r="B218">
        <v>37301</v>
      </c>
      <c r="C218">
        <f t="shared" si="31"/>
        <v>9.5749654346237846E-4</v>
      </c>
      <c r="D218">
        <f t="shared" si="32"/>
        <v>37427.41741999791</v>
      </c>
      <c r="E218">
        <f t="shared" si="33"/>
        <v>126.41741999790975</v>
      </c>
      <c r="F218">
        <f t="shared" si="34"/>
        <v>15981.364078927911</v>
      </c>
      <c r="G218">
        <f t="shared" si="35"/>
        <v>-126.41741999790975</v>
      </c>
      <c r="H218">
        <v>418</v>
      </c>
      <c r="I218" s="2">
        <v>44784</v>
      </c>
      <c r="J218">
        <f t="shared" si="36"/>
        <v>0.99662233120230292</v>
      </c>
      <c r="K218">
        <f t="shared" si="37"/>
        <v>-3.389116109431644E-3</v>
      </c>
      <c r="L218">
        <f t="shared" si="38"/>
        <v>52024.110213797088</v>
      </c>
      <c r="M218">
        <f t="shared" si="39"/>
        <v>22830.724626198724</v>
      </c>
    </row>
    <row r="219" spans="1:13" x14ac:dyDescent="0.3">
      <c r="A219">
        <f t="shared" si="30"/>
        <v>226</v>
      </c>
      <c r="B219">
        <v>34198</v>
      </c>
      <c r="C219">
        <f t="shared" si="31"/>
        <v>9.502952586674105E-4</v>
      </c>
      <c r="D219">
        <f t="shared" si="32"/>
        <v>37145.927639359201</v>
      </c>
      <c r="E219">
        <f t="shared" si="33"/>
        <v>2947.9276393592008</v>
      </c>
      <c r="F219">
        <f t="shared" si="34"/>
        <v>8690277.3668979108</v>
      </c>
      <c r="G219">
        <f t="shared" si="35"/>
        <v>-2947.9276393592008</v>
      </c>
      <c r="H219">
        <v>419</v>
      </c>
      <c r="I219" s="2">
        <v>44785</v>
      </c>
      <c r="J219">
        <f t="shared" si="36"/>
        <v>0.9206392779316237</v>
      </c>
      <c r="K219">
        <f t="shared" si="37"/>
        <v>-8.6201755639487718E-2</v>
      </c>
      <c r="L219">
        <f t="shared" si="38"/>
        <v>51632.839418709285</v>
      </c>
      <c r="M219">
        <f t="shared" si="39"/>
        <v>22659.015860009113</v>
      </c>
    </row>
    <row r="220" spans="1:13" x14ac:dyDescent="0.3">
      <c r="A220">
        <f t="shared" si="30"/>
        <v>227</v>
      </c>
      <c r="B220">
        <v>35276</v>
      </c>
      <c r="C220">
        <f t="shared" si="31"/>
        <v>9.4317433562169522E-4</v>
      </c>
      <c r="D220">
        <f t="shared" si="32"/>
        <v>36867.579105291472</v>
      </c>
      <c r="E220">
        <f t="shared" si="33"/>
        <v>1591.5791052914719</v>
      </c>
      <c r="F220">
        <f t="shared" si="34"/>
        <v>2533124.0484004021</v>
      </c>
      <c r="G220">
        <f t="shared" si="35"/>
        <v>-1591.5791052914719</v>
      </c>
      <c r="H220">
        <v>420</v>
      </c>
      <c r="I220" s="2">
        <v>44786</v>
      </c>
      <c r="J220">
        <f t="shared" si="36"/>
        <v>0.95682984497718104</v>
      </c>
      <c r="K220">
        <f t="shared" si="37"/>
        <v>-4.5117901839535998E-2</v>
      </c>
      <c r="L220">
        <f t="shared" si="38"/>
        <v>51245.934956355144</v>
      </c>
      <c r="M220">
        <f t="shared" si="39"/>
        <v>22489.223254227796</v>
      </c>
    </row>
    <row r="221" spans="1:13" x14ac:dyDescent="0.3">
      <c r="A221">
        <f t="shared" si="30"/>
        <v>228</v>
      </c>
      <c r="B221">
        <v>31652</v>
      </c>
      <c r="C221">
        <f t="shared" si="31"/>
        <v>9.3613259460608247E-4</v>
      </c>
      <c r="D221">
        <f t="shared" si="32"/>
        <v>36592.325703956121</v>
      </c>
      <c r="E221">
        <f t="shared" si="33"/>
        <v>4940.3257039561213</v>
      </c>
      <c r="F221">
        <f t="shared" si="34"/>
        <v>24406818.061169546</v>
      </c>
      <c r="G221">
        <f t="shared" si="35"/>
        <v>-4940.3257039561213</v>
      </c>
      <c r="H221">
        <v>421</v>
      </c>
      <c r="I221" s="2">
        <v>44787</v>
      </c>
      <c r="J221">
        <f t="shared" si="36"/>
        <v>0.86499011448671037</v>
      </c>
      <c r="K221">
        <f t="shared" si="37"/>
        <v>-0.15608257626551628</v>
      </c>
      <c r="L221">
        <f t="shared" si="38"/>
        <v>50863.332728499008</v>
      </c>
      <c r="M221">
        <f t="shared" si="39"/>
        <v>22321.318679413234</v>
      </c>
    </row>
    <row r="222" spans="1:13" x14ac:dyDescent="0.3">
      <c r="A222">
        <f t="shared" si="30"/>
        <v>229</v>
      </c>
      <c r="B222">
        <v>35376</v>
      </c>
      <c r="C222">
        <f t="shared" si="31"/>
        <v>9.2916887720399777E-4</v>
      </c>
      <c r="D222">
        <f t="shared" si="32"/>
        <v>36320.12215420726</v>
      </c>
      <c r="E222">
        <f t="shared" si="33"/>
        <v>944.12215420725988</v>
      </c>
      <c r="F222">
        <f t="shared" si="34"/>
        <v>891366.64206495706</v>
      </c>
      <c r="G222">
        <f t="shared" si="35"/>
        <v>-944.12215420725988</v>
      </c>
      <c r="H222">
        <v>422</v>
      </c>
      <c r="I222" s="2">
        <v>44788</v>
      </c>
      <c r="J222">
        <f t="shared" si="36"/>
        <v>0.97400553472263329</v>
      </c>
      <c r="K222">
        <f t="shared" si="37"/>
        <v>-2.6688211052896312E-2</v>
      </c>
      <c r="L222">
        <f t="shared" si="38"/>
        <v>50484.969794348086</v>
      </c>
      <c r="M222">
        <f t="shared" si="39"/>
        <v>22155.274514066426</v>
      </c>
    </row>
    <row r="223" spans="1:13" x14ac:dyDescent="0.3">
      <c r="A223">
        <f t="shared" si="30"/>
        <v>230</v>
      </c>
      <c r="B223">
        <v>35105</v>
      </c>
      <c r="C223">
        <f t="shared" si="31"/>
        <v>9.222820458487062E-4</v>
      </c>
      <c r="D223">
        <f t="shared" si="32"/>
        <v>36050.923989894764</v>
      </c>
      <c r="E223">
        <f t="shared" si="33"/>
        <v>945.92398989476351</v>
      </c>
      <c r="F223">
        <f t="shared" si="34"/>
        <v>894772.19465842866</v>
      </c>
      <c r="G223">
        <f t="shared" si="35"/>
        <v>-945.92398989476351</v>
      </c>
      <c r="H223">
        <v>423</v>
      </c>
      <c r="I223" s="2">
        <v>44789</v>
      </c>
      <c r="J223">
        <f t="shared" si="36"/>
        <v>0.97376144949405707</v>
      </c>
      <c r="K223">
        <f t="shared" si="37"/>
        <v>-2.6945563022212321E-2</v>
      </c>
      <c r="L223">
        <f t="shared" si="38"/>
        <v>50110.784345953718</v>
      </c>
      <c r="M223">
        <f t="shared" si="39"/>
        <v>21991.063633835805</v>
      </c>
    </row>
    <row r="224" spans="1:13" x14ac:dyDescent="0.3">
      <c r="A224">
        <f t="shared" si="30"/>
        <v>231</v>
      </c>
      <c r="B224">
        <v>35815</v>
      </c>
      <c r="C224">
        <f t="shared" si="31"/>
        <v>9.1547098338153217E-4</v>
      </c>
      <c r="D224">
        <f t="shared" si="32"/>
        <v>35784.687542595653</v>
      </c>
      <c r="E224">
        <f t="shared" si="33"/>
        <v>30.312457404346787</v>
      </c>
      <c r="F224">
        <f t="shared" si="34"/>
        <v>918.84507389033843</v>
      </c>
      <c r="G224">
        <f t="shared" si="35"/>
        <v>30.312457404346787</v>
      </c>
      <c r="H224">
        <v>424</v>
      </c>
      <c r="I224" s="2">
        <v>44790</v>
      </c>
      <c r="J224">
        <f t="shared" si="36"/>
        <v>1.0008470790018291</v>
      </c>
      <c r="K224">
        <f t="shared" si="37"/>
        <v>8.4636206629475888E-4</v>
      </c>
      <c r="L224">
        <f t="shared" si="38"/>
        <v>49740.715684207957</v>
      </c>
      <c r="M224">
        <f t="shared" si="39"/>
        <v>21828.65940098335</v>
      </c>
    </row>
    <row r="225" spans="1:13" x14ac:dyDescent="0.3">
      <c r="A225">
        <f t="shared" si="30"/>
        <v>232</v>
      </c>
      <c r="B225">
        <v>34938</v>
      </c>
      <c r="C225">
        <f t="shared" si="31"/>
        <v>9.0873459262074525E-4</v>
      </c>
      <c r="D225">
        <f t="shared" si="32"/>
        <v>35521.369924762294</v>
      </c>
      <c r="E225">
        <f t="shared" si="33"/>
        <v>583.36992476229352</v>
      </c>
      <c r="F225">
        <f t="shared" si="34"/>
        <v>340320.46911716403</v>
      </c>
      <c r="G225">
        <f t="shared" si="35"/>
        <v>-583.36992476229352</v>
      </c>
      <c r="H225">
        <v>425</v>
      </c>
      <c r="I225" s="2">
        <v>44791</v>
      </c>
      <c r="J225">
        <f t="shared" si="36"/>
        <v>0.98357693056326578</v>
      </c>
      <c r="K225">
        <f t="shared" si="37"/>
        <v>-1.6697290192978807E-2</v>
      </c>
      <c r="L225">
        <f t="shared" si="38"/>
        <v>49374.704195419581</v>
      </c>
      <c r="M225">
        <f t="shared" si="39"/>
        <v>21668.035654104999</v>
      </c>
    </row>
    <row r="226" spans="1:13" x14ac:dyDescent="0.3">
      <c r="A226">
        <f t="shared" si="30"/>
        <v>233</v>
      </c>
      <c r="B226">
        <v>33965</v>
      </c>
      <c r="C226">
        <f t="shared" si="31"/>
        <v>9.0207179594082795E-4</v>
      </c>
      <c r="D226">
        <f t="shared" si="32"/>
        <v>35260.929013276502</v>
      </c>
      <c r="E226">
        <f t="shared" si="33"/>
        <v>1295.9290132765018</v>
      </c>
      <c r="F226">
        <f t="shared" si="34"/>
        <v>1679432.0074518076</v>
      </c>
      <c r="G226">
        <f t="shared" si="35"/>
        <v>-1295.9290132765018</v>
      </c>
      <c r="H226">
        <v>426</v>
      </c>
      <c r="I226" s="2">
        <v>44792</v>
      </c>
      <c r="J226">
        <f t="shared" si="36"/>
        <v>0.96324745122885003</v>
      </c>
      <c r="K226">
        <f t="shared" si="37"/>
        <v>-3.8154836251332307E-2</v>
      </c>
      <c r="L226">
        <f t="shared" si="38"/>
        <v>49012.691328454333</v>
      </c>
      <c r="M226">
        <f t="shared" si="39"/>
        <v>21509.166698098667</v>
      </c>
    </row>
    <row r="227" spans="1:13" x14ac:dyDescent="0.3">
      <c r="A227">
        <f t="shared" si="30"/>
        <v>234</v>
      </c>
      <c r="B227">
        <v>38245</v>
      </c>
      <c r="C227">
        <f t="shared" si="31"/>
        <v>8.9548153486184248E-4</v>
      </c>
      <c r="D227">
        <f t="shared" si="32"/>
        <v>35003.323433398342</v>
      </c>
      <c r="E227">
        <f t="shared" si="33"/>
        <v>3241.6765666016581</v>
      </c>
      <c r="F227">
        <f t="shared" si="34"/>
        <v>10508466.962454315</v>
      </c>
      <c r="G227">
        <f t="shared" si="35"/>
        <v>3241.6765666016581</v>
      </c>
      <c r="H227">
        <v>427</v>
      </c>
      <c r="I227" s="2">
        <v>44793</v>
      </c>
      <c r="J227">
        <f t="shared" si="36"/>
        <v>1.0926105366186063</v>
      </c>
      <c r="K227">
        <f t="shared" si="37"/>
        <v>8.4760794001873654E-2</v>
      </c>
      <c r="L227">
        <f t="shared" si="38"/>
        <v>48654.61957242369</v>
      </c>
      <c r="M227">
        <f t="shared" si="39"/>
        <v>21352.027294372987</v>
      </c>
    </row>
    <row r="228" spans="1:13" x14ac:dyDescent="0.3">
      <c r="A228">
        <f t="shared" si="30"/>
        <v>235</v>
      </c>
      <c r="B228">
        <v>35617</v>
      </c>
      <c r="C228">
        <f t="shared" si="31"/>
        <v>8.8896276964863517E-4</v>
      </c>
      <c r="D228">
        <f t="shared" si="32"/>
        <v>34748.512543099547</v>
      </c>
      <c r="E228">
        <f t="shared" si="33"/>
        <v>868.48745690045325</v>
      </c>
      <c r="F228">
        <f t="shared" si="34"/>
        <v>754270.46279341669</v>
      </c>
      <c r="G228">
        <f t="shared" si="35"/>
        <v>868.48745690045325</v>
      </c>
      <c r="H228">
        <v>428</v>
      </c>
      <c r="I228" s="2">
        <v>44794</v>
      </c>
      <c r="J228">
        <f t="shared" si="36"/>
        <v>1.0249935146381659</v>
      </c>
      <c r="K228">
        <f t="shared" si="37"/>
        <v>2.4384071002623839E-2</v>
      </c>
      <c r="L228">
        <f t="shared" si="38"/>
        <v>48300.432434908369</v>
      </c>
      <c r="M228">
        <f t="shared" si="39"/>
        <v>21196.592651290724</v>
      </c>
    </row>
    <row r="229" spans="1:13" x14ac:dyDescent="0.3">
      <c r="A229">
        <f t="shared" si="30"/>
        <v>236</v>
      </c>
      <c r="B229">
        <v>35888</v>
      </c>
      <c r="C229">
        <f t="shared" si="31"/>
        <v>8.8251447891961245E-4</v>
      </c>
      <c r="D229">
        <f t="shared" si="32"/>
        <v>34496.456417770962</v>
      </c>
      <c r="E229">
        <f t="shared" si="33"/>
        <v>1391.5435822290383</v>
      </c>
      <c r="F229">
        <f t="shared" si="34"/>
        <v>1936393.5412428242</v>
      </c>
      <c r="G229">
        <f t="shared" si="35"/>
        <v>1391.5435822290383</v>
      </c>
      <c r="H229">
        <v>429</v>
      </c>
      <c r="I229" s="2">
        <v>44795</v>
      </c>
      <c r="J229">
        <f t="shared" si="36"/>
        <v>1.0403387398803137</v>
      </c>
      <c r="K229">
        <f t="shared" si="37"/>
        <v>3.8774620548067275E-2</v>
      </c>
      <c r="L229">
        <f t="shared" si="38"/>
        <v>47950.074420701632</v>
      </c>
      <c r="M229">
        <f t="shared" si="39"/>
        <v>21042.838414840287</v>
      </c>
    </row>
    <row r="230" spans="1:13" x14ac:dyDescent="0.3">
      <c r="A230">
        <f t="shared" si="30"/>
        <v>237</v>
      </c>
      <c r="B230">
        <v>33549</v>
      </c>
      <c r="C230">
        <f t="shared" si="31"/>
        <v>8.7613565926483196E-4</v>
      </c>
      <c r="D230">
        <f t="shared" si="32"/>
        <v>34247.115835294244</v>
      </c>
      <c r="E230">
        <f t="shared" si="33"/>
        <v>698.11583529424388</v>
      </c>
      <c r="F230">
        <f t="shared" si="34"/>
        <v>487365.71948857984</v>
      </c>
      <c r="G230">
        <f t="shared" si="35"/>
        <v>-698.11583529424388</v>
      </c>
      <c r="H230">
        <v>430</v>
      </c>
      <c r="I230" s="2">
        <v>44796</v>
      </c>
      <c r="J230">
        <f t="shared" si="36"/>
        <v>0.97961533932808487</v>
      </c>
      <c r="K230">
        <f t="shared" si="37"/>
        <v>-2.0808841852044589E-2</v>
      </c>
      <c r="L230">
        <f t="shared" si="38"/>
        <v>47603.491011058999</v>
      </c>
      <c r="M230">
        <f t="shared" si="39"/>
        <v>20890.740659529489</v>
      </c>
    </row>
    <row r="231" spans="1:13" x14ac:dyDescent="0.3">
      <c r="A231">
        <f t="shared" si="30"/>
        <v>238</v>
      </c>
      <c r="B231">
        <v>33700</v>
      </c>
      <c r="C231">
        <f t="shared" si="31"/>
        <v>8.6982532487316674E-4</v>
      </c>
      <c r="D231">
        <f t="shared" si="32"/>
        <v>34000.45226146809</v>
      </c>
      <c r="E231">
        <f t="shared" si="33"/>
        <v>300.45226146809</v>
      </c>
      <c r="F231">
        <f t="shared" si="34"/>
        <v>90271.561421289516</v>
      </c>
      <c r="G231">
        <f t="shared" si="35"/>
        <v>-300.45226146809</v>
      </c>
      <c r="H231">
        <v>431</v>
      </c>
      <c r="I231" s="2">
        <v>44797</v>
      </c>
      <c r="J231">
        <f t="shared" si="36"/>
        <v>0.99116328632461792</v>
      </c>
      <c r="K231">
        <f t="shared" si="37"/>
        <v>-8.9154973729403553E-3</v>
      </c>
      <c r="L231">
        <f t="shared" si="38"/>
        <v>47260.628643440643</v>
      </c>
      <c r="M231">
        <f t="shared" si="39"/>
        <v>20740.275879495533</v>
      </c>
    </row>
    <row r="232" spans="1:13" x14ac:dyDescent="0.3">
      <c r="A232">
        <f t="shared" si="30"/>
        <v>239</v>
      </c>
      <c r="B232">
        <v>36737</v>
      </c>
      <c r="C232">
        <f t="shared" si="31"/>
        <v>8.6358250716830345E-4</v>
      </c>
      <c r="D232">
        <f t="shared" si="32"/>
        <v>33756.427835779854</v>
      </c>
      <c r="E232">
        <f t="shared" si="33"/>
        <v>2980.5721642201461</v>
      </c>
      <c r="F232">
        <f t="shared" si="34"/>
        <v>8883810.4261239655</v>
      </c>
      <c r="G232">
        <f t="shared" si="35"/>
        <v>2980.5721642201461</v>
      </c>
      <c r="H232">
        <v>432</v>
      </c>
      <c r="I232" s="2">
        <v>44798</v>
      </c>
      <c r="J232">
        <f t="shared" si="36"/>
        <v>1.0882964328666587</v>
      </c>
      <c r="K232">
        <f t="shared" si="37"/>
        <v>8.1132704472878736E-2</v>
      </c>
      <c r="L232">
        <f t="shared" si="38"/>
        <v>46921.434691733994</v>
      </c>
      <c r="M232">
        <f t="shared" si="39"/>
        <v>20591.420979825711</v>
      </c>
    </row>
    <row r="233" spans="1:13" x14ac:dyDescent="0.3">
      <c r="A233">
        <f t="shared" si="30"/>
        <v>240</v>
      </c>
      <c r="B233">
        <v>34716</v>
      </c>
      <c r="C233">
        <f t="shared" si="31"/>
        <v>8.5740625445333916E-4</v>
      </c>
      <c r="D233">
        <f t="shared" si="32"/>
        <v>33515.005357513284</v>
      </c>
      <c r="E233">
        <f t="shared" si="33"/>
        <v>1200.9946424867157</v>
      </c>
      <c r="F233">
        <f t="shared" si="34"/>
        <v>1442388.1312817943</v>
      </c>
      <c r="G233">
        <f t="shared" si="35"/>
        <v>1200.9946424867157</v>
      </c>
      <c r="H233">
        <v>433</v>
      </c>
      <c r="I233" s="2">
        <v>44799</v>
      </c>
      <c r="J233">
        <f t="shared" si="36"/>
        <v>1.035834535297709</v>
      </c>
      <c r="K233">
        <f t="shared" si="37"/>
        <v>3.4594845099859307E-2</v>
      </c>
      <c r="L233">
        <f t="shared" si="38"/>
        <v>46585.857446943461</v>
      </c>
      <c r="M233">
        <f t="shared" si="39"/>
        <v>20444.153268083104</v>
      </c>
    </row>
    <row r="234" spans="1:13" x14ac:dyDescent="0.3">
      <c r="A234">
        <f t="shared" si="30"/>
        <v>241</v>
      </c>
      <c r="B234">
        <v>31241</v>
      </c>
      <c r="C234">
        <f t="shared" si="31"/>
        <v>8.5129563156374831E-4</v>
      </c>
      <c r="D234">
        <f t="shared" si="32"/>
        <v>33276.148272183353</v>
      </c>
      <c r="E234">
        <f t="shared" si="33"/>
        <v>2035.1482721833527</v>
      </c>
      <c r="F234">
        <f t="shared" si="34"/>
        <v>4141828.4897708856</v>
      </c>
      <c r="G234">
        <f t="shared" si="35"/>
        <v>-2035.1482721833527</v>
      </c>
      <c r="H234">
        <v>434</v>
      </c>
      <c r="I234" s="2">
        <v>44800</v>
      </c>
      <c r="J234">
        <f t="shared" si="36"/>
        <v>0.9388406297646954</v>
      </c>
      <c r="K234">
        <f t="shared" si="37"/>
        <v>-6.5143506039606697E-2</v>
      </c>
      <c r="L234">
        <f t="shared" si="38"/>
        <v>46253.846098334856</v>
      </c>
      <c r="M234">
        <f t="shared" si="39"/>
        <v>20298.450446031846</v>
      </c>
    </row>
    <row r="235" spans="1:13" x14ac:dyDescent="0.3">
      <c r="A235">
        <f t="shared" si="30"/>
        <v>242</v>
      </c>
      <c r="B235">
        <v>30214</v>
      </c>
      <c r="C235">
        <f t="shared" si="31"/>
        <v>8.4524971952850629E-4</v>
      </c>
      <c r="D235">
        <f t="shared" si="32"/>
        <v>33039.820658290002</v>
      </c>
      <c r="E235">
        <f t="shared" si="33"/>
        <v>2825.820658290002</v>
      </c>
      <c r="F235">
        <f t="shared" si="34"/>
        <v>7985262.3928185403</v>
      </c>
      <c r="G235">
        <f t="shared" si="35"/>
        <v>-2825.820658290002</v>
      </c>
      <c r="H235">
        <v>435</v>
      </c>
      <c r="I235" s="2">
        <v>44801</v>
      </c>
      <c r="J235">
        <f t="shared" si="36"/>
        <v>0.91447227612051285</v>
      </c>
      <c r="K235">
        <f t="shared" si="37"/>
        <v>-9.352686364897074E-2</v>
      </c>
      <c r="L235">
        <f t="shared" si="38"/>
        <v>45925.350715023102</v>
      </c>
      <c r="M235">
        <f t="shared" si="39"/>
        <v>20154.290601556902</v>
      </c>
    </row>
    <row r="236" spans="1:13" x14ac:dyDescent="0.3">
      <c r="A236">
        <f t="shared" si="30"/>
        <v>243</v>
      </c>
      <c r="B236">
        <v>34281</v>
      </c>
      <c r="C236">
        <f t="shared" si="31"/>
        <v>8.3926761523915561E-4</v>
      </c>
      <c r="D236">
        <f t="shared" si="32"/>
        <v>32805.987214382345</v>
      </c>
      <c r="E236">
        <f t="shared" si="33"/>
        <v>1475.012785617655</v>
      </c>
      <c r="F236">
        <f t="shared" si="34"/>
        <v>2175662.7177355546</v>
      </c>
      <c r="G236">
        <f t="shared" si="35"/>
        <v>1475.012785617655</v>
      </c>
      <c r="H236">
        <v>436</v>
      </c>
      <c r="I236" s="2">
        <v>44802</v>
      </c>
      <c r="J236">
        <f t="shared" si="36"/>
        <v>1.0449616948265772</v>
      </c>
      <c r="K236">
        <f t="shared" si="37"/>
        <v>4.3027122476522128E-2</v>
      </c>
      <c r="L236">
        <f t="shared" si="38"/>
        <v>45600.322227991455</v>
      </c>
      <c r="M236">
        <f t="shared" si="39"/>
        <v>20011.652200773231</v>
      </c>
    </row>
    <row r="237" spans="1:13" x14ac:dyDescent="0.3">
      <c r="A237">
        <f t="shared" si="30"/>
        <v>244</v>
      </c>
      <c r="B237">
        <v>33660</v>
      </c>
      <c r="C237">
        <f t="shared" si="31"/>
        <v>8.3334843112659561E-4</v>
      </c>
      <c r="D237">
        <f t="shared" si="32"/>
        <v>32574.613246424717</v>
      </c>
      <c r="E237">
        <f t="shared" si="33"/>
        <v>1085.3867535752834</v>
      </c>
      <c r="F237">
        <f t="shared" si="34"/>
        <v>1178064.4048366928</v>
      </c>
      <c r="G237">
        <f t="shared" si="35"/>
        <v>1085.3867535752834</v>
      </c>
      <c r="H237">
        <v>437</v>
      </c>
      <c r="I237" s="2">
        <v>44803</v>
      </c>
      <c r="J237">
        <f t="shared" si="36"/>
        <v>1.0333200196534771</v>
      </c>
      <c r="K237">
        <f t="shared" si="37"/>
        <v>3.2245595768724995E-2</v>
      </c>
      <c r="L237">
        <f t="shared" si="38"/>
        <v>45278.712412530353</v>
      </c>
      <c r="M237">
        <f t="shared" si="39"/>
        <v>19870.514080319077</v>
      </c>
    </row>
    <row r="238" spans="1:13" x14ac:dyDescent="0.3">
      <c r="A238">
        <f t="shared" si="30"/>
        <v>245</v>
      </c>
      <c r="B238">
        <v>35343</v>
      </c>
      <c r="C238">
        <f t="shared" si="31"/>
        <v>8.2749129484541812E-4</v>
      </c>
      <c r="D238">
        <f t="shared" si="32"/>
        <v>32345.66465545776</v>
      </c>
      <c r="E238">
        <f t="shared" si="33"/>
        <v>2997.3353445422399</v>
      </c>
      <c r="F238">
        <f t="shared" si="34"/>
        <v>8984019.1676421482</v>
      </c>
      <c r="G238">
        <f t="shared" si="35"/>
        <v>2997.3353445422399</v>
      </c>
      <c r="H238">
        <v>438</v>
      </c>
      <c r="I238" s="2">
        <v>44804</v>
      </c>
      <c r="J238">
        <f t="shared" si="36"/>
        <v>1.0926657521639918</v>
      </c>
      <c r="K238">
        <f t="shared" si="37"/>
        <v>8.4807043673209404E-2</v>
      </c>
      <c r="L238">
        <f t="shared" si="38"/>
        <v>44960.47387108628</v>
      </c>
      <c r="M238">
        <f t="shared" si="39"/>
        <v>19730.855439829233</v>
      </c>
    </row>
    <row r="239" spans="1:13" x14ac:dyDescent="0.3">
      <c r="A239">
        <f t="shared" si="30"/>
        <v>246</v>
      </c>
      <c r="B239">
        <v>31903</v>
      </c>
      <c r="C239">
        <f t="shared" si="31"/>
        <v>8.2169534896556727E-4</v>
      </c>
      <c r="D239">
        <f t="shared" si="32"/>
        <v>32119.107925545744</v>
      </c>
      <c r="E239">
        <f t="shared" si="33"/>
        <v>216.10792554574437</v>
      </c>
      <c r="F239">
        <f t="shared" si="34"/>
        <v>46702.635483684993</v>
      </c>
      <c r="G239">
        <f t="shared" si="35"/>
        <v>-216.10792554574437</v>
      </c>
      <c r="H239">
        <v>439</v>
      </c>
      <c r="I239" s="2">
        <v>44805</v>
      </c>
      <c r="J239">
        <f t="shared" si="36"/>
        <v>0.99327167099264724</v>
      </c>
      <c r="K239">
        <f t="shared" si="37"/>
        <v>-6.7739060760976825E-3</v>
      </c>
      <c r="L239">
        <f t="shared" si="38"/>
        <v>44645.560016508578</v>
      </c>
      <c r="M239">
        <f t="shared" si="39"/>
        <v>19592.655834582903</v>
      </c>
    </row>
    <row r="240" spans="1:13" x14ac:dyDescent="0.3">
      <c r="A240">
        <f t="shared" si="30"/>
        <v>247</v>
      </c>
      <c r="B240">
        <v>35724</v>
      </c>
      <c r="C240">
        <f t="shared" si="31"/>
        <v>8.1595975067114818E-4</v>
      </c>
      <c r="D240">
        <f t="shared" si="32"/>
        <v>31894.910112003363</v>
      </c>
      <c r="E240">
        <f t="shared" si="33"/>
        <v>3829.0898879966371</v>
      </c>
      <c r="F240">
        <f t="shared" si="34"/>
        <v>14661929.370358098</v>
      </c>
      <c r="G240">
        <f t="shared" si="35"/>
        <v>3829.0898879966371</v>
      </c>
      <c r="H240">
        <v>440</v>
      </c>
      <c r="I240" s="2">
        <v>44806</v>
      </c>
      <c r="J240">
        <f t="shared" si="36"/>
        <v>1.1200533211898156</v>
      </c>
      <c r="K240">
        <f t="shared" si="37"/>
        <v>0.10718536244532072</v>
      </c>
      <c r="L240">
        <f t="shared" si="38"/>
        <v>44333.925055684675</v>
      </c>
      <c r="M240">
        <f t="shared" si="39"/>
        <v>19455.895168322051</v>
      </c>
    </row>
    <row r="241" spans="1:13" x14ac:dyDescent="0.3">
      <c r="A241">
        <f t="shared" si="30"/>
        <v>248</v>
      </c>
      <c r="B241">
        <v>31191</v>
      </c>
      <c r="C241">
        <f t="shared" si="31"/>
        <v>8.1028367146620108E-4</v>
      </c>
      <c r="D241">
        <f t="shared" si="32"/>
        <v>31673.038829894791</v>
      </c>
      <c r="E241">
        <f t="shared" si="33"/>
        <v>482.03882989479098</v>
      </c>
      <c r="F241">
        <f t="shared" si="34"/>
        <v>232361.43352633924</v>
      </c>
      <c r="G241">
        <f t="shared" si="35"/>
        <v>-482.03882989479098</v>
      </c>
      <c r="H241">
        <v>441</v>
      </c>
      <c r="I241" s="2">
        <v>44807</v>
      </c>
      <c r="J241">
        <f t="shared" si="36"/>
        <v>0.98478078366639654</v>
      </c>
      <c r="K241">
        <f t="shared" si="37"/>
        <v>-1.545442050254211E-2</v>
      </c>
      <c r="L241">
        <f t="shared" si="38"/>
        <v>44025.523973553754</v>
      </c>
      <c r="M241">
        <f t="shared" si="39"/>
        <v>19320.55368623582</v>
      </c>
    </row>
    <row r="242" spans="1:13" x14ac:dyDescent="0.3">
      <c r="A242">
        <f t="shared" si="30"/>
        <v>249</v>
      </c>
      <c r="B242">
        <v>32018</v>
      </c>
      <c r="C242">
        <f t="shared" si="31"/>
        <v>8.0466629688725208E-4</v>
      </c>
      <c r="D242">
        <f t="shared" si="32"/>
        <v>31453.462242797617</v>
      </c>
      <c r="E242">
        <f t="shared" si="33"/>
        <v>564.53775720238264</v>
      </c>
      <c r="F242">
        <f t="shared" si="34"/>
        <v>318702.8793070963</v>
      </c>
      <c r="G242">
        <f t="shared" si="35"/>
        <v>564.53775720238264</v>
      </c>
      <c r="H242">
        <v>442</v>
      </c>
      <c r="I242" s="2">
        <v>44808</v>
      </c>
      <c r="J242">
        <f t="shared" si="36"/>
        <v>1.0179483502593312</v>
      </c>
      <c r="K242">
        <f t="shared" si="37"/>
        <v>1.7631886976150372E-2</v>
      </c>
      <c r="L242">
        <f t="shared" si="38"/>
        <v>43720.312517488688</v>
      </c>
      <c r="M242">
        <f t="shared" si="39"/>
        <v>19186.611968106547</v>
      </c>
    </row>
    <row r="243" spans="1:13" x14ac:dyDescent="0.3">
      <c r="A243">
        <f t="shared" si="30"/>
        <v>250</v>
      </c>
      <c r="B243">
        <v>32733</v>
      </c>
      <c r="C243">
        <f t="shared" si="31"/>
        <v>7.9910682622247266E-4</v>
      </c>
      <c r="D243">
        <f t="shared" si="32"/>
        <v>31236.149051825134</v>
      </c>
      <c r="E243">
        <f t="shared" si="33"/>
        <v>1496.8509481748661</v>
      </c>
      <c r="F243">
        <f t="shared" si="34"/>
        <v>2240562.7610519957</v>
      </c>
      <c r="G243">
        <f t="shared" si="35"/>
        <v>1496.8509481748661</v>
      </c>
      <c r="H243">
        <v>443</v>
      </c>
      <c r="I243" s="2">
        <v>44809</v>
      </c>
      <c r="J243">
        <f t="shared" si="36"/>
        <v>1.0479204701479488</v>
      </c>
      <c r="K243">
        <f t="shared" si="37"/>
        <v>4.5729109711143683E-2</v>
      </c>
      <c r="L243">
        <f t="shared" si="38"/>
        <v>43418.247182036932</v>
      </c>
      <c r="M243">
        <f t="shared" si="39"/>
        <v>19054.050921613332</v>
      </c>
    </row>
    <row r="244" spans="1:13" x14ac:dyDescent="0.3">
      <c r="A244">
        <f t="shared" si="30"/>
        <v>251</v>
      </c>
      <c r="B244">
        <v>32734</v>
      </c>
      <c r="C244">
        <f t="shared" si="31"/>
        <v>7.9360447223727614E-4</v>
      </c>
      <c r="D244">
        <f t="shared" si="32"/>
        <v>31021.068484900214</v>
      </c>
      <c r="E244">
        <f t="shared" si="33"/>
        <v>1712.9315150997863</v>
      </c>
      <c r="F244">
        <f t="shared" si="34"/>
        <v>2934134.3754220498</v>
      </c>
      <c r="G244">
        <f t="shared" si="35"/>
        <v>1712.9315150997863</v>
      </c>
      <c r="H244">
        <v>444</v>
      </c>
      <c r="I244" s="2">
        <v>44810</v>
      </c>
      <c r="J244">
        <f t="shared" si="36"/>
        <v>1.0552183273742994</v>
      </c>
      <c r="K244">
        <f t="shared" si="37"/>
        <v>5.232881759332151E-2</v>
      </c>
      <c r="L244">
        <f t="shared" si="38"/>
        <v>43119.285194011296</v>
      </c>
      <c r="M244">
        <f t="shared" si="39"/>
        <v>18922.851775789131</v>
      </c>
    </row>
    <row r="245" spans="1:13" x14ac:dyDescent="0.3">
      <c r="A245">
        <f t="shared" si="30"/>
        <v>252</v>
      </c>
      <c r="B245">
        <v>30992</v>
      </c>
      <c r="C245">
        <f t="shared" si="31"/>
        <v>7.8815846090618937E-4</v>
      </c>
      <c r="D245">
        <f t="shared" si="32"/>
        <v>30808.190286274494</v>
      </c>
      <c r="E245">
        <f t="shared" si="33"/>
        <v>183.8097137255063</v>
      </c>
      <c r="F245">
        <f t="shared" si="34"/>
        <v>33786.010859852577</v>
      </c>
      <c r="G245">
        <f t="shared" si="35"/>
        <v>183.8097137255063</v>
      </c>
      <c r="H245">
        <v>445</v>
      </c>
      <c r="I245" s="2">
        <v>44811</v>
      </c>
      <c r="J245">
        <f t="shared" si="36"/>
        <v>1.0059662613096556</v>
      </c>
      <c r="K245">
        <f t="shared" si="37"/>
        <v>5.9308761527331662E-3</v>
      </c>
      <c r="L245">
        <f t="shared" si="38"/>
        <v>42823.384497921543</v>
      </c>
      <c r="M245">
        <f t="shared" si="39"/>
        <v>18792.996074627441</v>
      </c>
    </row>
    <row r="246" spans="1:13" x14ac:dyDescent="0.3">
      <c r="A246">
        <f t="shared" si="30"/>
        <v>253</v>
      </c>
      <c r="B246">
        <v>31962</v>
      </c>
      <c r="C246">
        <f t="shared" si="31"/>
        <v>7.8276803115083179E-4</v>
      </c>
      <c r="D246">
        <f t="shared" si="32"/>
        <v>30597.484706286286</v>
      </c>
      <c r="E246">
        <f t="shared" si="33"/>
        <v>1364.5152937137136</v>
      </c>
      <c r="F246">
        <f t="shared" si="34"/>
        <v>1861901.986778622</v>
      </c>
      <c r="G246">
        <f t="shared" si="35"/>
        <v>1364.5152937137136</v>
      </c>
      <c r="H246">
        <v>446</v>
      </c>
      <c r="I246" s="2">
        <v>44812</v>
      </c>
      <c r="J246">
        <f t="shared" si="36"/>
        <v>1.044595668788205</v>
      </c>
      <c r="K246">
        <f t="shared" si="37"/>
        <v>4.2691799440389012E-2</v>
      </c>
      <c r="L246">
        <f t="shared" si="38"/>
        <v>42530.503741737935</v>
      </c>
      <c r="M246">
        <f t="shared" si="39"/>
        <v>18664.465670834634</v>
      </c>
    </row>
    <row r="247" spans="1:13" x14ac:dyDescent="0.3">
      <c r="A247">
        <f t="shared" si="30"/>
        <v>254</v>
      </c>
      <c r="B247">
        <v>32172</v>
      </c>
      <c r="C247">
        <f t="shared" si="31"/>
        <v>7.7743243458385598E-4</v>
      </c>
      <c r="D247">
        <f t="shared" si="32"/>
        <v>30388.922491351506</v>
      </c>
      <c r="E247">
        <f t="shared" si="33"/>
        <v>1783.0775086484937</v>
      </c>
      <c r="F247">
        <f t="shared" si="34"/>
        <v>3179365.4018481192</v>
      </c>
      <c r="G247">
        <f t="shared" si="35"/>
        <v>1783.0775086484937</v>
      </c>
      <c r="H247">
        <v>447</v>
      </c>
      <c r="I247" s="2">
        <v>44813</v>
      </c>
      <c r="J247">
        <f t="shared" si="36"/>
        <v>1.0586752461906455</v>
      </c>
      <c r="K247">
        <f t="shared" si="37"/>
        <v>5.5423272057953922E-2</v>
      </c>
      <c r="L247">
        <f t="shared" si="38"/>
        <v>42240.602262978588</v>
      </c>
      <c r="M247">
        <f t="shared" si="39"/>
        <v>18537.242719724418</v>
      </c>
    </row>
    <row r="248" spans="1:13" x14ac:dyDescent="0.3">
      <c r="A248">
        <f t="shared" si="30"/>
        <v>255</v>
      </c>
      <c r="B248">
        <v>29237</v>
      </c>
      <c r="C248">
        <f t="shared" si="31"/>
        <v>7.7215093525868819E-4</v>
      </c>
      <c r="D248">
        <f t="shared" si="32"/>
        <v>30182.474874181324</v>
      </c>
      <c r="E248">
        <f t="shared" si="33"/>
        <v>945.47487418132368</v>
      </c>
      <c r="F248">
        <f t="shared" si="34"/>
        <v>893922.73770818987</v>
      </c>
      <c r="G248">
        <f t="shared" si="35"/>
        <v>-945.47487418132368</v>
      </c>
      <c r="H248">
        <v>448</v>
      </c>
      <c r="I248" s="2">
        <v>44814</v>
      </c>
      <c r="J248">
        <f t="shared" si="36"/>
        <v>0.96867470682498269</v>
      </c>
      <c r="K248">
        <f t="shared" si="37"/>
        <v>-3.2338299900171827E-2</v>
      </c>
      <c r="L248">
        <f t="shared" si="38"/>
        <v>41953.640075112038</v>
      </c>
      <c r="M248">
        <f t="shared" si="39"/>
        <v>18411.309673250606</v>
      </c>
    </row>
    <row r="249" spans="1:13" x14ac:dyDescent="0.3">
      <c r="A249">
        <f t="shared" si="30"/>
        <v>256</v>
      </c>
      <c r="B249">
        <v>27887</v>
      </c>
      <c r="C249">
        <f t="shared" si="31"/>
        <v>7.6692280942493448E-4</v>
      </c>
      <c r="D249">
        <f t="shared" si="32"/>
        <v>29978.113564221294</v>
      </c>
      <c r="E249">
        <f t="shared" si="33"/>
        <v>2091.1135642212939</v>
      </c>
      <c r="F249">
        <f t="shared" si="34"/>
        <v>4372755.9384702835</v>
      </c>
      <c r="G249">
        <f t="shared" si="35"/>
        <v>-2091.1135642212939</v>
      </c>
      <c r="H249">
        <v>449</v>
      </c>
      <c r="I249" s="2">
        <v>44815</v>
      </c>
      <c r="J249">
        <f t="shared" si="36"/>
        <v>0.93024532515224623</v>
      </c>
      <c r="K249">
        <f t="shared" si="37"/>
        <v>-7.4985246323422877E-2</v>
      </c>
      <c r="L249">
        <f t="shared" si="38"/>
        <v>41669.577854267598</v>
      </c>
      <c r="M249">
        <f t="shared" si="39"/>
        <v>18286.64927417499</v>
      </c>
    </row>
    <row r="250" spans="1:13" x14ac:dyDescent="0.3">
      <c r="A250">
        <f t="shared" si="30"/>
        <v>257</v>
      </c>
      <c r="B250">
        <v>29147</v>
      </c>
      <c r="C250">
        <f t="shared" si="31"/>
        <v>7.6174734528929445E-4</v>
      </c>
      <c r="D250">
        <f t="shared" si="32"/>
        <v>29775.810738305725</v>
      </c>
      <c r="E250">
        <f t="shared" si="33"/>
        <v>628.81073830572495</v>
      </c>
      <c r="F250">
        <f t="shared" si="34"/>
        <v>395402.94460859091</v>
      </c>
      <c r="G250">
        <f t="shared" si="35"/>
        <v>-628.81073830572495</v>
      </c>
      <c r="H250">
        <v>450</v>
      </c>
      <c r="I250" s="2">
        <v>44816</v>
      </c>
      <c r="J250">
        <f t="shared" si="36"/>
        <v>0.97888182646537381</v>
      </c>
      <c r="K250">
        <f t="shared" si="37"/>
        <v>-2.1573772199736677E-2</v>
      </c>
      <c r="L250">
        <f t="shared" si="38"/>
        <v>41388.376926244957</v>
      </c>
      <c r="M250">
        <f t="shared" si="39"/>
        <v>18163.244550366493</v>
      </c>
    </row>
    <row r="251" spans="1:13" x14ac:dyDescent="0.3">
      <c r="A251">
        <f t="shared" si="30"/>
        <v>258</v>
      </c>
      <c r="B251">
        <v>29497</v>
      </c>
      <c r="C251">
        <f t="shared" si="31"/>
        <v>7.566238427818519E-4</v>
      </c>
      <c r="D251">
        <f t="shared" si="32"/>
        <v>29575.539031522279</v>
      </c>
      <c r="E251">
        <f t="shared" si="33"/>
        <v>78.539031522279402</v>
      </c>
      <c r="F251">
        <f t="shared" si="34"/>
        <v>6168.3794724575973</v>
      </c>
      <c r="G251">
        <f t="shared" si="35"/>
        <v>-78.539031522279402</v>
      </c>
      <c r="H251">
        <v>451</v>
      </c>
      <c r="I251" s="2">
        <v>44817</v>
      </c>
      <c r="J251">
        <f t="shared" si="36"/>
        <v>0.99734445984438114</v>
      </c>
      <c r="K251">
        <f t="shared" si="37"/>
        <v>-2.6626108255849543E-3</v>
      </c>
      <c r="L251">
        <f t="shared" si="38"/>
        <v>41109.999253815964</v>
      </c>
      <c r="M251">
        <f t="shared" si="39"/>
        <v>18041.078809228591</v>
      </c>
    </row>
    <row r="252" spans="1:13" x14ac:dyDescent="0.3">
      <c r="A252">
        <f t="shared" si="30"/>
        <v>259</v>
      </c>
      <c r="B252">
        <v>32142</v>
      </c>
      <c r="C252">
        <f t="shared" si="31"/>
        <v>7.5155161332761031E-4</v>
      </c>
      <c r="D252">
        <f t="shared" si="32"/>
        <v>29377.271528281559</v>
      </c>
      <c r="E252">
        <f t="shared" si="33"/>
        <v>2764.7284717184411</v>
      </c>
      <c r="F252">
        <f t="shared" si="34"/>
        <v>7643723.5223305868</v>
      </c>
      <c r="G252">
        <f t="shared" si="35"/>
        <v>2764.7284717184411</v>
      </c>
      <c r="H252">
        <v>452</v>
      </c>
      <c r="I252" s="2">
        <v>44818</v>
      </c>
      <c r="J252">
        <f t="shared" si="36"/>
        <v>1.0941111385738063</v>
      </c>
      <c r="K252">
        <f t="shared" si="37"/>
        <v>8.6016068437509835E-2</v>
      </c>
      <c r="L252">
        <f t="shared" si="38"/>
        <v>40834.407424311365</v>
      </c>
      <c r="M252">
        <f t="shared" si="39"/>
        <v>17920.135632251749</v>
      </c>
    </row>
    <row r="253" spans="1:13" x14ac:dyDescent="0.3">
      <c r="A253">
        <f t="shared" si="30"/>
        <v>260</v>
      </c>
      <c r="B253">
        <v>33344</v>
      </c>
      <c r="C253">
        <f t="shared" si="31"/>
        <v>7.4652997962313208E-4</v>
      </c>
      <c r="D253">
        <f t="shared" si="32"/>
        <v>29180.981753586177</v>
      </c>
      <c r="E253">
        <f t="shared" si="33"/>
        <v>4163.0182464138234</v>
      </c>
      <c r="F253">
        <f t="shared" si="34"/>
        <v>17330720.919974424</v>
      </c>
      <c r="G253">
        <f t="shared" si="35"/>
        <v>4163.0182464138234</v>
      </c>
      <c r="H253">
        <v>453</v>
      </c>
      <c r="I253" s="2">
        <v>44819</v>
      </c>
      <c r="J253">
        <f t="shared" si="36"/>
        <v>1.1426620352107315</v>
      </c>
      <c r="K253">
        <f t="shared" si="37"/>
        <v>0.12485059520195008</v>
      </c>
      <c r="L253">
        <f t="shared" si="38"/>
        <v>40561.564637484786</v>
      </c>
      <c r="M253">
        <f t="shared" si="39"/>
        <v>17800.398869687568</v>
      </c>
    </row>
    <row r="254" spans="1:13" x14ac:dyDescent="0.3">
      <c r="A254">
        <f t="shared" si="30"/>
        <v>261</v>
      </c>
      <c r="B254">
        <v>37309</v>
      </c>
      <c r="C254">
        <f t="shared" si="31"/>
        <v>7.4155827541816171E-4</v>
      </c>
      <c r="D254">
        <f t="shared" si="32"/>
        <v>28986.643664494684</v>
      </c>
      <c r="E254">
        <f t="shared" si="33"/>
        <v>8322.3563355053157</v>
      </c>
      <c r="F254">
        <f t="shared" si="34"/>
        <v>69261614.975125462</v>
      </c>
      <c r="G254">
        <f t="shared" si="35"/>
        <v>8322.3563355053157</v>
      </c>
      <c r="H254">
        <v>454</v>
      </c>
      <c r="I254" s="2">
        <v>44820</v>
      </c>
      <c r="J254">
        <f t="shared" si="36"/>
        <v>1.2871100370167812</v>
      </c>
      <c r="K254">
        <f t="shared" si="37"/>
        <v>0.22306564999076137</v>
      </c>
      <c r="L254">
        <f t="shared" si="38"/>
        <v>40291.434693647607</v>
      </c>
      <c r="M254">
        <f t="shared" si="39"/>
        <v>17681.852635341758</v>
      </c>
    </row>
    <row r="255" spans="1:13" x14ac:dyDescent="0.3">
      <c r="A255">
        <f t="shared" si="30"/>
        <v>262</v>
      </c>
      <c r="B255">
        <v>33418</v>
      </c>
      <c r="C255">
        <f t="shared" si="31"/>
        <v>7.3663584530210319E-4</v>
      </c>
      <c r="D255">
        <f t="shared" si="32"/>
        <v>28794.231641775223</v>
      </c>
      <c r="E255">
        <f t="shared" si="33"/>
        <v>4623.7683582247773</v>
      </c>
      <c r="F255">
        <f t="shared" si="34"/>
        <v>21379233.830520652</v>
      </c>
      <c r="G255">
        <f t="shared" si="35"/>
        <v>4623.7683582247773</v>
      </c>
      <c r="H255">
        <v>455</v>
      </c>
      <c r="I255" s="2">
        <v>44821</v>
      </c>
      <c r="J255">
        <f t="shared" si="36"/>
        <v>1.1605796749761688</v>
      </c>
      <c r="K255">
        <f t="shared" si="37"/>
        <v>0.13836161225162419</v>
      </c>
      <c r="L255">
        <f t="shared" si="38"/>
        <v>40023.981982067555</v>
      </c>
      <c r="M255">
        <f t="shared" si="39"/>
        <v>17564.481301482887</v>
      </c>
    </row>
    <row r="256" spans="1:13" x14ac:dyDescent="0.3">
      <c r="A256">
        <f t="shared" si="30"/>
        <v>263</v>
      </c>
      <c r="B256">
        <v>33102</v>
      </c>
      <c r="C256">
        <f t="shared" si="31"/>
        <v>7.3176204449523557E-4</v>
      </c>
      <c r="D256">
        <f t="shared" si="32"/>
        <v>28603.720481744363</v>
      </c>
      <c r="E256">
        <f t="shared" si="33"/>
        <v>4498.2795182556365</v>
      </c>
      <c r="F256">
        <f t="shared" si="34"/>
        <v>20234518.624358162</v>
      </c>
      <c r="G256">
        <f t="shared" si="35"/>
        <v>4498.2795182556365</v>
      </c>
      <c r="H256">
        <v>456</v>
      </c>
      <c r="I256" s="2">
        <v>44822</v>
      </c>
      <c r="J256">
        <f t="shared" si="36"/>
        <v>1.1572620429264282</v>
      </c>
      <c r="K256">
        <f t="shared" si="37"/>
        <v>0.13589147236588836</v>
      </c>
      <c r="L256">
        <f t="shared" si="38"/>
        <v>39759.171469624664</v>
      </c>
      <c r="M256">
        <f t="shared" si="39"/>
        <v>17448.26949386406</v>
      </c>
    </row>
    <row r="257" spans="1:13" x14ac:dyDescent="0.3">
      <c r="A257">
        <f t="shared" si="30"/>
        <v>264</v>
      </c>
      <c r="B257">
        <v>35050</v>
      </c>
      <c r="C257">
        <f t="shared" si="31"/>
        <v>7.2693623864454235E-4</v>
      </c>
      <c r="D257">
        <f t="shared" si="32"/>
        <v>28415.085388286334</v>
      </c>
      <c r="E257">
        <f t="shared" si="33"/>
        <v>6634.9146117136661</v>
      </c>
      <c r="F257">
        <f t="shared" si="34"/>
        <v>44022091.904731512</v>
      </c>
      <c r="G257">
        <f t="shared" si="35"/>
        <v>6634.9146117136661</v>
      </c>
      <c r="H257">
        <v>457</v>
      </c>
      <c r="I257" s="2">
        <v>44823</v>
      </c>
      <c r="J257">
        <f t="shared" si="36"/>
        <v>1.2334997245670358</v>
      </c>
      <c r="K257">
        <f t="shared" si="37"/>
        <v>0.18929856238840703</v>
      </c>
      <c r="L257">
        <f t="shared" si="38"/>
        <v>39496.968689718</v>
      </c>
      <c r="M257">
        <f t="shared" si="39"/>
        <v>17333.202086854664</v>
      </c>
    </row>
    <row r="258" spans="1:13" x14ac:dyDescent="0.3">
      <c r="A258">
        <f t="shared" ref="A258:A321" si="40">H258-$P$11</f>
        <v>265</v>
      </c>
      <c r="B258">
        <v>31277</v>
      </c>
      <c r="C258">
        <f t="shared" ref="C258:C321" si="41">($R$4/$R$5)*((A258/$R$5)^(-$R$4-1))*EXP(-((A258/$R$5)^(-$R$4)))</f>
        <v>7.2215780362404802E-4</v>
      </c>
      <c r="D258">
        <f t="shared" ref="D258:D321" si="42">C258*O$2</f>
        <v>28228.301965048417</v>
      </c>
      <c r="E258">
        <f t="shared" ref="E258:E321" si="43">ABS(B258-D258)</f>
        <v>3048.6980349515834</v>
      </c>
      <c r="F258">
        <f t="shared" ref="F258:F321" si="44">E258*E258</f>
        <v>9294559.7083176468</v>
      </c>
      <c r="G258">
        <f t="shared" ref="G258:G321" si="45">B258-D258</f>
        <v>3048.6980349515834</v>
      </c>
      <c r="H258">
        <v>458</v>
      </c>
      <c r="I258" s="2">
        <v>44824</v>
      </c>
      <c r="J258">
        <f t="shared" ref="J258:J321" si="46">B258/D258</f>
        <v>1.1080014674182814</v>
      </c>
      <c r="K258">
        <f t="shared" si="37"/>
        <v>9.7474119479220619E-2</v>
      </c>
      <c r="L258">
        <f t="shared" si="38"/>
        <v>39237.339731417298</v>
      </c>
      <c r="M258">
        <f t="shared" si="39"/>
        <v>17219.264198679535</v>
      </c>
    </row>
    <row r="259" spans="1:13" x14ac:dyDescent="0.3">
      <c r="A259">
        <f t="shared" si="40"/>
        <v>266</v>
      </c>
      <c r="B259">
        <v>31976</v>
      </c>
      <c r="C259">
        <f t="shared" si="41"/>
        <v>7.1742612533954339E-4</v>
      </c>
      <c r="D259">
        <f t="shared" si="42"/>
        <v>28043.346207807866</v>
      </c>
      <c r="E259">
        <f t="shared" si="43"/>
        <v>3932.6537921921336</v>
      </c>
      <c r="F259">
        <f t="shared" si="44"/>
        <v>15465765.84924317</v>
      </c>
      <c r="G259">
        <f t="shared" si="45"/>
        <v>3932.6537921921336</v>
      </c>
      <c r="H259">
        <v>459</v>
      </c>
      <c r="I259" s="2">
        <v>44825</v>
      </c>
      <c r="J259">
        <f t="shared" si="46"/>
        <v>1.1402348265806168</v>
      </c>
      <c r="K259">
        <f t="shared" ref="K259:K322" si="47">(B259-D259)/B259</f>
        <v>0.12298767175982404</v>
      </c>
      <c r="L259">
        <f t="shared" ref="L259:L322" si="48">1.39*D259</f>
        <v>38980.251228852932</v>
      </c>
      <c r="M259">
        <f t="shared" ref="M259:M322" si="49">0.61*D259</f>
        <v>17106.441186762797</v>
      </c>
    </row>
    <row r="260" spans="1:13" x14ac:dyDescent="0.3">
      <c r="A260">
        <f t="shared" si="40"/>
        <v>267</v>
      </c>
      <c r="B260">
        <v>34455</v>
      </c>
      <c r="C260">
        <f t="shared" si="41"/>
        <v>7.1274059953759655E-4</v>
      </c>
      <c r="D260">
        <f t="shared" si="42"/>
        <v>27860.194497006389</v>
      </c>
      <c r="E260">
        <f t="shared" si="43"/>
        <v>6594.8055029936113</v>
      </c>
      <c r="F260">
        <f t="shared" si="44"/>
        <v>43491459.622314818</v>
      </c>
      <c r="G260">
        <f t="shared" si="45"/>
        <v>6594.8055029936113</v>
      </c>
      <c r="H260">
        <v>460</v>
      </c>
      <c r="I260" s="2">
        <v>44826</v>
      </c>
      <c r="J260">
        <f t="shared" si="46"/>
        <v>1.2367106770809597</v>
      </c>
      <c r="K260">
        <f t="shared" si="47"/>
        <v>0.19140343935549589</v>
      </c>
      <c r="L260">
        <f t="shared" si="48"/>
        <v>38725.670350838875</v>
      </c>
      <c r="M260">
        <f t="shared" si="49"/>
        <v>16994.718643173896</v>
      </c>
    </row>
    <row r="261" spans="1:13" x14ac:dyDescent="0.3">
      <c r="A261">
        <f t="shared" si="40"/>
        <v>268</v>
      </c>
      <c r="B261">
        <v>31509</v>
      </c>
      <c r="C261">
        <f t="shared" si="41"/>
        <v>7.0810063161874063E-4</v>
      </c>
      <c r="D261">
        <f t="shared" si="42"/>
        <v>27678.823590447872</v>
      </c>
      <c r="E261">
        <f t="shared" si="43"/>
        <v>3830.1764095521285</v>
      </c>
      <c r="F261">
        <f t="shared" si="44"/>
        <v>14670251.328289634</v>
      </c>
      <c r="G261">
        <f t="shared" si="45"/>
        <v>3830.1764095521285</v>
      </c>
      <c r="H261">
        <v>461</v>
      </c>
      <c r="I261" s="2">
        <v>44827</v>
      </c>
      <c r="J261">
        <f t="shared" si="46"/>
        <v>1.1383793063688568</v>
      </c>
      <c r="K261">
        <f t="shared" si="47"/>
        <v>0.12155817098454817</v>
      </c>
      <c r="L261">
        <f t="shared" si="48"/>
        <v>38473.564790722536</v>
      </c>
      <c r="M261">
        <f t="shared" si="49"/>
        <v>16884.0823901732</v>
      </c>
    </row>
    <row r="262" spans="1:13" x14ac:dyDescent="0.3">
      <c r="A262">
        <f t="shared" si="40"/>
        <v>269</v>
      </c>
      <c r="B262">
        <v>32777</v>
      </c>
      <c r="C262">
        <f t="shared" si="41"/>
        <v>7.0350563645473526E-4</v>
      </c>
      <c r="D262">
        <f t="shared" si="42"/>
        <v>27499.210616155335</v>
      </c>
      <c r="E262">
        <f t="shared" si="43"/>
        <v>5277.7893838446653</v>
      </c>
      <c r="F262">
        <f t="shared" si="44"/>
        <v>27855060.780223452</v>
      </c>
      <c r="G262">
        <f t="shared" si="45"/>
        <v>5277.7893838446653</v>
      </c>
      <c r="H262">
        <v>462</v>
      </c>
      <c r="I262" s="2">
        <v>44828</v>
      </c>
      <c r="J262">
        <f t="shared" si="46"/>
        <v>1.1919251231431367</v>
      </c>
      <c r="K262">
        <f t="shared" si="47"/>
        <v>0.16102112407617125</v>
      </c>
      <c r="L262">
        <f t="shared" si="48"/>
        <v>38223.902756455915</v>
      </c>
      <c r="M262">
        <f t="shared" si="49"/>
        <v>16774.518475854755</v>
      </c>
    </row>
    <row r="263" spans="1:13" x14ac:dyDescent="0.3">
      <c r="A263">
        <f t="shared" si="40"/>
        <v>270</v>
      </c>
      <c r="B263">
        <v>28994</v>
      </c>
      <c r="C263">
        <f t="shared" si="41"/>
        <v>6.9895503820980893E-4</v>
      </c>
      <c r="D263">
        <f t="shared" si="42"/>
        <v>27321.333065383518</v>
      </c>
      <c r="E263">
        <f t="shared" si="43"/>
        <v>1672.6669346164817</v>
      </c>
      <c r="F263">
        <f t="shared" si="44"/>
        <v>2797814.6741592977</v>
      </c>
      <c r="G263">
        <f t="shared" si="45"/>
        <v>1672.6669346164817</v>
      </c>
      <c r="H263">
        <v>463</v>
      </c>
      <c r="I263" s="2">
        <v>44829</v>
      </c>
      <c r="J263">
        <f t="shared" si="46"/>
        <v>1.0612220103101695</v>
      </c>
      <c r="K263">
        <f t="shared" si="47"/>
        <v>5.7690106043197964E-2</v>
      </c>
      <c r="L263">
        <f t="shared" si="48"/>
        <v>37976.65296088309</v>
      </c>
      <c r="M263">
        <f t="shared" si="49"/>
        <v>16666.013169883947</v>
      </c>
    </row>
    <row r="264" spans="1:13" x14ac:dyDescent="0.3">
      <c r="A264">
        <f t="shared" si="40"/>
        <v>271</v>
      </c>
      <c r="B264">
        <v>31706</v>
      </c>
      <c r="C264">
        <f t="shared" si="41"/>
        <v>6.9444827016577329E-4</v>
      </c>
      <c r="D264">
        <f t="shared" si="42"/>
        <v>27145.168785782796</v>
      </c>
      <c r="E264">
        <f t="shared" si="43"/>
        <v>4560.8312142172035</v>
      </c>
      <c r="F264">
        <f t="shared" si="44"/>
        <v>20801181.364577971</v>
      </c>
      <c r="G264">
        <f t="shared" si="45"/>
        <v>4560.8312142172035</v>
      </c>
      <c r="H264">
        <v>464</v>
      </c>
      <c r="I264" s="2">
        <v>44830</v>
      </c>
      <c r="J264">
        <f t="shared" si="46"/>
        <v>1.1680163144391986</v>
      </c>
      <c r="K264">
        <f t="shared" si="47"/>
        <v>0.14384757503996731</v>
      </c>
      <c r="L264">
        <f t="shared" si="48"/>
        <v>37731.784612238087</v>
      </c>
      <c r="M264">
        <f t="shared" si="49"/>
        <v>16558.552959327506</v>
      </c>
    </row>
    <row r="265" spans="1:13" x14ac:dyDescent="0.3">
      <c r="A265">
        <f t="shared" si="40"/>
        <v>272</v>
      </c>
      <c r="B265">
        <v>30985</v>
      </c>
      <c r="C265">
        <f t="shared" si="41"/>
        <v>6.8998477455092734E-4</v>
      </c>
      <c r="D265">
        <f t="shared" si="42"/>
        <v>26970.695974711252</v>
      </c>
      <c r="E265">
        <f t="shared" si="43"/>
        <v>4014.3040252887477</v>
      </c>
      <c r="F265">
        <f t="shared" si="44"/>
        <v>16114636.807449443</v>
      </c>
      <c r="G265">
        <f t="shared" si="45"/>
        <v>4014.3040252887477</v>
      </c>
      <c r="H265">
        <v>465</v>
      </c>
      <c r="I265" s="2">
        <v>44831</v>
      </c>
      <c r="J265">
        <f t="shared" si="46"/>
        <v>1.1488394674372775</v>
      </c>
      <c r="K265">
        <f t="shared" si="47"/>
        <v>0.12955636679970139</v>
      </c>
      <c r="L265">
        <f t="shared" si="48"/>
        <v>37489.267404848637</v>
      </c>
      <c r="M265">
        <f t="shared" si="49"/>
        <v>16452.124544573864</v>
      </c>
    </row>
    <row r="266" spans="1:13" x14ac:dyDescent="0.3">
      <c r="A266">
        <f t="shared" si="40"/>
        <v>273</v>
      </c>
      <c r="B266">
        <v>31355</v>
      </c>
      <c r="C266">
        <f t="shared" si="41"/>
        <v>6.8556400237264879E-4</v>
      </c>
      <c r="D266">
        <f t="shared" si="42"/>
        <v>26797.893172690856</v>
      </c>
      <c r="E266">
        <f t="shared" si="43"/>
        <v>4557.1068273091441</v>
      </c>
      <c r="F266">
        <f t="shared" si="44"/>
        <v>20767222.635507613</v>
      </c>
      <c r="G266">
        <f t="shared" si="45"/>
        <v>4557.1068273091441</v>
      </c>
      <c r="H266">
        <v>466</v>
      </c>
      <c r="I266" s="2">
        <v>44832</v>
      </c>
      <c r="J266">
        <f t="shared" si="46"/>
        <v>1.1700546680271564</v>
      </c>
      <c r="K266">
        <f t="shared" si="47"/>
        <v>0.14533907916788852</v>
      </c>
      <c r="L266">
        <f t="shared" si="48"/>
        <v>37249.071510040289</v>
      </c>
      <c r="M266">
        <f t="shared" si="49"/>
        <v>16346.714835341421</v>
      </c>
    </row>
    <row r="267" spans="1:13" x14ac:dyDescent="0.3">
      <c r="A267">
        <f t="shared" si="40"/>
        <v>274</v>
      </c>
      <c r="B267">
        <v>30477</v>
      </c>
      <c r="C267">
        <f t="shared" si="41"/>
        <v>6.8118541325359319E-4</v>
      </c>
      <c r="D267">
        <f t="shared" si="42"/>
        <v>26626.73925700469</v>
      </c>
      <c r="E267">
        <f t="shared" si="43"/>
        <v>3850.2607429953096</v>
      </c>
      <c r="F267">
        <f t="shared" si="44"/>
        <v>14824507.789050793</v>
      </c>
      <c r="G267">
        <f t="shared" si="45"/>
        <v>3850.2607429953096</v>
      </c>
      <c r="H267">
        <v>467</v>
      </c>
      <c r="I267" s="2">
        <v>44833</v>
      </c>
      <c r="J267">
        <f t="shared" si="46"/>
        <v>1.1446012861669654</v>
      </c>
      <c r="K267">
        <f t="shared" si="47"/>
        <v>0.12633332490059093</v>
      </c>
      <c r="L267">
        <f t="shared" si="48"/>
        <v>37011.167567236516</v>
      </c>
      <c r="M267">
        <f t="shared" si="49"/>
        <v>16242.310946772861</v>
      </c>
    </row>
    <row r="268" spans="1:13" x14ac:dyDescent="0.3">
      <c r="A268">
        <f t="shared" si="40"/>
        <v>275</v>
      </c>
      <c r="B268">
        <v>31223</v>
      </c>
      <c r="C268">
        <f t="shared" si="41"/>
        <v>6.7684847527140239E-4</v>
      </c>
      <c r="D268">
        <f t="shared" si="42"/>
        <v>26457.213435431342</v>
      </c>
      <c r="E268">
        <f t="shared" si="43"/>
        <v>4765.7865645686579</v>
      </c>
      <c r="F268">
        <f t="shared" si="44"/>
        <v>22712721.57902313</v>
      </c>
      <c r="G268">
        <f t="shared" si="45"/>
        <v>4765.7865645686579</v>
      </c>
      <c r="H268">
        <v>468</v>
      </c>
      <c r="I268" s="2">
        <v>44834</v>
      </c>
      <c r="J268">
        <f t="shared" si="46"/>
        <v>1.180131841027005</v>
      </c>
      <c r="K268">
        <f t="shared" si="47"/>
        <v>0.15263704847608039</v>
      </c>
      <c r="L268">
        <f t="shared" si="48"/>
        <v>36775.526675249566</v>
      </c>
      <c r="M268">
        <f t="shared" si="49"/>
        <v>16138.900195613118</v>
      </c>
    </row>
    <row r="269" spans="1:13" x14ac:dyDescent="0.3">
      <c r="A269">
        <f t="shared" si="40"/>
        <v>276</v>
      </c>
      <c r="B269">
        <v>28202</v>
      </c>
      <c r="C269">
        <f t="shared" si="41"/>
        <v>6.7255266480185005E-4</v>
      </c>
      <c r="D269">
        <f t="shared" si="42"/>
        <v>26289.29524011365</v>
      </c>
      <c r="E269">
        <f t="shared" si="43"/>
        <v>1912.7047598863501</v>
      </c>
      <c r="F269">
        <f t="shared" si="44"/>
        <v>3658439.4984919</v>
      </c>
      <c r="G269">
        <f t="shared" si="45"/>
        <v>1912.7047598863501</v>
      </c>
      <c r="H269">
        <v>469</v>
      </c>
      <c r="I269" s="2">
        <v>44835</v>
      </c>
      <c r="J269">
        <f t="shared" si="46"/>
        <v>1.072756030255533</v>
      </c>
      <c r="K269">
        <f t="shared" si="47"/>
        <v>6.7821599882503011E-2</v>
      </c>
      <c r="L269">
        <f t="shared" si="48"/>
        <v>36542.120383757974</v>
      </c>
      <c r="M269">
        <f t="shared" si="49"/>
        <v>16036.470096469326</v>
      </c>
    </row>
    <row r="270" spans="1:13" x14ac:dyDescent="0.3">
      <c r="A270">
        <f t="shared" si="40"/>
        <v>277</v>
      </c>
      <c r="B270">
        <v>30088</v>
      </c>
      <c r="C270">
        <f t="shared" si="41"/>
        <v>6.6829746636532991E-4</v>
      </c>
      <c r="D270">
        <f t="shared" si="42"/>
        <v>26122.964521558089</v>
      </c>
      <c r="E270">
        <f t="shared" si="43"/>
        <v>3965.0354784419105</v>
      </c>
      <c r="F270">
        <f t="shared" si="44"/>
        <v>15721506.34530307</v>
      </c>
      <c r="G270">
        <f t="shared" si="45"/>
        <v>3965.0354784419105</v>
      </c>
      <c r="H270">
        <v>470</v>
      </c>
      <c r="I270" s="2">
        <v>44836</v>
      </c>
      <c r="J270">
        <f t="shared" si="46"/>
        <v>1.1517835188716712</v>
      </c>
      <c r="K270">
        <f t="shared" si="47"/>
        <v>0.13178129082830067</v>
      </c>
      <c r="L270">
        <f t="shared" si="48"/>
        <v>36310.920684965742</v>
      </c>
      <c r="M270">
        <f t="shared" si="49"/>
        <v>15935.008358150435</v>
      </c>
    </row>
    <row r="271" spans="1:13" x14ac:dyDescent="0.3">
      <c r="A271">
        <f t="shared" si="40"/>
        <v>278</v>
      </c>
      <c r="B271">
        <v>32288</v>
      </c>
      <c r="C271">
        <f t="shared" si="41"/>
        <v>6.6408237247661615E-4</v>
      </c>
      <c r="D271">
        <f t="shared" si="42"/>
        <v>25958.201442762107</v>
      </c>
      <c r="E271">
        <f t="shared" si="43"/>
        <v>6329.798557237893</v>
      </c>
      <c r="F271">
        <f t="shared" si="44"/>
        <v>40066349.77521091</v>
      </c>
      <c r="G271">
        <f t="shared" si="45"/>
        <v>6329.798557237893</v>
      </c>
      <c r="H271">
        <v>471</v>
      </c>
      <c r="I271" s="2">
        <v>44837</v>
      </c>
      <c r="J271">
        <f t="shared" si="46"/>
        <v>1.2438458061586091</v>
      </c>
      <c r="K271">
        <f t="shared" si="47"/>
        <v>0.19604182845756607</v>
      </c>
      <c r="L271">
        <f t="shared" si="48"/>
        <v>36081.900005439325</v>
      </c>
      <c r="M271">
        <f t="shared" si="49"/>
        <v>15834.502880084885</v>
      </c>
    </row>
    <row r="272" spans="1:13" x14ac:dyDescent="0.3">
      <c r="A272">
        <f t="shared" si="40"/>
        <v>279</v>
      </c>
      <c r="B272">
        <v>32014</v>
      </c>
      <c r="C272">
        <f t="shared" si="41"/>
        <v>6.5990688349780913E-4</v>
      </c>
      <c r="D272">
        <f t="shared" si="42"/>
        <v>25794.986473465928</v>
      </c>
      <c r="E272">
        <f t="shared" si="43"/>
        <v>6219.0135265340723</v>
      </c>
      <c r="F272">
        <f t="shared" si="44"/>
        <v>38676129.243213758</v>
      </c>
      <c r="G272">
        <f t="shared" si="45"/>
        <v>6219.0135265340723</v>
      </c>
      <c r="H272">
        <v>472</v>
      </c>
      <c r="I272" s="2">
        <v>44838</v>
      </c>
      <c r="J272">
        <f t="shared" si="46"/>
        <v>1.2410938859352096</v>
      </c>
      <c r="K272">
        <f t="shared" si="47"/>
        <v>0.19425918431105368</v>
      </c>
      <c r="L272">
        <f t="shared" si="48"/>
        <v>35855.031198117635</v>
      </c>
      <c r="M272">
        <f t="shared" si="49"/>
        <v>15734.941748814215</v>
      </c>
    </row>
    <row r="273" spans="1:13" x14ac:dyDescent="0.3">
      <c r="A273">
        <f t="shared" si="40"/>
        <v>280</v>
      </c>
      <c r="B273">
        <v>30935</v>
      </c>
      <c r="C273">
        <f t="shared" si="41"/>
        <v>6.5577050749439944E-4</v>
      </c>
      <c r="D273">
        <f t="shared" si="42"/>
        <v>25633.300384526265</v>
      </c>
      <c r="E273">
        <f t="shared" si="43"/>
        <v>5301.6996154737353</v>
      </c>
      <c r="F273">
        <f t="shared" si="44"/>
        <v>28108018.812714353</v>
      </c>
      <c r="G273">
        <f t="shared" si="45"/>
        <v>5301.6996154737353</v>
      </c>
      <c r="H273">
        <v>473</v>
      </c>
      <c r="I273" s="2">
        <v>44839</v>
      </c>
      <c r="J273">
        <f t="shared" si="46"/>
        <v>1.2068285993587524</v>
      </c>
      <c r="K273">
        <f t="shared" si="47"/>
        <v>0.17138191742278117</v>
      </c>
      <c r="L273">
        <f t="shared" si="48"/>
        <v>35630.287534491508</v>
      </c>
      <c r="M273">
        <f t="shared" si="49"/>
        <v>15636.313234561021</v>
      </c>
    </row>
    <row r="274" spans="1:13" x14ac:dyDescent="0.3">
      <c r="A274">
        <f t="shared" si="40"/>
        <v>281</v>
      </c>
      <c r="B274">
        <v>32522</v>
      </c>
      <c r="C274">
        <f t="shared" si="41"/>
        <v>6.516727600943662E-4</v>
      </c>
      <c r="D274">
        <f t="shared" si="42"/>
        <v>25473.124242408649</v>
      </c>
      <c r="E274">
        <f t="shared" si="43"/>
        <v>7048.8757575913514</v>
      </c>
      <c r="F274">
        <f t="shared" si="44"/>
        <v>49686649.445959046</v>
      </c>
      <c r="G274">
        <f t="shared" si="45"/>
        <v>7048.8757575913514</v>
      </c>
      <c r="H274">
        <v>474</v>
      </c>
      <c r="I274" s="2">
        <v>44840</v>
      </c>
      <c r="J274">
        <f t="shared" si="46"/>
        <v>1.2767181477431853</v>
      </c>
      <c r="K274">
        <f t="shared" si="47"/>
        <v>0.21674176734491579</v>
      </c>
      <c r="L274">
        <f t="shared" si="48"/>
        <v>35407.642696948016</v>
      </c>
      <c r="M274">
        <f t="shared" si="49"/>
        <v>15538.605787869275</v>
      </c>
    </row>
    <row r="275" spans="1:13" x14ac:dyDescent="0.3">
      <c r="A275">
        <f t="shared" si="40"/>
        <v>282</v>
      </c>
      <c r="B275">
        <v>29026</v>
      </c>
      <c r="C275">
        <f t="shared" si="41"/>
        <v>6.476131643502462E-4</v>
      </c>
      <c r="D275">
        <f t="shared" si="42"/>
        <v>25314.439403795866</v>
      </c>
      <c r="E275">
        <f t="shared" si="43"/>
        <v>3711.5605962041336</v>
      </c>
      <c r="F275">
        <f t="shared" si="44"/>
        <v>13775682.059295183</v>
      </c>
      <c r="G275">
        <f t="shared" si="45"/>
        <v>3711.5605962041336</v>
      </c>
      <c r="H275">
        <v>475</v>
      </c>
      <c r="I275" s="2">
        <v>44841</v>
      </c>
      <c r="J275">
        <f t="shared" si="46"/>
        <v>1.1466183207536325</v>
      </c>
      <c r="K275">
        <f t="shared" si="47"/>
        <v>0.12787020589141232</v>
      </c>
      <c r="L275">
        <f t="shared" si="48"/>
        <v>35187.070771276252</v>
      </c>
      <c r="M275">
        <f t="shared" si="49"/>
        <v>15441.808036315479</v>
      </c>
    </row>
    <row r="276" spans="1:13" x14ac:dyDescent="0.3">
      <c r="A276">
        <f t="shared" si="40"/>
        <v>283</v>
      </c>
      <c r="B276">
        <v>26905</v>
      </c>
      <c r="C276">
        <f t="shared" si="41"/>
        <v>6.4359125060409932E-4</v>
      </c>
      <c r="D276">
        <f t="shared" si="42"/>
        <v>25157.227510309607</v>
      </c>
      <c r="E276">
        <f t="shared" si="43"/>
        <v>1747.7724896903928</v>
      </c>
      <c r="F276">
        <f t="shared" si="44"/>
        <v>3054708.6757185543</v>
      </c>
      <c r="G276">
        <f t="shared" si="45"/>
        <v>1747.7724896903928</v>
      </c>
      <c r="H276">
        <v>476</v>
      </c>
      <c r="I276" s="2">
        <v>44842</v>
      </c>
      <c r="J276">
        <f t="shared" si="46"/>
        <v>1.0694739708091499</v>
      </c>
      <c r="K276">
        <f t="shared" si="47"/>
        <v>6.4960880493974832E-2</v>
      </c>
      <c r="L276">
        <f t="shared" si="48"/>
        <v>34968.546239330353</v>
      </c>
      <c r="M276">
        <f t="shared" si="49"/>
        <v>15345.908781288859</v>
      </c>
    </row>
    <row r="277" spans="1:13" x14ac:dyDescent="0.3">
      <c r="A277">
        <f t="shared" si="40"/>
        <v>284</v>
      </c>
      <c r="B277">
        <v>28408</v>
      </c>
      <c r="C277">
        <f t="shared" si="41"/>
        <v>6.3960655635529877E-4</v>
      </c>
      <c r="D277">
        <f t="shared" si="42"/>
        <v>25001.470483342564</v>
      </c>
      <c r="E277">
        <f t="shared" si="43"/>
        <v>3406.529516657436</v>
      </c>
      <c r="F277">
        <f t="shared" si="44"/>
        <v>11604443.347858345</v>
      </c>
      <c r="G277">
        <f t="shared" si="45"/>
        <v>3406.529516657436</v>
      </c>
      <c r="H277">
        <v>477</v>
      </c>
      <c r="I277" s="2">
        <v>44843</v>
      </c>
      <c r="J277">
        <f t="shared" si="46"/>
        <v>1.1362531663458382</v>
      </c>
      <c r="K277">
        <f t="shared" si="47"/>
        <v>0.11991444370097987</v>
      </c>
      <c r="L277">
        <f t="shared" si="48"/>
        <v>34752.043971846164</v>
      </c>
      <c r="M277">
        <f t="shared" si="49"/>
        <v>15250.896994838964</v>
      </c>
    </row>
    <row r="278" spans="1:13" x14ac:dyDescent="0.3">
      <c r="A278">
        <f t="shared" si="40"/>
        <v>285</v>
      </c>
      <c r="B278">
        <v>26878</v>
      </c>
      <c r="C278">
        <f t="shared" si="41"/>
        <v>6.3565862613108859E-4</v>
      </c>
      <c r="D278">
        <f t="shared" si="42"/>
        <v>24847.150518998642</v>
      </c>
      <c r="E278">
        <f t="shared" si="43"/>
        <v>2030.8494810013581</v>
      </c>
      <c r="F278">
        <f t="shared" si="44"/>
        <v>4124349.6144834855</v>
      </c>
      <c r="G278">
        <f t="shared" si="45"/>
        <v>2030.8494810013581</v>
      </c>
      <c r="H278">
        <v>478</v>
      </c>
      <c r="I278" s="2">
        <v>44844</v>
      </c>
      <c r="J278">
        <f t="shared" si="46"/>
        <v>1.0817336973689811</v>
      </c>
      <c r="K278">
        <f t="shared" si="47"/>
        <v>7.5558057928467814E-2</v>
      </c>
      <c r="L278">
        <f t="shared" si="48"/>
        <v>34537.539221408108</v>
      </c>
      <c r="M278">
        <f t="shared" si="49"/>
        <v>15156.761816589171</v>
      </c>
    </row>
    <row r="279" spans="1:13" x14ac:dyDescent="0.3">
      <c r="A279">
        <f t="shared" si="40"/>
        <v>286</v>
      </c>
      <c r="B279">
        <v>28575</v>
      </c>
      <c r="C279">
        <f t="shared" si="41"/>
        <v>6.3174701135983299E-4</v>
      </c>
      <c r="D279">
        <f t="shared" si="42"/>
        <v>24694.250083138464</v>
      </c>
      <c r="E279">
        <f t="shared" si="43"/>
        <v>3880.7499168615359</v>
      </c>
      <c r="F279">
        <f t="shared" si="44"/>
        <v>15060219.917220818</v>
      </c>
      <c r="G279">
        <f t="shared" si="45"/>
        <v>3880.7499168615359</v>
      </c>
      <c r="H279">
        <v>479</v>
      </c>
      <c r="I279" s="2">
        <v>44845</v>
      </c>
      <c r="J279">
        <f t="shared" si="46"/>
        <v>1.1571519646798816</v>
      </c>
      <c r="K279">
        <f t="shared" si="47"/>
        <v>0.13580927093128733</v>
      </c>
      <c r="L279">
        <f t="shared" si="48"/>
        <v>34325.007615562463</v>
      </c>
      <c r="M279">
        <f t="shared" si="49"/>
        <v>15063.492550714464</v>
      </c>
    </row>
    <row r="280" spans="1:13" x14ac:dyDescent="0.3">
      <c r="A280">
        <f t="shared" si="40"/>
        <v>287</v>
      </c>
      <c r="B280">
        <v>29151</v>
      </c>
      <c r="C280">
        <f t="shared" si="41"/>
        <v>6.2787127024690201E-4</v>
      </c>
      <c r="D280">
        <f t="shared" si="42"/>
        <v>24542.75190652785</v>
      </c>
      <c r="E280">
        <f t="shared" si="43"/>
        <v>4608.2480934721498</v>
      </c>
      <c r="F280">
        <f t="shared" si="44"/>
        <v>21235950.490989704</v>
      </c>
      <c r="G280">
        <f t="shared" si="45"/>
        <v>4608.2480934721498</v>
      </c>
      <c r="H280">
        <v>480</v>
      </c>
      <c r="I280" s="2">
        <v>44846</v>
      </c>
      <c r="J280">
        <f t="shared" si="46"/>
        <v>1.1877641150846843</v>
      </c>
      <c r="K280">
        <f t="shared" si="47"/>
        <v>0.15808199010230009</v>
      </c>
      <c r="L280">
        <f t="shared" si="48"/>
        <v>34114.425150073708</v>
      </c>
      <c r="M280">
        <f t="shared" si="49"/>
        <v>14971.078662981989</v>
      </c>
    </row>
    <row r="281" spans="1:13" x14ac:dyDescent="0.3">
      <c r="A281">
        <f t="shared" si="40"/>
        <v>288</v>
      </c>
      <c r="B281">
        <v>27197</v>
      </c>
      <c r="C281">
        <f t="shared" si="41"/>
        <v>6.2403096765312692E-4</v>
      </c>
      <c r="D281">
        <f t="shared" si="42"/>
        <v>24392.638980086806</v>
      </c>
      <c r="E281">
        <f t="shared" si="43"/>
        <v>2804.3610199131945</v>
      </c>
      <c r="F281">
        <f t="shared" si="44"/>
        <v>7864440.7300085723</v>
      </c>
      <c r="G281">
        <f t="shared" si="45"/>
        <v>2804.3610199131945</v>
      </c>
      <c r="H281">
        <v>481</v>
      </c>
      <c r="I281" s="2">
        <v>44847</v>
      </c>
      <c r="J281">
        <f t="shared" si="46"/>
        <v>1.1149675122155731</v>
      </c>
      <c r="K281">
        <f t="shared" si="47"/>
        <v>0.10311288082925302</v>
      </c>
      <c r="L281">
        <f t="shared" si="48"/>
        <v>33905.768182320659</v>
      </c>
      <c r="M281">
        <f t="shared" si="49"/>
        <v>14879.509777852951</v>
      </c>
    </row>
    <row r="282" spans="1:13" x14ac:dyDescent="0.3">
      <c r="A282">
        <f t="shared" si="40"/>
        <v>289</v>
      </c>
      <c r="B282">
        <v>28906</v>
      </c>
      <c r="C282">
        <f t="shared" si="41"/>
        <v>6.2022567497577044E-4</v>
      </c>
      <c r="D282">
        <f t="shared" si="42"/>
        <v>24243.894550236782</v>
      </c>
      <c r="E282">
        <f t="shared" si="43"/>
        <v>4662.1054497632176</v>
      </c>
      <c r="F282">
        <f t="shared" si="44"/>
        <v>21735227.224711895</v>
      </c>
      <c r="G282">
        <f t="shared" si="45"/>
        <v>4662.1054497632176</v>
      </c>
      <c r="H282">
        <v>482</v>
      </c>
      <c r="I282" s="2">
        <v>44848</v>
      </c>
      <c r="J282">
        <f t="shared" si="46"/>
        <v>1.1923001867584713</v>
      </c>
      <c r="K282">
        <f t="shared" si="47"/>
        <v>0.16128504288947684</v>
      </c>
      <c r="L282">
        <f t="shared" si="48"/>
        <v>33699.013424829122</v>
      </c>
      <c r="M282">
        <f t="shared" si="49"/>
        <v>14788.775675644438</v>
      </c>
    </row>
    <row r="283" spans="1:13" x14ac:dyDescent="0.3">
      <c r="A283">
        <f t="shared" si="40"/>
        <v>290</v>
      </c>
      <c r="B283">
        <v>30403</v>
      </c>
      <c r="C283">
        <f t="shared" si="41"/>
        <v>6.1645497003194616E-4</v>
      </c>
      <c r="D283">
        <f t="shared" si="42"/>
        <v>24096.502114343661</v>
      </c>
      <c r="E283">
        <f t="shared" si="43"/>
        <v>6306.4978856563393</v>
      </c>
      <c r="F283">
        <f t="shared" si="44"/>
        <v>39771915.581787877</v>
      </c>
      <c r="G283">
        <f t="shared" si="45"/>
        <v>6306.4978856563393</v>
      </c>
      <c r="H283">
        <v>483</v>
      </c>
      <c r="I283" s="2">
        <v>44849</v>
      </c>
      <c r="J283">
        <f t="shared" si="46"/>
        <v>1.2617183961278073</v>
      </c>
      <c r="K283">
        <f t="shared" si="47"/>
        <v>0.20743011826649801</v>
      </c>
      <c r="L283">
        <f t="shared" si="48"/>
        <v>33494.137938937689</v>
      </c>
      <c r="M283">
        <f t="shared" si="49"/>
        <v>14698.866289749632</v>
      </c>
    </row>
    <row r="284" spans="1:13" x14ac:dyDescent="0.3">
      <c r="A284">
        <f t="shared" si="40"/>
        <v>291</v>
      </c>
      <c r="B284">
        <v>30459</v>
      </c>
      <c r="C284">
        <f t="shared" si="41"/>
        <v>6.1271843694443815E-4</v>
      </c>
      <c r="D284">
        <f t="shared" si="42"/>
        <v>23950.44541625461</v>
      </c>
      <c r="E284">
        <f t="shared" si="43"/>
        <v>6508.5545837453901</v>
      </c>
      <c r="F284">
        <f t="shared" si="44"/>
        <v>42361282.769593127</v>
      </c>
      <c r="G284">
        <f t="shared" si="45"/>
        <v>6508.5545837453901</v>
      </c>
      <c r="H284">
        <v>484</v>
      </c>
      <c r="I284" s="2">
        <v>44850</v>
      </c>
      <c r="J284">
        <f t="shared" si="46"/>
        <v>1.2717508785589509</v>
      </c>
      <c r="K284">
        <f t="shared" si="47"/>
        <v>0.21368247755163958</v>
      </c>
      <c r="L284">
        <f t="shared" si="48"/>
        <v>33291.119128593906</v>
      </c>
      <c r="M284">
        <f t="shared" si="49"/>
        <v>14609.771703915312</v>
      </c>
    </row>
    <row r="285" spans="1:13" x14ac:dyDescent="0.3">
      <c r="A285">
        <f t="shared" si="40"/>
        <v>292</v>
      </c>
      <c r="B285">
        <v>31269</v>
      </c>
      <c r="C285">
        <f t="shared" si="41"/>
        <v>6.0901566602985938E-4</v>
      </c>
      <c r="D285">
        <f t="shared" si="42"/>
        <v>23805.708441926294</v>
      </c>
      <c r="E285">
        <f t="shared" si="43"/>
        <v>7463.2915580737063</v>
      </c>
      <c r="F285">
        <f t="shared" si="44"/>
        <v>55700720.880814247</v>
      </c>
      <c r="G285">
        <f t="shared" si="45"/>
        <v>7463.2915580737063</v>
      </c>
      <c r="H285">
        <v>485</v>
      </c>
      <c r="I285" s="2">
        <v>44851</v>
      </c>
      <c r="J285">
        <f t="shared" si="46"/>
        <v>1.3135084837437334</v>
      </c>
      <c r="K285">
        <f t="shared" si="47"/>
        <v>0.23868021228928671</v>
      </c>
      <c r="L285">
        <f t="shared" si="48"/>
        <v>33089.934734277544</v>
      </c>
      <c r="M285">
        <f t="shared" si="49"/>
        <v>14521.482149575038</v>
      </c>
    </row>
    <row r="286" spans="1:13" x14ac:dyDescent="0.3">
      <c r="A286">
        <f t="shared" si="40"/>
        <v>293</v>
      </c>
      <c r="B286">
        <v>28612</v>
      </c>
      <c r="C286">
        <f t="shared" si="41"/>
        <v>6.0534625368909782E-4</v>
      </c>
      <c r="D286">
        <f t="shared" si="42"/>
        <v>23662.275415142554</v>
      </c>
      <c r="E286">
        <f t="shared" si="43"/>
        <v>4949.7245848574457</v>
      </c>
      <c r="F286">
        <f t="shared" si="44"/>
        <v>24499773.465942215</v>
      </c>
      <c r="G286">
        <f t="shared" si="45"/>
        <v>4949.7245848574457</v>
      </c>
      <c r="H286">
        <v>486</v>
      </c>
      <c r="I286" s="2">
        <v>44852</v>
      </c>
      <c r="J286">
        <f t="shared" si="46"/>
        <v>1.2091821051871408</v>
      </c>
      <c r="K286">
        <f t="shared" si="47"/>
        <v>0.17299470798467237</v>
      </c>
      <c r="L286">
        <f t="shared" si="48"/>
        <v>32890.562827048147</v>
      </c>
      <c r="M286">
        <f t="shared" si="49"/>
        <v>14433.988003236958</v>
      </c>
    </row>
    <row r="287" spans="1:13" x14ac:dyDescent="0.3">
      <c r="A287">
        <f t="shared" si="40"/>
        <v>294</v>
      </c>
      <c r="B287">
        <v>28322</v>
      </c>
      <c r="C287">
        <f t="shared" si="41"/>
        <v>6.017098022999942E-4</v>
      </c>
      <c r="D287">
        <f t="shared" si="42"/>
        <v>23520.130793319324</v>
      </c>
      <c r="E287">
        <f t="shared" si="43"/>
        <v>4801.8692066806761</v>
      </c>
      <c r="F287">
        <f t="shared" si="44"/>
        <v>23057947.878068104</v>
      </c>
      <c r="G287">
        <f t="shared" si="45"/>
        <v>4801.8692066806761</v>
      </c>
      <c r="H287">
        <v>487</v>
      </c>
      <c r="I287" s="2">
        <v>44853</v>
      </c>
      <c r="J287">
        <f t="shared" si="46"/>
        <v>1.2041599704047821</v>
      </c>
      <c r="K287">
        <f t="shared" si="47"/>
        <v>0.16954555492834814</v>
      </c>
      <c r="L287">
        <f t="shared" si="48"/>
        <v>32692.981802713857</v>
      </c>
      <c r="M287">
        <f t="shared" si="49"/>
        <v>14347.279783924787</v>
      </c>
    </row>
    <row r="288" spans="1:13" x14ac:dyDescent="0.3">
      <c r="A288">
        <f t="shared" si="40"/>
        <v>295</v>
      </c>
      <c r="B288">
        <v>28741</v>
      </c>
      <c r="C288">
        <f t="shared" si="41"/>
        <v>5.9810592011220727E-4</v>
      </c>
      <c r="D288">
        <f t="shared" si="42"/>
        <v>23379.259263395001</v>
      </c>
      <c r="E288">
        <f t="shared" si="43"/>
        <v>5361.7407366049993</v>
      </c>
      <c r="F288">
        <f t="shared" si="44"/>
        <v>28748263.726569518</v>
      </c>
      <c r="G288">
        <f t="shared" si="45"/>
        <v>5361.7407366049993</v>
      </c>
      <c r="H288">
        <v>488</v>
      </c>
      <c r="I288" s="2">
        <v>44854</v>
      </c>
      <c r="J288">
        <f t="shared" si="46"/>
        <v>1.2293374942378905</v>
      </c>
      <c r="K288">
        <f t="shared" si="47"/>
        <v>0.18655372939720258</v>
      </c>
      <c r="L288">
        <f t="shared" si="48"/>
        <v>32497.170376119047</v>
      </c>
      <c r="M288">
        <f t="shared" si="49"/>
        <v>14261.34815067095</v>
      </c>
    </row>
    <row r="289" spans="1:13" x14ac:dyDescent="0.3">
      <c r="A289">
        <f t="shared" si="40"/>
        <v>296</v>
      </c>
      <c r="B289">
        <v>28637</v>
      </c>
      <c r="C289">
        <f t="shared" si="41"/>
        <v>5.9453422114420687E-4</v>
      </c>
      <c r="D289">
        <f t="shared" si="42"/>
        <v>23239.645737804054</v>
      </c>
      <c r="E289">
        <f t="shared" si="43"/>
        <v>5397.3542621959459</v>
      </c>
      <c r="F289">
        <f t="shared" si="44"/>
        <v>29131433.031644743</v>
      </c>
      <c r="G289">
        <f t="shared" si="45"/>
        <v>5397.3542621959459</v>
      </c>
      <c r="H289">
        <v>489</v>
      </c>
      <c r="I289" s="2">
        <v>44855</v>
      </c>
      <c r="J289">
        <f t="shared" si="46"/>
        <v>1.2322476996030987</v>
      </c>
      <c r="K289">
        <f t="shared" si="47"/>
        <v>0.18847484939749087</v>
      </c>
      <c r="L289">
        <f t="shared" si="48"/>
        <v>32303.107575547634</v>
      </c>
      <c r="M289">
        <f t="shared" si="49"/>
        <v>14176.183900060472</v>
      </c>
    </row>
    <row r="290" spans="1:13" x14ac:dyDescent="0.3">
      <c r="A290">
        <f t="shared" si="40"/>
        <v>297</v>
      </c>
      <c r="B290">
        <v>29084</v>
      </c>
      <c r="C290">
        <f t="shared" si="41"/>
        <v>5.909943250823539E-4</v>
      </c>
      <c r="D290">
        <f t="shared" si="42"/>
        <v>23101.275350532171</v>
      </c>
      <c r="E290">
        <f t="shared" si="43"/>
        <v>5982.7246494678293</v>
      </c>
      <c r="F290">
        <f t="shared" si="44"/>
        <v>35792994.23134996</v>
      </c>
      <c r="G290">
        <f t="shared" si="45"/>
        <v>5982.7246494678293</v>
      </c>
      <c r="H290">
        <v>490</v>
      </c>
      <c r="I290" s="2">
        <v>44856</v>
      </c>
      <c r="J290">
        <f t="shared" si="46"/>
        <v>1.258978110891614</v>
      </c>
      <c r="K290">
        <f t="shared" si="47"/>
        <v>0.20570501476646366</v>
      </c>
      <c r="L290">
        <f t="shared" si="48"/>
        <v>32110.772737239717</v>
      </c>
      <c r="M290">
        <f t="shared" si="49"/>
        <v>14091.777963824623</v>
      </c>
    </row>
    <row r="291" spans="1:13" x14ac:dyDescent="0.3">
      <c r="A291">
        <f t="shared" si="40"/>
        <v>298</v>
      </c>
      <c r="B291">
        <v>29279</v>
      </c>
      <c r="C291">
        <f t="shared" si="41"/>
        <v>5.8748585718201526E-4</v>
      </c>
      <c r="D291">
        <f t="shared" si="42"/>
        <v>22964.133453250954</v>
      </c>
      <c r="E291">
        <f t="shared" si="43"/>
        <v>6314.8665467490464</v>
      </c>
      <c r="F291">
        <f t="shared" si="44"/>
        <v>39877539.503250226</v>
      </c>
      <c r="G291">
        <f t="shared" si="45"/>
        <v>6314.8665467490464</v>
      </c>
      <c r="H291">
        <v>491</v>
      </c>
      <c r="I291" s="2">
        <v>44857</v>
      </c>
      <c r="J291">
        <f t="shared" si="46"/>
        <v>1.274988235876807</v>
      </c>
      <c r="K291">
        <f t="shared" si="47"/>
        <v>0.21567903776594305</v>
      </c>
      <c r="L291">
        <f t="shared" si="48"/>
        <v>31920.145500018822</v>
      </c>
      <c r="M291">
        <f t="shared" si="49"/>
        <v>14008.121406483082</v>
      </c>
    </row>
    <row r="292" spans="1:13" x14ac:dyDescent="0.3">
      <c r="A292">
        <f t="shared" si="40"/>
        <v>299</v>
      </c>
      <c r="B292">
        <v>28947</v>
      </c>
      <c r="C292">
        <f t="shared" si="41"/>
        <v>5.8400844817066942E-4</v>
      </c>
      <c r="D292">
        <f t="shared" si="42"/>
        <v>22828.205611530429</v>
      </c>
      <c r="E292">
        <f t="shared" si="43"/>
        <v>6118.7943884695705</v>
      </c>
      <c r="F292">
        <f t="shared" si="44"/>
        <v>37439644.768366709</v>
      </c>
      <c r="G292">
        <f t="shared" si="45"/>
        <v>6118.7943884695705</v>
      </c>
      <c r="H292">
        <v>492</v>
      </c>
      <c r="I292" s="2">
        <v>44858</v>
      </c>
      <c r="J292">
        <f t="shared" si="46"/>
        <v>1.2680365900234836</v>
      </c>
      <c r="K292">
        <f t="shared" si="47"/>
        <v>0.21137922370088683</v>
      </c>
      <c r="L292">
        <f t="shared" si="48"/>
        <v>31731.205800027295</v>
      </c>
      <c r="M292">
        <f t="shared" si="49"/>
        <v>13925.205423033562</v>
      </c>
    </row>
    <row r="293" spans="1:13" x14ac:dyDescent="0.3">
      <c r="A293">
        <f t="shared" si="40"/>
        <v>300</v>
      </c>
      <c r="B293">
        <v>28953</v>
      </c>
      <c r="C293">
        <f t="shared" si="41"/>
        <v>5.8056173415295582E-4</v>
      </c>
      <c r="D293">
        <f t="shared" si="42"/>
        <v>22693.477601127546</v>
      </c>
      <c r="E293">
        <f t="shared" si="43"/>
        <v>6259.5223988724538</v>
      </c>
      <c r="F293">
        <f t="shared" si="44"/>
        <v>39181620.661985956</v>
      </c>
      <c r="G293">
        <f t="shared" si="45"/>
        <v>6259.5223988724538</v>
      </c>
      <c r="H293">
        <v>493</v>
      </c>
      <c r="I293" s="2">
        <v>44859</v>
      </c>
      <c r="J293">
        <f t="shared" si="46"/>
        <v>1.2758291394951933</v>
      </c>
      <c r="K293">
        <f t="shared" si="47"/>
        <v>0.21619598656002673</v>
      </c>
      <c r="L293">
        <f t="shared" si="48"/>
        <v>31543.933865567287</v>
      </c>
      <c r="M293">
        <f t="shared" si="49"/>
        <v>13843.021336687803</v>
      </c>
    </row>
    <row r="294" spans="1:13" x14ac:dyDescent="0.3">
      <c r="A294">
        <f t="shared" si="40"/>
        <v>301</v>
      </c>
      <c r="B294">
        <v>30063</v>
      </c>
      <c r="C294">
        <f t="shared" si="41"/>
        <v>5.7714535651762764E-4</v>
      </c>
      <c r="D294">
        <f t="shared" si="42"/>
        <v>22559.93540434906</v>
      </c>
      <c r="E294">
        <f t="shared" si="43"/>
        <v>7503.0645956509397</v>
      </c>
      <c r="F294">
        <f t="shared" si="44"/>
        <v>56295978.326510601</v>
      </c>
      <c r="G294">
        <f t="shared" si="45"/>
        <v>7503.0645956509397</v>
      </c>
      <c r="H294">
        <v>494</v>
      </c>
      <c r="I294" s="2">
        <v>44860</v>
      </c>
      <c r="J294">
        <f t="shared" si="46"/>
        <v>1.3325836027972187</v>
      </c>
      <c r="K294">
        <f t="shared" si="47"/>
        <v>0.24957803930582242</v>
      </c>
      <c r="L294">
        <f t="shared" si="48"/>
        <v>31358.310212045191</v>
      </c>
      <c r="M294">
        <f t="shared" si="49"/>
        <v>13761.560596652926</v>
      </c>
    </row>
    <row r="295" spans="1:13" x14ac:dyDescent="0.3">
      <c r="A295">
        <f t="shared" si="40"/>
        <v>302</v>
      </c>
      <c r="B295">
        <v>27609</v>
      </c>
      <c r="C295">
        <f t="shared" si="41"/>
        <v>5.7375896184635848E-4</v>
      </c>
      <c r="D295">
        <f t="shared" si="42"/>
        <v>22427.565206486903</v>
      </c>
      <c r="E295">
        <f t="shared" si="43"/>
        <v>5181.4347935130972</v>
      </c>
      <c r="F295">
        <f t="shared" si="44"/>
        <v>26847266.519428112</v>
      </c>
      <c r="G295">
        <f t="shared" si="45"/>
        <v>5181.4347935130972</v>
      </c>
      <c r="H295">
        <v>495</v>
      </c>
      <c r="I295" s="2">
        <v>44861</v>
      </c>
      <c r="J295">
        <f t="shared" si="46"/>
        <v>1.2310297504793088</v>
      </c>
      <c r="K295">
        <f t="shared" si="47"/>
        <v>0.18767194731837797</v>
      </c>
      <c r="L295">
        <f t="shared" si="48"/>
        <v>31174.315637016793</v>
      </c>
      <c r="M295">
        <f t="shared" si="49"/>
        <v>13680.814775957011</v>
      </c>
    </row>
    <row r="296" spans="1:13" x14ac:dyDescent="0.3">
      <c r="A296">
        <f t="shared" si="40"/>
        <v>303</v>
      </c>
      <c r="B296">
        <v>27905</v>
      </c>
      <c r="C296">
        <f t="shared" si="41"/>
        <v>5.7040220182436941E-4</v>
      </c>
      <c r="D296">
        <f t="shared" si="42"/>
        <v>22296.353392324691</v>
      </c>
      <c r="E296">
        <f t="shared" si="43"/>
        <v>5608.6466076753095</v>
      </c>
      <c r="F296">
        <f t="shared" si="44"/>
        <v>31456916.769787759</v>
      </c>
      <c r="G296">
        <f t="shared" si="45"/>
        <v>5608.6466076753095</v>
      </c>
      <c r="H296">
        <v>496</v>
      </c>
      <c r="I296" s="2">
        <v>44862</v>
      </c>
      <c r="J296">
        <f t="shared" si="46"/>
        <v>1.2515499511954289</v>
      </c>
      <c r="K296">
        <f t="shared" si="47"/>
        <v>0.20099074028580216</v>
      </c>
      <c r="L296">
        <f t="shared" si="48"/>
        <v>30991.931215331319</v>
      </c>
      <c r="M296">
        <f t="shared" si="49"/>
        <v>13600.775569318061</v>
      </c>
    </row>
    <row r="297" spans="1:13" x14ac:dyDescent="0.3">
      <c r="A297">
        <f t="shared" si="40"/>
        <v>304</v>
      </c>
      <c r="B297">
        <v>25156</v>
      </c>
      <c r="C297">
        <f t="shared" si="41"/>
        <v>5.6707473315282609E-4</v>
      </c>
      <c r="D297">
        <f t="shared" si="42"/>
        <v>22166.286542713435</v>
      </c>
      <c r="E297">
        <f t="shared" si="43"/>
        <v>2989.7134572865652</v>
      </c>
      <c r="F297">
        <f t="shared" si="44"/>
        <v>8938386.5566803869</v>
      </c>
      <c r="G297">
        <f t="shared" si="45"/>
        <v>2989.7134572865652</v>
      </c>
      <c r="H297">
        <v>497</v>
      </c>
      <c r="I297" s="2">
        <v>44863</v>
      </c>
      <c r="J297">
        <f t="shared" si="46"/>
        <v>1.1348766042307321</v>
      </c>
      <c r="K297">
        <f t="shared" si="47"/>
        <v>0.11884693342687888</v>
      </c>
      <c r="L297">
        <f t="shared" si="48"/>
        <v>30811.138294371671</v>
      </c>
      <c r="M297">
        <f t="shared" si="49"/>
        <v>13521.434791055195</v>
      </c>
    </row>
    <row r="298" spans="1:13" x14ac:dyDescent="0.3">
      <c r="A298">
        <f t="shared" si="40"/>
        <v>305</v>
      </c>
      <c r="B298">
        <v>24672</v>
      </c>
      <c r="C298">
        <f t="shared" si="41"/>
        <v>5.6377621746297774E-4</v>
      </c>
      <c r="D298">
        <f t="shared" si="42"/>
        <v>22037.351431215335</v>
      </c>
      <c r="E298">
        <f t="shared" si="43"/>
        <v>2634.6485687846653</v>
      </c>
      <c r="F298">
        <f t="shared" si="44"/>
        <v>6941373.0809990847</v>
      </c>
      <c r="G298">
        <f t="shared" si="45"/>
        <v>2634.6485687846653</v>
      </c>
      <c r="H298">
        <v>498</v>
      </c>
      <c r="I298" s="2">
        <v>44864</v>
      </c>
      <c r="J298">
        <f t="shared" si="46"/>
        <v>1.1195537756435083</v>
      </c>
      <c r="K298">
        <f t="shared" si="47"/>
        <v>0.10678698803439791</v>
      </c>
      <c r="L298">
        <f t="shared" si="48"/>
        <v>30631.918489389314</v>
      </c>
      <c r="M298">
        <f t="shared" si="49"/>
        <v>13442.784373041353</v>
      </c>
    </row>
    <row r="299" spans="1:13" x14ac:dyDescent="0.3">
      <c r="A299">
        <f t="shared" si="40"/>
        <v>306</v>
      </c>
      <c r="B299">
        <v>26498</v>
      </c>
      <c r="C299">
        <f t="shared" si="41"/>
        <v>5.6050632123198546E-4</v>
      </c>
      <c r="D299">
        <f t="shared" si="42"/>
        <v>21909.535020813604</v>
      </c>
      <c r="E299">
        <f t="shared" si="43"/>
        <v>4588.4649791863958</v>
      </c>
      <c r="F299">
        <f t="shared" si="44"/>
        <v>21054010.86522001</v>
      </c>
      <c r="G299">
        <f t="shared" si="45"/>
        <v>4588.4649791863958</v>
      </c>
      <c r="H299">
        <v>499</v>
      </c>
      <c r="I299" s="2">
        <v>44865</v>
      </c>
      <c r="J299">
        <f t="shared" si="46"/>
        <v>1.2094277662591857</v>
      </c>
      <c r="K299">
        <f t="shared" si="47"/>
        <v>0.17316269073841029</v>
      </c>
      <c r="L299">
        <f t="shared" si="48"/>
        <v>30454.253678930909</v>
      </c>
      <c r="M299">
        <f t="shared" si="49"/>
        <v>13364.816362696298</v>
      </c>
    </row>
    <row r="300" spans="1:13" x14ac:dyDescent="0.3">
      <c r="A300">
        <f t="shared" si="40"/>
        <v>307</v>
      </c>
      <c r="B300">
        <v>27502</v>
      </c>
      <c r="C300">
        <f t="shared" si="41"/>
        <v>5.5726471570041638E-4</v>
      </c>
      <c r="D300">
        <f t="shared" si="42"/>
        <v>21782.824460687414</v>
      </c>
      <c r="E300">
        <f t="shared" si="43"/>
        <v>5719.1755393125859</v>
      </c>
      <c r="F300">
        <f t="shared" si="44"/>
        <v>32708968.849471409</v>
      </c>
      <c r="G300">
        <f t="shared" si="45"/>
        <v>5719.1755393125859</v>
      </c>
      <c r="H300">
        <v>500</v>
      </c>
      <c r="I300" s="2">
        <v>44866</v>
      </c>
      <c r="J300">
        <f t="shared" si="46"/>
        <v>1.2625543601856719</v>
      </c>
      <c r="K300">
        <f t="shared" si="47"/>
        <v>0.20795489561895811</v>
      </c>
      <c r="L300">
        <f t="shared" si="48"/>
        <v>30278.126000355503</v>
      </c>
      <c r="M300">
        <f t="shared" si="49"/>
        <v>13287.522921019323</v>
      </c>
    </row>
    <row r="301" spans="1:13" x14ac:dyDescent="0.3">
      <c r="A301">
        <f t="shared" si="40"/>
        <v>308</v>
      </c>
      <c r="B301">
        <v>27670</v>
      </c>
      <c r="C301">
        <f t="shared" si="41"/>
        <v>5.5405107679135405E-4</v>
      </c>
      <c r="D301">
        <f t="shared" si="42"/>
        <v>21657.207083050009</v>
      </c>
      <c r="E301">
        <f t="shared" si="43"/>
        <v>6012.7929169499912</v>
      </c>
      <c r="F301">
        <f t="shared" si="44"/>
        <v>36153678.662123986</v>
      </c>
      <c r="G301">
        <f t="shared" si="45"/>
        <v>6012.7929169499912</v>
      </c>
      <c r="H301">
        <v>501</v>
      </c>
      <c r="I301" s="2">
        <v>44867</v>
      </c>
      <c r="J301">
        <f t="shared" si="46"/>
        <v>1.2776347335042983</v>
      </c>
      <c r="K301">
        <f t="shared" si="47"/>
        <v>0.21730368330140915</v>
      </c>
      <c r="L301">
        <f t="shared" si="48"/>
        <v>30103.51784543951</v>
      </c>
      <c r="M301">
        <f t="shared" si="49"/>
        <v>13210.896320660506</v>
      </c>
    </row>
    <row r="302" spans="1:13" x14ac:dyDescent="0.3">
      <c r="A302">
        <f t="shared" si="40"/>
        <v>309</v>
      </c>
      <c r="B302">
        <v>29554</v>
      </c>
      <c r="C302">
        <f t="shared" si="41"/>
        <v>5.5086508503109674E-4</v>
      </c>
      <c r="D302">
        <f t="shared" si="42"/>
        <v>21532.670400048908</v>
      </c>
      <c r="E302">
        <f t="shared" si="43"/>
        <v>8021.329599951092</v>
      </c>
      <c r="F302">
        <f t="shared" si="44"/>
        <v>64341728.551051542</v>
      </c>
      <c r="G302">
        <f t="shared" si="45"/>
        <v>8021.329599951092</v>
      </c>
      <c r="H302">
        <v>502</v>
      </c>
      <c r="I302" s="2">
        <v>44868</v>
      </c>
      <c r="J302">
        <f t="shared" si="46"/>
        <v>1.3725190350720677</v>
      </c>
      <c r="K302">
        <f t="shared" si="47"/>
        <v>0.27141265479972565</v>
      </c>
      <c r="L302">
        <f t="shared" si="48"/>
        <v>29930.411856067982</v>
      </c>
      <c r="M302">
        <f t="shared" si="49"/>
        <v>13134.928944029834</v>
      </c>
    </row>
    <row r="303" spans="1:13" x14ac:dyDescent="0.3">
      <c r="A303">
        <f t="shared" si="40"/>
        <v>310</v>
      </c>
      <c r="B303">
        <v>27330</v>
      </c>
      <c r="C303">
        <f t="shared" si="41"/>
        <v>5.4770642547140856E-4</v>
      </c>
      <c r="D303">
        <f t="shared" si="42"/>
        <v>21409.202100726779</v>
      </c>
      <c r="E303">
        <f t="shared" si="43"/>
        <v>5920.7978992732205</v>
      </c>
      <c r="F303">
        <f t="shared" si="44"/>
        <v>35055847.764038183</v>
      </c>
      <c r="G303">
        <f t="shared" si="45"/>
        <v>5920.7978992732205</v>
      </c>
      <c r="H303">
        <v>503</v>
      </c>
      <c r="I303" s="2">
        <v>44869</v>
      </c>
      <c r="J303">
        <f t="shared" si="46"/>
        <v>1.2765538795615474</v>
      </c>
      <c r="K303">
        <f t="shared" si="47"/>
        <v>0.21664097692181561</v>
      </c>
      <c r="L303">
        <f t="shared" si="48"/>
        <v>29758.790920010222</v>
      </c>
      <c r="M303">
        <f t="shared" si="49"/>
        <v>13059.613281443335</v>
      </c>
    </row>
    <row r="304" spans="1:13" x14ac:dyDescent="0.3">
      <c r="A304">
        <f t="shared" si="40"/>
        <v>311</v>
      </c>
      <c r="B304">
        <v>29743</v>
      </c>
      <c r="C304">
        <f t="shared" si="41"/>
        <v>5.445747876132829E-4</v>
      </c>
      <c r="D304">
        <f t="shared" si="42"/>
        <v>21286.79004804145</v>
      </c>
      <c r="E304">
        <f t="shared" si="43"/>
        <v>8456.2099519585499</v>
      </c>
      <c r="F304">
        <f t="shared" si="44"/>
        <v>71507486.751602829</v>
      </c>
      <c r="G304">
        <f t="shared" si="45"/>
        <v>8456.2099519585499</v>
      </c>
      <c r="H304">
        <v>504</v>
      </c>
      <c r="I304" s="2">
        <v>44870</v>
      </c>
      <c r="J304">
        <f t="shared" si="46"/>
        <v>1.3972515317186862</v>
      </c>
      <c r="K304">
        <f t="shared" si="47"/>
        <v>0.28430924761989546</v>
      </c>
      <c r="L304">
        <f t="shared" si="48"/>
        <v>29588.638166777615</v>
      </c>
      <c r="M304">
        <f t="shared" si="49"/>
        <v>12984.941929305285</v>
      </c>
    </row>
    <row r="305" spans="1:13" x14ac:dyDescent="0.3">
      <c r="A305">
        <f t="shared" si="40"/>
        <v>312</v>
      </c>
      <c r="B305">
        <v>31068</v>
      </c>
      <c r="C305">
        <f t="shared" si="41"/>
        <v>5.4146986533219223E-4</v>
      </c>
      <c r="D305">
        <f t="shared" si="42"/>
        <v>21165.422275944005</v>
      </c>
      <c r="E305">
        <f t="shared" si="43"/>
        <v>9902.5777240559946</v>
      </c>
      <c r="F305">
        <f t="shared" si="44"/>
        <v>98061045.580970004</v>
      </c>
      <c r="G305">
        <f t="shared" si="45"/>
        <v>9902.5777240559946</v>
      </c>
      <c r="H305">
        <v>505</v>
      </c>
      <c r="I305" s="2">
        <v>44871</v>
      </c>
      <c r="J305">
        <f t="shared" si="46"/>
        <v>1.4678658235565172</v>
      </c>
      <c r="K305">
        <f t="shared" si="47"/>
        <v>0.31873882206952475</v>
      </c>
      <c r="L305">
        <f t="shared" si="48"/>
        <v>29419.936963562166</v>
      </c>
      <c r="M305">
        <f t="shared" si="49"/>
        <v>12910.907588325843</v>
      </c>
    </row>
    <row r="306" spans="1:13" x14ac:dyDescent="0.3">
      <c r="A306">
        <f t="shared" si="40"/>
        <v>313</v>
      </c>
      <c r="B306">
        <v>26096</v>
      </c>
      <c r="C306">
        <f t="shared" si="41"/>
        <v>5.3839135680478671E-4</v>
      </c>
      <c r="D306">
        <f t="shared" si="42"/>
        <v>21045.086986513528</v>
      </c>
      <c r="E306">
        <f t="shared" si="43"/>
        <v>5050.9130134864718</v>
      </c>
      <c r="F306">
        <f t="shared" si="44"/>
        <v>25511722.269806992</v>
      </c>
      <c r="G306">
        <f t="shared" si="45"/>
        <v>5050.9130134864718</v>
      </c>
      <c r="H306">
        <v>506</v>
      </c>
      <c r="I306" s="2">
        <v>44872</v>
      </c>
      <c r="J306">
        <f t="shared" si="46"/>
        <v>1.2400043780633117</v>
      </c>
      <c r="K306">
        <f t="shared" si="47"/>
        <v>0.19355123442238165</v>
      </c>
      <c r="L306">
        <f t="shared" si="48"/>
        <v>29252.670911253801</v>
      </c>
      <c r="M306">
        <f t="shared" si="49"/>
        <v>12837.503061773252</v>
      </c>
    </row>
    <row r="307" spans="1:13" x14ac:dyDescent="0.3">
      <c r="A307">
        <f t="shared" si="40"/>
        <v>314</v>
      </c>
      <c r="B307">
        <v>27213</v>
      </c>
      <c r="C307">
        <f t="shared" si="41"/>
        <v>5.3533896443701257E-4</v>
      </c>
      <c r="D307">
        <f t="shared" si="42"/>
        <v>20925.772547147317</v>
      </c>
      <c r="E307">
        <f t="shared" si="43"/>
        <v>6287.2274528526832</v>
      </c>
      <c r="F307">
        <f t="shared" si="44"/>
        <v>39529229.043904439</v>
      </c>
      <c r="G307">
        <f t="shared" si="45"/>
        <v>6287.2274528526832</v>
      </c>
      <c r="H307">
        <v>507</v>
      </c>
      <c r="I307" s="2">
        <v>44873</v>
      </c>
      <c r="J307">
        <f t="shared" si="46"/>
        <v>1.3004537796005904</v>
      </c>
      <c r="K307">
        <f t="shared" si="47"/>
        <v>0.23103764571538174</v>
      </c>
      <c r="L307">
        <f t="shared" si="48"/>
        <v>29086.823840534769</v>
      </c>
      <c r="M307">
        <f t="shared" si="49"/>
        <v>12764.721253759863</v>
      </c>
    </row>
    <row r="308" spans="1:13" x14ac:dyDescent="0.3">
      <c r="A308">
        <f t="shared" si="40"/>
        <v>315</v>
      </c>
      <c r="B308">
        <v>28984</v>
      </c>
      <c r="C308">
        <f t="shared" si="41"/>
        <v>5.3231239479361691E-4</v>
      </c>
      <c r="D308">
        <f t="shared" si="42"/>
        <v>20807.46748780533</v>
      </c>
      <c r="E308">
        <f t="shared" si="43"/>
        <v>8176.5325121946698</v>
      </c>
      <c r="F308">
        <f t="shared" si="44"/>
        <v>66855683.922976479</v>
      </c>
      <c r="G308">
        <f t="shared" si="45"/>
        <v>8176.5325121946698</v>
      </c>
      <c r="H308">
        <v>508</v>
      </c>
      <c r="I308" s="2">
        <v>44874</v>
      </c>
      <c r="J308">
        <f t="shared" si="46"/>
        <v>1.3929614460282926</v>
      </c>
      <c r="K308">
        <f t="shared" si="47"/>
        <v>0.28210504113285501</v>
      </c>
      <c r="L308">
        <f t="shared" si="48"/>
        <v>28922.379808049405</v>
      </c>
      <c r="M308">
        <f t="shared" si="49"/>
        <v>12692.555167561251</v>
      </c>
    </row>
    <row r="309" spans="1:13" x14ac:dyDescent="0.3">
      <c r="A309">
        <f t="shared" si="40"/>
        <v>316</v>
      </c>
      <c r="B309">
        <v>27467</v>
      </c>
      <c r="C309">
        <f t="shared" si="41"/>
        <v>5.2931135852901114E-4</v>
      </c>
      <c r="D309">
        <f t="shared" si="42"/>
        <v>20690.160498307705</v>
      </c>
      <c r="E309">
        <f t="shared" si="43"/>
        <v>6776.839501692295</v>
      </c>
      <c r="F309">
        <f t="shared" si="44"/>
        <v>45925553.631697074</v>
      </c>
      <c r="G309">
        <f t="shared" si="45"/>
        <v>6776.839501692295</v>
      </c>
      <c r="H309">
        <v>509</v>
      </c>
      <c r="I309" s="2">
        <v>44875</v>
      </c>
      <c r="J309">
        <f t="shared" si="46"/>
        <v>1.3275392427355306</v>
      </c>
      <c r="K309">
        <f t="shared" si="47"/>
        <v>0.24672659925336932</v>
      </c>
      <c r="L309">
        <f t="shared" si="48"/>
        <v>28759.323092647708</v>
      </c>
      <c r="M309">
        <f t="shared" si="49"/>
        <v>12620.9979039677</v>
      </c>
    </row>
    <row r="310" spans="1:13" x14ac:dyDescent="0.3">
      <c r="A310">
        <f t="shared" si="40"/>
        <v>317</v>
      </c>
      <c r="B310">
        <v>25993</v>
      </c>
      <c r="C310">
        <f t="shared" si="41"/>
        <v>5.2633557031946142E-4</v>
      </c>
      <c r="D310">
        <f t="shared" si="42"/>
        <v>20573.840425684175</v>
      </c>
      <c r="E310">
        <f t="shared" si="43"/>
        <v>5419.159574315825</v>
      </c>
      <c r="F310">
        <f t="shared" si="44"/>
        <v>29367290.491898872</v>
      </c>
      <c r="G310">
        <f t="shared" si="45"/>
        <v>5419.159574315825</v>
      </c>
      <c r="H310">
        <v>510</v>
      </c>
      <c r="I310" s="2">
        <v>44876</v>
      </c>
      <c r="J310">
        <f t="shared" si="46"/>
        <v>1.2634004863550221</v>
      </c>
      <c r="K310">
        <f t="shared" si="47"/>
        <v>0.20848534506658811</v>
      </c>
      <c r="L310">
        <f t="shared" si="48"/>
        <v>28597.638191701</v>
      </c>
      <c r="M310">
        <f t="shared" si="49"/>
        <v>12550.042659667346</v>
      </c>
    </row>
    <row r="311" spans="1:13" x14ac:dyDescent="0.3">
      <c r="A311">
        <f t="shared" si="40"/>
        <v>318</v>
      </c>
      <c r="B311">
        <v>24660</v>
      </c>
      <c r="C311">
        <f t="shared" si="41"/>
        <v>5.2338474879657759E-4</v>
      </c>
      <c r="D311">
        <f t="shared" si="42"/>
        <v>20458.496271574204</v>
      </c>
      <c r="E311">
        <f t="shared" si="43"/>
        <v>4201.503728425796</v>
      </c>
      <c r="F311">
        <f t="shared" si="44"/>
        <v>17652633.579975866</v>
      </c>
      <c r="G311">
        <f t="shared" si="45"/>
        <v>4201.503728425796</v>
      </c>
      <c r="H311">
        <v>511</v>
      </c>
      <c r="I311" s="2">
        <v>44877</v>
      </c>
      <c r="J311">
        <f t="shared" si="46"/>
        <v>1.2053671820574381</v>
      </c>
      <c r="K311">
        <f t="shared" si="47"/>
        <v>0.17037728014703146</v>
      </c>
      <c r="L311">
        <f t="shared" si="48"/>
        <v>28437.309817488142</v>
      </c>
      <c r="M311">
        <f t="shared" si="49"/>
        <v>12479.682725660265</v>
      </c>
    </row>
    <row r="312" spans="1:13" x14ac:dyDescent="0.3">
      <c r="A312">
        <f t="shared" si="40"/>
        <v>319</v>
      </c>
      <c r="B312">
        <v>25085</v>
      </c>
      <c r="C312">
        <f t="shared" si="41"/>
        <v>5.2045861648207601E-4</v>
      </c>
      <c r="D312">
        <f t="shared" si="42"/>
        <v>20344.117189676977</v>
      </c>
      <c r="E312">
        <f t="shared" si="43"/>
        <v>4740.8828103230226</v>
      </c>
      <c r="F312">
        <f t="shared" si="44"/>
        <v>22475969.821216319</v>
      </c>
      <c r="G312">
        <f t="shared" si="45"/>
        <v>4740.8828103230226</v>
      </c>
      <c r="H312">
        <v>512</v>
      </c>
      <c r="I312" s="2">
        <v>44878</v>
      </c>
      <c r="J312">
        <f t="shared" si="46"/>
        <v>1.2330345802730946</v>
      </c>
      <c r="K312">
        <f t="shared" si="47"/>
        <v>0.18899273710675793</v>
      </c>
      <c r="L312">
        <f t="shared" si="48"/>
        <v>28278.322893650995</v>
      </c>
      <c r="M312">
        <f t="shared" si="49"/>
        <v>12409.911485702956</v>
      </c>
    </row>
    <row r="313" spans="1:13" x14ac:dyDescent="0.3">
      <c r="A313">
        <f t="shared" si="40"/>
        <v>320</v>
      </c>
      <c r="B313">
        <v>26536</v>
      </c>
      <c r="C313">
        <f t="shared" si="41"/>
        <v>5.1755689972378047E-4</v>
      </c>
      <c r="D313">
        <f t="shared" si="42"/>
        <v>20230.692483249724</v>
      </c>
      <c r="E313">
        <f t="shared" si="43"/>
        <v>6305.3075167502757</v>
      </c>
      <c r="F313">
        <f t="shared" si="44"/>
        <v>39756902.880787529</v>
      </c>
      <c r="G313">
        <f t="shared" si="45"/>
        <v>6305.3075167502757</v>
      </c>
      <c r="H313">
        <v>513</v>
      </c>
      <c r="I313" s="2">
        <v>44879</v>
      </c>
      <c r="J313">
        <f t="shared" si="46"/>
        <v>1.3116703751970349</v>
      </c>
      <c r="K313">
        <f t="shared" si="47"/>
        <v>0.2376133372305651</v>
      </c>
      <c r="L313">
        <f t="shared" si="48"/>
        <v>28120.662551717116</v>
      </c>
      <c r="M313">
        <f t="shared" si="49"/>
        <v>12340.722414782331</v>
      </c>
    </row>
    <row r="314" spans="1:13" x14ac:dyDescent="0.3">
      <c r="A314">
        <f t="shared" si="40"/>
        <v>321</v>
      </c>
      <c r="B314">
        <v>27475</v>
      </c>
      <c r="C314">
        <f t="shared" si="41"/>
        <v>5.1467932863284553E-4</v>
      </c>
      <c r="D314">
        <f t="shared" si="42"/>
        <v>20118.211602653864</v>
      </c>
      <c r="E314">
        <f t="shared" si="43"/>
        <v>7356.7883973461358</v>
      </c>
      <c r="F314">
        <f t="shared" si="44"/>
        <v>54122335.523326725</v>
      </c>
      <c r="G314">
        <f t="shared" si="45"/>
        <v>7356.7883973461358</v>
      </c>
      <c r="H314">
        <v>514</v>
      </c>
      <c r="I314" s="2">
        <v>44880</v>
      </c>
      <c r="J314">
        <f t="shared" si="46"/>
        <v>1.3656780504473707</v>
      </c>
      <c r="K314">
        <f t="shared" si="47"/>
        <v>0.26776299899348993</v>
      </c>
      <c r="L314">
        <f t="shared" si="48"/>
        <v>27964.314127688871</v>
      </c>
      <c r="M314">
        <f t="shared" si="49"/>
        <v>12272.109077618858</v>
      </c>
    </row>
    <row r="315" spans="1:13" x14ac:dyDescent="0.3">
      <c r="A315">
        <f t="shared" si="40"/>
        <v>322</v>
      </c>
      <c r="B315">
        <v>25576</v>
      </c>
      <c r="C315">
        <f t="shared" si="41"/>
        <v>5.118256370221665E-4</v>
      </c>
      <c r="D315">
        <f t="shared" si="42"/>
        <v>20006.664142947524</v>
      </c>
      <c r="E315">
        <f t="shared" si="43"/>
        <v>5569.3358570524761</v>
      </c>
      <c r="F315">
        <f t="shared" si="44"/>
        <v>31017501.88865044</v>
      </c>
      <c r="G315">
        <f t="shared" si="45"/>
        <v>5569.3358570524761</v>
      </c>
      <c r="H315">
        <v>515</v>
      </c>
      <c r="I315" s="2">
        <v>44881</v>
      </c>
      <c r="J315">
        <f t="shared" si="46"/>
        <v>1.2783740366339733</v>
      </c>
      <c r="K315">
        <f t="shared" si="47"/>
        <v>0.21775632847405677</v>
      </c>
      <c r="L315">
        <f t="shared" si="48"/>
        <v>27809.263158697056</v>
      </c>
      <c r="M315">
        <f t="shared" si="49"/>
        <v>12204.06512719799</v>
      </c>
    </row>
    <row r="316" spans="1:13" x14ac:dyDescent="0.3">
      <c r="A316">
        <f t="shared" si="40"/>
        <v>323</v>
      </c>
      <c r="B316">
        <v>27465</v>
      </c>
      <c r="C316">
        <f t="shared" si="41"/>
        <v>5.0899556234595467E-4</v>
      </c>
      <c r="D316">
        <f t="shared" si="42"/>
        <v>19896.039841523601</v>
      </c>
      <c r="E316">
        <f t="shared" si="43"/>
        <v>7568.9601584763986</v>
      </c>
      <c r="F316">
        <f t="shared" si="44"/>
        <v>57289157.880603068</v>
      </c>
      <c r="G316">
        <f t="shared" si="45"/>
        <v>7568.9601584763986</v>
      </c>
      <c r="H316">
        <v>516</v>
      </c>
      <c r="I316" s="2">
        <v>44882</v>
      </c>
      <c r="J316">
        <f t="shared" si="46"/>
        <v>1.3804254624922776</v>
      </c>
      <c r="K316">
        <f t="shared" si="47"/>
        <v>0.27558566023944653</v>
      </c>
      <c r="L316">
        <f t="shared" si="48"/>
        <v>27655.495379717802</v>
      </c>
      <c r="M316">
        <f t="shared" si="49"/>
        <v>12136.584303329397</v>
      </c>
    </row>
    <row r="317" spans="1:13" x14ac:dyDescent="0.3">
      <c r="A317">
        <f t="shared" si="40"/>
        <v>324</v>
      </c>
      <c r="B317">
        <v>29208</v>
      </c>
      <c r="C317">
        <f t="shared" si="41"/>
        <v>5.0618884564045596E-4</v>
      </c>
      <c r="D317">
        <f t="shared" si="42"/>
        <v>19786.32857579253</v>
      </c>
      <c r="E317">
        <f t="shared" si="43"/>
        <v>9421.6714242074704</v>
      </c>
      <c r="F317">
        <f t="shared" si="44"/>
        <v>88767892.425727621</v>
      </c>
      <c r="G317">
        <f t="shared" si="45"/>
        <v>9421.6714242074704</v>
      </c>
      <c r="H317">
        <v>517</v>
      </c>
      <c r="I317" s="2">
        <v>44883</v>
      </c>
      <c r="J317">
        <f t="shared" si="46"/>
        <v>1.4761707755997926</v>
      </c>
      <c r="K317">
        <f t="shared" si="47"/>
        <v>0.32257160449902322</v>
      </c>
      <c r="L317">
        <f t="shared" si="48"/>
        <v>27502.996720351613</v>
      </c>
      <c r="M317">
        <f t="shared" si="49"/>
        <v>12069.660431233442</v>
      </c>
    </row>
    <row r="318" spans="1:13" x14ac:dyDescent="0.3">
      <c r="A318">
        <f t="shared" si="40"/>
        <v>325</v>
      </c>
      <c r="B318">
        <v>24749</v>
      </c>
      <c r="C318">
        <f t="shared" si="41"/>
        <v>5.0340523146578074E-4</v>
      </c>
      <c r="D318">
        <f t="shared" si="42"/>
        <v>19677.520360908478</v>
      </c>
      <c r="E318">
        <f t="shared" si="43"/>
        <v>5071.4796390915217</v>
      </c>
      <c r="F318">
        <f t="shared" si="44"/>
        <v>25719905.72971987</v>
      </c>
      <c r="G318">
        <f t="shared" si="45"/>
        <v>5071.4796390915217</v>
      </c>
      <c r="H318">
        <v>518</v>
      </c>
      <c r="I318" s="2">
        <v>44884</v>
      </c>
      <c r="J318">
        <f t="shared" si="46"/>
        <v>1.2577296095277617</v>
      </c>
      <c r="K318">
        <f t="shared" si="47"/>
        <v>0.20491654770259493</v>
      </c>
      <c r="L318">
        <f t="shared" si="48"/>
        <v>27351.753301662782</v>
      </c>
      <c r="M318">
        <f t="shared" si="49"/>
        <v>12003.287420154171</v>
      </c>
    </row>
    <row r="319" spans="1:13" x14ac:dyDescent="0.3">
      <c r="A319">
        <f t="shared" si="40"/>
        <v>326</v>
      </c>
      <c r="B319">
        <v>24991</v>
      </c>
      <c r="C319">
        <f t="shared" si="41"/>
        <v>5.0064446784882843E-4</v>
      </c>
      <c r="D319">
        <f t="shared" si="42"/>
        <v>19569.605347538327</v>
      </c>
      <c r="E319">
        <f t="shared" si="43"/>
        <v>5421.3946524616731</v>
      </c>
      <c r="F319">
        <f t="shared" si="44"/>
        <v>29391519.977740027</v>
      </c>
      <c r="G319">
        <f t="shared" si="45"/>
        <v>5421.3946524616731</v>
      </c>
      <c r="H319">
        <v>519</v>
      </c>
      <c r="I319" s="2">
        <v>44885</v>
      </c>
      <c r="J319">
        <f t="shared" si="46"/>
        <v>1.2770313737136061</v>
      </c>
      <c r="K319">
        <f t="shared" si="47"/>
        <v>0.21693388229609351</v>
      </c>
      <c r="L319">
        <f t="shared" si="48"/>
        <v>27201.751433078272</v>
      </c>
      <c r="M319">
        <f t="shared" si="49"/>
        <v>11937.45926199838</v>
      </c>
    </row>
    <row r="320" spans="1:13" x14ac:dyDescent="0.3">
      <c r="A320">
        <f t="shared" si="40"/>
        <v>327</v>
      </c>
      <c r="B320">
        <v>24288</v>
      </c>
      <c r="C320">
        <f t="shared" si="41"/>
        <v>4.9790630622728019E-4</v>
      </c>
      <c r="D320">
        <f t="shared" si="42"/>
        <v>19462.573819672416</v>
      </c>
      <c r="E320">
        <f t="shared" si="43"/>
        <v>4825.426180327584</v>
      </c>
      <c r="F320">
        <f t="shared" si="44"/>
        <v>23284737.821790859</v>
      </c>
      <c r="G320">
        <f t="shared" si="45"/>
        <v>4825.426180327584</v>
      </c>
      <c r="H320">
        <v>520</v>
      </c>
      <c r="I320" s="2">
        <v>44886</v>
      </c>
      <c r="J320">
        <f t="shared" si="46"/>
        <v>1.2479336096570193</v>
      </c>
      <c r="K320">
        <f t="shared" si="47"/>
        <v>0.19867532033628063</v>
      </c>
      <c r="L320">
        <f t="shared" si="48"/>
        <v>27052.977609344656</v>
      </c>
      <c r="M320">
        <f t="shared" si="49"/>
        <v>11872.170030000174</v>
      </c>
    </row>
    <row r="321" spans="1:13" x14ac:dyDescent="0.3">
      <c r="A321">
        <f t="shared" si="40"/>
        <v>328</v>
      </c>
      <c r="B321">
        <v>27437</v>
      </c>
      <c r="C321">
        <f t="shared" si="41"/>
        <v>4.9519050139463746E-4</v>
      </c>
      <c r="D321">
        <f t="shared" si="42"/>
        <v>19356.416192476179</v>
      </c>
      <c r="E321">
        <f t="shared" si="43"/>
        <v>8080.5838075238207</v>
      </c>
      <c r="F321">
        <f t="shared" si="44"/>
        <v>65295834.670416169</v>
      </c>
      <c r="G321">
        <f t="shared" si="45"/>
        <v>8080.5838075238207</v>
      </c>
      <c r="H321">
        <v>521</v>
      </c>
      <c r="I321" s="2">
        <v>44887</v>
      </c>
      <c r="J321">
        <f t="shared" si="46"/>
        <v>1.4174628054683354</v>
      </c>
      <c r="K321">
        <f t="shared" si="47"/>
        <v>0.29451411624900026</v>
      </c>
      <c r="L321">
        <f t="shared" si="48"/>
        <v>26905.418507541886</v>
      </c>
      <c r="M321">
        <f t="shared" si="49"/>
        <v>11807.413877410469</v>
      </c>
    </row>
    <row r="322" spans="1:13" x14ac:dyDescent="0.3">
      <c r="A322">
        <f t="shared" ref="A322:A385" si="50">H322-$P$11</f>
        <v>329</v>
      </c>
      <c r="B322">
        <v>26663</v>
      </c>
      <c r="C322">
        <f t="shared" ref="C322:C385" si="51">($R$4/$R$5)*((A322/$R$5)^(-$R$4-1))*EXP(-((A322/$R$5)^(-$R$4)))</f>
        <v>4.9249681144628563E-4</v>
      </c>
      <c r="D322">
        <f t="shared" ref="D322:D385" si="52">C322*O$2</f>
        <v>19251.123010181804</v>
      </c>
      <c r="E322">
        <f t="shared" ref="E322:E385" si="53">ABS(B322-D322)</f>
        <v>7411.8769898181963</v>
      </c>
      <c r="F322">
        <f t="shared" ref="F322:F385" si="54">E322*E322</f>
        <v>54935920.512196444</v>
      </c>
      <c r="G322">
        <f t="shared" ref="G322:G359" si="55">B322-D322</f>
        <v>7411.8769898181963</v>
      </c>
      <c r="H322">
        <v>522</v>
      </c>
      <c r="I322" s="2">
        <v>44888</v>
      </c>
      <c r="J322">
        <f t="shared" ref="J322:J359" si="56">B322/D322</f>
        <v>1.3850101101062051</v>
      </c>
      <c r="K322">
        <f t="shared" si="47"/>
        <v>0.27798360986453874</v>
      </c>
      <c r="L322">
        <f t="shared" si="48"/>
        <v>26759.060984152704</v>
      </c>
      <c r="M322">
        <f t="shared" si="49"/>
        <v>11743.1850362109</v>
      </c>
    </row>
    <row r="323" spans="1:13" x14ac:dyDescent="0.3">
      <c r="A323">
        <f t="shared" si="50"/>
        <v>330</v>
      </c>
      <c r="B323">
        <v>27705</v>
      </c>
      <c r="C323">
        <f t="shared" si="51"/>
        <v>4.8982499772655787E-4</v>
      </c>
      <c r="D323">
        <f t="shared" si="52"/>
        <v>19146.684944019056</v>
      </c>
      <c r="E323">
        <f t="shared" si="53"/>
        <v>8558.3150559809437</v>
      </c>
      <c r="F323">
        <f t="shared" si="54"/>
        <v>73244756.59743011</v>
      </c>
      <c r="G323">
        <f t="shared" si="55"/>
        <v>8558.3150559809437</v>
      </c>
      <c r="H323">
        <v>523</v>
      </c>
      <c r="I323" s="2">
        <v>44889</v>
      </c>
      <c r="J323">
        <f t="shared" si="56"/>
        <v>1.4469867802705108</v>
      </c>
      <c r="K323">
        <f t="shared" ref="K323:K386" si="57">(B323-D323)/B323</f>
        <v>0.30890868276415606</v>
      </c>
      <c r="L323">
        <f t="shared" ref="L323:L386" si="58">1.39*D323</f>
        <v>26613.892072186485</v>
      </c>
      <c r="M323">
        <f t="shared" ref="M323:M386" si="59">0.61*D323</f>
        <v>11679.477815851624</v>
      </c>
    </row>
    <row r="324" spans="1:13" x14ac:dyDescent="0.3">
      <c r="A324">
        <f t="shared" si="50"/>
        <v>331</v>
      </c>
      <c r="B324">
        <v>24197</v>
      </c>
      <c r="C324">
        <f t="shared" si="51"/>
        <v>4.8717482477678343E-4</v>
      </c>
      <c r="D324">
        <f t="shared" si="52"/>
        <v>19043.092790184513</v>
      </c>
      <c r="E324">
        <f t="shared" si="53"/>
        <v>5153.9072098154866</v>
      </c>
      <c r="F324">
        <f t="shared" si="54"/>
        <v>26562759.527388055</v>
      </c>
      <c r="G324">
        <f t="shared" si="55"/>
        <v>5153.9072098154866</v>
      </c>
      <c r="H324">
        <v>524</v>
      </c>
      <c r="I324" s="2">
        <v>44890</v>
      </c>
      <c r="J324">
        <f t="shared" si="56"/>
        <v>1.2706444413520892</v>
      </c>
      <c r="K324">
        <f t="shared" si="57"/>
        <v>0.21299777698952294</v>
      </c>
      <c r="L324">
        <f t="shared" si="58"/>
        <v>26469.898978356472</v>
      </c>
      <c r="M324">
        <f t="shared" si="59"/>
        <v>11616.286602012553</v>
      </c>
    </row>
    <row r="325" spans="1:13" x14ac:dyDescent="0.3">
      <c r="A325">
        <f t="shared" si="50"/>
        <v>332</v>
      </c>
      <c r="B325">
        <v>26381</v>
      </c>
      <c r="C325">
        <f t="shared" si="51"/>
        <v>4.8454606028429381E-4</v>
      </c>
      <c r="D325">
        <f t="shared" si="52"/>
        <v>18940.337467848312</v>
      </c>
      <c r="E325">
        <f t="shared" si="53"/>
        <v>7440.6625321516876</v>
      </c>
      <c r="F325">
        <f t="shared" si="54"/>
        <v>55363458.917365961</v>
      </c>
      <c r="G325">
        <f t="shared" si="55"/>
        <v>7440.6625321516876</v>
      </c>
      <c r="H325">
        <v>525</v>
      </c>
      <c r="I325" s="2">
        <v>44891</v>
      </c>
      <c r="J325">
        <f t="shared" si="56"/>
        <v>1.392847410706509</v>
      </c>
      <c r="K325">
        <f t="shared" si="57"/>
        <v>0.28204626557566764</v>
      </c>
      <c r="L325">
        <f t="shared" si="58"/>
        <v>26327.069080309153</v>
      </c>
      <c r="M325">
        <f t="shared" si="59"/>
        <v>11553.60585538747</v>
      </c>
    </row>
    <row r="326" spans="1:13" x14ac:dyDescent="0.3">
      <c r="A326">
        <f t="shared" si="50"/>
        <v>333</v>
      </c>
      <c r="B326">
        <v>25206</v>
      </c>
      <c r="C326">
        <f t="shared" si="51"/>
        <v>4.8193847503237168E-4</v>
      </c>
      <c r="D326">
        <f t="shared" si="52"/>
        <v>18838.410017197672</v>
      </c>
      <c r="E326">
        <f t="shared" si="53"/>
        <v>6367.5899828023284</v>
      </c>
      <c r="F326">
        <f t="shared" si="54"/>
        <v>40546202.18908456</v>
      </c>
      <c r="G326">
        <f t="shared" si="55"/>
        <v>6367.5899828023284</v>
      </c>
      <c r="H326">
        <v>526</v>
      </c>
      <c r="I326" s="2">
        <v>44892</v>
      </c>
      <c r="J326">
        <f t="shared" si="56"/>
        <v>1.3380110092618924</v>
      </c>
      <c r="K326">
        <f t="shared" si="57"/>
        <v>0.25262199408086677</v>
      </c>
      <c r="L326">
        <f t="shared" si="58"/>
        <v>26185.389923904761</v>
      </c>
      <c r="M326">
        <f t="shared" si="59"/>
        <v>11491.430110490579</v>
      </c>
    </row>
    <row r="327" spans="1:13" x14ac:dyDescent="0.3">
      <c r="A327">
        <f t="shared" si="50"/>
        <v>334</v>
      </c>
      <c r="B327">
        <v>26051</v>
      </c>
      <c r="C327">
        <f t="shared" si="51"/>
        <v>4.7935184285112005E-4</v>
      </c>
      <c r="D327">
        <f t="shared" si="52"/>
        <v>18737.30159751646</v>
      </c>
      <c r="E327">
        <f t="shared" si="53"/>
        <v>7313.6984024835401</v>
      </c>
      <c r="F327">
        <f t="shared" si="54"/>
        <v>53490184.32249029</v>
      </c>
      <c r="G327">
        <f t="shared" si="55"/>
        <v>7313.6984024835401</v>
      </c>
      <c r="H327">
        <v>527</v>
      </c>
      <c r="I327" s="2">
        <v>44893</v>
      </c>
      <c r="J327">
        <f t="shared" si="56"/>
        <v>1.3903282638868841</v>
      </c>
      <c r="K327">
        <f t="shared" si="57"/>
        <v>0.28074539950418564</v>
      </c>
      <c r="L327">
        <f t="shared" si="58"/>
        <v>26044.849220547876</v>
      </c>
      <c r="M327">
        <f t="shared" si="59"/>
        <v>11429.75397448504</v>
      </c>
    </row>
    <row r="328" spans="1:13" x14ac:dyDescent="0.3">
      <c r="A328">
        <f t="shared" si="50"/>
        <v>335</v>
      </c>
      <c r="B328">
        <v>23739</v>
      </c>
      <c r="C328">
        <f t="shared" si="51"/>
        <v>4.7678594056923266E-4</v>
      </c>
      <c r="D328">
        <f t="shared" si="52"/>
        <v>18637.003485299934</v>
      </c>
      <c r="E328">
        <f t="shared" si="53"/>
        <v>5101.9965147000657</v>
      </c>
      <c r="F328">
        <f t="shared" si="54"/>
        <v>26030368.43601162</v>
      </c>
      <c r="G328">
        <f t="shared" si="55"/>
        <v>5101.9965147000657</v>
      </c>
      <c r="H328">
        <v>528</v>
      </c>
      <c r="I328" s="2">
        <v>44894</v>
      </c>
      <c r="J328">
        <f t="shared" si="56"/>
        <v>1.2737562676706211</v>
      </c>
      <c r="K328">
        <f t="shared" si="57"/>
        <v>0.21492044798433235</v>
      </c>
      <c r="L328">
        <f t="shared" si="58"/>
        <v>25905.434844566906</v>
      </c>
      <c r="M328">
        <f t="shared" si="59"/>
        <v>11368.572126032959</v>
      </c>
    </row>
    <row r="329" spans="1:13" x14ac:dyDescent="0.3">
      <c r="A329">
        <f t="shared" si="50"/>
        <v>337</v>
      </c>
      <c r="B329">
        <v>22628</v>
      </c>
      <c r="C329">
        <f t="shared" si="51"/>
        <v>4.7171544772807189E-4</v>
      </c>
      <c r="D329">
        <f t="shared" si="52"/>
        <v>18438.803864228725</v>
      </c>
      <c r="E329">
        <f t="shared" si="53"/>
        <v>4189.1961357712753</v>
      </c>
      <c r="F329">
        <f t="shared" si="54"/>
        <v>17549364.263960984</v>
      </c>
      <c r="G329">
        <f t="shared" si="55"/>
        <v>4189.1961357712753</v>
      </c>
      <c r="H329">
        <v>530</v>
      </c>
      <c r="I329" s="2">
        <v>44896</v>
      </c>
      <c r="J329">
        <f t="shared" si="56"/>
        <v>1.2271945711130599</v>
      </c>
      <c r="K329">
        <f t="shared" si="57"/>
        <v>0.18513329219424055</v>
      </c>
      <c r="L329">
        <f t="shared" si="58"/>
        <v>25629.937371277927</v>
      </c>
      <c r="M329">
        <f t="shared" si="59"/>
        <v>11247.670357179522</v>
      </c>
    </row>
    <row r="330" spans="1:13" x14ac:dyDescent="0.3">
      <c r="A330">
        <f t="shared" si="50"/>
        <v>338</v>
      </c>
      <c r="B330">
        <v>24646</v>
      </c>
      <c r="C330">
        <f t="shared" si="51"/>
        <v>4.6921042539733543E-4</v>
      </c>
      <c r="D330">
        <f t="shared" si="52"/>
        <v>18340.885477933713</v>
      </c>
      <c r="E330">
        <f t="shared" si="53"/>
        <v>6305.1145220662875</v>
      </c>
      <c r="F330">
        <f t="shared" si="54"/>
        <v>39754469.136371188</v>
      </c>
      <c r="G330">
        <f t="shared" si="55"/>
        <v>6305.1145220662875</v>
      </c>
      <c r="H330">
        <v>531</v>
      </c>
      <c r="I330" s="2">
        <v>44897</v>
      </c>
      <c r="J330">
        <f t="shared" si="56"/>
        <v>1.3437737250827992</v>
      </c>
      <c r="K330">
        <f t="shared" si="57"/>
        <v>0.25582709251263036</v>
      </c>
      <c r="L330">
        <f t="shared" si="58"/>
        <v>25493.830814327859</v>
      </c>
      <c r="M330">
        <f t="shared" si="59"/>
        <v>11187.940141539564</v>
      </c>
    </row>
    <row r="331" spans="1:13" x14ac:dyDescent="0.3">
      <c r="A331">
        <f t="shared" si="50"/>
        <v>339</v>
      </c>
      <c r="B331">
        <v>23873</v>
      </c>
      <c r="C331">
        <f t="shared" si="51"/>
        <v>4.6672526933259852E-4</v>
      </c>
      <c r="D331">
        <f t="shared" si="52"/>
        <v>18243.74364068759</v>
      </c>
      <c r="E331">
        <f t="shared" si="53"/>
        <v>5629.2563593124105</v>
      </c>
      <c r="F331">
        <f t="shared" si="54"/>
        <v>31688527.158859216</v>
      </c>
      <c r="G331">
        <f t="shared" si="55"/>
        <v>5629.2563593124105</v>
      </c>
      <c r="H331">
        <v>532</v>
      </c>
      <c r="I331" s="2">
        <v>44898</v>
      </c>
      <c r="J331">
        <f t="shared" si="56"/>
        <v>1.3085581813788438</v>
      </c>
      <c r="K331">
        <f t="shared" si="57"/>
        <v>0.23580012396064218</v>
      </c>
      <c r="L331">
        <f t="shared" si="58"/>
        <v>25358.803660555746</v>
      </c>
      <c r="M331">
        <f t="shared" si="59"/>
        <v>11128.683620819429</v>
      </c>
    </row>
    <row r="332" spans="1:13" x14ac:dyDescent="0.3">
      <c r="A332">
        <f t="shared" si="50"/>
        <v>340</v>
      </c>
      <c r="B332">
        <v>25577</v>
      </c>
      <c r="C332">
        <f t="shared" si="51"/>
        <v>4.6425977066235334E-4</v>
      </c>
      <c r="D332">
        <f t="shared" si="52"/>
        <v>18147.370187947974</v>
      </c>
      <c r="E332">
        <f t="shared" si="53"/>
        <v>7429.629812052026</v>
      </c>
      <c r="F332">
        <f t="shared" si="54"/>
        <v>55199399.144132219</v>
      </c>
      <c r="G332">
        <f t="shared" si="55"/>
        <v>7429.629812052026</v>
      </c>
      <c r="H332">
        <v>533</v>
      </c>
      <c r="I332" s="2">
        <v>44899</v>
      </c>
      <c r="J332">
        <f t="shared" si="56"/>
        <v>1.4094053152112469</v>
      </c>
      <c r="K332">
        <f t="shared" si="57"/>
        <v>0.29048089346100114</v>
      </c>
      <c r="L332">
        <f t="shared" si="58"/>
        <v>25224.844561247683</v>
      </c>
      <c r="M332">
        <f t="shared" si="59"/>
        <v>11069.895814648264</v>
      </c>
    </row>
    <row r="333" spans="1:13" x14ac:dyDescent="0.3">
      <c r="A333">
        <f t="shared" si="50"/>
        <v>341</v>
      </c>
      <c r="B333">
        <v>23153</v>
      </c>
      <c r="C333">
        <f t="shared" si="51"/>
        <v>4.6181372324222858E-4</v>
      </c>
      <c r="D333">
        <f t="shared" si="52"/>
        <v>18051.757061773053</v>
      </c>
      <c r="E333">
        <f t="shared" si="53"/>
        <v>5101.2429382269474</v>
      </c>
      <c r="F333">
        <f t="shared" si="54"/>
        <v>26022679.514810301</v>
      </c>
      <c r="G333">
        <f t="shared" si="55"/>
        <v>5101.2429382269474</v>
      </c>
      <c r="H333">
        <v>534</v>
      </c>
      <c r="I333" s="2">
        <v>44900</v>
      </c>
      <c r="J333">
        <f t="shared" si="56"/>
        <v>1.2825898288333104</v>
      </c>
      <c r="K333">
        <f t="shared" si="57"/>
        <v>0.22032751428441011</v>
      </c>
      <c r="L333">
        <f t="shared" si="58"/>
        <v>25091.94231586454</v>
      </c>
      <c r="M333">
        <f t="shared" si="59"/>
        <v>11011.571807681561</v>
      </c>
    </row>
    <row r="334" spans="1:13" x14ac:dyDescent="0.3">
      <c r="A334">
        <f t="shared" si="50"/>
        <v>342</v>
      </c>
      <c r="B334">
        <v>23509</v>
      </c>
      <c r="C334">
        <f t="shared" si="51"/>
        <v>4.593869236125726E-4</v>
      </c>
      <c r="D334">
        <f t="shared" si="52"/>
        <v>17956.89630916356</v>
      </c>
      <c r="E334">
        <f t="shared" si="53"/>
        <v>5552.1036908364404</v>
      </c>
      <c r="F334">
        <f t="shared" si="54"/>
        <v>30825855.393799622</v>
      </c>
      <c r="G334">
        <f t="shared" si="55"/>
        <v>5552.1036908364404</v>
      </c>
      <c r="H334">
        <v>535</v>
      </c>
      <c r="I334" s="2">
        <v>44901</v>
      </c>
      <c r="J334">
        <f t="shared" si="56"/>
        <v>1.3091906081789397</v>
      </c>
      <c r="K334">
        <f t="shared" si="57"/>
        <v>0.23616928371417076</v>
      </c>
      <c r="L334">
        <f t="shared" si="58"/>
        <v>24960.085869737348</v>
      </c>
      <c r="M334">
        <f t="shared" si="59"/>
        <v>10953.706748589771</v>
      </c>
    </row>
    <row r="335" spans="1:13" x14ac:dyDescent="0.3">
      <c r="A335">
        <f t="shared" si="50"/>
        <v>343</v>
      </c>
      <c r="B335">
        <v>24899</v>
      </c>
      <c r="C335">
        <f t="shared" si="51"/>
        <v>4.56979170956799E-4</v>
      </c>
      <c r="D335">
        <f t="shared" si="52"/>
        <v>17862.780080434542</v>
      </c>
      <c r="E335">
        <f t="shared" si="53"/>
        <v>7036.2199195654575</v>
      </c>
      <c r="F335">
        <f t="shared" si="54"/>
        <v>49508390.756489731</v>
      </c>
      <c r="G335">
        <f t="shared" si="55"/>
        <v>7036.2199195654575</v>
      </c>
      <c r="H335">
        <v>536</v>
      </c>
      <c r="I335" s="2">
        <v>44902</v>
      </c>
      <c r="J335">
        <f t="shared" si="56"/>
        <v>1.3939039661173664</v>
      </c>
      <c r="K335">
        <f t="shared" si="57"/>
        <v>0.28259046225010875</v>
      </c>
      <c r="L335">
        <f t="shared" si="58"/>
        <v>24829.264311804011</v>
      </c>
      <c r="M335">
        <f t="shared" si="59"/>
        <v>10896.295849065071</v>
      </c>
    </row>
    <row r="336" spans="1:13" x14ac:dyDescent="0.3">
      <c r="A336">
        <f t="shared" si="50"/>
        <v>344</v>
      </c>
      <c r="B336">
        <v>21199</v>
      </c>
      <c r="C336">
        <f t="shared" si="51"/>
        <v>4.5459026706048201E-4</v>
      </c>
      <c r="D336">
        <f t="shared" si="52"/>
        <v>17769.400627616469</v>
      </c>
      <c r="E336">
        <f t="shared" si="53"/>
        <v>3429.5993723835309</v>
      </c>
      <c r="F336">
        <f t="shared" si="54"/>
        <v>11762151.855053509</v>
      </c>
      <c r="G336">
        <f t="shared" si="55"/>
        <v>3429.5993723835309</v>
      </c>
      <c r="H336">
        <v>537</v>
      </c>
      <c r="I336" s="2">
        <v>44903</v>
      </c>
      <c r="J336">
        <f t="shared" si="56"/>
        <v>1.1930059119187952</v>
      </c>
      <c r="K336">
        <f t="shared" si="57"/>
        <v>0.16178118648915188</v>
      </c>
      <c r="L336">
        <f t="shared" si="58"/>
        <v>24699.466872386889</v>
      </c>
      <c r="M336">
        <f t="shared" si="59"/>
        <v>10839.334382846046</v>
      </c>
    </row>
    <row r="337" spans="1:13" x14ac:dyDescent="0.3">
      <c r="A337">
        <f t="shared" si="50"/>
        <v>345</v>
      </c>
      <c r="B337">
        <v>23640</v>
      </c>
      <c r="C337">
        <f t="shared" si="51"/>
        <v>4.5222001627118267E-4</v>
      </c>
      <c r="D337">
        <f t="shared" si="52"/>
        <v>17676.750302884855</v>
      </c>
      <c r="E337">
        <f t="shared" si="53"/>
        <v>5963.249697115145</v>
      </c>
      <c r="F337">
        <f t="shared" si="54"/>
        <v>35560346.950143866</v>
      </c>
      <c r="G337">
        <f t="shared" si="55"/>
        <v>5963.249697115145</v>
      </c>
      <c r="H337">
        <v>538</v>
      </c>
      <c r="I337" s="2">
        <v>44904</v>
      </c>
      <c r="J337">
        <f t="shared" si="56"/>
        <v>1.3373498858634632</v>
      </c>
      <c r="K337">
        <f t="shared" si="57"/>
        <v>0.25225252525867786</v>
      </c>
      <c r="L337">
        <f t="shared" si="58"/>
        <v>24570.682921009946</v>
      </c>
      <c r="M337">
        <f t="shared" si="59"/>
        <v>10782.817684759761</v>
      </c>
    </row>
    <row r="338" spans="1:13" x14ac:dyDescent="0.3">
      <c r="A338">
        <f t="shared" si="50"/>
        <v>346</v>
      </c>
      <c r="B338">
        <v>21157</v>
      </c>
      <c r="C338">
        <f t="shared" si="51"/>
        <v>4.498682254589934E-4</v>
      </c>
      <c r="D338">
        <f t="shared" si="52"/>
        <v>17584.821557018022</v>
      </c>
      <c r="E338">
        <f t="shared" si="53"/>
        <v>3572.1784429819782</v>
      </c>
      <c r="F338">
        <f t="shared" si="54"/>
        <v>12760458.828505149</v>
      </c>
      <c r="G338">
        <f t="shared" si="55"/>
        <v>3572.1784429819782</v>
      </c>
      <c r="H338">
        <v>539</v>
      </c>
      <c r="I338" s="2">
        <v>44905</v>
      </c>
      <c r="J338">
        <f t="shared" si="56"/>
        <v>1.2031398744308746</v>
      </c>
      <c r="K338">
        <f t="shared" si="57"/>
        <v>0.16884144458013792</v>
      </c>
      <c r="L338">
        <f t="shared" si="58"/>
        <v>24442.901964255048</v>
      </c>
      <c r="M338">
        <f t="shared" si="59"/>
        <v>10726.741149780994</v>
      </c>
    </row>
    <row r="339" spans="1:13" x14ac:dyDescent="0.3">
      <c r="A339">
        <f t="shared" si="50"/>
        <v>347</v>
      </c>
      <c r="B339">
        <v>21947</v>
      </c>
      <c r="C339">
        <f t="shared" si="51"/>
        <v>4.4753470397778674E-4</v>
      </c>
      <c r="D339">
        <f t="shared" si="52"/>
        <v>17493.606937882341</v>
      </c>
      <c r="E339">
        <f t="shared" si="53"/>
        <v>4453.3930621176587</v>
      </c>
      <c r="F339">
        <f t="shared" si="54"/>
        <v>19832709.765717696</v>
      </c>
      <c r="G339">
        <f t="shared" si="55"/>
        <v>4453.3930621176587</v>
      </c>
      <c r="H339">
        <v>540</v>
      </c>
      <c r="I339" s="2">
        <v>44906</v>
      </c>
      <c r="J339">
        <f t="shared" si="56"/>
        <v>1.2545726034620026</v>
      </c>
      <c r="K339">
        <f t="shared" si="57"/>
        <v>0.20291579997802245</v>
      </c>
      <c r="L339">
        <f t="shared" si="58"/>
        <v>24316.113643656452</v>
      </c>
      <c r="M339">
        <f t="shared" si="59"/>
        <v>10671.100232108229</v>
      </c>
    </row>
    <row r="340" spans="1:13" x14ac:dyDescent="0.3">
      <c r="A340">
        <f t="shared" si="50"/>
        <v>348</v>
      </c>
      <c r="B340">
        <v>22873</v>
      </c>
      <c r="C340">
        <f t="shared" si="51"/>
        <v>4.4521926362715218E-4</v>
      </c>
      <c r="D340">
        <f t="shared" si="52"/>
        <v>17403.099088944386</v>
      </c>
      <c r="E340">
        <f t="shared" si="53"/>
        <v>5469.9009110556144</v>
      </c>
      <c r="F340">
        <f t="shared" si="54"/>
        <v>29919815.976767041</v>
      </c>
      <c r="G340">
        <f t="shared" si="55"/>
        <v>5469.9009110556144</v>
      </c>
      <c r="H340">
        <v>541</v>
      </c>
      <c r="I340" s="2">
        <v>44907</v>
      </c>
      <c r="J340">
        <f t="shared" si="56"/>
        <v>1.3143061407109071</v>
      </c>
      <c r="K340">
        <f t="shared" si="57"/>
        <v>0.23914225991586649</v>
      </c>
      <c r="L340">
        <f t="shared" si="58"/>
        <v>24190.307733632693</v>
      </c>
      <c r="M340">
        <f t="shared" si="59"/>
        <v>10615.890444256074</v>
      </c>
    </row>
    <row r="341" spans="1:13" x14ac:dyDescent="0.3">
      <c r="A341">
        <f t="shared" si="50"/>
        <v>349</v>
      </c>
      <c r="B341">
        <v>24101</v>
      </c>
      <c r="C341">
        <f t="shared" si="51"/>
        <v>4.4292171861500852E-4</v>
      </c>
      <c r="D341">
        <f t="shared" si="52"/>
        <v>17313.290747809508</v>
      </c>
      <c r="E341">
        <f t="shared" si="53"/>
        <v>6787.7092521904924</v>
      </c>
      <c r="F341">
        <f t="shared" si="54"/>
        <v>46072996.892272413</v>
      </c>
      <c r="G341">
        <f t="shared" si="55"/>
        <v>6787.7092521904924</v>
      </c>
      <c r="H341">
        <v>542</v>
      </c>
      <c r="I341" s="2">
        <v>44908</v>
      </c>
      <c r="J341">
        <f t="shared" si="56"/>
        <v>1.3920519415437691</v>
      </c>
      <c r="K341">
        <f t="shared" si="57"/>
        <v>0.2816360006717768</v>
      </c>
      <c r="L341">
        <f t="shared" si="58"/>
        <v>24065.474139455215</v>
      </c>
      <c r="M341">
        <f t="shared" si="59"/>
        <v>10561.107356163799</v>
      </c>
    </row>
    <row r="342" spans="1:13" x14ac:dyDescent="0.3">
      <c r="A342">
        <f t="shared" si="50"/>
        <v>350</v>
      </c>
      <c r="B342">
        <v>20824</v>
      </c>
      <c r="C342">
        <f t="shared" si="51"/>
        <v>4.4064188552087822E-4</v>
      </c>
      <c r="D342">
        <f t="shared" si="52"/>
        <v>17224.174744786265</v>
      </c>
      <c r="E342">
        <f t="shared" si="53"/>
        <v>3599.8252552137346</v>
      </c>
      <c r="F342">
        <f t="shared" si="54"/>
        <v>12958741.868074629</v>
      </c>
      <c r="G342">
        <f t="shared" si="55"/>
        <v>3599.8252552137346</v>
      </c>
      <c r="H342">
        <v>543</v>
      </c>
      <c r="I342" s="2">
        <v>44909</v>
      </c>
      <c r="J342">
        <f t="shared" si="56"/>
        <v>1.2089984169664441</v>
      </c>
      <c r="K342">
        <f t="shared" si="57"/>
        <v>0.17286905758805871</v>
      </c>
      <c r="L342">
        <f t="shared" si="58"/>
        <v>23941.602895252909</v>
      </c>
      <c r="M342">
        <f t="shared" si="59"/>
        <v>10506.746594319622</v>
      </c>
    </row>
    <row r="343" spans="1:13" x14ac:dyDescent="0.3">
      <c r="A343">
        <f t="shared" si="50"/>
        <v>351</v>
      </c>
      <c r="B343">
        <v>22176</v>
      </c>
      <c r="C343">
        <f t="shared" si="51"/>
        <v>4.3837958325980967E-4</v>
      </c>
      <c r="D343">
        <f t="shared" si="52"/>
        <v>17135.744001476178</v>
      </c>
      <c r="E343">
        <f t="shared" si="53"/>
        <v>5040.2559985238222</v>
      </c>
      <c r="F343">
        <f t="shared" si="54"/>
        <v>25404180.530655373</v>
      </c>
      <c r="G343">
        <f t="shared" si="55"/>
        <v>5040.2559985238222</v>
      </c>
      <c r="H343">
        <v>544</v>
      </c>
      <c r="I343" s="2">
        <v>44910</v>
      </c>
      <c r="J343">
        <f t="shared" si="56"/>
        <v>1.2941369804596534</v>
      </c>
      <c r="K343">
        <f t="shared" si="57"/>
        <v>0.22728427121770484</v>
      </c>
      <c r="L343">
        <f t="shared" si="58"/>
        <v>23818.684162051886</v>
      </c>
      <c r="M343">
        <f t="shared" si="59"/>
        <v>10452.803840900468</v>
      </c>
    </row>
    <row r="344" spans="1:13" x14ac:dyDescent="0.3">
      <c r="A344">
        <f t="shared" si="50"/>
        <v>352</v>
      </c>
      <c r="B344">
        <v>22853</v>
      </c>
      <c r="C344">
        <f t="shared" si="51"/>
        <v>4.361346330469357E-4</v>
      </c>
      <c r="D344">
        <f t="shared" si="52"/>
        <v>17047.991529388375</v>
      </c>
      <c r="E344">
        <f t="shared" si="53"/>
        <v>5805.0084706116249</v>
      </c>
      <c r="F344">
        <f t="shared" si="54"/>
        <v>33698123.343872719</v>
      </c>
      <c r="G344">
        <f t="shared" si="55"/>
        <v>5805.0084706116249</v>
      </c>
      <c r="H344">
        <v>545</v>
      </c>
      <c r="I344" s="2">
        <v>44911</v>
      </c>
      <c r="J344">
        <f t="shared" si="56"/>
        <v>1.3405098166904057</v>
      </c>
      <c r="K344">
        <f t="shared" si="57"/>
        <v>0.2540151608371603</v>
      </c>
      <c r="L344">
        <f t="shared" si="58"/>
        <v>23696.708225849841</v>
      </c>
      <c r="M344">
        <f t="shared" si="59"/>
        <v>10399.274832926909</v>
      </c>
    </row>
    <row r="345" spans="1:13" x14ac:dyDescent="0.3">
      <c r="A345">
        <f t="shared" si="50"/>
        <v>353</v>
      </c>
      <c r="B345">
        <v>22336</v>
      </c>
      <c r="C345">
        <f t="shared" si="51"/>
        <v>4.339068583626524E-4</v>
      </c>
      <c r="D345">
        <f t="shared" si="52"/>
        <v>16960.910428578478</v>
      </c>
      <c r="E345">
        <f t="shared" si="53"/>
        <v>5375.0895714215221</v>
      </c>
      <c r="F345">
        <f t="shared" si="54"/>
        <v>28891587.900804404</v>
      </c>
      <c r="G345">
        <f t="shared" si="55"/>
        <v>5375.0895714215221</v>
      </c>
      <c r="H345">
        <v>546</v>
      </c>
      <c r="I345" s="2">
        <v>44912</v>
      </c>
      <c r="J345">
        <f t="shared" si="56"/>
        <v>1.3169104390979334</v>
      </c>
      <c r="K345">
        <f t="shared" si="57"/>
        <v>0.24064691849129308</v>
      </c>
      <c r="L345">
        <f t="shared" si="58"/>
        <v>23575.665495724083</v>
      </c>
      <c r="M345">
        <f t="shared" si="59"/>
        <v>10346.155361432871</v>
      </c>
    </row>
    <row r="346" spans="1:13" x14ac:dyDescent="0.3">
      <c r="A346">
        <f t="shared" si="50"/>
        <v>354</v>
      </c>
      <c r="B346">
        <v>22166</v>
      </c>
      <c r="C346">
        <f t="shared" si="51"/>
        <v>4.3169608491841293E-4</v>
      </c>
      <c r="D346">
        <f t="shared" si="52"/>
        <v>16874.493886311506</v>
      </c>
      <c r="E346">
        <f t="shared" si="53"/>
        <v>5291.5061136884942</v>
      </c>
      <c r="F346">
        <f t="shared" si="54"/>
        <v>28000036.951202713</v>
      </c>
      <c r="G346">
        <f t="shared" si="55"/>
        <v>5291.5061136884942</v>
      </c>
      <c r="H346">
        <v>547</v>
      </c>
      <c r="I346" s="2">
        <v>44913</v>
      </c>
      <c r="J346">
        <f t="shared" si="56"/>
        <v>1.3135801375341356</v>
      </c>
      <c r="K346">
        <f t="shared" si="57"/>
        <v>0.2387217411210184</v>
      </c>
      <c r="L346">
        <f t="shared" si="58"/>
        <v>23455.546501972993</v>
      </c>
      <c r="M346">
        <f t="shared" si="59"/>
        <v>10293.441270650019</v>
      </c>
    </row>
    <row r="347" spans="1:13" x14ac:dyDescent="0.3">
      <c r="A347">
        <f t="shared" si="50"/>
        <v>355</v>
      </c>
      <c r="B347">
        <v>26010</v>
      </c>
      <c r="C347">
        <f t="shared" si="51"/>
        <v>4.2950214062311424E-4</v>
      </c>
      <c r="D347">
        <f t="shared" si="52"/>
        <v>16788.735175747981</v>
      </c>
      <c r="E347">
        <f t="shared" si="53"/>
        <v>9221.264824252019</v>
      </c>
      <c r="F347">
        <f t="shared" si="54"/>
        <v>85031724.958987623</v>
      </c>
      <c r="G347">
        <f t="shared" si="55"/>
        <v>9221.264824252019</v>
      </c>
      <c r="H347">
        <v>548</v>
      </c>
      <c r="I347" s="2">
        <v>44914</v>
      </c>
      <c r="J347">
        <f t="shared" si="56"/>
        <v>1.5492530990406304</v>
      </c>
      <c r="K347">
        <f t="shared" si="57"/>
        <v>0.35452767490396075</v>
      </c>
      <c r="L347">
        <f t="shared" si="58"/>
        <v>23336.341894289693</v>
      </c>
      <c r="M347">
        <f t="shared" si="59"/>
        <v>10241.128457206269</v>
      </c>
    </row>
    <row r="348" spans="1:13" x14ac:dyDescent="0.3">
      <c r="A348">
        <f t="shared" si="50"/>
        <v>356</v>
      </c>
      <c r="B348">
        <v>24137</v>
      </c>
      <c r="C348">
        <f t="shared" si="51"/>
        <v>4.2732485555007293E-4</v>
      </c>
      <c r="D348">
        <f t="shared" si="52"/>
        <v>16703.62765465305</v>
      </c>
      <c r="E348">
        <f t="shared" si="53"/>
        <v>7433.3723453469502</v>
      </c>
      <c r="F348">
        <f t="shared" si="54"/>
        <v>55255024.424568817</v>
      </c>
      <c r="G348">
        <f t="shared" si="55"/>
        <v>7433.3723453469502</v>
      </c>
      <c r="H348">
        <v>549</v>
      </c>
      <c r="I348" s="2">
        <v>44915</v>
      </c>
      <c r="J348">
        <f t="shared" si="56"/>
        <v>1.445015448082996</v>
      </c>
      <c r="K348">
        <f t="shared" si="57"/>
        <v>0.30796587584815638</v>
      </c>
      <c r="L348">
        <f t="shared" si="58"/>
        <v>23218.042439967736</v>
      </c>
      <c r="M348">
        <f t="shared" si="59"/>
        <v>10189.21286933836</v>
      </c>
    </row>
    <row r="349" spans="1:13" x14ac:dyDescent="0.3">
      <c r="A349">
        <f t="shared" si="50"/>
        <v>357</v>
      </c>
      <c r="B349">
        <v>22180</v>
      </c>
      <c r="C349">
        <f t="shared" si="51"/>
        <v>4.2516406190457723E-4</v>
      </c>
      <c r="D349">
        <f t="shared" si="52"/>
        <v>16619.164764128134</v>
      </c>
      <c r="E349">
        <f t="shared" si="53"/>
        <v>5560.8352358718657</v>
      </c>
      <c r="F349">
        <f t="shared" si="54"/>
        <v>30922888.520514108</v>
      </c>
      <c r="G349">
        <f t="shared" si="55"/>
        <v>5560.8352358718657</v>
      </c>
      <c r="H349">
        <v>550</v>
      </c>
      <c r="I349" s="2">
        <v>44916</v>
      </c>
      <c r="J349">
        <f t="shared" si="56"/>
        <v>1.3346037731014453</v>
      </c>
      <c r="K349">
        <f t="shared" si="57"/>
        <v>0.25071394210423198</v>
      </c>
      <c r="L349">
        <f t="shared" si="58"/>
        <v>23100.639022138104</v>
      </c>
      <c r="M349">
        <f t="shared" si="59"/>
        <v>10137.690506118162</v>
      </c>
    </row>
    <row r="350" spans="1:13" x14ac:dyDescent="0.3">
      <c r="A350">
        <f t="shared" si="50"/>
        <v>358</v>
      </c>
      <c r="B350">
        <v>20490</v>
      </c>
      <c r="C350">
        <f t="shared" si="51"/>
        <v>4.2301959399199872E-4</v>
      </c>
      <c r="D350">
        <f t="shared" si="52"/>
        <v>16535.340027364455</v>
      </c>
      <c r="E350">
        <f t="shared" si="53"/>
        <v>3954.6599726355453</v>
      </c>
      <c r="F350">
        <f t="shared" si="54"/>
        <v>15639335.499165772</v>
      </c>
      <c r="G350">
        <f t="shared" si="55"/>
        <v>3954.6599726355453</v>
      </c>
      <c r="H350">
        <v>551</v>
      </c>
      <c r="I350" s="2">
        <v>44917</v>
      </c>
      <c r="J350">
        <f t="shared" si="56"/>
        <v>1.2391641155301887</v>
      </c>
      <c r="K350">
        <f t="shared" si="57"/>
        <v>0.1930043910510271</v>
      </c>
      <c r="L350">
        <f t="shared" si="58"/>
        <v>22984.122638036592</v>
      </c>
      <c r="M350">
        <f t="shared" si="59"/>
        <v>10086.557416692318</v>
      </c>
    </row>
    <row r="351" spans="1:13" x14ac:dyDescent="0.3">
      <c r="A351">
        <f t="shared" si="50"/>
        <v>359</v>
      </c>
      <c r="B351">
        <v>21937</v>
      </c>
      <c r="C351">
        <f t="shared" si="51"/>
        <v>4.2089128818645924E-4</v>
      </c>
      <c r="D351">
        <f t="shared" si="52"/>
        <v>16452.14704841825</v>
      </c>
      <c r="E351">
        <f t="shared" si="53"/>
        <v>5484.8529515817499</v>
      </c>
      <c r="F351">
        <f t="shared" si="54"/>
        <v>30083611.900475033</v>
      </c>
      <c r="G351">
        <f t="shared" si="55"/>
        <v>5484.8529515817499</v>
      </c>
      <c r="H351">
        <v>552</v>
      </c>
      <c r="I351" s="2">
        <v>44918</v>
      </c>
      <c r="J351">
        <f t="shared" si="56"/>
        <v>1.3333821984109411</v>
      </c>
      <c r="K351">
        <f t="shared" si="57"/>
        <v>0.25002748559883986</v>
      </c>
      <c r="L351">
        <f t="shared" si="58"/>
        <v>22868.484397301367</v>
      </c>
      <c r="M351">
        <f t="shared" si="59"/>
        <v>10035.809699535132</v>
      </c>
    </row>
    <row r="352" spans="1:13" x14ac:dyDescent="0.3">
      <c r="A352">
        <f t="shared" si="50"/>
        <v>360</v>
      </c>
      <c r="B352">
        <v>20281</v>
      </c>
      <c r="C352">
        <f t="shared" si="51"/>
        <v>4.1877898290003867E-4</v>
      </c>
      <c r="D352">
        <f t="shared" si="52"/>
        <v>16369.579511007147</v>
      </c>
      <c r="E352">
        <f t="shared" si="53"/>
        <v>3911.4204889928533</v>
      </c>
      <c r="F352">
        <f t="shared" si="54"/>
        <v>15299210.241713092</v>
      </c>
      <c r="G352">
        <f t="shared" si="55"/>
        <v>3911.4204889928533</v>
      </c>
      <c r="H352">
        <v>553</v>
      </c>
      <c r="I352" s="2">
        <v>44919</v>
      </c>
      <c r="J352">
        <f t="shared" si="56"/>
        <v>1.2389444693043432</v>
      </c>
      <c r="K352">
        <f t="shared" si="57"/>
        <v>0.19286132286341173</v>
      </c>
      <c r="L352">
        <f t="shared" si="58"/>
        <v>22753.715520299931</v>
      </c>
      <c r="M352">
        <f t="shared" si="59"/>
        <v>9985.4435017143587</v>
      </c>
    </row>
    <row r="353" spans="1:13" x14ac:dyDescent="0.3">
      <c r="A353">
        <f t="shared" si="50"/>
        <v>361</v>
      </c>
      <c r="B353">
        <v>15554</v>
      </c>
      <c r="C353">
        <f t="shared" si="51"/>
        <v>4.1668251855251259E-4</v>
      </c>
      <c r="D353">
        <f t="shared" si="52"/>
        <v>16287.63117732725</v>
      </c>
      <c r="E353">
        <f t="shared" si="53"/>
        <v>733.63117732725004</v>
      </c>
      <c r="F353">
        <f t="shared" si="54"/>
        <v>538214.70434656704</v>
      </c>
      <c r="G353">
        <f t="shared" si="55"/>
        <v>-733.63117732725004</v>
      </c>
      <c r="H353">
        <v>554</v>
      </c>
      <c r="I353" s="2">
        <v>44920</v>
      </c>
      <c r="J353">
        <f t="shared" si="56"/>
        <v>0.95495777321207509</v>
      </c>
      <c r="K353">
        <f t="shared" si="57"/>
        <v>-4.716672092884467E-2</v>
      </c>
      <c r="L353">
        <f t="shared" si="58"/>
        <v>22639.807336484875</v>
      </c>
      <c r="M353">
        <f t="shared" si="59"/>
        <v>9935.4550181696231</v>
      </c>
    </row>
    <row r="354" spans="1:13" x14ac:dyDescent="0.3">
      <c r="A354">
        <f t="shared" si="50"/>
        <v>362</v>
      </c>
      <c r="B354">
        <v>20011</v>
      </c>
      <c r="C354">
        <f t="shared" si="51"/>
        <v>4.1460173754161167E-4</v>
      </c>
      <c r="D354">
        <f t="shared" si="52"/>
        <v>16206.295886890608</v>
      </c>
      <c r="E354">
        <f t="shared" si="53"/>
        <v>3804.704113109392</v>
      </c>
      <c r="F354">
        <f t="shared" si="54"/>
        <v>14475773.388311526</v>
      </c>
      <c r="G354">
        <f t="shared" si="55"/>
        <v>3804.704113109392</v>
      </c>
      <c r="H354">
        <v>555</v>
      </c>
      <c r="I354" s="2">
        <v>44921</v>
      </c>
      <c r="J354">
        <f t="shared" si="56"/>
        <v>1.2347670399000332</v>
      </c>
      <c r="K354">
        <f t="shared" si="57"/>
        <v>0.19013063380687581</v>
      </c>
      <c r="L354">
        <f t="shared" si="58"/>
        <v>22526.751282777943</v>
      </c>
      <c r="M354">
        <f t="shared" si="59"/>
        <v>9885.8404910032714</v>
      </c>
    </row>
    <row r="355" spans="1:13" x14ac:dyDescent="0.3">
      <c r="A355">
        <f t="shared" si="50"/>
        <v>363</v>
      </c>
      <c r="B355">
        <v>20879</v>
      </c>
      <c r="C355">
        <f t="shared" si="51"/>
        <v>4.1253648421379105E-4</v>
      </c>
      <c r="D355">
        <f t="shared" si="52"/>
        <v>16125.56755538262</v>
      </c>
      <c r="E355">
        <f t="shared" si="53"/>
        <v>4753.4324446173796</v>
      </c>
      <c r="F355">
        <f t="shared" si="54"/>
        <v>22595120.005541157</v>
      </c>
      <c r="G355">
        <f t="shared" si="55"/>
        <v>4753.4324446173796</v>
      </c>
      <c r="H355">
        <v>556</v>
      </c>
      <c r="I355" s="2">
        <v>44922</v>
      </c>
      <c r="J355">
        <f t="shared" si="56"/>
        <v>1.2947761328890848</v>
      </c>
      <c r="K355">
        <f t="shared" si="57"/>
        <v>0.22766571409633504</v>
      </c>
      <c r="L355">
        <f t="shared" si="58"/>
        <v>22414.538901981839</v>
      </c>
      <c r="M355">
        <f t="shared" si="59"/>
        <v>9836.5962087833977</v>
      </c>
    </row>
    <row r="356" spans="1:13" x14ac:dyDescent="0.3">
      <c r="A356">
        <f t="shared" si="50"/>
        <v>364</v>
      </c>
      <c r="B356">
        <v>20160</v>
      </c>
      <c r="C356">
        <f t="shared" si="51"/>
        <v>4.1048660483549896E-4</v>
      </c>
      <c r="D356">
        <f t="shared" si="52"/>
        <v>16045.440173538973</v>
      </c>
      <c r="E356">
        <f t="shared" si="53"/>
        <v>4114.5598264610271</v>
      </c>
      <c r="F356">
        <f t="shared" si="54"/>
        <v>16929602.565526996</v>
      </c>
      <c r="G356">
        <f t="shared" si="55"/>
        <v>4114.5598264610271</v>
      </c>
      <c r="H356">
        <v>557</v>
      </c>
      <c r="I356" s="2">
        <v>44923</v>
      </c>
      <c r="J356">
        <f t="shared" si="56"/>
        <v>1.2564317202868933</v>
      </c>
      <c r="K356">
        <f t="shared" si="57"/>
        <v>0.20409522948715411</v>
      </c>
      <c r="L356">
        <f t="shared" si="58"/>
        <v>22303.161841219171</v>
      </c>
      <c r="M356">
        <f t="shared" si="59"/>
        <v>9787.7185058587729</v>
      </c>
    </row>
    <row r="357" spans="1:13" x14ac:dyDescent="0.3">
      <c r="A357">
        <f t="shared" si="50"/>
        <v>365</v>
      </c>
      <c r="B357">
        <v>20001</v>
      </c>
      <c r="C357">
        <f t="shared" si="51"/>
        <v>4.0845194756493867E-4</v>
      </c>
      <c r="D357">
        <f t="shared" si="52"/>
        <v>15965.907806041831</v>
      </c>
      <c r="E357">
        <f t="shared" si="53"/>
        <v>4035.0921939581694</v>
      </c>
      <c r="F357">
        <f t="shared" si="54"/>
        <v>16281969.013742153</v>
      </c>
      <c r="G357">
        <f t="shared" si="55"/>
        <v>4035.0921939581694</v>
      </c>
      <c r="H357">
        <v>558</v>
      </c>
      <c r="I357" s="2">
        <v>44924</v>
      </c>
      <c r="J357">
        <f t="shared" si="56"/>
        <v>1.2527317734122958</v>
      </c>
      <c r="K357">
        <f t="shared" si="57"/>
        <v>0.20174452247178487</v>
      </c>
      <c r="L357">
        <f t="shared" si="58"/>
        <v>22192.611850398142</v>
      </c>
      <c r="M357">
        <f t="shared" si="59"/>
        <v>9739.2037616855159</v>
      </c>
    </row>
    <row r="358" spans="1:13" x14ac:dyDescent="0.3">
      <c r="A358">
        <f t="shared" si="50"/>
        <v>366</v>
      </c>
      <c r="B358">
        <v>21204</v>
      </c>
      <c r="C358">
        <f t="shared" si="51"/>
        <v>4.0643236242430891E-4</v>
      </c>
      <c r="D358">
        <f t="shared" si="52"/>
        <v>15886.96459043476</v>
      </c>
      <c r="E358">
        <f t="shared" si="53"/>
        <v>5317.0354095652401</v>
      </c>
      <c r="F358">
        <f t="shared" si="54"/>
        <v>28270865.546570599</v>
      </c>
      <c r="G358">
        <f t="shared" si="55"/>
        <v>5317.0354095652401</v>
      </c>
      <c r="H358">
        <v>559</v>
      </c>
      <c r="I358" s="2">
        <v>44925</v>
      </c>
      <c r="J358">
        <f t="shared" si="56"/>
        <v>1.334679125096466</v>
      </c>
      <c r="K358">
        <f t="shared" si="57"/>
        <v>0.25075624455599133</v>
      </c>
      <c r="L358">
        <f t="shared" si="58"/>
        <v>22082.880780704316</v>
      </c>
      <c r="M358">
        <f t="shared" si="59"/>
        <v>9691.0484001652039</v>
      </c>
    </row>
    <row r="359" spans="1:13" x14ac:dyDescent="0.3">
      <c r="A359">
        <f t="shared" si="50"/>
        <v>367</v>
      </c>
      <c r="B359">
        <v>20380</v>
      </c>
      <c r="C359">
        <f t="shared" si="51"/>
        <v>4.0442770127251744E-4</v>
      </c>
      <c r="D359">
        <f t="shared" si="52"/>
        <v>15808.60473605613</v>
      </c>
      <c r="E359">
        <f t="shared" si="53"/>
        <v>4571.3952639438703</v>
      </c>
      <c r="F359">
        <f t="shared" si="54"/>
        <v>20897654.659208447</v>
      </c>
      <c r="G359">
        <f t="shared" si="55"/>
        <v>4571.3952639438703</v>
      </c>
      <c r="H359">
        <v>560</v>
      </c>
      <c r="I359" s="2">
        <v>44926</v>
      </c>
      <c r="J359">
        <f t="shared" si="56"/>
        <v>1.2891713304411661</v>
      </c>
      <c r="K359">
        <f t="shared" si="57"/>
        <v>0.22430791285298676</v>
      </c>
      <c r="L359">
        <f t="shared" si="58"/>
        <v>21973.96058311802</v>
      </c>
      <c r="M359">
        <f t="shared" si="59"/>
        <v>9643.2488889942397</v>
      </c>
    </row>
    <row r="360" spans="1:13" x14ac:dyDescent="0.3">
      <c r="A360">
        <f t="shared" si="50"/>
        <v>368</v>
      </c>
      <c r="C360">
        <f t="shared" si="51"/>
        <v>4.0243781777835741E-4</v>
      </c>
      <c r="D360">
        <f t="shared" si="52"/>
        <v>15730.822522990607</v>
      </c>
      <c r="H360">
        <v>561</v>
      </c>
      <c r="I360" s="2">
        <v>44927</v>
      </c>
      <c r="K360" t="e">
        <f t="shared" si="57"/>
        <v>#DIV/0!</v>
      </c>
      <c r="L360">
        <f t="shared" si="58"/>
        <v>21865.843306956944</v>
      </c>
      <c r="M360">
        <f t="shared" si="59"/>
        <v>9595.8017390242712</v>
      </c>
    </row>
    <row r="361" spans="1:13" x14ac:dyDescent="0.3">
      <c r="A361">
        <f t="shared" si="50"/>
        <v>369</v>
      </c>
      <c r="C361">
        <f t="shared" si="51"/>
        <v>4.00462567394138E-4</v>
      </c>
      <c r="D361">
        <f t="shared" si="52"/>
        <v>15653.612301038411</v>
      </c>
      <c r="H361">
        <v>562</v>
      </c>
      <c r="I361" s="2">
        <v>44928</v>
      </c>
      <c r="K361" t="e">
        <f t="shared" si="57"/>
        <v>#DIV/0!</v>
      </c>
      <c r="L361">
        <f t="shared" si="58"/>
        <v>21758.521098443391</v>
      </c>
      <c r="M361">
        <f t="shared" si="59"/>
        <v>9548.703503633431</v>
      </c>
    </row>
    <row r="362" spans="1:13" x14ac:dyDescent="0.3">
      <c r="A362">
        <f t="shared" si="50"/>
        <v>370</v>
      </c>
      <c r="C362">
        <f t="shared" si="51"/>
        <v>3.9850180732975936E-4</v>
      </c>
      <c r="D362">
        <f t="shared" si="52"/>
        <v>15576.968488701928</v>
      </c>
      <c r="H362">
        <v>563</v>
      </c>
      <c r="I362" s="2">
        <v>44929</v>
      </c>
      <c r="K362" t="e">
        <f t="shared" si="57"/>
        <v>#DIV/0!</v>
      </c>
      <c r="L362">
        <f t="shared" si="58"/>
        <v>21651.986199295679</v>
      </c>
      <c r="M362">
        <f t="shared" si="59"/>
        <v>9501.9507781081757</v>
      </c>
    </row>
    <row r="363" spans="1:13" x14ac:dyDescent="0.3">
      <c r="A363">
        <f t="shared" si="50"/>
        <v>371</v>
      </c>
      <c r="C363">
        <f t="shared" si="51"/>
        <v>3.9655539652722407E-4</v>
      </c>
      <c r="D363">
        <f t="shared" si="52"/>
        <v>15500.885572189402</v>
      </c>
      <c r="H363">
        <v>564</v>
      </c>
      <c r="I363" s="2">
        <v>44930</v>
      </c>
      <c r="K363" t="e">
        <f t="shared" si="57"/>
        <v>#DIV/0!</v>
      </c>
      <c r="L363">
        <f t="shared" si="58"/>
        <v>21546.230945343268</v>
      </c>
      <c r="M363">
        <f t="shared" si="59"/>
        <v>9455.5401990355349</v>
      </c>
    </row>
    <row r="364" spans="1:13" x14ac:dyDescent="0.3">
      <c r="A364">
        <f t="shared" si="50"/>
        <v>372</v>
      </c>
      <c r="C364">
        <f t="shared" si="51"/>
        <v>3.9462319563557835E-4</v>
      </c>
      <c r="D364">
        <f t="shared" si="52"/>
        <v>15425.358104435407</v>
      </c>
      <c r="H364">
        <v>565</v>
      </c>
      <c r="I364" s="2">
        <v>44931</v>
      </c>
      <c r="K364" t="e">
        <f t="shared" si="57"/>
        <v>#DIV/0!</v>
      </c>
      <c r="L364">
        <f t="shared" si="58"/>
        <v>21441.247765165215</v>
      </c>
      <c r="M364">
        <f t="shared" si="59"/>
        <v>9409.4684437055985</v>
      </c>
    </row>
    <row r="365" spans="1:13" x14ac:dyDescent="0.3">
      <c r="A365">
        <f t="shared" si="50"/>
        <v>373</v>
      </c>
      <c r="C365">
        <f t="shared" si="51"/>
        <v>3.9270506698627246E-4</v>
      </c>
      <c r="D365">
        <f t="shared" si="52"/>
        <v>15350.380704137722</v>
      </c>
      <c r="H365">
        <v>566</v>
      </c>
      <c r="I365" s="2">
        <v>44932</v>
      </c>
      <c r="K365" t="e">
        <f t="shared" si="57"/>
        <v>#DIV/0!</v>
      </c>
      <c r="L365">
        <f t="shared" si="58"/>
        <v>21337.029178751432</v>
      </c>
      <c r="M365">
        <f t="shared" si="59"/>
        <v>9363.7322295240101</v>
      </c>
    </row>
    <row r="366" spans="1:13" x14ac:dyDescent="0.3">
      <c r="A366">
        <f t="shared" si="50"/>
        <v>374</v>
      </c>
      <c r="C366">
        <f t="shared" si="51"/>
        <v>3.9080087456893286E-4</v>
      </c>
      <c r="D366">
        <f t="shared" si="52"/>
        <v>15275.948054810289</v>
      </c>
      <c r="H366">
        <v>567</v>
      </c>
      <c r="I366" s="2">
        <v>44933</v>
      </c>
      <c r="K366" t="e">
        <f t="shared" si="57"/>
        <v>#DIV/0!</v>
      </c>
      <c r="L366">
        <f t="shared" si="58"/>
        <v>21233.5677961863</v>
      </c>
      <c r="M366">
        <f t="shared" si="59"/>
        <v>9318.3283134342764</v>
      </c>
    </row>
    <row r="367" spans="1:13" x14ac:dyDescent="0.3">
      <c r="A367">
        <f t="shared" si="50"/>
        <v>375</v>
      </c>
      <c r="C367">
        <f t="shared" si="51"/>
        <v>3.8891048400753898E-4</v>
      </c>
      <c r="D367">
        <f t="shared" si="52"/>
        <v>15202.054903851993</v>
      </c>
      <c r="H367">
        <v>568</v>
      </c>
      <c r="I367" s="2">
        <v>44934</v>
      </c>
      <c r="K367" t="e">
        <f t="shared" si="57"/>
        <v>#DIV/0!</v>
      </c>
      <c r="L367">
        <f t="shared" si="58"/>
        <v>21130.856316354268</v>
      </c>
      <c r="M367">
        <f t="shared" si="59"/>
        <v>9273.2534913497147</v>
      </c>
    </row>
    <row r="368" spans="1:13" x14ac:dyDescent="0.3">
      <c r="A368">
        <f t="shared" si="50"/>
        <v>376</v>
      </c>
      <c r="C368">
        <f t="shared" si="51"/>
        <v>3.870337625369978E-4</v>
      </c>
      <c r="D368">
        <f t="shared" si="52"/>
        <v>15128.696061630984</v>
      </c>
      <c r="H368">
        <v>569</v>
      </c>
      <c r="I368" s="2">
        <v>44935</v>
      </c>
      <c r="K368" t="e">
        <f t="shared" si="57"/>
        <v>#DIV/0!</v>
      </c>
      <c r="L368">
        <f t="shared" si="58"/>
        <v>21028.887525667065</v>
      </c>
      <c r="M368">
        <f t="shared" si="59"/>
        <v>9228.5045975948997</v>
      </c>
    </row>
    <row r="369" spans="1:13" x14ac:dyDescent="0.3">
      <c r="A369">
        <f t="shared" si="50"/>
        <v>377</v>
      </c>
      <c r="C369">
        <f t="shared" si="51"/>
        <v>3.8517057898010643E-4</v>
      </c>
      <c r="D369">
        <f t="shared" si="52"/>
        <v>15055.866400584182</v>
      </c>
      <c r="H369">
        <v>570</v>
      </c>
      <c r="I369" s="2">
        <v>44936</v>
      </c>
      <c r="K369" t="e">
        <f t="shared" si="57"/>
        <v>#DIV/0!</v>
      </c>
      <c r="L369">
        <f t="shared" si="58"/>
        <v>20927.654296812012</v>
      </c>
      <c r="M369">
        <f t="shared" si="59"/>
        <v>9184.0785043563501</v>
      </c>
    </row>
    <row r="370" spans="1:13" x14ac:dyDescent="0.3">
      <c r="A370">
        <f t="shared" si="50"/>
        <v>378</v>
      </c>
      <c r="C370">
        <f t="shared" si="51"/>
        <v>3.8332080372489614E-4</v>
      </c>
      <c r="D370">
        <f t="shared" si="52"/>
        <v>14983.56085433167</v>
      </c>
      <c r="H370">
        <v>571</v>
      </c>
      <c r="I370" s="2">
        <v>44937</v>
      </c>
      <c r="K370" t="e">
        <f t="shared" si="57"/>
        <v>#DIV/0!</v>
      </c>
      <c r="L370">
        <f t="shared" si="58"/>
        <v>20827.14958752102</v>
      </c>
      <c r="M370">
        <f t="shared" si="59"/>
        <v>9139.9721211423184</v>
      </c>
    </row>
    <row r="371" spans="1:13" x14ac:dyDescent="0.3">
      <c r="A371">
        <f t="shared" si="50"/>
        <v>379</v>
      </c>
      <c r="C371">
        <f t="shared" si="51"/>
        <v>3.8148430870235222E-4</v>
      </c>
      <c r="D371">
        <f t="shared" si="52"/>
        <v>14911.7744168058</v>
      </c>
      <c r="H371">
        <v>572</v>
      </c>
      <c r="I371" s="2">
        <v>44938</v>
      </c>
      <c r="K371" t="e">
        <f t="shared" si="57"/>
        <v>#DIV/0!</v>
      </c>
      <c r="L371">
        <f t="shared" si="58"/>
        <v>20727.366439360059</v>
      </c>
      <c r="M371">
        <f t="shared" si="59"/>
        <v>9096.1823942515384</v>
      </c>
    </row>
    <row r="372" spans="1:13" x14ac:dyDescent="0.3">
      <c r="A372">
        <f t="shared" si="50"/>
        <v>380</v>
      </c>
      <c r="C372">
        <f t="shared" si="51"/>
        <v>3.7966096736450136E-4</v>
      </c>
      <c r="D372">
        <f t="shared" si="52"/>
        <v>14840.502141394643</v>
      </c>
      <c r="H372">
        <v>573</v>
      </c>
      <c r="I372" s="2">
        <v>44939</v>
      </c>
      <c r="K372" t="e">
        <f t="shared" si="57"/>
        <v>#DIV/0!</v>
      </c>
      <c r="L372">
        <f t="shared" si="58"/>
        <v>20628.297976538553</v>
      </c>
      <c r="M372">
        <f t="shared" si="59"/>
        <v>9052.7063062507314</v>
      </c>
    </row>
    <row r="373" spans="1:13" x14ac:dyDescent="0.3">
      <c r="A373">
        <f t="shared" si="50"/>
        <v>381</v>
      </c>
      <c r="C373">
        <f t="shared" si="51"/>
        <v>3.7785065466285891E-4</v>
      </c>
      <c r="D373">
        <f t="shared" si="52"/>
        <v>14769.739140099528</v>
      </c>
      <c r="H373">
        <v>574</v>
      </c>
      <c r="I373" s="2">
        <v>44940</v>
      </c>
      <c r="K373" t="e">
        <f t="shared" si="57"/>
        <v>#DIV/0!</v>
      </c>
      <c r="L373">
        <f t="shared" si="58"/>
        <v>20529.937404738343</v>
      </c>
      <c r="M373">
        <f t="shared" si="59"/>
        <v>9009.5408754607124</v>
      </c>
    </row>
    <row r="374" spans="1:13" x14ac:dyDescent="0.3">
      <c r="A374">
        <f t="shared" si="50"/>
        <v>382</v>
      </c>
      <c r="C374">
        <f t="shared" si="51"/>
        <v>3.7605324702723032E-4</v>
      </c>
      <c r="D374">
        <f t="shared" si="52"/>
        <v>14699.48058270641</v>
      </c>
      <c r="H374">
        <v>575</v>
      </c>
      <c r="I374" s="2">
        <v>44941</v>
      </c>
      <c r="K374" t="e">
        <f t="shared" si="57"/>
        <v>#DIV/0!</v>
      </c>
      <c r="L374">
        <f t="shared" si="58"/>
        <v>20432.278009961909</v>
      </c>
      <c r="M374">
        <f t="shared" si="59"/>
        <v>8966.6831554509099</v>
      </c>
    </row>
    <row r="375" spans="1:13" x14ac:dyDescent="0.3">
      <c r="A375">
        <f t="shared" si="50"/>
        <v>383</v>
      </c>
      <c r="C375">
        <f t="shared" si="51"/>
        <v>3.7426862234486165E-4</v>
      </c>
      <c r="D375">
        <f t="shared" si="52"/>
        <v>14629.721695970891</v>
      </c>
      <c r="H375">
        <v>576</v>
      </c>
      <c r="I375" s="2">
        <v>44942</v>
      </c>
      <c r="K375" t="e">
        <f t="shared" si="57"/>
        <v>#DIV/0!</v>
      </c>
      <c r="L375">
        <f t="shared" si="58"/>
        <v>20335.313157399538</v>
      </c>
      <c r="M375">
        <f t="shared" si="59"/>
        <v>8924.1302345422428</v>
      </c>
    </row>
    <row r="376" spans="1:13" x14ac:dyDescent="0.3">
      <c r="A376">
        <f t="shared" si="50"/>
        <v>384</v>
      </c>
      <c r="C376">
        <f t="shared" si="51"/>
        <v>3.7249665993992849E-4</v>
      </c>
      <c r="D376">
        <f t="shared" si="52"/>
        <v>14560.457762816461</v>
      </c>
      <c r="H376">
        <v>577</v>
      </c>
      <c r="I376" s="2">
        <v>44943</v>
      </c>
      <c r="K376" t="e">
        <f t="shared" si="57"/>
        <v>#DIV/0!</v>
      </c>
      <c r="L376">
        <f t="shared" si="58"/>
        <v>20239.036290314878</v>
      </c>
      <c r="M376">
        <f t="shared" si="59"/>
        <v>8881.8792353180415</v>
      </c>
    </row>
    <row r="377" spans="1:13" x14ac:dyDescent="0.3">
      <c r="A377">
        <f t="shared" si="50"/>
        <v>385</v>
      </c>
      <c r="C377">
        <f t="shared" si="51"/>
        <v>3.7073724055336125E-4</v>
      </c>
      <c r="D377">
        <f t="shared" si="52"/>
        <v>14491.684121545894</v>
      </c>
      <c r="H377">
        <v>578</v>
      </c>
      <c r="I377" s="2">
        <v>44944</v>
      </c>
      <c r="K377" t="e">
        <f t="shared" si="57"/>
        <v>#DIV/0!</v>
      </c>
      <c r="L377">
        <f t="shared" si="58"/>
        <v>20143.440928948792</v>
      </c>
      <c r="M377">
        <f t="shared" si="59"/>
        <v>8839.9273141429949</v>
      </c>
    </row>
    <row r="378" spans="1:13" x14ac:dyDescent="0.3">
      <c r="A378">
        <f t="shared" si="50"/>
        <v>386</v>
      </c>
      <c r="C378">
        <f t="shared" si="51"/>
        <v>3.6899024632299816E-4</v>
      </c>
      <c r="D378">
        <f t="shared" si="52"/>
        <v>14423.396165065458</v>
      </c>
      <c r="H378">
        <v>579</v>
      </c>
      <c r="I378" s="2">
        <v>44945</v>
      </c>
      <c r="K378" t="e">
        <f t="shared" si="57"/>
        <v>#DIV/0!</v>
      </c>
      <c r="L378">
        <f t="shared" si="58"/>
        <v>20048.520669440986</v>
      </c>
      <c r="M378">
        <f t="shared" si="59"/>
        <v>8798.2716606899285</v>
      </c>
    </row>
    <row r="379" spans="1:13" x14ac:dyDescent="0.3">
      <c r="A379">
        <f t="shared" si="50"/>
        <v>387</v>
      </c>
      <c r="C379">
        <f t="shared" si="51"/>
        <v>3.6725556076406141E-4</v>
      </c>
      <c r="D379">
        <f t="shared" si="52"/>
        <v>14355.58934012174</v>
      </c>
      <c r="H379">
        <v>580</v>
      </c>
      <c r="I379" s="2">
        <v>44946</v>
      </c>
      <c r="K379" t="e">
        <f t="shared" si="57"/>
        <v>#DIV/0!</v>
      </c>
      <c r="L379">
        <f t="shared" si="58"/>
        <v>19954.269182769218</v>
      </c>
      <c r="M379">
        <f t="shared" si="59"/>
        <v>8756.909497474262</v>
      </c>
    </row>
    <row r="380" spans="1:13" x14ac:dyDescent="0.3">
      <c r="A380">
        <f t="shared" si="50"/>
        <v>388</v>
      </c>
      <c r="C380">
        <f t="shared" si="51"/>
        <v>3.6553306874994831E-4</v>
      </c>
      <c r="D380">
        <f t="shared" si="52"/>
        <v>14288.259146550805</v>
      </c>
      <c r="H380">
        <v>581</v>
      </c>
      <c r="I380" s="2">
        <v>44947</v>
      </c>
      <c r="K380" t="e">
        <f t="shared" si="57"/>
        <v>#DIV/0!</v>
      </c>
      <c r="L380">
        <f t="shared" si="58"/>
        <v>19860.680213705618</v>
      </c>
      <c r="M380">
        <f t="shared" si="59"/>
        <v>8715.8380793959914</v>
      </c>
    </row>
    <row r="381" spans="1:13" x14ac:dyDescent="0.3">
      <c r="A381">
        <f t="shared" si="50"/>
        <v>389</v>
      </c>
      <c r="C381">
        <f t="shared" si="51"/>
        <v>3.6382265649333477E-4</v>
      </c>
      <c r="D381">
        <f t="shared" si="52"/>
        <v>14221.401136539544</v>
      </c>
      <c r="H381">
        <v>582</v>
      </c>
      <c r="I381" s="2">
        <v>44948</v>
      </c>
      <c r="K381" t="e">
        <f t="shared" si="57"/>
        <v>#DIV/0!</v>
      </c>
      <c r="L381">
        <f t="shared" si="58"/>
        <v>19767.747579789964</v>
      </c>
      <c r="M381">
        <f t="shared" si="59"/>
        <v>8675.0546932891211</v>
      </c>
    </row>
    <row r="382" spans="1:13" x14ac:dyDescent="0.3">
      <c r="A382">
        <f t="shared" si="50"/>
        <v>390</v>
      </c>
      <c r="C382">
        <f t="shared" si="51"/>
        <v>3.6212421152758155E-4</v>
      </c>
      <c r="D382">
        <f t="shared" si="52"/>
        <v>14155.010913898872</v>
      </c>
      <c r="H382">
        <v>583</v>
      </c>
      <c r="I382" s="2">
        <v>44949</v>
      </c>
      <c r="K382" t="e">
        <f t="shared" si="57"/>
        <v>#DIV/0!</v>
      </c>
      <c r="L382">
        <f t="shared" si="58"/>
        <v>19675.465170319432</v>
      </c>
      <c r="M382">
        <f t="shared" si="59"/>
        <v>8634.5566574783115</v>
      </c>
    </row>
    <row r="383" spans="1:13" x14ac:dyDescent="0.3">
      <c r="A383">
        <f t="shared" si="50"/>
        <v>391</v>
      </c>
      <c r="C383">
        <f t="shared" si="51"/>
        <v>3.604376226884426E-4</v>
      </c>
      <c r="D383">
        <f t="shared" si="52"/>
        <v>14089.084133348731</v>
      </c>
      <c r="H383">
        <v>584</v>
      </c>
      <c r="I383" s="2">
        <v>44950</v>
      </c>
      <c r="K383" t="e">
        <f t="shared" si="57"/>
        <v>#DIV/0!</v>
      </c>
      <c r="L383">
        <f t="shared" si="58"/>
        <v>19583.826945354736</v>
      </c>
      <c r="M383">
        <f t="shared" si="59"/>
        <v>8594.3413213427266</v>
      </c>
    </row>
    <row r="384" spans="1:13" x14ac:dyDescent="0.3">
      <c r="A384">
        <f t="shared" si="50"/>
        <v>392</v>
      </c>
      <c r="C384">
        <f t="shared" si="51"/>
        <v>3.587627800960644E-4</v>
      </c>
      <c r="D384">
        <f t="shared" si="52"/>
        <v>14023.616499814456</v>
      </c>
      <c r="H384">
        <v>585</v>
      </c>
      <c r="I384" s="2">
        <v>44951</v>
      </c>
      <c r="K384" t="e">
        <f t="shared" si="57"/>
        <v>#DIV/0!</v>
      </c>
      <c r="L384">
        <f t="shared" si="58"/>
        <v>19492.826934742094</v>
      </c>
      <c r="M384">
        <f t="shared" si="59"/>
        <v>8554.4060648868181</v>
      </c>
    </row>
    <row r="385" spans="1:13" x14ac:dyDescent="0.3">
      <c r="A385">
        <f t="shared" si="50"/>
        <v>393</v>
      </c>
      <c r="C385">
        <f t="shared" si="51"/>
        <v>3.5709957513727601E-4</v>
      </c>
      <c r="D385">
        <f t="shared" si="52"/>
        <v>13958.603767734521</v>
      </c>
      <c r="H385">
        <v>586</v>
      </c>
      <c r="I385" s="2">
        <v>44952</v>
      </c>
      <c r="K385" t="e">
        <f t="shared" si="57"/>
        <v>#DIV/0!</v>
      </c>
      <c r="L385">
        <f t="shared" si="58"/>
        <v>19402.459237150983</v>
      </c>
      <c r="M385">
        <f t="shared" si="59"/>
        <v>8514.748298318058</v>
      </c>
    </row>
    <row r="386" spans="1:13" x14ac:dyDescent="0.3">
      <c r="A386">
        <f t="shared" ref="A386:A419" si="60">H386-$P$11</f>
        <v>394</v>
      </c>
      <c r="C386">
        <f t="shared" ref="C386:C419" si="61">($R$4/$R$5)*((A386/$R$5)^(-$R$4-1))*EXP(-((A386/$R$5)^(-$R$4)))</f>
        <v>3.5544790044816059E-4</v>
      </c>
      <c r="D386">
        <f t="shared" ref="D386:D449" si="62">C386*O$2</f>
        <v>13894.041740379278</v>
      </c>
      <c r="H386">
        <v>587</v>
      </c>
      <c r="I386" s="2">
        <v>44953</v>
      </c>
      <c r="K386" t="e">
        <f t="shared" si="57"/>
        <v>#DIV/0!</v>
      </c>
      <c r="L386">
        <f t="shared" si="58"/>
        <v>19312.718019127195</v>
      </c>
      <c r="M386">
        <f t="shared" si="59"/>
        <v>8475.3654616313597</v>
      </c>
    </row>
    <row r="387" spans="1:13" x14ac:dyDescent="0.3">
      <c r="A387">
        <f t="shared" si="60"/>
        <v>395</v>
      </c>
      <c r="C387">
        <f t="shared" si="61"/>
        <v>3.5380764989690656E-4</v>
      </c>
      <c r="D387">
        <f t="shared" si="62"/>
        <v>13829.926269180633</v>
      </c>
      <c r="H387">
        <v>588</v>
      </c>
      <c r="I387" s="2">
        <v>44954</v>
      </c>
      <c r="K387" t="e">
        <f t="shared" ref="K387:K419" si="63">(B387-D387)/B387</f>
        <v>#DIV/0!</v>
      </c>
      <c r="L387">
        <f t="shared" ref="L387:L419" si="64">1.39*D387</f>
        <v>19223.597514161076</v>
      </c>
      <c r="M387">
        <f t="shared" ref="M387:M419" si="65">0.61*D387</f>
        <v>8436.2550242001853</v>
      </c>
    </row>
    <row r="388" spans="1:13" x14ac:dyDescent="0.3">
      <c r="A388">
        <f t="shared" si="60"/>
        <v>396</v>
      </c>
      <c r="C388">
        <f t="shared" si="61"/>
        <v>3.5217871856693065E-4</v>
      </c>
      <c r="D388">
        <f t="shared" si="62"/>
        <v>13766.253253072333</v>
      </c>
      <c r="H388">
        <v>589</v>
      </c>
      <c r="I388" s="2">
        <v>44955</v>
      </c>
      <c r="K388" t="e">
        <f t="shared" si="63"/>
        <v>#DIV/0!</v>
      </c>
      <c r="L388">
        <f t="shared" si="64"/>
        <v>19135.092021770542</v>
      </c>
      <c r="M388">
        <f t="shared" si="65"/>
        <v>8397.4144843741233</v>
      </c>
    </row>
    <row r="389" spans="1:13" x14ac:dyDescent="0.3">
      <c r="A389">
        <f t="shared" si="60"/>
        <v>397</v>
      </c>
      <c r="C389">
        <f t="shared" si="61"/>
        <v>3.5056100274026948E-4</v>
      </c>
      <c r="D389">
        <f t="shared" si="62"/>
        <v>13703.01863784078</v>
      </c>
      <c r="H389">
        <v>590</v>
      </c>
      <c r="I389" s="2">
        <v>44956</v>
      </c>
      <c r="K389" t="e">
        <f t="shared" si="63"/>
        <v>#DIV/0!</v>
      </c>
      <c r="L389">
        <f t="shared" si="64"/>
        <v>19047.195906598681</v>
      </c>
      <c r="M389">
        <f t="shared" si="65"/>
        <v>8358.8413690828747</v>
      </c>
    </row>
    <row r="390" spans="1:13" x14ac:dyDescent="0.3">
      <c r="A390">
        <f t="shared" si="60"/>
        <v>398</v>
      </c>
      <c r="C390">
        <f t="shared" si="61"/>
        <v>3.4895439988123458E-4</v>
      </c>
      <c r="D390">
        <f t="shared" si="62"/>
        <v>13640.218415486115</v>
      </c>
      <c r="H390">
        <v>591</v>
      </c>
      <c r="I390" s="2">
        <v>44957</v>
      </c>
      <c r="K390" t="e">
        <f t="shared" si="63"/>
        <v>#DIV/0!</v>
      </c>
      <c r="L390">
        <f t="shared" si="64"/>
        <v>18959.903597525699</v>
      </c>
      <c r="M390">
        <f t="shared" si="65"/>
        <v>8320.5332334465293</v>
      </c>
    </row>
    <row r="391" spans="1:13" x14ac:dyDescent="0.3">
      <c r="A391">
        <f t="shared" si="60"/>
        <v>399</v>
      </c>
      <c r="C391">
        <f t="shared" si="61"/>
        <v>3.4735880862032579E-4</v>
      </c>
      <c r="D391">
        <f t="shared" si="62"/>
        <v>13577.848623593409</v>
      </c>
      <c r="H391">
        <v>592</v>
      </c>
      <c r="I391" s="2">
        <v>44958</v>
      </c>
      <c r="K391" t="e">
        <f t="shared" si="63"/>
        <v>#DIV/0!</v>
      </c>
      <c r="L391">
        <f t="shared" si="64"/>
        <v>18873.209586794837</v>
      </c>
      <c r="M391">
        <f t="shared" si="65"/>
        <v>8282.4876603919784</v>
      </c>
    </row>
    <row r="392" spans="1:13" x14ac:dyDescent="0.3">
      <c r="A392">
        <f t="shared" si="60"/>
        <v>400</v>
      </c>
      <c r="C392">
        <f t="shared" si="61"/>
        <v>3.4577412873839844E-4</v>
      </c>
      <c r="D392">
        <f t="shared" si="62"/>
        <v>13515.905344713783</v>
      </c>
      <c r="H392">
        <v>593</v>
      </c>
      <c r="I392" s="2">
        <v>44959</v>
      </c>
      <c r="K392" t="e">
        <f t="shared" si="63"/>
        <v>#DIV/0!</v>
      </c>
      <c r="L392">
        <f t="shared" si="64"/>
        <v>18787.108429152158</v>
      </c>
      <c r="M392">
        <f t="shared" si="65"/>
        <v>8244.7022602754078</v>
      </c>
    </row>
    <row r="393" spans="1:13" x14ac:dyDescent="0.3">
      <c r="A393">
        <f t="shared" si="60"/>
        <v>401</v>
      </c>
      <c r="C393">
        <f t="shared" si="61"/>
        <v>3.4420026115108038E-4</v>
      </c>
      <c r="D393">
        <f t="shared" si="62"/>
        <v>13454.384705755285</v>
      </c>
      <c r="H393">
        <v>594</v>
      </c>
      <c r="I393" s="2">
        <v>44960</v>
      </c>
      <c r="K393" t="e">
        <f t="shared" si="63"/>
        <v>#DIV/0!</v>
      </c>
      <c r="L393">
        <f t="shared" si="64"/>
        <v>18701.594740999844</v>
      </c>
      <c r="M393">
        <f t="shared" si="65"/>
        <v>8207.1746705107234</v>
      </c>
    </row>
    <row r="394" spans="1:13" x14ac:dyDescent="0.3">
      <c r="A394">
        <f t="shared" si="60"/>
        <v>402</v>
      </c>
      <c r="C394">
        <f t="shared" si="61"/>
        <v>3.4263710789343287E-4</v>
      </c>
      <c r="D394">
        <f t="shared" si="62"/>
        <v>13393.282877383304</v>
      </c>
      <c r="H394">
        <v>595</v>
      </c>
      <c r="I394" s="2">
        <v>44961</v>
      </c>
      <c r="K394" t="e">
        <f t="shared" si="63"/>
        <v>#DIV/0!</v>
      </c>
      <c r="L394">
        <f t="shared" si="64"/>
        <v>18616.66319956279</v>
      </c>
      <c r="M394">
        <f t="shared" si="65"/>
        <v>8169.9025552038156</v>
      </c>
    </row>
    <row r="395" spans="1:13" x14ac:dyDescent="0.3">
      <c r="A395">
        <f t="shared" si="60"/>
        <v>403</v>
      </c>
      <c r="C395">
        <f t="shared" si="61"/>
        <v>3.4108457210485277E-4</v>
      </c>
      <c r="D395">
        <f t="shared" si="62"/>
        <v>13332.596073430414</v>
      </c>
      <c r="H395">
        <v>596</v>
      </c>
      <c r="I395" s="2">
        <v>44962</v>
      </c>
      <c r="K395" t="e">
        <f t="shared" si="63"/>
        <v>#DIV/0!</v>
      </c>
      <c r="L395">
        <f t="shared" si="64"/>
        <v>18532.308542068273</v>
      </c>
      <c r="M395">
        <f t="shared" si="65"/>
        <v>8132.8836047925524</v>
      </c>
    </row>
    <row r="396" spans="1:13" x14ac:dyDescent="0.3">
      <c r="A396">
        <f t="shared" si="60"/>
        <v>404</v>
      </c>
      <c r="C396">
        <f t="shared" si="61"/>
        <v>3.3954255801421152E-4</v>
      </c>
      <c r="D396">
        <f t="shared" si="62"/>
        <v>13272.320550315466</v>
      </c>
      <c r="H396">
        <v>597</v>
      </c>
      <c r="I396" s="2">
        <v>44963</v>
      </c>
      <c r="K396" t="e">
        <f t="shared" si="63"/>
        <v>#DIV/0!</v>
      </c>
      <c r="L396">
        <f t="shared" si="64"/>
        <v>18448.525564938496</v>
      </c>
      <c r="M396">
        <f t="shared" si="65"/>
        <v>8096.1155356924337</v>
      </c>
    </row>
    <row r="397" spans="1:13" x14ac:dyDescent="0.3">
      <c r="A397">
        <f t="shared" si="60"/>
        <v>405</v>
      </c>
      <c r="C397">
        <f t="shared" si="61"/>
        <v>3.3801097092522447E-4</v>
      </c>
      <c r="D397">
        <f t="shared" si="62"/>
        <v>13212.452606471708</v>
      </c>
      <c r="H397">
        <v>598</v>
      </c>
      <c r="I397" s="2">
        <v>44964</v>
      </c>
      <c r="K397" t="e">
        <f t="shared" si="63"/>
        <v>#DIV/0!</v>
      </c>
      <c r="L397">
        <f t="shared" si="64"/>
        <v>18365.309122995674</v>
      </c>
      <c r="M397">
        <f t="shared" si="65"/>
        <v>8059.5960899477423</v>
      </c>
    </row>
    <row r="398" spans="1:13" x14ac:dyDescent="0.3">
      <c r="A398">
        <f t="shared" si="60"/>
        <v>406</v>
      </c>
      <c r="C398">
        <f t="shared" si="61"/>
        <v>3.3648971720204931E-4</v>
      </c>
      <c r="D398">
        <f t="shared" si="62"/>
        <v>13152.988581783831</v>
      </c>
      <c r="H398">
        <v>599</v>
      </c>
      <c r="I398" s="2">
        <v>44965</v>
      </c>
      <c r="K398" t="e">
        <f t="shared" si="63"/>
        <v>#DIV/0!</v>
      </c>
      <c r="L398">
        <f t="shared" si="64"/>
        <v>18282.654128679525</v>
      </c>
      <c r="M398">
        <f t="shared" si="65"/>
        <v>8023.323034888137</v>
      </c>
    </row>
    <row r="399" spans="1:13" x14ac:dyDescent="0.3">
      <c r="A399">
        <f t="shared" si="60"/>
        <v>407</v>
      </c>
      <c r="C399">
        <f t="shared" si="61"/>
        <v>3.3497870425510881E-4</v>
      </c>
      <c r="D399">
        <f t="shared" si="62"/>
        <v>13093.924857033806</v>
      </c>
      <c r="H399">
        <v>600</v>
      </c>
      <c r="I399" s="2">
        <v>44966</v>
      </c>
      <c r="K399" t="e">
        <f t="shared" si="63"/>
        <v>#DIV/0!</v>
      </c>
      <c r="L399">
        <f t="shared" si="64"/>
        <v>18200.55555127699</v>
      </c>
      <c r="M399">
        <f t="shared" si="65"/>
        <v>7987.2941627906212</v>
      </c>
    </row>
    <row r="400" spans="1:13" x14ac:dyDescent="0.3">
      <c r="A400">
        <f t="shared" si="60"/>
        <v>408</v>
      </c>
      <c r="C400">
        <f t="shared" si="61"/>
        <v>3.3347784052713194E-4</v>
      </c>
      <c r="D400">
        <f t="shared" si="62"/>
        <v>13035.257853355237</v>
      </c>
      <c r="H400">
        <v>601</v>
      </c>
      <c r="I400" s="2">
        <v>44967</v>
      </c>
      <c r="K400" t="e">
        <f t="shared" si="63"/>
        <v>#DIV/0!</v>
      </c>
      <c r="L400">
        <f t="shared" si="64"/>
        <v>18119.008416163779</v>
      </c>
      <c r="M400">
        <f t="shared" si="65"/>
        <v>7951.5072905466941</v>
      </c>
    </row>
    <row r="401" spans="1:13" x14ac:dyDescent="0.3">
      <c r="A401">
        <f t="shared" si="60"/>
        <v>409</v>
      </c>
      <c r="C401">
        <f t="shared" si="61"/>
        <v>3.3198703547941238E-4</v>
      </c>
      <c r="D401">
        <f t="shared" si="62"/>
        <v>12976.984031696233</v>
      </c>
      <c r="H401">
        <v>602</v>
      </c>
      <c r="I401" s="2">
        <v>44968</v>
      </c>
      <c r="K401" t="e">
        <f t="shared" si="63"/>
        <v>#DIV/0!</v>
      </c>
      <c r="L401">
        <f t="shared" si="64"/>
        <v>18038.007804057761</v>
      </c>
      <c r="M401">
        <f t="shared" si="65"/>
        <v>7915.9602593347017</v>
      </c>
    </row>
    <row r="402" spans="1:13" x14ac:dyDescent="0.3">
      <c r="A402">
        <f t="shared" si="60"/>
        <v>410</v>
      </c>
      <c r="C402">
        <f t="shared" si="61"/>
        <v>3.3050619957827887E-4</v>
      </c>
      <c r="D402">
        <f t="shared" si="62"/>
        <v>12919.099892290542</v>
      </c>
      <c r="H402">
        <v>603</v>
      </c>
      <c r="I402" s="2">
        <v>44969</v>
      </c>
      <c r="K402" t="e">
        <f t="shared" si="63"/>
        <v>#DIV/0!</v>
      </c>
      <c r="L402">
        <f t="shared" si="64"/>
        <v>17957.548850283853</v>
      </c>
      <c r="M402">
        <f t="shared" si="65"/>
        <v>7880.6509342972304</v>
      </c>
    </row>
    <row r="403" spans="1:13" x14ac:dyDescent="0.3">
      <c r="A403">
        <f t="shared" si="60"/>
        <v>411</v>
      </c>
      <c r="C403">
        <f t="shared" si="61"/>
        <v>3.2903524428177399E-4</v>
      </c>
      <c r="D403">
        <f t="shared" si="62"/>
        <v>12861.601974136849</v>
      </c>
      <c r="H403">
        <v>604</v>
      </c>
      <c r="I403" s="2">
        <v>44970</v>
      </c>
      <c r="K403" t="e">
        <f t="shared" si="63"/>
        <v>#DIV/0!</v>
      </c>
      <c r="L403">
        <f t="shared" si="64"/>
        <v>17877.62674405022</v>
      </c>
      <c r="M403">
        <f t="shared" si="65"/>
        <v>7845.5772042234776</v>
      </c>
    </row>
    <row r="404" spans="1:13" x14ac:dyDescent="0.3">
      <c r="A404">
        <f t="shared" si="60"/>
        <v>412</v>
      </c>
      <c r="C404">
        <f t="shared" si="61"/>
        <v>3.2757408202653803E-4</v>
      </c>
      <c r="D404">
        <f t="shared" si="62"/>
        <v>12804.486854486069</v>
      </c>
      <c r="H404">
        <v>605</v>
      </c>
      <c r="I404" s="2">
        <v>44971</v>
      </c>
      <c r="K404" t="e">
        <f t="shared" si="63"/>
        <v>#DIV/0!</v>
      </c>
      <c r="L404">
        <f t="shared" si="64"/>
        <v>17798.236727735635</v>
      </c>
      <c r="M404">
        <f t="shared" si="65"/>
        <v>7810.7369812365023</v>
      </c>
    </row>
    <row r="405" spans="1:13" x14ac:dyDescent="0.3">
      <c r="A405">
        <f t="shared" si="60"/>
        <v>413</v>
      </c>
      <c r="C405">
        <f t="shared" si="61"/>
        <v>3.261226262148928E-4</v>
      </c>
      <c r="D405">
        <f t="shared" si="62"/>
        <v>12747.75114833648</v>
      </c>
      <c r="H405">
        <v>606</v>
      </c>
      <c r="I405" s="2">
        <v>44972</v>
      </c>
      <c r="K405" t="e">
        <f t="shared" si="63"/>
        <v>#DIV/0!</v>
      </c>
      <c r="L405">
        <f t="shared" si="64"/>
        <v>17719.374096187705</v>
      </c>
      <c r="M405">
        <f t="shared" si="65"/>
        <v>7776.1282004852528</v>
      </c>
    </row>
    <row r="406" spans="1:13" x14ac:dyDescent="0.3">
      <c r="A406">
        <f t="shared" si="60"/>
        <v>414</v>
      </c>
      <c r="C406">
        <f t="shared" si="61"/>
        <v>3.2468079120212692E-4</v>
      </c>
      <c r="D406">
        <f t="shared" si="62"/>
        <v>12691.391507936716</v>
      </c>
      <c r="H406">
        <v>607</v>
      </c>
      <c r="I406" s="2">
        <v>44973</v>
      </c>
      <c r="K406" t="e">
        <f t="shared" si="63"/>
        <v>#DIV/0!</v>
      </c>
      <c r="L406">
        <f t="shared" si="64"/>
        <v>17641.034196032033</v>
      </c>
      <c r="M406">
        <f t="shared" si="65"/>
        <v>7741.7488198413967</v>
      </c>
    </row>
    <row r="407" spans="1:13" x14ac:dyDescent="0.3">
      <c r="A407">
        <f t="shared" si="60"/>
        <v>415</v>
      </c>
      <c r="C407">
        <f t="shared" si="61"/>
        <v>3.2324849228397047E-4</v>
      </c>
      <c r="D407">
        <f t="shared" si="62"/>
        <v>12635.404622296164</v>
      </c>
      <c r="H407">
        <v>608</v>
      </c>
      <c r="I407" s="2">
        <v>44974</v>
      </c>
      <c r="K407" t="e">
        <f t="shared" si="63"/>
        <v>#DIV/0!</v>
      </c>
      <c r="L407">
        <f t="shared" si="64"/>
        <v>17563.212424991667</v>
      </c>
      <c r="M407">
        <f t="shared" si="65"/>
        <v>7707.5968196006597</v>
      </c>
    </row>
    <row r="408" spans="1:13" x14ac:dyDescent="0.3">
      <c r="A408">
        <f t="shared" si="60"/>
        <v>416</v>
      </c>
      <c r="C408">
        <f t="shared" si="61"/>
        <v>3.2182564568426444E-4</v>
      </c>
      <c r="D408">
        <f t="shared" si="62"/>
        <v>12579.787216702976</v>
      </c>
      <c r="H408">
        <v>609</v>
      </c>
      <c r="I408" s="2">
        <v>44975</v>
      </c>
      <c r="K408" t="e">
        <f t="shared" si="63"/>
        <v>#DIV/0!</v>
      </c>
      <c r="L408">
        <f t="shared" si="64"/>
        <v>17485.904231217137</v>
      </c>
      <c r="M408">
        <f t="shared" si="65"/>
        <v>7673.670202188815</v>
      </c>
    </row>
    <row r="409" spans="1:13" x14ac:dyDescent="0.3">
      <c r="A409">
        <f t="shared" si="60"/>
        <v>417</v>
      </c>
      <c r="C409">
        <f t="shared" si="61"/>
        <v>3.2041216854281621E-4</v>
      </c>
      <c r="D409">
        <f t="shared" si="62"/>
        <v>12524.536052249361</v>
      </c>
      <c r="H409">
        <v>610</v>
      </c>
      <c r="I409" s="2">
        <v>44976</v>
      </c>
      <c r="K409" t="e">
        <f t="shared" si="63"/>
        <v>#DIV/0!</v>
      </c>
      <c r="L409">
        <f t="shared" si="64"/>
        <v>17409.10511262661</v>
      </c>
      <c r="M409">
        <f t="shared" si="65"/>
        <v>7639.9669918721102</v>
      </c>
    </row>
    <row r="410" spans="1:13" x14ac:dyDescent="0.3">
      <c r="A410">
        <f t="shared" si="60"/>
        <v>418</v>
      </c>
      <c r="C410">
        <f t="shared" si="61"/>
        <v>3.1900797890343976E-4</v>
      </c>
      <c r="D410">
        <f t="shared" si="62"/>
        <v>12469.647925364081</v>
      </c>
      <c r="H410">
        <v>611</v>
      </c>
      <c r="I410" s="2">
        <v>44977</v>
      </c>
      <c r="K410" t="e">
        <f t="shared" si="63"/>
        <v>#DIV/0!</v>
      </c>
      <c r="L410">
        <f t="shared" si="64"/>
        <v>17332.810616256073</v>
      </c>
      <c r="M410">
        <f t="shared" si="65"/>
        <v>7606.4852344720894</v>
      </c>
    </row>
    <row r="411" spans="1:13" x14ac:dyDescent="0.3">
      <c r="A411">
        <f t="shared" si="60"/>
        <v>419</v>
      </c>
      <c r="C411">
        <f t="shared" si="61"/>
        <v>3.1761299570217695E-4</v>
      </c>
      <c r="D411">
        <f t="shared" si="62"/>
        <v>12415.119667352046</v>
      </c>
      <c r="H411">
        <v>612</v>
      </c>
      <c r="I411" s="2">
        <v>44978</v>
      </c>
      <c r="K411" t="e">
        <f t="shared" si="63"/>
        <v>#DIV/0!</v>
      </c>
      <c r="L411">
        <f t="shared" si="64"/>
        <v>17257.016337619341</v>
      </c>
      <c r="M411">
        <f t="shared" si="65"/>
        <v>7573.2229970847484</v>
      </c>
    </row>
    <row r="412" spans="1:13" x14ac:dyDescent="0.3">
      <c r="A412">
        <f t="shared" si="60"/>
        <v>420</v>
      </c>
      <c r="C412">
        <f t="shared" si="61"/>
        <v>3.1622713875569756E-4</v>
      </c>
      <c r="D412">
        <f t="shared" si="62"/>
        <v>12360.948143940876</v>
      </c>
      <c r="H412">
        <v>613</v>
      </c>
      <c r="I412" s="2">
        <v>44979</v>
      </c>
      <c r="K412" t="e">
        <f t="shared" si="63"/>
        <v>#DIV/0!</v>
      </c>
      <c r="L412">
        <f t="shared" si="64"/>
        <v>17181.717920077816</v>
      </c>
      <c r="M412">
        <f t="shared" si="65"/>
        <v>7540.1783678039337</v>
      </c>
    </row>
    <row r="413" spans="1:13" x14ac:dyDescent="0.3">
      <c r="A413">
        <f t="shared" si="60"/>
        <v>421</v>
      </c>
      <c r="C413">
        <f t="shared" si="61"/>
        <v>3.1485032874987296E-4</v>
      </c>
      <c r="D413">
        <f t="shared" si="62"/>
        <v>12307.130254834259</v>
      </c>
      <c r="H413">
        <v>614</v>
      </c>
      <c r="I413" s="2">
        <v>44980</v>
      </c>
      <c r="K413" t="e">
        <f t="shared" si="63"/>
        <v>#DIV/0!</v>
      </c>
      <c r="L413">
        <f t="shared" si="64"/>
        <v>17106.911054219618</v>
      </c>
      <c r="M413">
        <f t="shared" si="65"/>
        <v>7507.349455448898</v>
      </c>
    </row>
    <row r="414" spans="1:13" x14ac:dyDescent="0.3">
      <c r="A414">
        <f t="shared" si="60"/>
        <v>422</v>
      </c>
      <c r="C414">
        <f t="shared" si="61"/>
        <v>3.1348248722852377E-4</v>
      </c>
      <c r="D414">
        <f t="shared" si="62"/>
        <v>12253.662933272119</v>
      </c>
      <c r="H414">
        <v>615</v>
      </c>
      <c r="I414" s="2">
        <v>44981</v>
      </c>
      <c r="K414" t="e">
        <f t="shared" si="63"/>
        <v>#DIV/0!</v>
      </c>
      <c r="L414">
        <f t="shared" si="64"/>
        <v>17032.591477248243</v>
      </c>
      <c r="M414">
        <f t="shared" si="65"/>
        <v>7474.7343892959925</v>
      </c>
    </row>
    <row r="415" spans="1:13" x14ac:dyDescent="0.3">
      <c r="A415">
        <f t="shared" si="60"/>
        <v>423</v>
      </c>
      <c r="C415">
        <f t="shared" si="61"/>
        <v>3.1212353658233491E-4</v>
      </c>
      <c r="D415">
        <f t="shared" si="62"/>
        <v>12200.543145597308</v>
      </c>
      <c r="H415">
        <v>616</v>
      </c>
      <c r="I415" s="2">
        <v>44982</v>
      </c>
      <c r="K415" t="e">
        <f t="shared" si="63"/>
        <v>#DIV/0!</v>
      </c>
      <c r="L415">
        <f t="shared" si="64"/>
        <v>16958.754972380259</v>
      </c>
      <c r="M415">
        <f t="shared" si="65"/>
        <v>7442.3313188143584</v>
      </c>
    </row>
    <row r="416" spans="1:13" x14ac:dyDescent="0.3">
      <c r="A416">
        <f t="shared" si="60"/>
        <v>424</v>
      </c>
      <c r="C416">
        <f t="shared" si="61"/>
        <v>3.1077340003793754E-4</v>
      </c>
      <c r="D416">
        <f t="shared" si="62"/>
        <v>12147.76789082884</v>
      </c>
      <c r="H416">
        <v>617</v>
      </c>
      <c r="I416" s="2">
        <v>44983</v>
      </c>
      <c r="K416" t="e">
        <f t="shared" si="63"/>
        <v>#DIV/0!</v>
      </c>
      <c r="L416">
        <f t="shared" si="64"/>
        <v>16885.397368252085</v>
      </c>
      <c r="M416">
        <f t="shared" si="65"/>
        <v>7410.1384134055925</v>
      </c>
    </row>
    <row r="417" spans="1:13" x14ac:dyDescent="0.3">
      <c r="A417">
        <f t="shared" si="60"/>
        <v>425</v>
      </c>
      <c r="C417">
        <f t="shared" si="61"/>
        <v>3.0943200164715534E-4</v>
      </c>
      <c r="D417">
        <f t="shared" si="62"/>
        <v>12095.334200241537</v>
      </c>
      <c r="H417">
        <v>618</v>
      </c>
      <c r="I417" s="2">
        <v>44984</v>
      </c>
      <c r="K417" t="e">
        <f t="shared" si="63"/>
        <v>#DIV/0!</v>
      </c>
      <c r="L417">
        <f t="shared" si="64"/>
        <v>16812.514538335738</v>
      </c>
      <c r="M417">
        <f t="shared" si="65"/>
        <v>7378.1538621473373</v>
      </c>
    </row>
    <row r="418" spans="1:13" x14ac:dyDescent="0.3">
      <c r="A418">
        <f t="shared" si="60"/>
        <v>426</v>
      </c>
      <c r="C418">
        <f t="shared" si="61"/>
        <v>3.0809926627640944E-4</v>
      </c>
      <c r="D418">
        <f t="shared" si="62"/>
        <v>12043.239136951877</v>
      </c>
      <c r="H418">
        <v>619</v>
      </c>
      <c r="I418" s="2">
        <v>44985</v>
      </c>
      <c r="K418" t="e">
        <f t="shared" si="63"/>
        <v>#DIV/0!</v>
      </c>
      <c r="L418">
        <f t="shared" si="64"/>
        <v>16740.10240036311</v>
      </c>
      <c r="M418">
        <f t="shared" si="65"/>
        <v>7346.3758735406454</v>
      </c>
    </row>
    <row r="419" spans="1:13" x14ac:dyDescent="0.3">
      <c r="A419">
        <f t="shared" si="60"/>
        <v>427</v>
      </c>
      <c r="C419">
        <f t="shared" si="61"/>
        <v>3.0677511959628233E-4</v>
      </c>
      <c r="D419">
        <f t="shared" si="62"/>
        <v>11991.479795510068</v>
      </c>
      <c r="H419">
        <v>620</v>
      </c>
      <c r="I419" s="2">
        <v>44986</v>
      </c>
      <c r="K419" t="e">
        <f t="shared" si="63"/>
        <v>#DIV/0!</v>
      </c>
      <c r="L419">
        <f t="shared" si="64"/>
        <v>16668.156915758991</v>
      </c>
      <c r="M419">
        <f t="shared" si="65"/>
        <v>7314.8026752611413</v>
      </c>
    </row>
  </sheetData>
  <sortState xmlns:xlrd2="http://schemas.microsoft.com/office/spreadsheetml/2017/richdata2" ref="A2:J359">
    <sortCondition ref="A2:A3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DisplacedFreschet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Conway</cp:lastModifiedBy>
  <dcterms:created xsi:type="dcterms:W3CDTF">2023-02-19T01:17:07Z</dcterms:created>
  <dcterms:modified xsi:type="dcterms:W3CDTF">2023-02-20T00:05:51Z</dcterms:modified>
</cp:coreProperties>
</file>