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esktop/Emory University - Ph.D./dietaryindex_package/Version_control/Algorithm validation/Validation file for publication/"/>
    </mc:Choice>
  </mc:AlternateContent>
  <xr:revisionPtr revIDLastSave="0" documentId="13_ncr:1_{69D9E45D-6EB2-4D4A-90CF-C05A3C39E82E}" xr6:coauthVersionLast="47" xr6:coauthVersionMax="47" xr10:uidLastSave="{00000000-0000-0000-0000-000000000000}"/>
  <bookViews>
    <workbookView xWindow="1360" yWindow="500" windowWidth="35060" windowHeight="19700" activeTab="9" xr2:uid="{4D41A128-ACDF-AD4D-8509-01FFEC8892C7}"/>
  </bookViews>
  <sheets>
    <sheet name="AHEI" sheetId="1" r:id="rId1"/>
    <sheet name="HEI2020" sheetId="15" r:id="rId2"/>
    <sheet name="HEI2015" sheetId="5" r:id="rId3"/>
    <sheet name="AHEIP" sheetId="6" r:id="rId4"/>
    <sheet name="DASH" sheetId="7" r:id="rId5"/>
    <sheet name="DASHI" sheetId="3" r:id="rId6"/>
    <sheet name="MED" sheetId="9" r:id="rId7"/>
    <sheet name="MEDI" sheetId="8" r:id="rId8"/>
    <sheet name="MEDI_V2" sheetId="4" r:id="rId9"/>
    <sheet name="DII" sheetId="10" r:id="rId10"/>
    <sheet name="ACS2020_V1" sheetId="11" r:id="rId11"/>
    <sheet name="ACS2020_V2" sheetId="13" r:id="rId12"/>
    <sheet name="PHDI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0" l="1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2" i="10"/>
  <c r="X3" i="10"/>
  <c r="X4" i="10"/>
  <c r="X5" i="10"/>
  <c r="X6" i="10"/>
  <c r="X7" i="10"/>
  <c r="X8" i="10"/>
  <c r="X9" i="10"/>
  <c r="Y9" i="10" s="1"/>
  <c r="X10" i="10"/>
  <c r="Y10" i="10" s="1"/>
  <c r="AA10" i="10" s="1"/>
  <c r="X11" i="10"/>
  <c r="Y11" i="10" s="1"/>
  <c r="X12" i="10"/>
  <c r="Y12" i="10" s="1"/>
  <c r="X13" i="10"/>
  <c r="Y13" i="10" s="1"/>
  <c r="X14" i="10"/>
  <c r="Y14" i="10" s="1"/>
  <c r="AA14" i="10" s="1"/>
  <c r="X15" i="10"/>
  <c r="Y15" i="10" s="1"/>
  <c r="X16" i="10"/>
  <c r="Y16" i="10" s="1"/>
  <c r="X17" i="10"/>
  <c r="Y17" i="10" s="1"/>
  <c r="X18" i="10"/>
  <c r="Y18" i="10" s="1"/>
  <c r="X19" i="10"/>
  <c r="Y19" i="10" s="1"/>
  <c r="X20" i="10"/>
  <c r="Y20" i="10" s="1"/>
  <c r="X21" i="10"/>
  <c r="Y21" i="10" s="1"/>
  <c r="AA21" i="10" s="1"/>
  <c r="X22" i="10"/>
  <c r="Y22" i="10" s="1"/>
  <c r="AA22" i="10" s="1"/>
  <c r="X23" i="10"/>
  <c r="X24" i="10"/>
  <c r="X25" i="10"/>
  <c r="X26" i="10"/>
  <c r="X27" i="10"/>
  <c r="Y27" i="10" s="1"/>
  <c r="AA27" i="10" s="1"/>
  <c r="X28" i="10"/>
  <c r="X29" i="10"/>
  <c r="Y29" i="10" s="1"/>
  <c r="X30" i="10"/>
  <c r="Y30" i="10" s="1"/>
  <c r="X31" i="10"/>
  <c r="Y31" i="10" s="1"/>
  <c r="X32" i="10"/>
  <c r="Y32" i="10" s="1"/>
  <c r="X33" i="10"/>
  <c r="Y33" i="10" s="1"/>
  <c r="X34" i="10"/>
  <c r="Y34" i="10" s="1"/>
  <c r="AA34" i="10" s="1"/>
  <c r="X35" i="10"/>
  <c r="X36" i="10"/>
  <c r="Y36" i="10" s="1"/>
  <c r="X37" i="10"/>
  <c r="Y37" i="10" s="1"/>
  <c r="X38" i="10"/>
  <c r="Y38" i="10" s="1"/>
  <c r="X39" i="10"/>
  <c r="Y39" i="10" s="1"/>
  <c r="X40" i="10"/>
  <c r="Y40" i="10" s="1"/>
  <c r="X41" i="10"/>
  <c r="Y41" i="10" s="1"/>
  <c r="AA41" i="10" s="1"/>
  <c r="X42" i="10"/>
  <c r="Y42" i="10" s="1"/>
  <c r="AA42" i="10" s="1"/>
  <c r="X43" i="10"/>
  <c r="X44" i="10"/>
  <c r="X45" i="10"/>
  <c r="X46" i="10"/>
  <c r="X2" i="10"/>
  <c r="Y23" i="10"/>
  <c r="Y24" i="10"/>
  <c r="AA24" i="10" s="1"/>
  <c r="Y25" i="10"/>
  <c r="AA25" i="10" s="1"/>
  <c r="Y26" i="10"/>
  <c r="Y28" i="10"/>
  <c r="Y35" i="10"/>
  <c r="Y43" i="10"/>
  <c r="AA43" i="10" s="1"/>
  <c r="Y44" i="10"/>
  <c r="Y45" i="10"/>
  <c r="AA45" i="10" s="1"/>
  <c r="Y46" i="10"/>
  <c r="AA23" i="10"/>
  <c r="Y8" i="10"/>
  <c r="AA8" i="10" s="1"/>
  <c r="Y7" i="10"/>
  <c r="AA7" i="10" s="1"/>
  <c r="Y6" i="10"/>
  <c r="AA6" i="10" s="1"/>
  <c r="Y5" i="10"/>
  <c r="AA5" i="10" s="1"/>
  <c r="Y4" i="10"/>
  <c r="AA4" i="10" s="1"/>
  <c r="Y3" i="10"/>
  <c r="AA3" i="10" s="1"/>
  <c r="Y2" i="10"/>
  <c r="AA2" i="10" s="1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P17" i="10" s="1"/>
  <c r="O18" i="10"/>
  <c r="O19" i="10"/>
  <c r="O20" i="10"/>
  <c r="O21" i="10"/>
  <c r="P21" i="10" s="1"/>
  <c r="O22" i="10"/>
  <c r="P22" i="10" s="1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P38" i="10" s="1"/>
  <c r="O39" i="10"/>
  <c r="P39" i="10" s="1"/>
  <c r="R39" i="10" s="1"/>
  <c r="O40" i="10"/>
  <c r="O41" i="10"/>
  <c r="P41" i="10" s="1"/>
  <c r="R41" i="10" s="1"/>
  <c r="O42" i="10"/>
  <c r="P42" i="10" s="1"/>
  <c r="O43" i="10"/>
  <c r="O44" i="10"/>
  <c r="O45" i="10"/>
  <c r="O46" i="10"/>
  <c r="O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G18" i="10" s="1"/>
  <c r="F19" i="10"/>
  <c r="F20" i="10"/>
  <c r="G20" i="10" s="1"/>
  <c r="I20" i="10" s="1"/>
  <c r="F21" i="10"/>
  <c r="G21" i="10" s="1"/>
  <c r="F22" i="10"/>
  <c r="G22" i="10" s="1"/>
  <c r="I22" i="10" s="1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G38" i="10" s="1"/>
  <c r="F39" i="10"/>
  <c r="F40" i="10"/>
  <c r="G40" i="10" s="1"/>
  <c r="I40" i="10" s="1"/>
  <c r="F41" i="10"/>
  <c r="G41" i="10" s="1"/>
  <c r="F42" i="10"/>
  <c r="G42" i="10" s="1"/>
  <c r="I42" i="10" s="1"/>
  <c r="F43" i="10"/>
  <c r="F44" i="10"/>
  <c r="F45" i="10"/>
  <c r="F46" i="10"/>
  <c r="F2" i="10"/>
  <c r="F2" i="4"/>
  <c r="F3" i="4"/>
  <c r="F4" i="4"/>
  <c r="F5" i="4"/>
  <c r="F6" i="4"/>
  <c r="F7" i="4"/>
  <c r="F8" i="4"/>
  <c r="F9" i="4"/>
  <c r="F10" i="4"/>
  <c r="F11" i="4"/>
  <c r="F12" i="4"/>
  <c r="CR12" i="8"/>
  <c r="CR11" i="8"/>
  <c r="CR10" i="8"/>
  <c r="CR9" i="8"/>
  <c r="CR8" i="8"/>
  <c r="CR7" i="8"/>
  <c r="CR6" i="8"/>
  <c r="CR5" i="8"/>
  <c r="CT5" i="8" s="1"/>
  <c r="CR4" i="8"/>
  <c r="CR3" i="8"/>
  <c r="CR2" i="8"/>
  <c r="CI12" i="8"/>
  <c r="CI11" i="8"/>
  <c r="CI10" i="8"/>
  <c r="CI9" i="8"/>
  <c r="CI8" i="8"/>
  <c r="CI7" i="8"/>
  <c r="CI6" i="8"/>
  <c r="CI5" i="8"/>
  <c r="CI4" i="8"/>
  <c r="CI3" i="8"/>
  <c r="CI2" i="8"/>
  <c r="BZ12" i="8"/>
  <c r="BZ11" i="8"/>
  <c r="BZ10" i="8"/>
  <c r="BZ9" i="8"/>
  <c r="BZ8" i="8"/>
  <c r="BZ7" i="8"/>
  <c r="BZ6" i="8"/>
  <c r="BZ5" i="8"/>
  <c r="CB5" i="8" s="1"/>
  <c r="BZ4" i="8"/>
  <c r="BZ3" i="8"/>
  <c r="BZ2" i="8"/>
  <c r="BQ12" i="8"/>
  <c r="BQ11" i="8"/>
  <c r="BQ10" i="8"/>
  <c r="BQ9" i="8"/>
  <c r="BQ8" i="8"/>
  <c r="BQ7" i="8"/>
  <c r="BQ6" i="8"/>
  <c r="BQ5" i="8"/>
  <c r="BQ4" i="8"/>
  <c r="BQ3" i="8"/>
  <c r="BS8" i="8"/>
  <c r="BS6" i="8"/>
  <c r="BQ2" i="8"/>
  <c r="BH12" i="8"/>
  <c r="BH11" i="8"/>
  <c r="BH10" i="8"/>
  <c r="BH9" i="8"/>
  <c r="BH8" i="8"/>
  <c r="BH7" i="8"/>
  <c r="BH6" i="8"/>
  <c r="BH5" i="8"/>
  <c r="BH4" i="8"/>
  <c r="BH3" i="8"/>
  <c r="BH2" i="8"/>
  <c r="AY12" i="8"/>
  <c r="AY11" i="8"/>
  <c r="AY10" i="8"/>
  <c r="AY9" i="8"/>
  <c r="AY8" i="8"/>
  <c r="AY7" i="8"/>
  <c r="AY6" i="8"/>
  <c r="AY5" i="8"/>
  <c r="AY4" i="8"/>
  <c r="AY3" i="8"/>
  <c r="AY2" i="8"/>
  <c r="AP12" i="8"/>
  <c r="AP11" i="8"/>
  <c r="AP10" i="8"/>
  <c r="AP9" i="8"/>
  <c r="AP8" i="8"/>
  <c r="AP7" i="8"/>
  <c r="AP6" i="8"/>
  <c r="AP5" i="8"/>
  <c r="AP4" i="8"/>
  <c r="AP3" i="8"/>
  <c r="AP2" i="8"/>
  <c r="AG12" i="8"/>
  <c r="AG11" i="8"/>
  <c r="AG10" i="8"/>
  <c r="AG9" i="8"/>
  <c r="AG8" i="8"/>
  <c r="AG7" i="8"/>
  <c r="AG6" i="8"/>
  <c r="AG5" i="8"/>
  <c r="AG4" i="8"/>
  <c r="AG3" i="8"/>
  <c r="AG2" i="8"/>
  <c r="F12" i="8"/>
  <c r="F11" i="8"/>
  <c r="F10" i="8"/>
  <c r="F9" i="8"/>
  <c r="F8" i="8"/>
  <c r="F7" i="8"/>
  <c r="H7" i="8" s="1"/>
  <c r="F6" i="8"/>
  <c r="H6" i="8" s="1"/>
  <c r="F5" i="8"/>
  <c r="H5" i="8" s="1"/>
  <c r="F4" i="8"/>
  <c r="F3" i="8"/>
  <c r="F2" i="8"/>
  <c r="O12" i="8"/>
  <c r="O11" i="8"/>
  <c r="O10" i="8"/>
  <c r="O9" i="8"/>
  <c r="O8" i="8"/>
  <c r="O7" i="8"/>
  <c r="O6" i="8"/>
  <c r="O5" i="8"/>
  <c r="O4" i="8"/>
  <c r="O3" i="8"/>
  <c r="O2" i="8"/>
  <c r="X12" i="8"/>
  <c r="X11" i="8"/>
  <c r="X10" i="8"/>
  <c r="X9" i="8"/>
  <c r="X8" i="8"/>
  <c r="X7" i="8"/>
  <c r="X6" i="8"/>
  <c r="X5" i="8"/>
  <c r="X4" i="8"/>
  <c r="X3" i="8"/>
  <c r="Z6" i="8"/>
  <c r="X2" i="8"/>
  <c r="BP3" i="9"/>
  <c r="BP4" i="9"/>
  <c r="BP5" i="9"/>
  <c r="BP6" i="9"/>
  <c r="BP7" i="9"/>
  <c r="BP8" i="9"/>
  <c r="BP9" i="9"/>
  <c r="BP10" i="9"/>
  <c r="BP11" i="9"/>
  <c r="BP12" i="9"/>
  <c r="BP2" i="9"/>
  <c r="DK12" i="5"/>
  <c r="DM12" i="5" s="1"/>
  <c r="DB12" i="5"/>
  <c r="DD12" i="5" s="1"/>
  <c r="CS12" i="5"/>
  <c r="CU12" i="5" s="1"/>
  <c r="CJ12" i="5"/>
  <c r="CL12" i="5" s="1"/>
  <c r="CA12" i="5"/>
  <c r="CC12" i="5" s="1"/>
  <c r="BS12" i="5"/>
  <c r="BQ12" i="5"/>
  <c r="BH12" i="5"/>
  <c r="BJ12" i="5" s="1"/>
  <c r="AY12" i="5"/>
  <c r="BA12" i="5" s="1"/>
  <c r="AP12" i="5"/>
  <c r="AR12" i="5" s="1"/>
  <c r="AG12" i="5"/>
  <c r="AI12" i="5" s="1"/>
  <c r="X12" i="5"/>
  <c r="Z12" i="5" s="1"/>
  <c r="O12" i="5"/>
  <c r="Q12" i="5" s="1"/>
  <c r="F12" i="5"/>
  <c r="H12" i="5" s="1"/>
  <c r="DK11" i="5"/>
  <c r="DM11" i="5" s="1"/>
  <c r="DB11" i="5"/>
  <c r="DD11" i="5" s="1"/>
  <c r="CS11" i="5"/>
  <c r="CU11" i="5" s="1"/>
  <c r="CJ11" i="5"/>
  <c r="CL11" i="5" s="1"/>
  <c r="CA11" i="5"/>
  <c r="CC11" i="5" s="1"/>
  <c r="BS11" i="5"/>
  <c r="BQ11" i="5"/>
  <c r="BH11" i="5"/>
  <c r="BJ11" i="5" s="1"/>
  <c r="AY11" i="5"/>
  <c r="BA11" i="5" s="1"/>
  <c r="AP11" i="5"/>
  <c r="AR11" i="5" s="1"/>
  <c r="AG11" i="5"/>
  <c r="AI11" i="5" s="1"/>
  <c r="X11" i="5"/>
  <c r="Z11" i="5" s="1"/>
  <c r="O11" i="5"/>
  <c r="Q11" i="5" s="1"/>
  <c r="F11" i="5"/>
  <c r="H11" i="5" s="1"/>
  <c r="DK10" i="5"/>
  <c r="DM10" i="5" s="1"/>
  <c r="DB10" i="5"/>
  <c r="DD10" i="5" s="1"/>
  <c r="CS10" i="5"/>
  <c r="CU10" i="5" s="1"/>
  <c r="CJ10" i="5"/>
  <c r="CL10" i="5" s="1"/>
  <c r="CA10" i="5"/>
  <c r="CC10" i="5" s="1"/>
  <c r="BQ10" i="5"/>
  <c r="BS10" i="5" s="1"/>
  <c r="BH10" i="5"/>
  <c r="BJ10" i="5" s="1"/>
  <c r="AY10" i="5"/>
  <c r="BA10" i="5" s="1"/>
  <c r="AP10" i="5"/>
  <c r="AR10" i="5" s="1"/>
  <c r="AI10" i="5"/>
  <c r="AG10" i="5"/>
  <c r="X10" i="5"/>
  <c r="Z10" i="5" s="1"/>
  <c r="O10" i="5"/>
  <c r="Q10" i="5" s="1"/>
  <c r="F10" i="5"/>
  <c r="H10" i="5" s="1"/>
  <c r="DK9" i="5"/>
  <c r="DM9" i="5" s="1"/>
  <c r="DB9" i="5"/>
  <c r="DD9" i="5" s="1"/>
  <c r="CS9" i="5"/>
  <c r="CU9" i="5" s="1"/>
  <c r="CJ9" i="5"/>
  <c r="CL9" i="5" s="1"/>
  <c r="CA9" i="5"/>
  <c r="CC9" i="5" s="1"/>
  <c r="BQ9" i="5"/>
  <c r="BS9" i="5" s="1"/>
  <c r="BH9" i="5"/>
  <c r="BJ9" i="5" s="1"/>
  <c r="AY9" i="5"/>
  <c r="BA9" i="5" s="1"/>
  <c r="AP9" i="5"/>
  <c r="AR9" i="5" s="1"/>
  <c r="AG9" i="5"/>
  <c r="AI9" i="5" s="1"/>
  <c r="X9" i="5"/>
  <c r="Z9" i="5" s="1"/>
  <c r="O9" i="5"/>
  <c r="Q9" i="5" s="1"/>
  <c r="F9" i="5"/>
  <c r="H9" i="5" s="1"/>
  <c r="DK8" i="5"/>
  <c r="DM8" i="5" s="1"/>
  <c r="DB8" i="5"/>
  <c r="DD8" i="5" s="1"/>
  <c r="CS8" i="5"/>
  <c r="CU8" i="5" s="1"/>
  <c r="CJ8" i="5"/>
  <c r="CL8" i="5" s="1"/>
  <c r="CA8" i="5"/>
  <c r="CC8" i="5" s="1"/>
  <c r="BQ8" i="5"/>
  <c r="BS8" i="5" s="1"/>
  <c r="BJ8" i="5"/>
  <c r="BH8" i="5"/>
  <c r="AY8" i="5"/>
  <c r="BA8" i="5" s="1"/>
  <c r="AP8" i="5"/>
  <c r="AR8" i="5" s="1"/>
  <c r="AG8" i="5"/>
  <c r="AI8" i="5" s="1"/>
  <c r="X8" i="5"/>
  <c r="Z8" i="5" s="1"/>
  <c r="O8" i="5"/>
  <c r="Q8" i="5" s="1"/>
  <c r="F8" i="5"/>
  <c r="H8" i="5" s="1"/>
  <c r="DK7" i="5"/>
  <c r="DM7" i="5" s="1"/>
  <c r="DB7" i="5"/>
  <c r="DD7" i="5" s="1"/>
  <c r="CS7" i="5"/>
  <c r="CU7" i="5" s="1"/>
  <c r="CL7" i="5"/>
  <c r="CJ7" i="5"/>
  <c r="CA7" i="5"/>
  <c r="CC7" i="5" s="1"/>
  <c r="BQ7" i="5"/>
  <c r="BS7" i="5" s="1"/>
  <c r="BH7" i="5"/>
  <c r="BJ7" i="5" s="1"/>
  <c r="AY7" i="5"/>
  <c r="BA7" i="5" s="1"/>
  <c r="AP7" i="5"/>
  <c r="AR7" i="5" s="1"/>
  <c r="AG7" i="5"/>
  <c r="AI7" i="5" s="1"/>
  <c r="Z7" i="5"/>
  <c r="X7" i="5"/>
  <c r="O7" i="5"/>
  <c r="Q7" i="5" s="1"/>
  <c r="F7" i="5"/>
  <c r="H7" i="5" s="1"/>
  <c r="DK6" i="5"/>
  <c r="DM6" i="5" s="1"/>
  <c r="DB6" i="5"/>
  <c r="DD6" i="5" s="1"/>
  <c r="CS6" i="5"/>
  <c r="CU6" i="5" s="1"/>
  <c r="CJ6" i="5"/>
  <c r="CL6" i="5" s="1"/>
  <c r="CA6" i="5"/>
  <c r="CC6" i="5" s="1"/>
  <c r="BQ6" i="5"/>
  <c r="BS6" i="5" s="1"/>
  <c r="BH6" i="5"/>
  <c r="BJ6" i="5" s="1"/>
  <c r="BA6" i="5"/>
  <c r="AY6" i="5"/>
  <c r="AP6" i="5"/>
  <c r="AR6" i="5" s="1"/>
  <c r="AG6" i="5"/>
  <c r="AI6" i="5" s="1"/>
  <c r="X6" i="5"/>
  <c r="Z6" i="5" s="1"/>
  <c r="O6" i="5"/>
  <c r="Q6" i="5" s="1"/>
  <c r="F6" i="5"/>
  <c r="H6" i="5" s="1"/>
  <c r="DK5" i="5"/>
  <c r="DM5" i="5" s="1"/>
  <c r="DB5" i="5"/>
  <c r="DD5" i="5" s="1"/>
  <c r="CS5" i="5"/>
  <c r="CU5" i="5" s="1"/>
  <c r="CJ5" i="5"/>
  <c r="CL5" i="5" s="1"/>
  <c r="CA5" i="5"/>
  <c r="CC5" i="5" s="1"/>
  <c r="BQ5" i="5"/>
  <c r="BS5" i="5" s="1"/>
  <c r="BH5" i="5"/>
  <c r="BJ5" i="5" s="1"/>
  <c r="AY5" i="5"/>
  <c r="BA5" i="5" s="1"/>
  <c r="AP5" i="5"/>
  <c r="AR5" i="5" s="1"/>
  <c r="AG5" i="5"/>
  <c r="AI5" i="5" s="1"/>
  <c r="X5" i="5"/>
  <c r="Z5" i="5" s="1"/>
  <c r="O5" i="5"/>
  <c r="Q5" i="5" s="1"/>
  <c r="F5" i="5"/>
  <c r="H5" i="5" s="1"/>
  <c r="DK4" i="5"/>
  <c r="DM4" i="5" s="1"/>
  <c r="DB4" i="5"/>
  <c r="DD4" i="5" s="1"/>
  <c r="CS4" i="5"/>
  <c r="CU4" i="5" s="1"/>
  <c r="CJ4" i="5"/>
  <c r="CL4" i="5" s="1"/>
  <c r="CA4" i="5"/>
  <c r="CC4" i="5" s="1"/>
  <c r="BQ4" i="5"/>
  <c r="BS4" i="5" s="1"/>
  <c r="BH4" i="5"/>
  <c r="BJ4" i="5" s="1"/>
  <c r="AY4" i="5"/>
  <c r="BA4" i="5" s="1"/>
  <c r="AP4" i="5"/>
  <c r="AR4" i="5" s="1"/>
  <c r="AG4" i="5"/>
  <c r="AI4" i="5" s="1"/>
  <c r="X4" i="5"/>
  <c r="Z4" i="5" s="1"/>
  <c r="O4" i="5"/>
  <c r="Q4" i="5" s="1"/>
  <c r="F4" i="5"/>
  <c r="H4" i="5" s="1"/>
  <c r="DK3" i="5"/>
  <c r="DM3" i="5" s="1"/>
  <c r="DB3" i="5"/>
  <c r="DD3" i="5" s="1"/>
  <c r="CS3" i="5"/>
  <c r="CU3" i="5" s="1"/>
  <c r="CJ3" i="5"/>
  <c r="CL3" i="5" s="1"/>
  <c r="CA3" i="5"/>
  <c r="CC3" i="5" s="1"/>
  <c r="BQ3" i="5"/>
  <c r="BS3" i="5" s="1"/>
  <c r="BH3" i="5"/>
  <c r="BJ3" i="5" s="1"/>
  <c r="AY3" i="5"/>
  <c r="BA3" i="5" s="1"/>
  <c r="AP3" i="5"/>
  <c r="AR3" i="5" s="1"/>
  <c r="AG3" i="5"/>
  <c r="AI3" i="5" s="1"/>
  <c r="X3" i="5"/>
  <c r="Z3" i="5" s="1"/>
  <c r="O3" i="5"/>
  <c r="Q3" i="5" s="1"/>
  <c r="F3" i="5"/>
  <c r="H3" i="5" s="1"/>
  <c r="DK2" i="5"/>
  <c r="DM2" i="5" s="1"/>
  <c r="DB2" i="5"/>
  <c r="DD2" i="5" s="1"/>
  <c r="CS2" i="5"/>
  <c r="CU2" i="5" s="1"/>
  <c r="CJ2" i="5"/>
  <c r="CL2" i="5" s="1"/>
  <c r="CA2" i="5"/>
  <c r="CC2" i="5" s="1"/>
  <c r="BQ2" i="5"/>
  <c r="BS2" i="5" s="1"/>
  <c r="BH2" i="5"/>
  <c r="BJ2" i="5" s="1"/>
  <c r="AY2" i="5"/>
  <c r="BA2" i="5" s="1"/>
  <c r="AP2" i="5"/>
  <c r="AR2" i="5" s="1"/>
  <c r="AG2" i="5"/>
  <c r="AI2" i="5" s="1"/>
  <c r="Z2" i="5"/>
  <c r="O2" i="5"/>
  <c r="Q2" i="5" s="1"/>
  <c r="F2" i="5"/>
  <c r="H2" i="5" s="1"/>
  <c r="DN23" i="15"/>
  <c r="DN22" i="15"/>
  <c r="DN21" i="15"/>
  <c r="DN20" i="15"/>
  <c r="DN19" i="15"/>
  <c r="DN18" i="15"/>
  <c r="DN17" i="15"/>
  <c r="DN16" i="15"/>
  <c r="DN15" i="15"/>
  <c r="DN14" i="15"/>
  <c r="DN13" i="15"/>
  <c r="DL23" i="15"/>
  <c r="DL22" i="15"/>
  <c r="DL21" i="15"/>
  <c r="DL20" i="15"/>
  <c r="DL19" i="15"/>
  <c r="DL18" i="15"/>
  <c r="DL17" i="15"/>
  <c r="DL16" i="15"/>
  <c r="DL15" i="15"/>
  <c r="DL14" i="15"/>
  <c r="DL13" i="15"/>
  <c r="DL12" i="15"/>
  <c r="DN12" i="15" s="1"/>
  <c r="DL11" i="15"/>
  <c r="DL10" i="15"/>
  <c r="DN10" i="15" s="1"/>
  <c r="DL9" i="15"/>
  <c r="DL8" i="15"/>
  <c r="DN8" i="15" s="1"/>
  <c r="DL7" i="15"/>
  <c r="DL6" i="15"/>
  <c r="DN6" i="15" s="1"/>
  <c r="DL5" i="15"/>
  <c r="DN5" i="15" s="1"/>
  <c r="DL4" i="15"/>
  <c r="DN4" i="15" s="1"/>
  <c r="DL3" i="15"/>
  <c r="DL2" i="15"/>
  <c r="DE23" i="15"/>
  <c r="DE22" i="15"/>
  <c r="DE21" i="15"/>
  <c r="DE20" i="15"/>
  <c r="DE19" i="15"/>
  <c r="DE18" i="15"/>
  <c r="DE17" i="15"/>
  <c r="DE16" i="15"/>
  <c r="DE15" i="15"/>
  <c r="DE14" i="15"/>
  <c r="DE13" i="15"/>
  <c r="DC23" i="15"/>
  <c r="DC22" i="15"/>
  <c r="DC21" i="15"/>
  <c r="DC20" i="15"/>
  <c r="DC19" i="15"/>
  <c r="DC18" i="15"/>
  <c r="DC17" i="15"/>
  <c r="DC16" i="15"/>
  <c r="DC15" i="15"/>
  <c r="DC14" i="15"/>
  <c r="DC13" i="15"/>
  <c r="DC12" i="15"/>
  <c r="DC11" i="15"/>
  <c r="DE11" i="15" s="1"/>
  <c r="DC10" i="15"/>
  <c r="DC9" i="15"/>
  <c r="DE9" i="15" s="1"/>
  <c r="DC8" i="15"/>
  <c r="DC7" i="15"/>
  <c r="DE7" i="15" s="1"/>
  <c r="DC6" i="15"/>
  <c r="DC5" i="15"/>
  <c r="DE5" i="15" s="1"/>
  <c r="DC4" i="15"/>
  <c r="DE4" i="15" s="1"/>
  <c r="DC3" i="15"/>
  <c r="DC2" i="15"/>
  <c r="CV23" i="15"/>
  <c r="CV22" i="15"/>
  <c r="CV21" i="15"/>
  <c r="CV20" i="15"/>
  <c r="CV19" i="15"/>
  <c r="CV18" i="15"/>
  <c r="CV17" i="15"/>
  <c r="CV16" i="15"/>
  <c r="CV15" i="15"/>
  <c r="CV14" i="15"/>
  <c r="CV13" i="15"/>
  <c r="CT23" i="15"/>
  <c r="CT22" i="15"/>
  <c r="CT21" i="15"/>
  <c r="CT20" i="15"/>
  <c r="CT19" i="15"/>
  <c r="CT18" i="15"/>
  <c r="CT17" i="15"/>
  <c r="CT16" i="15"/>
  <c r="CT15" i="15"/>
  <c r="CT14" i="15"/>
  <c r="CT13" i="15"/>
  <c r="CT12" i="15"/>
  <c r="CV12" i="15" s="1"/>
  <c r="CT11" i="15"/>
  <c r="CT10" i="15"/>
  <c r="CV10" i="15" s="1"/>
  <c r="CT9" i="15"/>
  <c r="CT8" i="15"/>
  <c r="CV8" i="15" s="1"/>
  <c r="CT7" i="15"/>
  <c r="CV7" i="15" s="1"/>
  <c r="CT6" i="15"/>
  <c r="CV6" i="15" s="1"/>
  <c r="CT5" i="15"/>
  <c r="CV5" i="15" s="1"/>
  <c r="CT4" i="15"/>
  <c r="CT3" i="15"/>
  <c r="CT2" i="15"/>
  <c r="CM23" i="15"/>
  <c r="CM22" i="15"/>
  <c r="CM21" i="15"/>
  <c r="CM20" i="15"/>
  <c r="CM19" i="15"/>
  <c r="CM18" i="15"/>
  <c r="CM17" i="15"/>
  <c r="CM16" i="15"/>
  <c r="CM15" i="15"/>
  <c r="CM14" i="15"/>
  <c r="CM13" i="15"/>
  <c r="CK14" i="15"/>
  <c r="CK15" i="15"/>
  <c r="CK16" i="15"/>
  <c r="CK17" i="15"/>
  <c r="CK18" i="15"/>
  <c r="CK19" i="15"/>
  <c r="CK20" i="15"/>
  <c r="CK21" i="15"/>
  <c r="CK22" i="15"/>
  <c r="CK23" i="15"/>
  <c r="CK13" i="15"/>
  <c r="CK3" i="15"/>
  <c r="CK4" i="15"/>
  <c r="CK5" i="15"/>
  <c r="CK6" i="15"/>
  <c r="CK7" i="15"/>
  <c r="CK8" i="15"/>
  <c r="CK9" i="15"/>
  <c r="CK10" i="15"/>
  <c r="CK11" i="15"/>
  <c r="CK12" i="15"/>
  <c r="CK2" i="15"/>
  <c r="CM12" i="15"/>
  <c r="CM10" i="15"/>
  <c r="CM8" i="15"/>
  <c r="CM7" i="15"/>
  <c r="CM6" i="15"/>
  <c r="CM5" i="15"/>
  <c r="CB3" i="15"/>
  <c r="CB4" i="15"/>
  <c r="CB5" i="15"/>
  <c r="CB6" i="15"/>
  <c r="CB7" i="15"/>
  <c r="CB8" i="15"/>
  <c r="CB9" i="15"/>
  <c r="CB10" i="15"/>
  <c r="CD10" i="15" s="1"/>
  <c r="CB11" i="15"/>
  <c r="CB12" i="15"/>
  <c r="CD12" i="15" s="1"/>
  <c r="CB2" i="15"/>
  <c r="CD7" i="15"/>
  <c r="CD5" i="15"/>
  <c r="CD3" i="15"/>
  <c r="CB14" i="15"/>
  <c r="CB15" i="15"/>
  <c r="CB16" i="15"/>
  <c r="CB17" i="15"/>
  <c r="CB18" i="15"/>
  <c r="CB19" i="15"/>
  <c r="CB20" i="15"/>
  <c r="CB21" i="15"/>
  <c r="CD21" i="15" s="1"/>
  <c r="CB22" i="15"/>
  <c r="CB23" i="15"/>
  <c r="CD23" i="15" s="1"/>
  <c r="CB13" i="15"/>
  <c r="CD13" i="15" s="1"/>
  <c r="CD14" i="15"/>
  <c r="CD22" i="15"/>
  <c r="CD20" i="15"/>
  <c r="CD19" i="15"/>
  <c r="CD18" i="15"/>
  <c r="CD17" i="15"/>
  <c r="CD16" i="15"/>
  <c r="CD15" i="15"/>
  <c r="BT23" i="15"/>
  <c r="BT22" i="15"/>
  <c r="BT21" i="15"/>
  <c r="BT20" i="15"/>
  <c r="BT19" i="15"/>
  <c r="BT18" i="15"/>
  <c r="BT17" i="15"/>
  <c r="BT16" i="15"/>
  <c r="BT15" i="15"/>
  <c r="BT14" i="15"/>
  <c r="BT13" i="15"/>
  <c r="BR23" i="15"/>
  <c r="BR22" i="15"/>
  <c r="BR21" i="15"/>
  <c r="BR20" i="15"/>
  <c r="BR19" i="15"/>
  <c r="BR18" i="15"/>
  <c r="BR17" i="15"/>
  <c r="BR16" i="15"/>
  <c r="BR15" i="15"/>
  <c r="BR14" i="15"/>
  <c r="BR13" i="15"/>
  <c r="BK23" i="15"/>
  <c r="BK22" i="15"/>
  <c r="BK21" i="15"/>
  <c r="BK20" i="15"/>
  <c r="BK19" i="15"/>
  <c r="BK18" i="15"/>
  <c r="BK17" i="15"/>
  <c r="BK16" i="15"/>
  <c r="BK15" i="15"/>
  <c r="BK14" i="15"/>
  <c r="BK13" i="15"/>
  <c r="BI23" i="15"/>
  <c r="BI22" i="15"/>
  <c r="BI21" i="15"/>
  <c r="BI20" i="15"/>
  <c r="BI19" i="15"/>
  <c r="BI18" i="15"/>
  <c r="BI17" i="15"/>
  <c r="BI16" i="15"/>
  <c r="BI15" i="15"/>
  <c r="BI14" i="15"/>
  <c r="BI13" i="15"/>
  <c r="BB23" i="15"/>
  <c r="BB22" i="15"/>
  <c r="BB21" i="15"/>
  <c r="BB20" i="15"/>
  <c r="BB19" i="15"/>
  <c r="BB18" i="15"/>
  <c r="BB17" i="15"/>
  <c r="BB16" i="15"/>
  <c r="BB15" i="15"/>
  <c r="BB14" i="15"/>
  <c r="BB13" i="15"/>
  <c r="AZ23" i="15"/>
  <c r="AZ22" i="15"/>
  <c r="AZ21" i="15"/>
  <c r="AZ20" i="15"/>
  <c r="AZ19" i="15"/>
  <c r="AZ18" i="15"/>
  <c r="AZ17" i="15"/>
  <c r="AZ16" i="15"/>
  <c r="AZ15" i="15"/>
  <c r="AZ14" i="15"/>
  <c r="AZ13" i="15"/>
  <c r="AS23" i="15"/>
  <c r="AS22" i="15"/>
  <c r="AS21" i="15"/>
  <c r="AS20" i="15"/>
  <c r="AS19" i="15"/>
  <c r="AS18" i="15"/>
  <c r="AS17" i="15"/>
  <c r="AS16" i="15"/>
  <c r="AS15" i="15"/>
  <c r="AS14" i="15"/>
  <c r="AS13" i="15"/>
  <c r="AQ23" i="15"/>
  <c r="AQ22" i="15"/>
  <c r="AQ21" i="15"/>
  <c r="AQ20" i="15"/>
  <c r="AQ19" i="15"/>
  <c r="AQ18" i="15"/>
  <c r="AQ17" i="15"/>
  <c r="AQ16" i="15"/>
  <c r="AQ15" i="15"/>
  <c r="AQ14" i="15"/>
  <c r="AQ13" i="15"/>
  <c r="AJ23" i="15"/>
  <c r="AJ22" i="15"/>
  <c r="AJ21" i="15"/>
  <c r="AJ20" i="15"/>
  <c r="AJ19" i="15"/>
  <c r="AJ18" i="15"/>
  <c r="AJ17" i="15"/>
  <c r="AJ16" i="15"/>
  <c r="AJ15" i="15"/>
  <c r="AJ14" i="15"/>
  <c r="AJ13" i="15"/>
  <c r="AH23" i="15"/>
  <c r="AH22" i="15"/>
  <c r="AH21" i="15"/>
  <c r="AH20" i="15"/>
  <c r="AH19" i="15"/>
  <c r="AH18" i="15"/>
  <c r="AH17" i="15"/>
  <c r="AH16" i="15"/>
  <c r="AH15" i="15"/>
  <c r="AH14" i="15"/>
  <c r="AH13" i="15"/>
  <c r="AA23" i="15"/>
  <c r="AA22" i="15"/>
  <c r="AA21" i="15"/>
  <c r="AA20" i="15"/>
  <c r="AA19" i="15"/>
  <c r="AA18" i="15"/>
  <c r="AA17" i="15"/>
  <c r="AA16" i="15"/>
  <c r="AA15" i="15"/>
  <c r="AA14" i="15"/>
  <c r="AA13" i="15"/>
  <c r="Y23" i="15"/>
  <c r="Y22" i="15"/>
  <c r="Y21" i="15"/>
  <c r="Y20" i="15"/>
  <c r="Y19" i="15"/>
  <c r="Y18" i="15"/>
  <c r="Y17" i="15"/>
  <c r="Y16" i="15"/>
  <c r="Y15" i="15"/>
  <c r="Y14" i="15"/>
  <c r="R14" i="15"/>
  <c r="R13" i="15"/>
  <c r="P23" i="15"/>
  <c r="R23" i="15" s="1"/>
  <c r="P22" i="15"/>
  <c r="R22" i="15" s="1"/>
  <c r="P21" i="15"/>
  <c r="R21" i="15" s="1"/>
  <c r="P20" i="15"/>
  <c r="R20" i="15" s="1"/>
  <c r="P19" i="15"/>
  <c r="R19" i="15" s="1"/>
  <c r="P18" i="15"/>
  <c r="R18" i="15" s="1"/>
  <c r="P17" i="15"/>
  <c r="R17" i="15" s="1"/>
  <c r="P16" i="15"/>
  <c r="R16" i="15" s="1"/>
  <c r="P15" i="15"/>
  <c r="R15" i="15" s="1"/>
  <c r="P14" i="15"/>
  <c r="P13" i="15"/>
  <c r="P12" i="15"/>
  <c r="P11" i="15"/>
  <c r="P10" i="15"/>
  <c r="R10" i="15" s="1"/>
  <c r="P9" i="15"/>
  <c r="P8" i="15"/>
  <c r="P7" i="15"/>
  <c r="R7" i="15" s="1"/>
  <c r="P6" i="15"/>
  <c r="R6" i="15" s="1"/>
  <c r="P5" i="15"/>
  <c r="R5" i="15" s="1"/>
  <c r="P4" i="15"/>
  <c r="R4" i="15" s="1"/>
  <c r="P3" i="15"/>
  <c r="R3" i="15" s="1"/>
  <c r="P2" i="15"/>
  <c r="R2" i="15" s="1"/>
  <c r="G12" i="15"/>
  <c r="G11" i="15"/>
  <c r="I11" i="15" s="1"/>
  <c r="G10" i="15"/>
  <c r="I10" i="15" s="1"/>
  <c r="G9" i="15"/>
  <c r="G8" i="15"/>
  <c r="I8" i="15" s="1"/>
  <c r="G7" i="15"/>
  <c r="I7" i="15" s="1"/>
  <c r="G6" i="15"/>
  <c r="I6" i="15" s="1"/>
  <c r="G5" i="15"/>
  <c r="I5" i="15" s="1"/>
  <c r="G4" i="15"/>
  <c r="I4" i="15" s="1"/>
  <c r="G3" i="15"/>
  <c r="G2" i="15"/>
  <c r="I2" i="15" s="1"/>
  <c r="I18" i="15"/>
  <c r="I17" i="15"/>
  <c r="I16" i="15"/>
  <c r="I15" i="15"/>
  <c r="I14" i="15"/>
  <c r="I13" i="15"/>
  <c r="G23" i="15"/>
  <c r="I23" i="15" s="1"/>
  <c r="G22" i="15"/>
  <c r="I22" i="15" s="1"/>
  <c r="G21" i="15"/>
  <c r="I21" i="15" s="1"/>
  <c r="G20" i="15"/>
  <c r="I20" i="15" s="1"/>
  <c r="G19" i="15"/>
  <c r="I19" i="15" s="1"/>
  <c r="G18" i="15"/>
  <c r="G17" i="15"/>
  <c r="G16" i="15"/>
  <c r="G15" i="15"/>
  <c r="G14" i="15"/>
  <c r="G13" i="15"/>
  <c r="BI2" i="15"/>
  <c r="BK2" i="15" s="1"/>
  <c r="DE12" i="15"/>
  <c r="BR12" i="15"/>
  <c r="BT12" i="15" s="1"/>
  <c r="BI12" i="15"/>
  <c r="BK12" i="15" s="1"/>
  <c r="AZ12" i="15"/>
  <c r="BB12" i="15" s="1"/>
  <c r="AQ12" i="15"/>
  <c r="AS12" i="15" s="1"/>
  <c r="AH12" i="15"/>
  <c r="AJ12" i="15" s="1"/>
  <c r="Y12" i="15"/>
  <c r="AA12" i="15" s="1"/>
  <c r="R12" i="15"/>
  <c r="I12" i="15"/>
  <c r="DN11" i="15"/>
  <c r="CV11" i="15"/>
  <c r="CM11" i="15"/>
  <c r="CD11" i="15"/>
  <c r="BR11" i="15"/>
  <c r="BT11" i="15" s="1"/>
  <c r="BI11" i="15"/>
  <c r="BK11" i="15" s="1"/>
  <c r="AZ11" i="15"/>
  <c r="BB11" i="15" s="1"/>
  <c r="AQ11" i="15"/>
  <c r="AS11" i="15" s="1"/>
  <c r="AH11" i="15"/>
  <c r="AJ11" i="15" s="1"/>
  <c r="Y11" i="15"/>
  <c r="AA11" i="15" s="1"/>
  <c r="R11" i="15"/>
  <c r="DE10" i="15"/>
  <c r="BR10" i="15"/>
  <c r="BT10" i="15" s="1"/>
  <c r="BI10" i="15"/>
  <c r="BK10" i="15" s="1"/>
  <c r="AZ10" i="15"/>
  <c r="BB10" i="15" s="1"/>
  <c r="AQ10" i="15"/>
  <c r="AS10" i="15" s="1"/>
  <c r="AH10" i="15"/>
  <c r="AJ10" i="15" s="1"/>
  <c r="Y10" i="15"/>
  <c r="AA10" i="15" s="1"/>
  <c r="DN9" i="15"/>
  <c r="CV9" i="15"/>
  <c r="CM9" i="15"/>
  <c r="CD9" i="15"/>
  <c r="BR9" i="15"/>
  <c r="BT9" i="15" s="1"/>
  <c r="BI9" i="15"/>
  <c r="BK9" i="15" s="1"/>
  <c r="AZ9" i="15"/>
  <c r="BB9" i="15" s="1"/>
  <c r="AQ9" i="15"/>
  <c r="AS9" i="15" s="1"/>
  <c r="AH9" i="15"/>
  <c r="AJ9" i="15" s="1"/>
  <c r="Y9" i="15"/>
  <c r="AA9" i="15" s="1"/>
  <c r="R9" i="15"/>
  <c r="I9" i="15"/>
  <c r="DE8" i="15"/>
  <c r="CD8" i="15"/>
  <c r="BR8" i="15"/>
  <c r="BT8" i="15" s="1"/>
  <c r="BI8" i="15"/>
  <c r="BK8" i="15" s="1"/>
  <c r="AZ8" i="15"/>
  <c r="BB8" i="15" s="1"/>
  <c r="AQ8" i="15"/>
  <c r="AS8" i="15" s="1"/>
  <c r="AH8" i="15"/>
  <c r="AJ8" i="15" s="1"/>
  <c r="Y8" i="15"/>
  <c r="AA8" i="15" s="1"/>
  <c r="R8" i="15"/>
  <c r="DN7" i="15"/>
  <c r="BR7" i="15"/>
  <c r="BT7" i="15" s="1"/>
  <c r="BI7" i="15"/>
  <c r="BK7" i="15" s="1"/>
  <c r="AZ7" i="15"/>
  <c r="BB7" i="15" s="1"/>
  <c r="AQ7" i="15"/>
  <c r="AS7" i="15" s="1"/>
  <c r="AH7" i="15"/>
  <c r="AJ7" i="15" s="1"/>
  <c r="Y7" i="15"/>
  <c r="AA7" i="15" s="1"/>
  <c r="DE6" i="15"/>
  <c r="CD6" i="15"/>
  <c r="BR6" i="15"/>
  <c r="BT6" i="15" s="1"/>
  <c r="BI6" i="15"/>
  <c r="BK6" i="15" s="1"/>
  <c r="AZ6" i="15"/>
  <c r="BB6" i="15" s="1"/>
  <c r="AQ6" i="15"/>
  <c r="AS6" i="15" s="1"/>
  <c r="AH6" i="15"/>
  <c r="AJ6" i="15" s="1"/>
  <c r="Y6" i="15"/>
  <c r="AA6" i="15" s="1"/>
  <c r="BR5" i="15"/>
  <c r="BT5" i="15" s="1"/>
  <c r="BI5" i="15"/>
  <c r="BK5" i="15" s="1"/>
  <c r="AZ5" i="15"/>
  <c r="BB5" i="15" s="1"/>
  <c r="AQ5" i="15"/>
  <c r="AS5" i="15" s="1"/>
  <c r="AH5" i="15"/>
  <c r="AJ5" i="15" s="1"/>
  <c r="Y5" i="15"/>
  <c r="AA5" i="15" s="1"/>
  <c r="CV4" i="15"/>
  <c r="CM4" i="15"/>
  <c r="CD4" i="15"/>
  <c r="BR4" i="15"/>
  <c r="BT4" i="15" s="1"/>
  <c r="BI4" i="15"/>
  <c r="BK4" i="15" s="1"/>
  <c r="AZ4" i="15"/>
  <c r="BB4" i="15" s="1"/>
  <c r="AQ4" i="15"/>
  <c r="AS4" i="15" s="1"/>
  <c r="AH4" i="15"/>
  <c r="AJ4" i="15" s="1"/>
  <c r="Y4" i="15"/>
  <c r="AA4" i="15" s="1"/>
  <c r="DN3" i="15"/>
  <c r="DE3" i="15"/>
  <c r="CV3" i="15"/>
  <c r="CM3" i="15"/>
  <c r="BR3" i="15"/>
  <c r="BT3" i="15" s="1"/>
  <c r="BI3" i="15"/>
  <c r="BK3" i="15" s="1"/>
  <c r="AZ3" i="15"/>
  <c r="BB3" i="15" s="1"/>
  <c r="AQ3" i="15"/>
  <c r="AS3" i="15" s="1"/>
  <c r="AH3" i="15"/>
  <c r="AJ3" i="15" s="1"/>
  <c r="Y3" i="15"/>
  <c r="AA3" i="15" s="1"/>
  <c r="I3" i="15"/>
  <c r="DN2" i="15"/>
  <c r="DE2" i="15"/>
  <c r="CV2" i="15"/>
  <c r="CM2" i="15"/>
  <c r="CD2" i="15"/>
  <c r="BR2" i="15"/>
  <c r="BT2" i="15" s="1"/>
  <c r="AZ2" i="15"/>
  <c r="BB2" i="15" s="1"/>
  <c r="AQ2" i="15"/>
  <c r="AS2" i="15" s="1"/>
  <c r="AH2" i="15"/>
  <c r="AJ2" i="15" s="1"/>
  <c r="AA2" i="15"/>
  <c r="EB27" i="14"/>
  <c r="ED27" i="14" s="1"/>
  <c r="EB26" i="14"/>
  <c r="ED26" i="14" s="1"/>
  <c r="EB25" i="14"/>
  <c r="ED25" i="14" s="1"/>
  <c r="EB24" i="14"/>
  <c r="ED24" i="14" s="1"/>
  <c r="EB23" i="14"/>
  <c r="ED23" i="14" s="1"/>
  <c r="EB22" i="14"/>
  <c r="ED22" i="14" s="1"/>
  <c r="EB21" i="14"/>
  <c r="ED21" i="14" s="1"/>
  <c r="EB20" i="14"/>
  <c r="ED20" i="14" s="1"/>
  <c r="EB19" i="14"/>
  <c r="ED19" i="14" s="1"/>
  <c r="EB18" i="14"/>
  <c r="ED18" i="14" s="1"/>
  <c r="EB17" i="14"/>
  <c r="ED17" i="14" s="1"/>
  <c r="EB16" i="14"/>
  <c r="ED16" i="14" s="1"/>
  <c r="EB15" i="14"/>
  <c r="ED15" i="14" s="1"/>
  <c r="DS27" i="14"/>
  <c r="DU27" i="14" s="1"/>
  <c r="DS26" i="14"/>
  <c r="DU26" i="14" s="1"/>
  <c r="DS25" i="14"/>
  <c r="DU25" i="14" s="1"/>
  <c r="DS24" i="14"/>
  <c r="DU24" i="14" s="1"/>
  <c r="DS23" i="14"/>
  <c r="DU23" i="14" s="1"/>
  <c r="DS22" i="14"/>
  <c r="DU22" i="14" s="1"/>
  <c r="DS21" i="14"/>
  <c r="DU21" i="14" s="1"/>
  <c r="DS20" i="14"/>
  <c r="DU20" i="14" s="1"/>
  <c r="DS19" i="14"/>
  <c r="DU19" i="14" s="1"/>
  <c r="DS18" i="14"/>
  <c r="DU18" i="14" s="1"/>
  <c r="DS17" i="14"/>
  <c r="DU17" i="14" s="1"/>
  <c r="DS16" i="14"/>
  <c r="DU16" i="14" s="1"/>
  <c r="DS15" i="14"/>
  <c r="DU15" i="14" s="1"/>
  <c r="DJ27" i="14"/>
  <c r="DL27" i="14" s="1"/>
  <c r="DL26" i="14"/>
  <c r="DJ26" i="14"/>
  <c r="DJ25" i="14"/>
  <c r="DL25" i="14" s="1"/>
  <c r="DJ24" i="14"/>
  <c r="DL24" i="14" s="1"/>
  <c r="DJ23" i="14"/>
  <c r="DL23" i="14" s="1"/>
  <c r="DJ22" i="14"/>
  <c r="DL22" i="14" s="1"/>
  <c r="DJ21" i="14"/>
  <c r="DL21" i="14" s="1"/>
  <c r="DJ20" i="14"/>
  <c r="DL20" i="14" s="1"/>
  <c r="DL19" i="14"/>
  <c r="DJ19" i="14"/>
  <c r="DJ18" i="14"/>
  <c r="DL18" i="14" s="1"/>
  <c r="DJ17" i="14"/>
  <c r="DL17" i="14" s="1"/>
  <c r="DL16" i="14"/>
  <c r="DJ16" i="14"/>
  <c r="DJ15" i="14"/>
  <c r="DL15" i="14" s="1"/>
  <c r="DA27" i="14"/>
  <c r="DC27" i="14" s="1"/>
  <c r="DA26" i="14"/>
  <c r="DC26" i="14" s="1"/>
  <c r="DA25" i="14"/>
  <c r="DC25" i="14" s="1"/>
  <c r="DA24" i="14"/>
  <c r="DC24" i="14" s="1"/>
  <c r="DA23" i="14"/>
  <c r="DC23" i="14" s="1"/>
  <c r="DA22" i="14"/>
  <c r="DC22" i="14" s="1"/>
  <c r="DC21" i="14"/>
  <c r="DA21" i="14"/>
  <c r="DA20" i="14"/>
  <c r="DC20" i="14" s="1"/>
  <c r="DC19" i="14"/>
  <c r="DA19" i="14"/>
  <c r="DA18" i="14"/>
  <c r="DC18" i="14" s="1"/>
  <c r="DA17" i="14"/>
  <c r="DC17" i="14" s="1"/>
  <c r="DA16" i="14"/>
  <c r="DC16" i="14" s="1"/>
  <c r="DA15" i="14"/>
  <c r="DC15" i="14" s="1"/>
  <c r="O14" i="14"/>
  <c r="Q14" i="14" s="1"/>
  <c r="AP14" i="14"/>
  <c r="AR14" i="14" s="1"/>
  <c r="AY14" i="14"/>
  <c r="BA14" i="14" s="1"/>
  <c r="BH14" i="14"/>
  <c r="BJ14" i="14" s="1"/>
  <c r="BQ14" i="14"/>
  <c r="BS14" i="14" s="1"/>
  <c r="DJ14" i="14"/>
  <c r="DL14" i="14" s="1"/>
  <c r="DA14" i="14"/>
  <c r="DC14" i="14" s="1"/>
  <c r="DA2" i="14"/>
  <c r="DC2" i="14" s="1"/>
  <c r="CR27" i="14"/>
  <c r="CT27" i="14" s="1"/>
  <c r="CR26" i="14"/>
  <c r="CT26" i="14" s="1"/>
  <c r="CR25" i="14"/>
  <c r="CT25" i="14" s="1"/>
  <c r="CR24" i="14"/>
  <c r="CT24" i="14" s="1"/>
  <c r="CR23" i="14"/>
  <c r="CT23" i="14" s="1"/>
  <c r="CR22" i="14"/>
  <c r="CT22" i="14" s="1"/>
  <c r="CR21" i="14"/>
  <c r="CT21" i="14" s="1"/>
  <c r="CT20" i="14"/>
  <c r="CR20" i="14"/>
  <c r="CR19" i="14"/>
  <c r="CT19" i="14" s="1"/>
  <c r="CR18" i="14"/>
  <c r="CT18" i="14" s="1"/>
  <c r="CR17" i="14"/>
  <c r="CT17" i="14" s="1"/>
  <c r="CR16" i="14"/>
  <c r="CT16" i="14" s="1"/>
  <c r="CR15" i="14"/>
  <c r="CT15" i="14" s="1"/>
  <c r="CI27" i="14"/>
  <c r="CK27" i="14" s="1"/>
  <c r="CI26" i="14"/>
  <c r="CK26" i="14" s="1"/>
  <c r="CK25" i="14"/>
  <c r="CI25" i="14"/>
  <c r="CI24" i="14"/>
  <c r="CK24" i="14" s="1"/>
  <c r="CI23" i="14"/>
  <c r="CK23" i="14" s="1"/>
  <c r="CI22" i="14"/>
  <c r="CK22" i="14" s="1"/>
  <c r="CI21" i="14"/>
  <c r="CK21" i="14" s="1"/>
  <c r="CI20" i="14"/>
  <c r="CK20" i="14" s="1"/>
  <c r="CK19" i="14"/>
  <c r="CI19" i="14"/>
  <c r="CI18" i="14"/>
  <c r="CK18" i="14" s="1"/>
  <c r="CI17" i="14"/>
  <c r="CK17" i="14" s="1"/>
  <c r="CI16" i="14"/>
  <c r="CK16" i="14" s="1"/>
  <c r="CK15" i="14"/>
  <c r="CI15" i="14"/>
  <c r="BZ27" i="14"/>
  <c r="CB27" i="14" s="1"/>
  <c r="BZ26" i="14"/>
  <c r="CB26" i="14" s="1"/>
  <c r="BZ25" i="14"/>
  <c r="CB25" i="14" s="1"/>
  <c r="BZ24" i="14"/>
  <c r="CB24" i="14" s="1"/>
  <c r="CB23" i="14"/>
  <c r="BZ23" i="14"/>
  <c r="BZ22" i="14"/>
  <c r="CB22" i="14" s="1"/>
  <c r="BZ21" i="14"/>
  <c r="CB21" i="14" s="1"/>
  <c r="BZ20" i="14"/>
  <c r="CB20" i="14" s="1"/>
  <c r="BZ19" i="14"/>
  <c r="CB19" i="14" s="1"/>
  <c r="CB18" i="14"/>
  <c r="BZ18" i="14"/>
  <c r="CB17" i="14"/>
  <c r="BZ17" i="14"/>
  <c r="BZ16" i="14"/>
  <c r="CB16" i="14" s="1"/>
  <c r="BZ15" i="14"/>
  <c r="CB15" i="14" s="1"/>
  <c r="BQ27" i="14"/>
  <c r="BS27" i="14" s="1"/>
  <c r="BQ26" i="14"/>
  <c r="BS26" i="14" s="1"/>
  <c r="BQ25" i="14"/>
  <c r="BS25" i="14" s="1"/>
  <c r="BQ24" i="14"/>
  <c r="BS24" i="14" s="1"/>
  <c r="BQ23" i="14"/>
  <c r="BS23" i="14" s="1"/>
  <c r="BQ22" i="14"/>
  <c r="BS22" i="14" s="1"/>
  <c r="BQ21" i="14"/>
  <c r="BS21" i="14" s="1"/>
  <c r="BQ20" i="14"/>
  <c r="BS20" i="14" s="1"/>
  <c r="BS19" i="14"/>
  <c r="BQ19" i="14"/>
  <c r="BQ18" i="14"/>
  <c r="BS18" i="14" s="1"/>
  <c r="BQ17" i="14"/>
  <c r="BS17" i="14" s="1"/>
  <c r="BQ16" i="14"/>
  <c r="BS16" i="14" s="1"/>
  <c r="BQ15" i="14"/>
  <c r="BS15" i="14" s="1"/>
  <c r="BH27" i="14"/>
  <c r="BJ27" i="14" s="1"/>
  <c r="BH26" i="14"/>
  <c r="BJ26" i="14" s="1"/>
  <c r="BH25" i="14"/>
  <c r="BJ25" i="14" s="1"/>
  <c r="BH24" i="14"/>
  <c r="BJ24" i="14" s="1"/>
  <c r="BH23" i="14"/>
  <c r="BJ23" i="14" s="1"/>
  <c r="BH22" i="14"/>
  <c r="BJ22" i="14" s="1"/>
  <c r="BH21" i="14"/>
  <c r="BJ21" i="14" s="1"/>
  <c r="BH20" i="14"/>
  <c r="BJ20" i="14" s="1"/>
  <c r="BH19" i="14"/>
  <c r="BJ19" i="14" s="1"/>
  <c r="BH18" i="14"/>
  <c r="BJ18" i="14" s="1"/>
  <c r="BH17" i="14"/>
  <c r="BJ17" i="14" s="1"/>
  <c r="BH16" i="14"/>
  <c r="BJ16" i="14" s="1"/>
  <c r="BH15" i="14"/>
  <c r="BJ15" i="14" s="1"/>
  <c r="DJ2" i="14"/>
  <c r="DL2" i="14" s="1"/>
  <c r="BQ2" i="14"/>
  <c r="BS2" i="14" s="1"/>
  <c r="BH2" i="14"/>
  <c r="BJ2" i="14" s="1"/>
  <c r="AY27" i="14"/>
  <c r="BA27" i="14" s="1"/>
  <c r="BA26" i="14"/>
  <c r="AY26" i="14"/>
  <c r="BA25" i="14"/>
  <c r="AY25" i="14"/>
  <c r="AY24" i="14"/>
  <c r="BA24" i="14" s="1"/>
  <c r="AY23" i="14"/>
  <c r="BA23" i="14" s="1"/>
  <c r="AY22" i="14"/>
  <c r="BA22" i="14" s="1"/>
  <c r="AY21" i="14"/>
  <c r="BA21" i="14" s="1"/>
  <c r="AY20" i="14"/>
  <c r="BA20" i="14" s="1"/>
  <c r="AY19" i="14"/>
  <c r="BA19" i="14" s="1"/>
  <c r="AY18" i="14"/>
  <c r="BA18" i="14" s="1"/>
  <c r="AY17" i="14"/>
  <c r="BA17" i="14" s="1"/>
  <c r="BA16" i="14"/>
  <c r="AY16" i="14"/>
  <c r="BA15" i="14"/>
  <c r="AY15" i="14"/>
  <c r="EB2" i="14"/>
  <c r="ED2" i="14" s="1"/>
  <c r="DS2" i="14"/>
  <c r="DU2" i="14" s="1"/>
  <c r="CR2" i="14"/>
  <c r="CT2" i="14" s="1"/>
  <c r="CI2" i="14"/>
  <c r="CK2" i="14" s="1"/>
  <c r="BZ2" i="14"/>
  <c r="CB2" i="14" s="1"/>
  <c r="EB14" i="14"/>
  <c r="ED14" i="14" s="1"/>
  <c r="DS14" i="14"/>
  <c r="DU14" i="14" s="1"/>
  <c r="CR14" i="14"/>
  <c r="CT14" i="14" s="1"/>
  <c r="CI14" i="14"/>
  <c r="CK14" i="14" s="1"/>
  <c r="BZ14" i="14"/>
  <c r="CB14" i="14" s="1"/>
  <c r="AY2" i="14"/>
  <c r="BA2" i="14" s="1"/>
  <c r="AP27" i="14"/>
  <c r="AR27" i="14" s="1"/>
  <c r="AP26" i="14"/>
  <c r="AR26" i="14" s="1"/>
  <c r="AP25" i="14"/>
  <c r="AR25" i="14" s="1"/>
  <c r="AP24" i="14"/>
  <c r="AR24" i="14" s="1"/>
  <c r="AP23" i="14"/>
  <c r="AR23" i="14" s="1"/>
  <c r="AP22" i="14"/>
  <c r="AR22" i="14" s="1"/>
  <c r="AP21" i="14"/>
  <c r="AR21" i="14" s="1"/>
  <c r="AR20" i="14"/>
  <c r="AP20" i="14"/>
  <c r="AR19" i="14"/>
  <c r="AP19" i="14"/>
  <c r="AP18" i="14"/>
  <c r="AR18" i="14" s="1"/>
  <c r="AP17" i="14"/>
  <c r="AR17" i="14" s="1"/>
  <c r="AP16" i="14"/>
  <c r="AR16" i="14" s="1"/>
  <c r="AP15" i="14"/>
  <c r="AR15" i="14" s="1"/>
  <c r="AP2" i="14"/>
  <c r="AR2" i="14" s="1"/>
  <c r="AG27" i="14"/>
  <c r="AI27" i="14" s="1"/>
  <c r="AG26" i="14"/>
  <c r="AI26" i="14" s="1"/>
  <c r="AG25" i="14"/>
  <c r="AI25" i="14" s="1"/>
  <c r="AG24" i="14"/>
  <c r="AI24" i="14" s="1"/>
  <c r="AG23" i="14"/>
  <c r="AI23" i="14" s="1"/>
  <c r="AG22" i="14"/>
  <c r="AI22" i="14" s="1"/>
  <c r="AG21" i="14"/>
  <c r="AI21" i="14" s="1"/>
  <c r="AG20" i="14"/>
  <c r="AI20" i="14" s="1"/>
  <c r="AG19" i="14"/>
  <c r="AI19" i="14" s="1"/>
  <c r="AG18" i="14"/>
  <c r="AI18" i="14" s="1"/>
  <c r="AG17" i="14"/>
  <c r="AI17" i="14" s="1"/>
  <c r="AG16" i="14"/>
  <c r="AI16" i="14" s="1"/>
  <c r="AG15" i="14"/>
  <c r="AI15" i="14" s="1"/>
  <c r="AG14" i="14"/>
  <c r="AI14" i="14" s="1"/>
  <c r="AG2" i="14"/>
  <c r="AI2" i="14" s="1"/>
  <c r="X27" i="14"/>
  <c r="Z27" i="14" s="1"/>
  <c r="X26" i="14"/>
  <c r="Z26" i="14" s="1"/>
  <c r="X25" i="14"/>
  <c r="Z25" i="14" s="1"/>
  <c r="X24" i="14"/>
  <c r="Z24" i="14" s="1"/>
  <c r="X23" i="14"/>
  <c r="Z23" i="14" s="1"/>
  <c r="X22" i="14"/>
  <c r="Z22" i="14" s="1"/>
  <c r="X21" i="14"/>
  <c r="Z21" i="14" s="1"/>
  <c r="X20" i="14"/>
  <c r="Z20" i="14" s="1"/>
  <c r="X19" i="14"/>
  <c r="Z19" i="14" s="1"/>
  <c r="X18" i="14"/>
  <c r="Z18" i="14" s="1"/>
  <c r="X17" i="14"/>
  <c r="Z17" i="14" s="1"/>
  <c r="X16" i="14"/>
  <c r="Z16" i="14" s="1"/>
  <c r="X15" i="14"/>
  <c r="Z15" i="14" s="1"/>
  <c r="X14" i="14"/>
  <c r="Z14" i="14"/>
  <c r="Z2" i="14"/>
  <c r="X2" i="14"/>
  <c r="O27" i="14"/>
  <c r="Q27" i="14" s="1"/>
  <c r="O26" i="14"/>
  <c r="Q26" i="14" s="1"/>
  <c r="O25" i="14"/>
  <c r="Q25" i="14" s="1"/>
  <c r="O24" i="14"/>
  <c r="Q24" i="14" s="1"/>
  <c r="O23" i="14"/>
  <c r="Q23" i="14" s="1"/>
  <c r="O22" i="14"/>
  <c r="Q22" i="14" s="1"/>
  <c r="O21" i="14"/>
  <c r="Q21" i="14" s="1"/>
  <c r="O20" i="14"/>
  <c r="Q20" i="14" s="1"/>
  <c r="O19" i="14"/>
  <c r="Q19" i="14" s="1"/>
  <c r="Q18" i="14"/>
  <c r="O18" i="14"/>
  <c r="O17" i="14"/>
  <c r="Q17" i="14" s="1"/>
  <c r="O16" i="14"/>
  <c r="Q16" i="14" s="1"/>
  <c r="O15" i="14"/>
  <c r="Q15" i="14" s="1"/>
  <c r="F27" i="14"/>
  <c r="H27" i="14" s="1"/>
  <c r="F26" i="14"/>
  <c r="H26" i="14" s="1"/>
  <c r="F25" i="14"/>
  <c r="H25" i="14" s="1"/>
  <c r="F24" i="14"/>
  <c r="H24" i="14" s="1"/>
  <c r="F23" i="14"/>
  <c r="H23" i="14" s="1"/>
  <c r="F22" i="14"/>
  <c r="H22" i="14" s="1"/>
  <c r="F21" i="14"/>
  <c r="H21" i="14" s="1"/>
  <c r="F20" i="14"/>
  <c r="H20" i="14" s="1"/>
  <c r="F19" i="14"/>
  <c r="H19" i="14" s="1"/>
  <c r="F18" i="14"/>
  <c r="H18" i="14" s="1"/>
  <c r="F17" i="14"/>
  <c r="H17" i="14" s="1"/>
  <c r="F16" i="14"/>
  <c r="H16" i="14" s="1"/>
  <c r="F15" i="14"/>
  <c r="H15" i="14" s="1"/>
  <c r="F14" i="14"/>
  <c r="H14" i="14" s="1"/>
  <c r="O2" i="14"/>
  <c r="Q2" i="14" s="1"/>
  <c r="F2" i="14"/>
  <c r="H2" i="14" s="1"/>
  <c r="F13" i="14"/>
  <c r="H13" i="14" s="1"/>
  <c r="F12" i="14"/>
  <c r="H12" i="14" s="1"/>
  <c r="F11" i="14"/>
  <c r="H11" i="14" s="1"/>
  <c r="F10" i="14"/>
  <c r="H10" i="14" s="1"/>
  <c r="F9" i="14"/>
  <c r="H9" i="14" s="1"/>
  <c r="F8" i="14"/>
  <c r="H8" i="14" s="1"/>
  <c r="F7" i="14"/>
  <c r="H7" i="14" s="1"/>
  <c r="F6" i="14"/>
  <c r="H6" i="14" s="1"/>
  <c r="F5" i="14"/>
  <c r="F4" i="14"/>
  <c r="F3" i="14"/>
  <c r="EB13" i="14"/>
  <c r="ED13" i="14" s="1"/>
  <c r="EB12" i="14"/>
  <c r="ED12" i="14" s="1"/>
  <c r="EB11" i="14"/>
  <c r="ED11" i="14" s="1"/>
  <c r="EB10" i="14"/>
  <c r="ED10" i="14" s="1"/>
  <c r="EB9" i="14"/>
  <c r="ED9" i="14" s="1"/>
  <c r="EB8" i="14"/>
  <c r="ED8" i="14" s="1"/>
  <c r="EB7" i="14"/>
  <c r="ED7" i="14" s="1"/>
  <c r="EB6" i="14"/>
  <c r="ED6" i="14" s="1"/>
  <c r="EB5" i="14"/>
  <c r="ED5" i="14" s="1"/>
  <c r="EB4" i="14"/>
  <c r="ED4" i="14" s="1"/>
  <c r="EB3" i="14"/>
  <c r="ED3" i="14" s="1"/>
  <c r="DS13" i="14"/>
  <c r="DU13" i="14" s="1"/>
  <c r="DS12" i="14"/>
  <c r="DU12" i="14" s="1"/>
  <c r="DS11" i="14"/>
  <c r="DU11" i="14" s="1"/>
  <c r="DS10" i="14"/>
  <c r="DU10" i="14" s="1"/>
  <c r="DS9" i="14"/>
  <c r="DU9" i="14" s="1"/>
  <c r="DS8" i="14"/>
  <c r="DU8" i="14" s="1"/>
  <c r="DS7" i="14"/>
  <c r="DU7" i="14" s="1"/>
  <c r="DS6" i="14"/>
  <c r="DU6" i="14" s="1"/>
  <c r="DS5" i="14"/>
  <c r="DU5" i="14" s="1"/>
  <c r="DS4" i="14"/>
  <c r="DU4" i="14" s="1"/>
  <c r="DS3" i="14"/>
  <c r="DU3" i="14" s="1"/>
  <c r="DJ13" i="14"/>
  <c r="DL13" i="14" s="1"/>
  <c r="DJ12" i="14"/>
  <c r="DL12" i="14" s="1"/>
  <c r="DJ11" i="14"/>
  <c r="DL11" i="14" s="1"/>
  <c r="DJ10" i="14"/>
  <c r="DL10" i="14" s="1"/>
  <c r="DJ9" i="14"/>
  <c r="DL9" i="14" s="1"/>
  <c r="DJ8" i="14"/>
  <c r="DL8" i="14" s="1"/>
  <c r="DJ7" i="14"/>
  <c r="DL7" i="14" s="1"/>
  <c r="DJ6" i="14"/>
  <c r="DL6" i="14" s="1"/>
  <c r="DJ5" i="14"/>
  <c r="DL5" i="14" s="1"/>
  <c r="DJ4" i="14"/>
  <c r="DL4" i="14" s="1"/>
  <c r="DJ3" i="14"/>
  <c r="DL3" i="14" s="1"/>
  <c r="DA13" i="14"/>
  <c r="DC13" i="14" s="1"/>
  <c r="DA12" i="14"/>
  <c r="DC12" i="14" s="1"/>
  <c r="DA11" i="14"/>
  <c r="DC11" i="14" s="1"/>
  <c r="DA10" i="14"/>
  <c r="DC10" i="14" s="1"/>
  <c r="DA9" i="14"/>
  <c r="DC9" i="14" s="1"/>
  <c r="DA8" i="14"/>
  <c r="DC8" i="14" s="1"/>
  <c r="DA7" i="14"/>
  <c r="DC7" i="14" s="1"/>
  <c r="DA6" i="14"/>
  <c r="DC6" i="14" s="1"/>
  <c r="DA5" i="14"/>
  <c r="DC5" i="14" s="1"/>
  <c r="DA4" i="14"/>
  <c r="DC4" i="14" s="1"/>
  <c r="DA3" i="14"/>
  <c r="DC3" i="14" s="1"/>
  <c r="CR13" i="14"/>
  <c r="CT13" i="14" s="1"/>
  <c r="CR12" i="14"/>
  <c r="CT12" i="14" s="1"/>
  <c r="CR11" i="14"/>
  <c r="CT11" i="14" s="1"/>
  <c r="CR10" i="14"/>
  <c r="CT10" i="14" s="1"/>
  <c r="CR9" i="14"/>
  <c r="CT9" i="14" s="1"/>
  <c r="CR8" i="14"/>
  <c r="CT8" i="14" s="1"/>
  <c r="CR7" i="14"/>
  <c r="CT7" i="14" s="1"/>
  <c r="CR6" i="14"/>
  <c r="CT6" i="14" s="1"/>
  <c r="CR5" i="14"/>
  <c r="CT5" i="14" s="1"/>
  <c r="CR4" i="14"/>
  <c r="CT4" i="14" s="1"/>
  <c r="CR3" i="14"/>
  <c r="CT3" i="14" s="1"/>
  <c r="CI13" i="14"/>
  <c r="CK13" i="14" s="1"/>
  <c r="CI12" i="14"/>
  <c r="CK12" i="14" s="1"/>
  <c r="CI11" i="14"/>
  <c r="CK11" i="14" s="1"/>
  <c r="CI10" i="14"/>
  <c r="CK10" i="14" s="1"/>
  <c r="CI9" i="14"/>
  <c r="CK9" i="14" s="1"/>
  <c r="CI8" i="14"/>
  <c r="CK8" i="14" s="1"/>
  <c r="CI7" i="14"/>
  <c r="CK7" i="14" s="1"/>
  <c r="CI6" i="14"/>
  <c r="CK6" i="14" s="1"/>
  <c r="CI5" i="14"/>
  <c r="CK5" i="14" s="1"/>
  <c r="CI4" i="14"/>
  <c r="CK4" i="14" s="1"/>
  <c r="CI3" i="14"/>
  <c r="CK3" i="14" s="1"/>
  <c r="BZ13" i="14"/>
  <c r="CB13" i="14" s="1"/>
  <c r="BZ12" i="14"/>
  <c r="CB12" i="14" s="1"/>
  <c r="BZ11" i="14"/>
  <c r="CB11" i="14" s="1"/>
  <c r="BZ10" i="14"/>
  <c r="CB10" i="14" s="1"/>
  <c r="BZ9" i="14"/>
  <c r="CB9" i="14" s="1"/>
  <c r="BZ8" i="14"/>
  <c r="CB8" i="14" s="1"/>
  <c r="BZ7" i="14"/>
  <c r="CB7" i="14" s="1"/>
  <c r="BZ6" i="14"/>
  <c r="CB6" i="14" s="1"/>
  <c r="BZ5" i="14"/>
  <c r="CB5" i="14" s="1"/>
  <c r="BZ4" i="14"/>
  <c r="CB4" i="14" s="1"/>
  <c r="BZ3" i="14"/>
  <c r="CB3" i="14" s="1"/>
  <c r="BQ13" i="14"/>
  <c r="BS13" i="14" s="1"/>
  <c r="BQ12" i="14"/>
  <c r="BS12" i="14" s="1"/>
  <c r="BQ11" i="14"/>
  <c r="BS11" i="14" s="1"/>
  <c r="BQ10" i="14"/>
  <c r="BS10" i="14" s="1"/>
  <c r="BQ9" i="14"/>
  <c r="BS9" i="14" s="1"/>
  <c r="BQ8" i="14"/>
  <c r="BS8" i="14" s="1"/>
  <c r="BQ7" i="14"/>
  <c r="BS7" i="14" s="1"/>
  <c r="BQ6" i="14"/>
  <c r="BS6" i="14" s="1"/>
  <c r="BQ5" i="14"/>
  <c r="BS5" i="14" s="1"/>
  <c r="BQ4" i="14"/>
  <c r="BS4" i="14" s="1"/>
  <c r="BQ3" i="14"/>
  <c r="BS3" i="14" s="1"/>
  <c r="BH13" i="14"/>
  <c r="BJ13" i="14" s="1"/>
  <c r="BH12" i="14"/>
  <c r="BJ12" i="14" s="1"/>
  <c r="BH11" i="14"/>
  <c r="BJ11" i="14" s="1"/>
  <c r="BH10" i="14"/>
  <c r="BJ10" i="14" s="1"/>
  <c r="BH9" i="14"/>
  <c r="BJ9" i="14" s="1"/>
  <c r="BH8" i="14"/>
  <c r="BJ8" i="14" s="1"/>
  <c r="BH7" i="14"/>
  <c r="BJ7" i="14" s="1"/>
  <c r="BH6" i="14"/>
  <c r="BJ6" i="14" s="1"/>
  <c r="BH5" i="14"/>
  <c r="BJ5" i="14" s="1"/>
  <c r="BH4" i="14"/>
  <c r="BJ4" i="14" s="1"/>
  <c r="BH3" i="14"/>
  <c r="BJ3" i="14" s="1"/>
  <c r="AY13" i="14"/>
  <c r="BA13" i="14" s="1"/>
  <c r="AY12" i="14"/>
  <c r="BA12" i="14" s="1"/>
  <c r="AY11" i="14"/>
  <c r="BA11" i="14" s="1"/>
  <c r="AY10" i="14"/>
  <c r="BA10" i="14" s="1"/>
  <c r="AY9" i="14"/>
  <c r="BA9" i="14" s="1"/>
  <c r="AY8" i="14"/>
  <c r="BA8" i="14" s="1"/>
  <c r="AY7" i="14"/>
  <c r="BA7" i="14" s="1"/>
  <c r="AY6" i="14"/>
  <c r="BA6" i="14" s="1"/>
  <c r="AY5" i="14"/>
  <c r="BA5" i="14" s="1"/>
  <c r="AY4" i="14"/>
  <c r="BA4" i="14" s="1"/>
  <c r="AY3" i="14"/>
  <c r="BA3" i="14" s="1"/>
  <c r="AP13" i="14"/>
  <c r="AR13" i="14" s="1"/>
  <c r="AP12" i="14"/>
  <c r="AR12" i="14" s="1"/>
  <c r="AP11" i="14"/>
  <c r="AR11" i="14" s="1"/>
  <c r="AP10" i="14"/>
  <c r="AR10" i="14" s="1"/>
  <c r="AP9" i="14"/>
  <c r="AR9" i="14" s="1"/>
  <c r="AP8" i="14"/>
  <c r="AR8" i="14" s="1"/>
  <c r="AP7" i="14"/>
  <c r="AR7" i="14" s="1"/>
  <c r="AP6" i="14"/>
  <c r="AR6" i="14" s="1"/>
  <c r="AP5" i="14"/>
  <c r="AR5" i="14" s="1"/>
  <c r="AP4" i="14"/>
  <c r="AR4" i="14" s="1"/>
  <c r="AP3" i="14"/>
  <c r="AR3" i="14" s="1"/>
  <c r="AG13" i="14"/>
  <c r="AI13" i="14" s="1"/>
  <c r="AG12" i="14"/>
  <c r="AI12" i="14" s="1"/>
  <c r="AG11" i="14"/>
  <c r="AI11" i="14" s="1"/>
  <c r="AG10" i="14"/>
  <c r="AI10" i="14" s="1"/>
  <c r="AG9" i="14"/>
  <c r="AI9" i="14" s="1"/>
  <c r="AG8" i="14"/>
  <c r="AI8" i="14" s="1"/>
  <c r="AG7" i="14"/>
  <c r="AI7" i="14" s="1"/>
  <c r="AG6" i="14"/>
  <c r="AI6" i="14" s="1"/>
  <c r="AG5" i="14"/>
  <c r="AI5" i="14" s="1"/>
  <c r="AG4" i="14"/>
  <c r="AI4" i="14" s="1"/>
  <c r="AG3" i="14"/>
  <c r="AI3" i="14" s="1"/>
  <c r="Q7" i="14"/>
  <c r="X13" i="14"/>
  <c r="Z13" i="14" s="1"/>
  <c r="X12" i="14"/>
  <c r="Z12" i="14" s="1"/>
  <c r="X11" i="14"/>
  <c r="Z11" i="14" s="1"/>
  <c r="X10" i="14"/>
  <c r="Z10" i="14" s="1"/>
  <c r="X9" i="14"/>
  <c r="Z9" i="14" s="1"/>
  <c r="X8" i="14"/>
  <c r="Z8" i="14" s="1"/>
  <c r="X7" i="14"/>
  <c r="Z7" i="14" s="1"/>
  <c r="X6" i="14"/>
  <c r="Z6" i="14" s="1"/>
  <c r="X5" i="14"/>
  <c r="Z5" i="14" s="1"/>
  <c r="X4" i="14"/>
  <c r="Z4" i="14" s="1"/>
  <c r="X3" i="14"/>
  <c r="Z3" i="14" s="1"/>
  <c r="O13" i="14"/>
  <c r="Q13" i="14" s="1"/>
  <c r="O12" i="14"/>
  <c r="Q12" i="14" s="1"/>
  <c r="O11" i="14"/>
  <c r="Q11" i="14" s="1"/>
  <c r="O10" i="14"/>
  <c r="Q10" i="14" s="1"/>
  <c r="O9" i="14"/>
  <c r="Q9" i="14" s="1"/>
  <c r="O8" i="14"/>
  <c r="Q8" i="14" s="1"/>
  <c r="O7" i="14"/>
  <c r="O6" i="14"/>
  <c r="Q6" i="14" s="1"/>
  <c r="O5" i="14"/>
  <c r="Q5" i="14" s="1"/>
  <c r="O4" i="14"/>
  <c r="Q4" i="14" s="1"/>
  <c r="O3" i="14"/>
  <c r="Q3" i="14" s="1"/>
  <c r="H5" i="14"/>
  <c r="H4" i="14"/>
  <c r="H3" i="14"/>
  <c r="CO25" i="13"/>
  <c r="CO24" i="13"/>
  <c r="BE24" i="13"/>
  <c r="CO23" i="13"/>
  <c r="CO22" i="13"/>
  <c r="CO21" i="13"/>
  <c r="BE21" i="13"/>
  <c r="CO20" i="13"/>
  <c r="BE20" i="13"/>
  <c r="CO19" i="13"/>
  <c r="CO18" i="13"/>
  <c r="BQ18" i="13"/>
  <c r="BE18" i="13"/>
  <c r="CO17" i="13"/>
  <c r="CE17" i="13"/>
  <c r="BS17" i="13"/>
  <c r="BQ17" i="13"/>
  <c r="BG17" i="13"/>
  <c r="BE23" i="13" s="1"/>
  <c r="BE17" i="13"/>
  <c r="AU17" i="13"/>
  <c r="AI17" i="13"/>
  <c r="W17" i="13"/>
  <c r="K17" i="13"/>
  <c r="CO16" i="13"/>
  <c r="CE16" i="13"/>
  <c r="CC16" i="13"/>
  <c r="BS16" i="13"/>
  <c r="BQ21" i="13" s="1"/>
  <c r="BQ16" i="13"/>
  <c r="BG16" i="13"/>
  <c r="AU16" i="13"/>
  <c r="AI16" i="13"/>
  <c r="W16" i="13"/>
  <c r="U16" i="13"/>
  <c r="K16" i="13"/>
  <c r="I16" i="13"/>
  <c r="CO15" i="13"/>
  <c r="CE15" i="13"/>
  <c r="CC17" i="13" s="1"/>
  <c r="BS15" i="13"/>
  <c r="BG15" i="13"/>
  <c r="AU15" i="13"/>
  <c r="AI15" i="13"/>
  <c r="AG15" i="13"/>
  <c r="W15" i="13"/>
  <c r="U15" i="13"/>
  <c r="K15" i="13"/>
  <c r="I22" i="13" s="1"/>
  <c r="CO14" i="13"/>
  <c r="CE14" i="13"/>
  <c r="CC15" i="13" s="1"/>
  <c r="BS14" i="13"/>
  <c r="BQ25" i="13" s="1"/>
  <c r="BG14" i="13"/>
  <c r="BE16" i="13" s="1"/>
  <c r="BE14" i="13"/>
  <c r="AU14" i="13"/>
  <c r="AS24" i="13" s="1"/>
  <c r="AS14" i="13"/>
  <c r="AI14" i="13"/>
  <c r="AG14" i="13"/>
  <c r="W14" i="13"/>
  <c r="K14" i="13"/>
  <c r="I15" i="13" s="1"/>
  <c r="CO13" i="13"/>
  <c r="U13" i="13"/>
  <c r="I13" i="13"/>
  <c r="CO12" i="13"/>
  <c r="CO11" i="13"/>
  <c r="BQ11" i="13"/>
  <c r="BE11" i="13"/>
  <c r="CO10" i="13"/>
  <c r="BE10" i="13"/>
  <c r="AS10" i="13"/>
  <c r="AG10" i="13"/>
  <c r="U10" i="13"/>
  <c r="I10" i="13"/>
  <c r="CO9" i="13"/>
  <c r="I9" i="13"/>
  <c r="CO8" i="13"/>
  <c r="CC8" i="13"/>
  <c r="BQ8" i="13"/>
  <c r="BE8" i="13"/>
  <c r="CO7" i="13"/>
  <c r="BE7" i="13"/>
  <c r="AS7" i="13"/>
  <c r="AG7" i="13"/>
  <c r="U7" i="13"/>
  <c r="I7" i="13"/>
  <c r="CO6" i="13"/>
  <c r="I6" i="13"/>
  <c r="CO5" i="13"/>
  <c r="CE5" i="13"/>
  <c r="CC5" i="13"/>
  <c r="BS5" i="13"/>
  <c r="BG5" i="13"/>
  <c r="AU5" i="13"/>
  <c r="AI5" i="13"/>
  <c r="W5" i="13"/>
  <c r="U5" i="13"/>
  <c r="K5" i="13"/>
  <c r="BE13" i="13" s="1"/>
  <c r="I5" i="13"/>
  <c r="CO4" i="13"/>
  <c r="CE4" i="13"/>
  <c r="BS4" i="13"/>
  <c r="BG4" i="13"/>
  <c r="AU4" i="13"/>
  <c r="AS4" i="13"/>
  <c r="AI4" i="13"/>
  <c r="AG4" i="13"/>
  <c r="W4" i="13"/>
  <c r="U4" i="13"/>
  <c r="K4" i="13"/>
  <c r="CO3" i="13"/>
  <c r="CE3" i="13"/>
  <c r="BS3" i="13"/>
  <c r="BQ3" i="13"/>
  <c r="BG3" i="13"/>
  <c r="BE3" i="13"/>
  <c r="AU3" i="13"/>
  <c r="AS3" i="13"/>
  <c r="AI3" i="13"/>
  <c r="W3" i="13"/>
  <c r="K3" i="13"/>
  <c r="CO2" i="13"/>
  <c r="CE2" i="13"/>
  <c r="CC2" i="13"/>
  <c r="BS2" i="13"/>
  <c r="BQ2" i="13"/>
  <c r="BG2" i="13"/>
  <c r="BE2" i="13"/>
  <c r="AU2" i="13"/>
  <c r="AI2" i="13"/>
  <c r="W2" i="13"/>
  <c r="K2" i="13"/>
  <c r="AS11" i="13" s="1"/>
  <c r="I2" i="13"/>
  <c r="BQ15" i="11"/>
  <c r="BQ16" i="11"/>
  <c r="BQ17" i="11"/>
  <c r="BQ18" i="11"/>
  <c r="BQ19" i="11"/>
  <c r="BQ20" i="11"/>
  <c r="BQ21" i="11"/>
  <c r="BQ22" i="11"/>
  <c r="BQ23" i="11"/>
  <c r="BQ24" i="11"/>
  <c r="BQ25" i="11"/>
  <c r="BQ14" i="11"/>
  <c r="BQ3" i="11"/>
  <c r="BQ4" i="11"/>
  <c r="BQ5" i="11"/>
  <c r="BQ6" i="11"/>
  <c r="BQ7" i="11"/>
  <c r="BQ8" i="11"/>
  <c r="BQ9" i="11"/>
  <c r="BQ10" i="11"/>
  <c r="BQ11" i="11"/>
  <c r="BQ12" i="11"/>
  <c r="BQ13" i="11"/>
  <c r="BQ2" i="11"/>
  <c r="BE15" i="11"/>
  <c r="BE16" i="11"/>
  <c r="BE17" i="11"/>
  <c r="BE18" i="11"/>
  <c r="BE19" i="11"/>
  <c r="BE20" i="11"/>
  <c r="BE21" i="11"/>
  <c r="BE22" i="11"/>
  <c r="BE23" i="11"/>
  <c r="BE24" i="11"/>
  <c r="BE25" i="11"/>
  <c r="BE14" i="11"/>
  <c r="BE3" i="11"/>
  <c r="BE4" i="11"/>
  <c r="BE5" i="11"/>
  <c r="BE6" i="11"/>
  <c r="BE7" i="11"/>
  <c r="BE8" i="11"/>
  <c r="BE9" i="11"/>
  <c r="BE10" i="11"/>
  <c r="BE11" i="11"/>
  <c r="BE12" i="11"/>
  <c r="BE13" i="11"/>
  <c r="BE2" i="11"/>
  <c r="AS15" i="11"/>
  <c r="AS16" i="11"/>
  <c r="AS17" i="11"/>
  <c r="AS18" i="11"/>
  <c r="AS19" i="11"/>
  <c r="AS20" i="11"/>
  <c r="AS21" i="11"/>
  <c r="AS22" i="11"/>
  <c r="AS23" i="11"/>
  <c r="AS24" i="11"/>
  <c r="AS25" i="11"/>
  <c r="AS14" i="11"/>
  <c r="CC15" i="11"/>
  <c r="CC16" i="11"/>
  <c r="CC17" i="11"/>
  <c r="CC18" i="11"/>
  <c r="CC19" i="11"/>
  <c r="CC20" i="11"/>
  <c r="CC21" i="11"/>
  <c r="CC22" i="11"/>
  <c r="CC23" i="11"/>
  <c r="CC24" i="11"/>
  <c r="CC25" i="11"/>
  <c r="CC14" i="11"/>
  <c r="CC3" i="11"/>
  <c r="CC4" i="11"/>
  <c r="CC5" i="11"/>
  <c r="CC6" i="11"/>
  <c r="CC7" i="11"/>
  <c r="CC8" i="11"/>
  <c r="CC9" i="11"/>
  <c r="CC10" i="11"/>
  <c r="CC11" i="11"/>
  <c r="CC12" i="11"/>
  <c r="CC13" i="11"/>
  <c r="CC2" i="11"/>
  <c r="CO25" i="11"/>
  <c r="CO24" i="11"/>
  <c r="CO23" i="11"/>
  <c r="CO22" i="11"/>
  <c r="CO21" i="11"/>
  <c r="CO20" i="11"/>
  <c r="CO19" i="11"/>
  <c r="CO18" i="11"/>
  <c r="CO17" i="11"/>
  <c r="CO16" i="11"/>
  <c r="CO15" i="11"/>
  <c r="CO14" i="11"/>
  <c r="CE17" i="11"/>
  <c r="CE16" i="11"/>
  <c r="CE15" i="11"/>
  <c r="CE14" i="11"/>
  <c r="CE5" i="11"/>
  <c r="CE4" i="11"/>
  <c r="CE3" i="11"/>
  <c r="CE2" i="11"/>
  <c r="BS17" i="11"/>
  <c r="BS16" i="11"/>
  <c r="BS15" i="11"/>
  <c r="BS14" i="11"/>
  <c r="BS5" i="11"/>
  <c r="BS4" i="11"/>
  <c r="BS3" i="11"/>
  <c r="BS2" i="11"/>
  <c r="BG17" i="11"/>
  <c r="BG16" i="11"/>
  <c r="BG15" i="11"/>
  <c r="BG14" i="11"/>
  <c r="BG5" i="11"/>
  <c r="BG4" i="11"/>
  <c r="BG3" i="11"/>
  <c r="BG2" i="11"/>
  <c r="AU17" i="11"/>
  <c r="AU16" i="11"/>
  <c r="AU15" i="11"/>
  <c r="AU14" i="11"/>
  <c r="AS13" i="11"/>
  <c r="AS12" i="11"/>
  <c r="AS11" i="11"/>
  <c r="AS10" i="11"/>
  <c r="AS9" i="11"/>
  <c r="AS8" i="11"/>
  <c r="AS7" i="11"/>
  <c r="AS6" i="11"/>
  <c r="AU5" i="11"/>
  <c r="AS5" i="11"/>
  <c r="AU4" i="11"/>
  <c r="AS4" i="11"/>
  <c r="AU3" i="11"/>
  <c r="AS3" i="11"/>
  <c r="AU2" i="11"/>
  <c r="AS2" i="11"/>
  <c r="AG25" i="11"/>
  <c r="AG24" i="11"/>
  <c r="AG23" i="11"/>
  <c r="AG22" i="11"/>
  <c r="AG21" i="11"/>
  <c r="AG20" i="11"/>
  <c r="AG19" i="11"/>
  <c r="AG18" i="11"/>
  <c r="AI17" i="11"/>
  <c r="AG17" i="11"/>
  <c r="AI16" i="11"/>
  <c r="AG16" i="11"/>
  <c r="AI15" i="11"/>
  <c r="AG15" i="11"/>
  <c r="AI14" i="11"/>
  <c r="AG14" i="11"/>
  <c r="AG13" i="11"/>
  <c r="AG12" i="11"/>
  <c r="AG11" i="11"/>
  <c r="AG10" i="11"/>
  <c r="AG9" i="11"/>
  <c r="AG8" i="11"/>
  <c r="AG7" i="11"/>
  <c r="AG6" i="11"/>
  <c r="AI5" i="11"/>
  <c r="AG5" i="11"/>
  <c r="AI4" i="11"/>
  <c r="AG4" i="11"/>
  <c r="AI3" i="11"/>
  <c r="AG3" i="11"/>
  <c r="AI2" i="11"/>
  <c r="AG2" i="11"/>
  <c r="U25" i="11"/>
  <c r="U24" i="11"/>
  <c r="U23" i="11"/>
  <c r="U22" i="11"/>
  <c r="U21" i="11"/>
  <c r="U20" i="11"/>
  <c r="U19" i="11"/>
  <c r="U18" i="11"/>
  <c r="W17" i="11"/>
  <c r="U17" i="11"/>
  <c r="W16" i="11"/>
  <c r="U16" i="11"/>
  <c r="W15" i="11"/>
  <c r="U15" i="11"/>
  <c r="W14" i="11"/>
  <c r="U14" i="11"/>
  <c r="U13" i="11"/>
  <c r="U12" i="11"/>
  <c r="U11" i="11"/>
  <c r="U10" i="11"/>
  <c r="U9" i="11"/>
  <c r="U8" i="11"/>
  <c r="U7" i="11"/>
  <c r="U6" i="11"/>
  <c r="W5" i="11"/>
  <c r="U5" i="11"/>
  <c r="W4" i="11"/>
  <c r="U4" i="11"/>
  <c r="W3" i="11"/>
  <c r="U3" i="11"/>
  <c r="W2" i="11"/>
  <c r="U2" i="11"/>
  <c r="K17" i="11"/>
  <c r="K16" i="11"/>
  <c r="K15" i="11"/>
  <c r="K14" i="11"/>
  <c r="I15" i="11" s="1"/>
  <c r="CO6" i="11"/>
  <c r="CO7" i="11"/>
  <c r="CO8" i="11"/>
  <c r="CO9" i="11"/>
  <c r="CO10" i="11"/>
  <c r="CO11" i="11"/>
  <c r="CO12" i="11"/>
  <c r="CO13" i="11"/>
  <c r="CO2" i="11"/>
  <c r="CO3" i="11"/>
  <c r="CO4" i="11"/>
  <c r="CO5" i="11"/>
  <c r="P11" i="10"/>
  <c r="R11" i="10" s="1"/>
  <c r="P12" i="10"/>
  <c r="R12" i="10" s="1"/>
  <c r="P13" i="10"/>
  <c r="R13" i="10" s="1"/>
  <c r="P14" i="10"/>
  <c r="R14" i="10" s="1"/>
  <c r="P23" i="10"/>
  <c r="R23" i="10" s="1"/>
  <c r="P24" i="10"/>
  <c r="R24" i="10" s="1"/>
  <c r="P25" i="10"/>
  <c r="R25" i="10" s="1"/>
  <c r="P32" i="10"/>
  <c r="R32" i="10" s="1"/>
  <c r="P33" i="10"/>
  <c r="R33" i="10" s="1"/>
  <c r="P34" i="10"/>
  <c r="R34" i="10" s="1"/>
  <c r="P37" i="10"/>
  <c r="R37" i="10" s="1"/>
  <c r="P43" i="10"/>
  <c r="R43" i="10" s="1"/>
  <c r="P44" i="10"/>
  <c r="R44" i="10" s="1"/>
  <c r="P46" i="10"/>
  <c r="R46" i="10" s="1"/>
  <c r="P45" i="10"/>
  <c r="R45" i="10" s="1"/>
  <c r="P40" i="10"/>
  <c r="P36" i="10"/>
  <c r="R36" i="10" s="1"/>
  <c r="P35" i="10"/>
  <c r="R35" i="10" s="1"/>
  <c r="P31" i="10"/>
  <c r="R31" i="10" s="1"/>
  <c r="P30" i="10"/>
  <c r="R30" i="10" s="1"/>
  <c r="P29" i="10"/>
  <c r="R29" i="10" s="1"/>
  <c r="P28" i="10"/>
  <c r="R28" i="10" s="1"/>
  <c r="P27" i="10"/>
  <c r="R27" i="10" s="1"/>
  <c r="P26" i="10"/>
  <c r="R26" i="10" s="1"/>
  <c r="P20" i="10"/>
  <c r="P19" i="10"/>
  <c r="R19" i="10" s="1"/>
  <c r="P18" i="10"/>
  <c r="P16" i="10"/>
  <c r="R16" i="10" s="1"/>
  <c r="P15" i="10"/>
  <c r="R15" i="10" s="1"/>
  <c r="P10" i="10"/>
  <c r="R10" i="10" s="1"/>
  <c r="P9" i="10"/>
  <c r="R9" i="10" s="1"/>
  <c r="P8" i="10"/>
  <c r="R8" i="10" s="1"/>
  <c r="P7" i="10"/>
  <c r="R7" i="10" s="1"/>
  <c r="P6" i="10"/>
  <c r="R6" i="10" s="1"/>
  <c r="P5" i="10"/>
  <c r="R5" i="10" s="1"/>
  <c r="P4" i="10"/>
  <c r="R4" i="10" s="1"/>
  <c r="P3" i="10"/>
  <c r="R3" i="10" s="1"/>
  <c r="P2" i="10"/>
  <c r="R2" i="10" s="1"/>
  <c r="I46" i="10"/>
  <c r="G3" i="10"/>
  <c r="I3" i="10" s="1"/>
  <c r="G4" i="10"/>
  <c r="I4" i="10" s="1"/>
  <c r="G5" i="10"/>
  <c r="I5" i="10" s="1"/>
  <c r="G6" i="10"/>
  <c r="I6" i="10" s="1"/>
  <c r="G7" i="10"/>
  <c r="I7" i="10" s="1"/>
  <c r="G8" i="10"/>
  <c r="I8" i="10" s="1"/>
  <c r="G9" i="10"/>
  <c r="I9" i="10" s="1"/>
  <c r="G10" i="10"/>
  <c r="I10" i="10" s="1"/>
  <c r="G11" i="10"/>
  <c r="I11" i="10" s="1"/>
  <c r="G12" i="10"/>
  <c r="I12" i="10" s="1"/>
  <c r="G13" i="10"/>
  <c r="G14" i="10"/>
  <c r="I14" i="10" s="1"/>
  <c r="G15" i="10"/>
  <c r="G16" i="10"/>
  <c r="I16" i="10" s="1"/>
  <c r="G17" i="10"/>
  <c r="I17" i="10" s="1"/>
  <c r="G19" i="10"/>
  <c r="I19" i="10" s="1"/>
  <c r="G23" i="10"/>
  <c r="I23" i="10" s="1"/>
  <c r="G24" i="10"/>
  <c r="I24" i="10" s="1"/>
  <c r="G25" i="10"/>
  <c r="I25" i="10" s="1"/>
  <c r="G26" i="10"/>
  <c r="I26" i="10" s="1"/>
  <c r="G27" i="10"/>
  <c r="I27" i="10" s="1"/>
  <c r="G28" i="10"/>
  <c r="I28" i="10" s="1"/>
  <c r="G29" i="10"/>
  <c r="I29" i="10" s="1"/>
  <c r="G30" i="10"/>
  <c r="I30" i="10" s="1"/>
  <c r="G31" i="10"/>
  <c r="I31" i="10" s="1"/>
  <c r="G32" i="10"/>
  <c r="I32" i="10" s="1"/>
  <c r="G33" i="10"/>
  <c r="G34" i="10"/>
  <c r="I34" i="10" s="1"/>
  <c r="G35" i="10"/>
  <c r="G36" i="10"/>
  <c r="G37" i="10"/>
  <c r="G39" i="10"/>
  <c r="G43" i="10"/>
  <c r="I43" i="10" s="1"/>
  <c r="G44" i="10"/>
  <c r="I44" i="10" s="1"/>
  <c r="G45" i="10"/>
  <c r="I45" i="10" s="1"/>
  <c r="G46" i="10"/>
  <c r="G2" i="10"/>
  <c r="I2" i="10" s="1"/>
  <c r="CJ3" i="9"/>
  <c r="CJ4" i="9"/>
  <c r="CJ5" i="9"/>
  <c r="CJ6" i="9"/>
  <c r="CJ7" i="9"/>
  <c r="CJ8" i="9"/>
  <c r="CJ9" i="9"/>
  <c r="CJ10" i="9"/>
  <c r="CJ11" i="9"/>
  <c r="CJ12" i="9"/>
  <c r="CJ2" i="9"/>
  <c r="CA2" i="9"/>
  <c r="BQ2" i="9"/>
  <c r="BG2" i="9"/>
  <c r="AW2" i="9"/>
  <c r="AM2" i="9"/>
  <c r="AC2" i="9"/>
  <c r="S2" i="9"/>
  <c r="I2" i="9"/>
  <c r="AB12" i="9" s="1"/>
  <c r="CT12" i="8"/>
  <c r="CT11" i="8"/>
  <c r="CT10" i="8"/>
  <c r="CT9" i="8"/>
  <c r="CT8" i="8"/>
  <c r="CT7" i="8"/>
  <c r="CT6" i="8"/>
  <c r="CT4" i="8"/>
  <c r="CT3" i="8"/>
  <c r="CT2" i="8"/>
  <c r="CK12" i="8"/>
  <c r="CK11" i="8"/>
  <c r="CK10" i="8"/>
  <c r="CK9" i="8"/>
  <c r="CK8" i="8"/>
  <c r="CK7" i="8"/>
  <c r="CK6" i="8"/>
  <c r="CK5" i="8"/>
  <c r="CK4" i="8"/>
  <c r="CK3" i="8"/>
  <c r="CK2" i="8"/>
  <c r="CB12" i="8"/>
  <c r="CB11" i="8"/>
  <c r="CB10" i="8"/>
  <c r="CB9" i="8"/>
  <c r="CB8" i="8"/>
  <c r="CB7" i="8"/>
  <c r="CB6" i="8"/>
  <c r="CB4" i="8"/>
  <c r="CB3" i="8"/>
  <c r="CB2" i="8"/>
  <c r="BS3" i="8"/>
  <c r="BS4" i="8"/>
  <c r="BS5" i="8"/>
  <c r="BS7" i="8"/>
  <c r="BS9" i="8"/>
  <c r="BS10" i="8"/>
  <c r="BS11" i="8"/>
  <c r="BS12" i="8"/>
  <c r="BS2" i="8"/>
  <c r="BJ12" i="8"/>
  <c r="BJ11" i="8"/>
  <c r="BJ10" i="8"/>
  <c r="BJ9" i="8"/>
  <c r="BJ8" i="8"/>
  <c r="BJ7" i="8"/>
  <c r="BJ6" i="8"/>
  <c r="BJ5" i="8"/>
  <c r="BJ4" i="8"/>
  <c r="BJ3" i="8"/>
  <c r="BJ2" i="8"/>
  <c r="BA12" i="8"/>
  <c r="BA11" i="8"/>
  <c r="BA10" i="8"/>
  <c r="BA9" i="8"/>
  <c r="BA8" i="8"/>
  <c r="BA7" i="8"/>
  <c r="BA6" i="8"/>
  <c r="BA5" i="8"/>
  <c r="BA4" i="8"/>
  <c r="BA3" i="8"/>
  <c r="BA2" i="8"/>
  <c r="AR12" i="8"/>
  <c r="AR11" i="8"/>
  <c r="AR10" i="8"/>
  <c r="AR9" i="8"/>
  <c r="AR8" i="8"/>
  <c r="AR7" i="8"/>
  <c r="AR6" i="8"/>
  <c r="AR5" i="8"/>
  <c r="AR4" i="8"/>
  <c r="AR3" i="8"/>
  <c r="AR2" i="8"/>
  <c r="AI12" i="8"/>
  <c r="AI11" i="8"/>
  <c r="AI10" i="8"/>
  <c r="AI9" i="8"/>
  <c r="AI8" i="8"/>
  <c r="AI7" i="8"/>
  <c r="AI6" i="8"/>
  <c r="AI5" i="8"/>
  <c r="AI4" i="8"/>
  <c r="AI3" i="8"/>
  <c r="AI2" i="8"/>
  <c r="Z12" i="8"/>
  <c r="Z11" i="8"/>
  <c r="Z10" i="8"/>
  <c r="Z9" i="8"/>
  <c r="Z8" i="8"/>
  <c r="Z7" i="8"/>
  <c r="Z5" i="8"/>
  <c r="Z4" i="8"/>
  <c r="Z3" i="8"/>
  <c r="Z2" i="8"/>
  <c r="Q12" i="8"/>
  <c r="Q11" i="8"/>
  <c r="Q10" i="8"/>
  <c r="Q9" i="8"/>
  <c r="Q8" i="8"/>
  <c r="Q7" i="8"/>
  <c r="Q6" i="8"/>
  <c r="Q5" i="8"/>
  <c r="Q4" i="8"/>
  <c r="Q3" i="8"/>
  <c r="Q2" i="8"/>
  <c r="H3" i="8"/>
  <c r="H4" i="8"/>
  <c r="H8" i="8"/>
  <c r="H9" i="8"/>
  <c r="H10" i="8"/>
  <c r="H11" i="8"/>
  <c r="H12" i="8"/>
  <c r="H2" i="8"/>
  <c r="BH2" i="4"/>
  <c r="CR12" i="4"/>
  <c r="CT12" i="4" s="1"/>
  <c r="CR11" i="4"/>
  <c r="CT11" i="4" s="1"/>
  <c r="CR10" i="4"/>
  <c r="CT10" i="4" s="1"/>
  <c r="CR9" i="4"/>
  <c r="CT9" i="4" s="1"/>
  <c r="CR8" i="4"/>
  <c r="CT8" i="4" s="1"/>
  <c r="CR7" i="4"/>
  <c r="CT7" i="4" s="1"/>
  <c r="CR6" i="4"/>
  <c r="CT6" i="4" s="1"/>
  <c r="CR5" i="4"/>
  <c r="CT5" i="4" s="1"/>
  <c r="CR4" i="4"/>
  <c r="CT4" i="4" s="1"/>
  <c r="CR3" i="4"/>
  <c r="CT3" i="4" s="1"/>
  <c r="CR2" i="4"/>
  <c r="CT2" i="4" s="1"/>
  <c r="CI12" i="4"/>
  <c r="CK12" i="4" s="1"/>
  <c r="BZ12" i="4"/>
  <c r="CB12" i="4" s="1"/>
  <c r="BQ12" i="4"/>
  <c r="BS12" i="4" s="1"/>
  <c r="BH12" i="4"/>
  <c r="BJ12" i="4" s="1"/>
  <c r="AY12" i="4"/>
  <c r="BA12" i="4" s="1"/>
  <c r="AP12" i="4"/>
  <c r="AR12" i="4" s="1"/>
  <c r="AG12" i="4"/>
  <c r="AI12" i="4" s="1"/>
  <c r="X12" i="4"/>
  <c r="Z12" i="4" s="1"/>
  <c r="O12" i="4"/>
  <c r="Q12" i="4" s="1"/>
  <c r="H12" i="4"/>
  <c r="CI11" i="4"/>
  <c r="CK11" i="4" s="1"/>
  <c r="BZ11" i="4"/>
  <c r="CB11" i="4" s="1"/>
  <c r="BQ11" i="4"/>
  <c r="BS11" i="4" s="1"/>
  <c r="BH11" i="4"/>
  <c r="BJ11" i="4" s="1"/>
  <c r="AY11" i="4"/>
  <c r="BA11" i="4" s="1"/>
  <c r="AP11" i="4"/>
  <c r="AR11" i="4" s="1"/>
  <c r="AG11" i="4"/>
  <c r="AI11" i="4" s="1"/>
  <c r="X11" i="4"/>
  <c r="Z11" i="4" s="1"/>
  <c r="O11" i="4"/>
  <c r="Q11" i="4" s="1"/>
  <c r="H11" i="4"/>
  <c r="CI10" i="4"/>
  <c r="CK10" i="4" s="1"/>
  <c r="BZ10" i="4"/>
  <c r="CB10" i="4" s="1"/>
  <c r="BQ10" i="4"/>
  <c r="BS10" i="4" s="1"/>
  <c r="BH10" i="4"/>
  <c r="BJ10" i="4" s="1"/>
  <c r="AY10" i="4"/>
  <c r="BA10" i="4" s="1"/>
  <c r="AP10" i="4"/>
  <c r="AR10" i="4" s="1"/>
  <c r="AG10" i="4"/>
  <c r="AI10" i="4" s="1"/>
  <c r="X10" i="4"/>
  <c r="Z10" i="4" s="1"/>
  <c r="O10" i="4"/>
  <c r="Q10" i="4" s="1"/>
  <c r="H10" i="4"/>
  <c r="CI9" i="4"/>
  <c r="CK9" i="4" s="1"/>
  <c r="BZ9" i="4"/>
  <c r="CB9" i="4" s="1"/>
  <c r="BQ9" i="4"/>
  <c r="BS9" i="4" s="1"/>
  <c r="BH9" i="4"/>
  <c r="BJ9" i="4" s="1"/>
  <c r="AY9" i="4"/>
  <c r="BA9" i="4" s="1"/>
  <c r="AP9" i="4"/>
  <c r="AR9" i="4" s="1"/>
  <c r="AG9" i="4"/>
  <c r="AI9" i="4" s="1"/>
  <c r="X9" i="4"/>
  <c r="Z9" i="4" s="1"/>
  <c r="O9" i="4"/>
  <c r="Q9" i="4" s="1"/>
  <c r="H9" i="4"/>
  <c r="CI8" i="4"/>
  <c r="CK8" i="4" s="1"/>
  <c r="BZ8" i="4"/>
  <c r="CB8" i="4" s="1"/>
  <c r="BQ8" i="4"/>
  <c r="BS8" i="4" s="1"/>
  <c r="BH8" i="4"/>
  <c r="BJ8" i="4" s="1"/>
  <c r="AY8" i="4"/>
  <c r="BA8" i="4" s="1"/>
  <c r="AP8" i="4"/>
  <c r="AR8" i="4" s="1"/>
  <c r="AG8" i="4"/>
  <c r="AI8" i="4" s="1"/>
  <c r="X8" i="4"/>
  <c r="Z8" i="4" s="1"/>
  <c r="O8" i="4"/>
  <c r="Q8" i="4" s="1"/>
  <c r="H8" i="4"/>
  <c r="CI7" i="4"/>
  <c r="CK7" i="4" s="1"/>
  <c r="BZ7" i="4"/>
  <c r="CB7" i="4" s="1"/>
  <c r="BQ7" i="4"/>
  <c r="BS7" i="4" s="1"/>
  <c r="BH7" i="4"/>
  <c r="BJ7" i="4" s="1"/>
  <c r="AY7" i="4"/>
  <c r="BA7" i="4" s="1"/>
  <c r="AP7" i="4"/>
  <c r="AR7" i="4" s="1"/>
  <c r="AG7" i="4"/>
  <c r="AI7" i="4" s="1"/>
  <c r="X7" i="4"/>
  <c r="Z7" i="4" s="1"/>
  <c r="O7" i="4"/>
  <c r="Q7" i="4" s="1"/>
  <c r="H7" i="4"/>
  <c r="CI6" i="4"/>
  <c r="CK6" i="4" s="1"/>
  <c r="BZ6" i="4"/>
  <c r="CB6" i="4" s="1"/>
  <c r="BQ6" i="4"/>
  <c r="BS6" i="4" s="1"/>
  <c r="BH6" i="4"/>
  <c r="BJ6" i="4" s="1"/>
  <c r="AY6" i="4"/>
  <c r="BA6" i="4" s="1"/>
  <c r="AP6" i="4"/>
  <c r="AR6" i="4" s="1"/>
  <c r="AG6" i="4"/>
  <c r="AI6" i="4" s="1"/>
  <c r="X6" i="4"/>
  <c r="Z6" i="4" s="1"/>
  <c r="O6" i="4"/>
  <c r="Q6" i="4" s="1"/>
  <c r="H6" i="4"/>
  <c r="CI5" i="4"/>
  <c r="CK5" i="4" s="1"/>
  <c r="BZ5" i="4"/>
  <c r="CB5" i="4" s="1"/>
  <c r="BQ5" i="4"/>
  <c r="BS5" i="4" s="1"/>
  <c r="BH5" i="4"/>
  <c r="BJ5" i="4" s="1"/>
  <c r="AY5" i="4"/>
  <c r="BA5" i="4" s="1"/>
  <c r="AP5" i="4"/>
  <c r="AR5" i="4" s="1"/>
  <c r="AG5" i="4"/>
  <c r="AI5" i="4" s="1"/>
  <c r="X5" i="4"/>
  <c r="Z5" i="4" s="1"/>
  <c r="O5" i="4"/>
  <c r="Q5" i="4" s="1"/>
  <c r="H5" i="4"/>
  <c r="CI4" i="4"/>
  <c r="CK4" i="4" s="1"/>
  <c r="BZ4" i="4"/>
  <c r="CB4" i="4" s="1"/>
  <c r="BQ4" i="4"/>
  <c r="BS4" i="4" s="1"/>
  <c r="BH4" i="4"/>
  <c r="BJ4" i="4" s="1"/>
  <c r="AY4" i="4"/>
  <c r="BA4" i="4" s="1"/>
  <c r="AP4" i="4"/>
  <c r="AR4" i="4" s="1"/>
  <c r="AG4" i="4"/>
  <c r="AI4" i="4" s="1"/>
  <c r="X4" i="4"/>
  <c r="Z4" i="4" s="1"/>
  <c r="O4" i="4"/>
  <c r="Q4" i="4" s="1"/>
  <c r="H4" i="4"/>
  <c r="CI3" i="4"/>
  <c r="CK3" i="4" s="1"/>
  <c r="BZ3" i="4"/>
  <c r="CB3" i="4" s="1"/>
  <c r="BQ3" i="4"/>
  <c r="BS3" i="4" s="1"/>
  <c r="BH3" i="4"/>
  <c r="BJ3" i="4" s="1"/>
  <c r="AY3" i="4"/>
  <c r="BA3" i="4" s="1"/>
  <c r="AP3" i="4"/>
  <c r="AR3" i="4" s="1"/>
  <c r="AG3" i="4"/>
  <c r="AI3" i="4" s="1"/>
  <c r="X3" i="4"/>
  <c r="Z3" i="4" s="1"/>
  <c r="O3" i="4"/>
  <c r="Q3" i="4" s="1"/>
  <c r="H3" i="4"/>
  <c r="CI2" i="4"/>
  <c r="CK2" i="4" s="1"/>
  <c r="BZ2" i="4"/>
  <c r="CB2" i="4" s="1"/>
  <c r="BQ2" i="4"/>
  <c r="BS2" i="4" s="1"/>
  <c r="BJ2" i="4"/>
  <c r="AY2" i="4"/>
  <c r="BA2" i="4" s="1"/>
  <c r="AP2" i="4"/>
  <c r="AR2" i="4" s="1"/>
  <c r="AG2" i="4"/>
  <c r="AI2" i="4" s="1"/>
  <c r="X2" i="4"/>
  <c r="Z2" i="4" s="1"/>
  <c r="O2" i="4"/>
  <c r="Q2" i="4" s="1"/>
  <c r="H2" i="4"/>
  <c r="BH12" i="3"/>
  <c r="BH11" i="3"/>
  <c r="BH10" i="3"/>
  <c r="BH9" i="3"/>
  <c r="BH8" i="3"/>
  <c r="BJ8" i="3" s="1"/>
  <c r="BH7" i="3"/>
  <c r="BJ7" i="3" s="1"/>
  <c r="BH6" i="3"/>
  <c r="BJ6" i="3" s="1"/>
  <c r="BH5" i="3"/>
  <c r="BJ5" i="3" s="1"/>
  <c r="BH4" i="3"/>
  <c r="BJ4" i="3" s="1"/>
  <c r="BH3" i="3"/>
  <c r="BJ3" i="3" s="1"/>
  <c r="BH2" i="3"/>
  <c r="BJ2" i="3" s="1"/>
  <c r="CK12" i="3"/>
  <c r="CK7" i="3"/>
  <c r="CK6" i="3"/>
  <c r="CK5" i="3"/>
  <c r="CK4" i="3"/>
  <c r="CK2" i="3"/>
  <c r="CB12" i="3"/>
  <c r="CB11" i="3"/>
  <c r="CB2" i="3"/>
  <c r="BS11" i="3"/>
  <c r="BS10" i="3"/>
  <c r="BJ12" i="3"/>
  <c r="BJ11" i="3"/>
  <c r="BJ10" i="3"/>
  <c r="BJ9" i="3"/>
  <c r="CI12" i="3"/>
  <c r="CI11" i="3"/>
  <c r="CK11" i="3" s="1"/>
  <c r="CI10" i="3"/>
  <c r="CK10" i="3" s="1"/>
  <c r="CI9" i="3"/>
  <c r="CK9" i="3" s="1"/>
  <c r="CI8" i="3"/>
  <c r="CK8" i="3" s="1"/>
  <c r="CI7" i="3"/>
  <c r="CI6" i="3"/>
  <c r="CI5" i="3"/>
  <c r="CI4" i="3"/>
  <c r="CI3" i="3"/>
  <c r="CK3" i="3" s="1"/>
  <c r="CI2" i="3"/>
  <c r="BZ12" i="3"/>
  <c r="BZ11" i="3"/>
  <c r="BZ10" i="3"/>
  <c r="CB10" i="3" s="1"/>
  <c r="BZ9" i="3"/>
  <c r="CB9" i="3" s="1"/>
  <c r="BZ8" i="3"/>
  <c r="CB8" i="3" s="1"/>
  <c r="BZ7" i="3"/>
  <c r="CB7" i="3" s="1"/>
  <c r="BZ6" i="3"/>
  <c r="CB6" i="3" s="1"/>
  <c r="BZ5" i="3"/>
  <c r="CB5" i="3" s="1"/>
  <c r="BZ4" i="3"/>
  <c r="CB4" i="3" s="1"/>
  <c r="BZ3" i="3"/>
  <c r="CB3" i="3" s="1"/>
  <c r="BZ2" i="3"/>
  <c r="BQ12" i="3"/>
  <c r="BS12" i="3" s="1"/>
  <c r="BQ11" i="3"/>
  <c r="BQ10" i="3"/>
  <c r="BQ9" i="3"/>
  <c r="BS9" i="3" s="1"/>
  <c r="BQ8" i="3"/>
  <c r="BS8" i="3" s="1"/>
  <c r="BQ7" i="3"/>
  <c r="BS7" i="3" s="1"/>
  <c r="BQ6" i="3"/>
  <c r="BS6" i="3" s="1"/>
  <c r="BQ5" i="3"/>
  <c r="BS5" i="3" s="1"/>
  <c r="BQ4" i="3"/>
  <c r="BS4" i="3" s="1"/>
  <c r="BQ3" i="3"/>
  <c r="BS3" i="3" s="1"/>
  <c r="BQ2" i="3"/>
  <c r="BS2" i="3" s="1"/>
  <c r="AY12" i="3"/>
  <c r="AY11" i="3"/>
  <c r="AY10" i="3"/>
  <c r="AY9" i="3"/>
  <c r="AY8" i="3"/>
  <c r="AY7" i="3"/>
  <c r="AY6" i="3"/>
  <c r="AY5" i="3"/>
  <c r="BA5" i="3" s="1"/>
  <c r="AY4" i="3"/>
  <c r="BA4" i="3" s="1"/>
  <c r="AY3" i="3"/>
  <c r="BA3" i="3" s="1"/>
  <c r="AY2" i="3"/>
  <c r="BA2" i="3" s="1"/>
  <c r="AP12" i="3"/>
  <c r="AP11" i="3"/>
  <c r="AP10" i="3"/>
  <c r="AP9" i="3"/>
  <c r="AP8" i="3"/>
  <c r="AP7" i="3"/>
  <c r="AP6" i="3"/>
  <c r="AP5" i="3"/>
  <c r="AR5" i="3" s="1"/>
  <c r="AP4" i="3"/>
  <c r="AR4" i="3" s="1"/>
  <c r="AP3" i="3"/>
  <c r="AR3" i="3" s="1"/>
  <c r="AP2" i="3"/>
  <c r="AR2" i="3" s="1"/>
  <c r="AG12" i="3"/>
  <c r="AI12" i="3" s="1"/>
  <c r="AG11" i="3"/>
  <c r="AI11" i="3" s="1"/>
  <c r="AG10" i="3"/>
  <c r="AG9" i="3"/>
  <c r="AG8" i="3"/>
  <c r="AG7" i="3"/>
  <c r="AG6" i="3"/>
  <c r="AI6" i="3" s="1"/>
  <c r="AG5" i="3"/>
  <c r="AI5" i="3" s="1"/>
  <c r="AG4" i="3"/>
  <c r="AI4" i="3" s="1"/>
  <c r="AG3" i="3"/>
  <c r="AI3" i="3" s="1"/>
  <c r="AG2" i="3"/>
  <c r="AI2" i="3" s="1"/>
  <c r="X12" i="3"/>
  <c r="X11" i="3"/>
  <c r="X10" i="3"/>
  <c r="X9" i="3"/>
  <c r="X8" i="3"/>
  <c r="X7" i="3"/>
  <c r="X6" i="3"/>
  <c r="X5" i="3"/>
  <c r="X4" i="3"/>
  <c r="X3" i="3"/>
  <c r="X2" i="3"/>
  <c r="O12" i="3"/>
  <c r="O11" i="3"/>
  <c r="O10" i="3"/>
  <c r="O9" i="3"/>
  <c r="O8" i="3"/>
  <c r="O7" i="3"/>
  <c r="O6" i="3"/>
  <c r="O5" i="3"/>
  <c r="O4" i="3"/>
  <c r="O3" i="3"/>
  <c r="O2" i="3"/>
  <c r="F12" i="3"/>
  <c r="F11" i="3"/>
  <c r="F10" i="3"/>
  <c r="F9" i="3"/>
  <c r="F8" i="3"/>
  <c r="F7" i="3"/>
  <c r="F6" i="3"/>
  <c r="F5" i="3"/>
  <c r="F4" i="3"/>
  <c r="F3" i="3"/>
  <c r="F2" i="3"/>
  <c r="BA12" i="3"/>
  <c r="BA11" i="3"/>
  <c r="BA10" i="3"/>
  <c r="BA9" i="3"/>
  <c r="BA8" i="3"/>
  <c r="BA7" i="3"/>
  <c r="BA6" i="3"/>
  <c r="AR12" i="3"/>
  <c r="AR11" i="3"/>
  <c r="AR10" i="3"/>
  <c r="AR9" i="3"/>
  <c r="AR8" i="3"/>
  <c r="AR7" i="3"/>
  <c r="AR6" i="3"/>
  <c r="AI10" i="3"/>
  <c r="AI9" i="3"/>
  <c r="AI8" i="3"/>
  <c r="AI7" i="3"/>
  <c r="CA12" i="6"/>
  <c r="CA11" i="6"/>
  <c r="CA10" i="6"/>
  <c r="CA9" i="6"/>
  <c r="CA8" i="6"/>
  <c r="CA7" i="6"/>
  <c r="CA6" i="6"/>
  <c r="CA5" i="6"/>
  <c r="CC5" i="6" s="1"/>
  <c r="CA4" i="6"/>
  <c r="CA3" i="6"/>
  <c r="CC3" i="6" s="1"/>
  <c r="CA2" i="6"/>
  <c r="CC2" i="6" s="1"/>
  <c r="BR12" i="6"/>
  <c r="BR11" i="6"/>
  <c r="BR10" i="6"/>
  <c r="BR9" i="6"/>
  <c r="BT9" i="6" s="1"/>
  <c r="BR8" i="6"/>
  <c r="BR7" i="6"/>
  <c r="BR6" i="6"/>
  <c r="BT6" i="6" s="1"/>
  <c r="BR5" i="6"/>
  <c r="BT5" i="6" s="1"/>
  <c r="BR4" i="6"/>
  <c r="BT4" i="6" s="1"/>
  <c r="BR3" i="6"/>
  <c r="BT3" i="6" s="1"/>
  <c r="BR2" i="6"/>
  <c r="BT2" i="6" s="1"/>
  <c r="BH12" i="6"/>
  <c r="BH11" i="6"/>
  <c r="BH10" i="6"/>
  <c r="BH9" i="6"/>
  <c r="BH8" i="6"/>
  <c r="BH7" i="6"/>
  <c r="BH6" i="6"/>
  <c r="BH5" i="6"/>
  <c r="BH4" i="6"/>
  <c r="BJ4" i="6" s="1"/>
  <c r="BH3" i="6"/>
  <c r="BH2" i="6"/>
  <c r="BJ2" i="6" s="1"/>
  <c r="AG12" i="6"/>
  <c r="AG11" i="6"/>
  <c r="AG10" i="6"/>
  <c r="AG9" i="6"/>
  <c r="AG8" i="6"/>
  <c r="AG7" i="6"/>
  <c r="AI7" i="6" s="1"/>
  <c r="AG6" i="6"/>
  <c r="AI6" i="6" s="1"/>
  <c r="AG5" i="6"/>
  <c r="AG4" i="6"/>
  <c r="AG3" i="6"/>
  <c r="AG2" i="6"/>
  <c r="AI2" i="6" s="1"/>
  <c r="X12" i="6"/>
  <c r="X11" i="6"/>
  <c r="X10" i="6"/>
  <c r="X9" i="6"/>
  <c r="X8" i="6"/>
  <c r="Z8" i="6" s="1"/>
  <c r="X7" i="6"/>
  <c r="Z7" i="6" s="1"/>
  <c r="X6" i="6"/>
  <c r="X5" i="6"/>
  <c r="Z5" i="6" s="1"/>
  <c r="X4" i="6"/>
  <c r="Z4" i="6" s="1"/>
  <c r="X3" i="6"/>
  <c r="Z3" i="6" s="1"/>
  <c r="X2" i="6"/>
  <c r="Z2" i="6" s="1"/>
  <c r="O12" i="6"/>
  <c r="O11" i="6"/>
  <c r="O10" i="6"/>
  <c r="O9" i="6"/>
  <c r="Q9" i="6" s="1"/>
  <c r="O8" i="6"/>
  <c r="O7" i="6"/>
  <c r="O6" i="6"/>
  <c r="O5" i="6"/>
  <c r="Q5" i="6" s="1"/>
  <c r="O4" i="6"/>
  <c r="Q4" i="6" s="1"/>
  <c r="O3" i="6"/>
  <c r="Q3" i="6" s="1"/>
  <c r="O2" i="6"/>
  <c r="Q2" i="6" s="1"/>
  <c r="F12" i="6"/>
  <c r="F11" i="6"/>
  <c r="H11" i="6" s="1"/>
  <c r="F10" i="6"/>
  <c r="F9" i="6"/>
  <c r="F8" i="6"/>
  <c r="H8" i="6" s="1"/>
  <c r="F7" i="6"/>
  <c r="F6" i="6"/>
  <c r="F5" i="6"/>
  <c r="H5" i="6" s="1"/>
  <c r="F4" i="6"/>
  <c r="H4" i="6" s="1"/>
  <c r="F3" i="6"/>
  <c r="F2" i="6"/>
  <c r="AY12" i="6"/>
  <c r="AY11" i="6"/>
  <c r="AY10" i="6"/>
  <c r="AY9" i="6"/>
  <c r="AY8" i="6"/>
  <c r="AY7" i="6"/>
  <c r="AY6" i="6"/>
  <c r="AY5" i="6"/>
  <c r="AY4" i="6"/>
  <c r="AY3" i="6"/>
  <c r="AY2" i="6"/>
  <c r="BA7" i="6"/>
  <c r="BA6" i="6"/>
  <c r="BA5" i="6"/>
  <c r="BA4" i="6"/>
  <c r="BA3" i="6"/>
  <c r="BA2" i="6"/>
  <c r="CC12" i="6"/>
  <c r="CC11" i="6"/>
  <c r="BT8" i="6"/>
  <c r="BT7" i="6"/>
  <c r="BJ11" i="6"/>
  <c r="BJ5" i="6"/>
  <c r="BJ9" i="6"/>
  <c r="BJ10" i="6"/>
  <c r="BJ12" i="6"/>
  <c r="BA9" i="6"/>
  <c r="BA12" i="6"/>
  <c r="BA11" i="6"/>
  <c r="BA10" i="6"/>
  <c r="BA8" i="6"/>
  <c r="CC10" i="6"/>
  <c r="CC9" i="6"/>
  <c r="CC8" i="6"/>
  <c r="CC7" i="6"/>
  <c r="CC6" i="6"/>
  <c r="CC4" i="6"/>
  <c r="Q12" i="6"/>
  <c r="Q11" i="6"/>
  <c r="Q6" i="6"/>
  <c r="Q8" i="6"/>
  <c r="Q10" i="6"/>
  <c r="AP12" i="6"/>
  <c r="AR12" i="6" s="1"/>
  <c r="AP11" i="6"/>
  <c r="AR11" i="6" s="1"/>
  <c r="AP10" i="6"/>
  <c r="AR10" i="6" s="1"/>
  <c r="AP9" i="6"/>
  <c r="AR9" i="6" s="1"/>
  <c r="AP8" i="6"/>
  <c r="AR8" i="6" s="1"/>
  <c r="AP7" i="6"/>
  <c r="AR7" i="6" s="1"/>
  <c r="AP6" i="6"/>
  <c r="AR6" i="6" s="1"/>
  <c r="AP5" i="6"/>
  <c r="AR5" i="6" s="1"/>
  <c r="AP4" i="6"/>
  <c r="AR4" i="6" s="1"/>
  <c r="AP3" i="6"/>
  <c r="AR3" i="6" s="1"/>
  <c r="AP2" i="6"/>
  <c r="AR2" i="6" s="1"/>
  <c r="BT12" i="6"/>
  <c r="AI12" i="6"/>
  <c r="Z12" i="6"/>
  <c r="H12" i="6"/>
  <c r="BT11" i="6"/>
  <c r="AI11" i="6"/>
  <c r="Z11" i="6"/>
  <c r="BT10" i="6"/>
  <c r="AI10" i="6"/>
  <c r="Z10" i="6"/>
  <c r="H10" i="6"/>
  <c r="AI9" i="6"/>
  <c r="Z9" i="6"/>
  <c r="H9" i="6"/>
  <c r="BJ8" i="6"/>
  <c r="AI8" i="6"/>
  <c r="BJ7" i="6"/>
  <c r="H7" i="6"/>
  <c r="Q7" i="6"/>
  <c r="BJ6" i="6"/>
  <c r="Z6" i="6"/>
  <c r="H6" i="6"/>
  <c r="AI5" i="6"/>
  <c r="AI4" i="6"/>
  <c r="BJ3" i="6"/>
  <c r="AI3" i="6"/>
  <c r="H3" i="6"/>
  <c r="H2" i="6"/>
  <c r="AR2" i="1"/>
  <c r="CN21" i="1"/>
  <c r="CN22" i="1"/>
  <c r="CN23" i="1"/>
  <c r="CN13" i="1"/>
  <c r="CN14" i="1"/>
  <c r="CN15" i="1"/>
  <c r="CN16" i="1"/>
  <c r="CN17" i="1"/>
  <c r="CN18" i="1"/>
  <c r="CN19" i="1"/>
  <c r="CN20" i="1"/>
  <c r="CN3" i="1"/>
  <c r="CN4" i="1"/>
  <c r="CN5" i="1"/>
  <c r="CN6" i="1"/>
  <c r="CN7" i="1"/>
  <c r="CN8" i="1"/>
  <c r="CN9" i="1"/>
  <c r="CN10" i="1"/>
  <c r="CN11" i="1"/>
  <c r="CN12" i="1"/>
  <c r="CN2" i="1"/>
  <c r="CC19" i="1"/>
  <c r="CC21" i="1"/>
  <c r="CC22" i="1"/>
  <c r="CC23" i="1"/>
  <c r="CA13" i="1"/>
  <c r="CC14" i="1"/>
  <c r="CC17" i="1"/>
  <c r="CC18" i="1"/>
  <c r="CC16" i="1"/>
  <c r="CC20" i="1"/>
  <c r="CC13" i="1"/>
  <c r="CC15" i="1"/>
  <c r="BS16" i="1"/>
  <c r="BS17" i="1"/>
  <c r="BS18" i="1"/>
  <c r="BS19" i="1"/>
  <c r="BS20" i="1"/>
  <c r="BS21" i="1"/>
  <c r="BS22" i="1"/>
  <c r="BS23" i="1"/>
  <c r="BJ16" i="1"/>
  <c r="BJ17" i="1"/>
  <c r="BJ18" i="1"/>
  <c r="BJ19" i="1"/>
  <c r="BJ20" i="1"/>
  <c r="BJ21" i="1"/>
  <c r="BJ22" i="1"/>
  <c r="BJ23" i="1"/>
  <c r="BA16" i="1"/>
  <c r="BA17" i="1"/>
  <c r="BA18" i="1"/>
  <c r="BA19" i="1"/>
  <c r="BA20" i="1"/>
  <c r="BA21" i="1"/>
  <c r="BA22" i="1"/>
  <c r="BA23" i="1"/>
  <c r="AR16" i="1"/>
  <c r="AR17" i="1"/>
  <c r="AR18" i="1"/>
  <c r="AR19" i="1"/>
  <c r="AR20" i="1"/>
  <c r="AR21" i="1"/>
  <c r="AR22" i="1"/>
  <c r="AR23" i="1"/>
  <c r="AI13" i="1"/>
  <c r="AI14" i="1"/>
  <c r="AI15" i="1"/>
  <c r="AI16" i="1"/>
  <c r="AI17" i="1"/>
  <c r="AI18" i="1"/>
  <c r="AI19" i="1"/>
  <c r="AI20" i="1"/>
  <c r="AI21" i="1"/>
  <c r="AI22" i="1"/>
  <c r="AI23" i="1"/>
  <c r="Z13" i="1"/>
  <c r="Z14" i="1"/>
  <c r="Z15" i="1"/>
  <c r="Z16" i="1"/>
  <c r="Z17" i="1"/>
  <c r="Z18" i="1"/>
  <c r="Z19" i="1"/>
  <c r="Z20" i="1"/>
  <c r="Z21" i="1"/>
  <c r="Z22" i="1"/>
  <c r="Z23" i="1"/>
  <c r="Q13" i="1"/>
  <c r="Q14" i="1"/>
  <c r="Q15" i="1"/>
  <c r="Q16" i="1"/>
  <c r="Q17" i="1"/>
  <c r="Q18" i="1"/>
  <c r="Q19" i="1"/>
  <c r="Q20" i="1"/>
  <c r="Q21" i="1"/>
  <c r="Q22" i="1"/>
  <c r="Q23" i="1"/>
  <c r="H13" i="1"/>
  <c r="H14" i="1"/>
  <c r="H15" i="1"/>
  <c r="H16" i="1"/>
  <c r="H17" i="1"/>
  <c r="H18" i="1"/>
  <c r="H19" i="1"/>
  <c r="H20" i="1"/>
  <c r="H21" i="1"/>
  <c r="H22" i="1"/>
  <c r="H23" i="1"/>
  <c r="Z12" i="3"/>
  <c r="Z11" i="3"/>
  <c r="Z10" i="3"/>
  <c r="Z9" i="3"/>
  <c r="Z8" i="3"/>
  <c r="Z7" i="3"/>
  <c r="Z6" i="3"/>
  <c r="Z5" i="3"/>
  <c r="Z4" i="3"/>
  <c r="Z3" i="3"/>
  <c r="Z2" i="3"/>
  <c r="Q12" i="3"/>
  <c r="Q11" i="3"/>
  <c r="Q10" i="3"/>
  <c r="Q9" i="3"/>
  <c r="Q8" i="3"/>
  <c r="Q7" i="3"/>
  <c r="Q6" i="3"/>
  <c r="Q5" i="3"/>
  <c r="Q4" i="3"/>
  <c r="Q3" i="3"/>
  <c r="Q2" i="3"/>
  <c r="H12" i="3"/>
  <c r="H11" i="3"/>
  <c r="H10" i="3"/>
  <c r="H9" i="3"/>
  <c r="H8" i="3"/>
  <c r="H7" i="3"/>
  <c r="H6" i="3"/>
  <c r="H5" i="3"/>
  <c r="H4" i="3"/>
  <c r="H3" i="3"/>
  <c r="H2" i="3"/>
  <c r="H2" i="1"/>
  <c r="CC12" i="1"/>
  <c r="CC11" i="1"/>
  <c r="CC10" i="1"/>
  <c r="CC9" i="1"/>
  <c r="CC8" i="1"/>
  <c r="CC7" i="1"/>
  <c r="CC6" i="1"/>
  <c r="CC5" i="1"/>
  <c r="CC4" i="1"/>
  <c r="CC3" i="1"/>
  <c r="CC2" i="1"/>
  <c r="Q2" i="1"/>
  <c r="H3" i="1"/>
  <c r="H4" i="1"/>
  <c r="H5" i="1"/>
  <c r="H6" i="1"/>
  <c r="H7" i="1"/>
  <c r="H8" i="1"/>
  <c r="H9" i="1"/>
  <c r="H10" i="1"/>
  <c r="H11" i="1"/>
  <c r="H12" i="1"/>
  <c r="BA2" i="1"/>
  <c r="BS2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2" i="1"/>
  <c r="Z3" i="1"/>
  <c r="Z4" i="1"/>
  <c r="Z5" i="1"/>
  <c r="Z6" i="1"/>
  <c r="Z7" i="1"/>
  <c r="Z8" i="1"/>
  <c r="Z9" i="1"/>
  <c r="Z10" i="1"/>
  <c r="Z11" i="1"/>
  <c r="Z12" i="1"/>
  <c r="Z2" i="1"/>
  <c r="Q3" i="1"/>
  <c r="Q4" i="1"/>
  <c r="Q5" i="1"/>
  <c r="Q6" i="1"/>
  <c r="Q7" i="1"/>
  <c r="Q8" i="1"/>
  <c r="Q9" i="1"/>
  <c r="Q10" i="1"/>
  <c r="Q11" i="1"/>
  <c r="Q12" i="1"/>
  <c r="AI3" i="1"/>
  <c r="AI4" i="1"/>
  <c r="AI5" i="1"/>
  <c r="AI6" i="1"/>
  <c r="AI7" i="1"/>
  <c r="AI8" i="1"/>
  <c r="AI9" i="1"/>
  <c r="AI10" i="1"/>
  <c r="AI11" i="1"/>
  <c r="AI12" i="1"/>
  <c r="AI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AA19" i="10" l="1"/>
  <c r="AA38" i="10"/>
  <c r="AA18" i="10"/>
  <c r="AA17" i="10"/>
  <c r="AA36" i="10"/>
  <c r="AA16" i="10"/>
  <c r="AA15" i="10"/>
  <c r="AA33" i="10"/>
  <c r="AA13" i="10"/>
  <c r="AA11" i="10"/>
  <c r="AA29" i="10"/>
  <c r="AA9" i="10"/>
  <c r="AB2" i="10" s="1"/>
  <c r="R40" i="10"/>
  <c r="R42" i="10"/>
  <c r="R22" i="10"/>
  <c r="R21" i="10"/>
  <c r="R38" i="10"/>
  <c r="R17" i="10"/>
  <c r="R18" i="10"/>
  <c r="R20" i="10"/>
  <c r="I35" i="10"/>
  <c r="I33" i="10"/>
  <c r="I41" i="10"/>
  <c r="I21" i="10"/>
  <c r="I38" i="10"/>
  <c r="I18" i="10"/>
  <c r="I37" i="10"/>
  <c r="I13" i="10"/>
  <c r="J2" i="10" s="1"/>
  <c r="I15" i="10"/>
  <c r="I39" i="10"/>
  <c r="I36" i="10"/>
  <c r="AA44" i="10"/>
  <c r="AA26" i="10"/>
  <c r="AA46" i="10"/>
  <c r="AA28" i="10"/>
  <c r="AA30" i="10"/>
  <c r="AA31" i="10"/>
  <c r="AA12" i="10"/>
  <c r="AA32" i="10"/>
  <c r="AA35" i="10"/>
  <c r="AA37" i="10"/>
  <c r="AA39" i="10"/>
  <c r="AA20" i="10"/>
  <c r="AA40" i="10"/>
  <c r="I20" i="13"/>
  <c r="CC11" i="13"/>
  <c r="AG13" i="13"/>
  <c r="CC18" i="13"/>
  <c r="AG20" i="13"/>
  <c r="CC21" i="13"/>
  <c r="AG23" i="13"/>
  <c r="CC24" i="13"/>
  <c r="AS23" i="13"/>
  <c r="I19" i="13"/>
  <c r="I23" i="13"/>
  <c r="U23" i="13"/>
  <c r="AS13" i="13"/>
  <c r="AS20" i="13"/>
  <c r="I12" i="13"/>
  <c r="AG5" i="13"/>
  <c r="U6" i="13"/>
  <c r="BQ7" i="13"/>
  <c r="U9" i="13"/>
  <c r="BQ10" i="13"/>
  <c r="U12" i="13"/>
  <c r="BQ13" i="13"/>
  <c r="AS15" i="13"/>
  <c r="I17" i="13"/>
  <c r="U19" i="13"/>
  <c r="BQ20" i="13"/>
  <c r="U22" i="13"/>
  <c r="BQ23" i="13"/>
  <c r="U25" i="13"/>
  <c r="BQ24" i="13"/>
  <c r="I25" i="13"/>
  <c r="U2" i="13"/>
  <c r="BE4" i="13"/>
  <c r="AG6" i="13"/>
  <c r="CC7" i="13"/>
  <c r="AG9" i="13"/>
  <c r="CC10" i="13"/>
  <c r="AG12" i="13"/>
  <c r="CC13" i="13"/>
  <c r="BQ14" i="13"/>
  <c r="AG16" i="13"/>
  <c r="AG19" i="13"/>
  <c r="CC20" i="13"/>
  <c r="AG22" i="13"/>
  <c r="CC23" i="13"/>
  <c r="AG25" i="13"/>
  <c r="I3" i="13"/>
  <c r="CC3" i="13"/>
  <c r="AS5" i="13"/>
  <c r="AS6" i="13"/>
  <c r="AS9" i="13"/>
  <c r="AS12" i="13"/>
  <c r="BE15" i="13"/>
  <c r="U17" i="13"/>
  <c r="AS19" i="13"/>
  <c r="AS22" i="13"/>
  <c r="AS25" i="13"/>
  <c r="AG2" i="13"/>
  <c r="BQ4" i="13"/>
  <c r="BE6" i="13"/>
  <c r="I8" i="13"/>
  <c r="BE9" i="13"/>
  <c r="I11" i="13"/>
  <c r="BE12" i="13"/>
  <c r="I14" i="13"/>
  <c r="CC14" i="13"/>
  <c r="AS16" i="13"/>
  <c r="I18" i="13"/>
  <c r="BE19" i="13"/>
  <c r="I21" i="13"/>
  <c r="BE22" i="13"/>
  <c r="I24" i="13"/>
  <c r="BE25" i="13"/>
  <c r="U20" i="13"/>
  <c r="U3" i="13"/>
  <c r="BE5" i="13"/>
  <c r="BQ6" i="13"/>
  <c r="U8" i="13"/>
  <c r="BQ9" i="13"/>
  <c r="U11" i="13"/>
  <c r="BQ12" i="13"/>
  <c r="BQ15" i="13"/>
  <c r="AG17" i="13"/>
  <c r="U18" i="13"/>
  <c r="BQ19" i="13"/>
  <c r="U21" i="13"/>
  <c r="BQ22" i="13"/>
  <c r="U24" i="13"/>
  <c r="AS2" i="13"/>
  <c r="I4" i="13"/>
  <c r="CC4" i="13"/>
  <c r="CC6" i="13"/>
  <c r="AG8" i="13"/>
  <c r="CC9" i="13"/>
  <c r="AG11" i="13"/>
  <c r="CC12" i="13"/>
  <c r="U14" i="13"/>
  <c r="AG18" i="13"/>
  <c r="CC19" i="13"/>
  <c r="AG21" i="13"/>
  <c r="CC22" i="13"/>
  <c r="AG24" i="13"/>
  <c r="CC25" i="13"/>
  <c r="AG3" i="13"/>
  <c r="BQ5" i="13"/>
  <c r="AS8" i="13"/>
  <c r="AS17" i="13"/>
  <c r="AS18" i="13"/>
  <c r="AS21" i="13"/>
  <c r="I14" i="11"/>
  <c r="I25" i="11"/>
  <c r="I24" i="11"/>
  <c r="I23" i="11"/>
  <c r="I22" i="11"/>
  <c r="I21" i="11"/>
  <c r="I20" i="11"/>
  <c r="I19" i="11"/>
  <c r="I18" i="11"/>
  <c r="I17" i="11"/>
  <c r="I16" i="11"/>
  <c r="K5" i="11"/>
  <c r="K3" i="11"/>
  <c r="K2" i="11"/>
  <c r="K4" i="11"/>
  <c r="S2" i="10"/>
  <c r="AB2" i="9"/>
  <c r="BF3" i="9"/>
  <c r="AL2" i="9"/>
  <c r="BZ2" i="9"/>
  <c r="AL3" i="9"/>
  <c r="BZ3" i="9"/>
  <c r="AV2" i="9"/>
  <c r="R11" i="9"/>
  <c r="BF2" i="9"/>
  <c r="R9" i="9"/>
  <c r="AV3" i="9"/>
  <c r="AL4" i="9"/>
  <c r="AV5" i="9"/>
  <c r="AL6" i="9"/>
  <c r="R3" i="9"/>
  <c r="AB5" i="9"/>
  <c r="AL7" i="9"/>
  <c r="AV7" i="9"/>
  <c r="BF7" i="9"/>
  <c r="BZ7" i="9"/>
  <c r="BZ4" i="9"/>
  <c r="R2" i="9"/>
  <c r="AL5" i="9"/>
  <c r="BZ6" i="9"/>
  <c r="R4" i="9"/>
  <c r="AB6" i="9"/>
  <c r="AL8" i="9"/>
  <c r="AV8" i="9"/>
  <c r="BF8" i="9"/>
  <c r="BZ8" i="9"/>
  <c r="AV6" i="9"/>
  <c r="AB7" i="9"/>
  <c r="AL9" i="9"/>
  <c r="BF9" i="9"/>
  <c r="BZ9" i="9"/>
  <c r="BF4" i="9"/>
  <c r="BF5" i="9"/>
  <c r="R5" i="9"/>
  <c r="R6" i="9"/>
  <c r="AB8" i="9"/>
  <c r="AL10" i="9"/>
  <c r="AV10" i="9"/>
  <c r="BF10" i="9"/>
  <c r="BZ10" i="9"/>
  <c r="AB3" i="9"/>
  <c r="BZ5" i="9"/>
  <c r="AB4" i="9"/>
  <c r="R7" i="9"/>
  <c r="AB9" i="9"/>
  <c r="AL11" i="9"/>
  <c r="AV11" i="9"/>
  <c r="BF11" i="9"/>
  <c r="BZ11" i="9"/>
  <c r="AV4" i="9"/>
  <c r="BF6" i="9"/>
  <c r="AV9" i="9"/>
  <c r="R8" i="9"/>
  <c r="AB11" i="9"/>
  <c r="AL12" i="9"/>
  <c r="AV12" i="9"/>
  <c r="BF12" i="9"/>
  <c r="BZ12" i="9"/>
  <c r="R10" i="9"/>
  <c r="AB10" i="9"/>
  <c r="R12" i="9"/>
  <c r="H2" i="9"/>
  <c r="H12" i="9"/>
  <c r="H11" i="9"/>
  <c r="H10" i="9"/>
  <c r="H9" i="9"/>
  <c r="H8" i="9"/>
  <c r="H7" i="9"/>
  <c r="H6" i="9"/>
  <c r="H5" i="9"/>
  <c r="H4" i="9"/>
  <c r="H3" i="9"/>
  <c r="I8" i="11" l="1"/>
  <c r="I4" i="11"/>
  <c r="I3" i="11"/>
  <c r="I13" i="11"/>
  <c r="I2" i="11"/>
  <c r="I9" i="11"/>
  <c r="I7" i="11"/>
  <c r="I6" i="11"/>
  <c r="I12" i="11"/>
  <c r="I10" i="11"/>
  <c r="I11" i="11"/>
  <c r="I5" i="11"/>
</calcChain>
</file>

<file path=xl/sharedStrings.xml><?xml version="1.0" encoding="utf-8"?>
<sst xmlns="http://schemas.openxmlformats.org/spreadsheetml/2006/main" count="2496" uniqueCount="164">
  <si>
    <t>Component</t>
  </si>
  <si>
    <t>Minimum score</t>
  </si>
  <si>
    <t>Maximum score</t>
  </si>
  <si>
    <t>Maximum score serving</t>
  </si>
  <si>
    <t>Vegetable</t>
  </si>
  <si>
    <t>Fruit</t>
  </si>
  <si>
    <t>Serving size</t>
  </si>
  <si>
    <t>Expected score</t>
  </si>
  <si>
    <t>Calculated score</t>
  </si>
  <si>
    <t>SSB and fruit juice</t>
  </si>
  <si>
    <t>Nuts and legumes</t>
  </si>
  <si>
    <t>Red/processed meat</t>
  </si>
  <si>
    <t>Trans_fat</t>
  </si>
  <si>
    <t>n3_fat</t>
  </si>
  <si>
    <t>PUFA</t>
  </si>
  <si>
    <t>Minimum score serving</t>
  </si>
  <si>
    <t>WHOLE_GRAIN_FEMALE</t>
  </si>
  <si>
    <t>ALCOHOL_FEMALE</t>
  </si>
  <si>
    <t>Maximum score serving_lowerRange</t>
  </si>
  <si>
    <t>Maximum score serving_higherRange</t>
  </si>
  <si>
    <t>Minimum score serving_nondrinker</t>
  </si>
  <si>
    <t>Minimum score serving_heavydrinker</t>
  </si>
  <si>
    <t>Whole Fruit + Fruit juice</t>
  </si>
  <si>
    <t>Nuts/Legumes/vege protein</t>
  </si>
  <si>
    <t>WHOLE_GRAIN_MALE</t>
  </si>
  <si>
    <t>ALCOHOL_MALE</t>
  </si>
  <si>
    <t>Sodium</t>
  </si>
  <si>
    <t>Highest decile</t>
  </si>
  <si>
    <t>Lowest decile</t>
  </si>
  <si>
    <t>Whole Fruit</t>
  </si>
  <si>
    <t>Total fruit</t>
  </si>
  <si>
    <t>Whole fruit</t>
  </si>
  <si>
    <t>Total vegetable</t>
  </si>
  <si>
    <t>Seafood and plant protein</t>
  </si>
  <si>
    <t>Whole grain</t>
  </si>
  <si>
    <t>Dairy</t>
  </si>
  <si>
    <t>Refined grain</t>
  </si>
  <si>
    <t>Total protein</t>
  </si>
  <si>
    <t>Green and bean</t>
  </si>
  <si>
    <t>Fatty Acid</t>
  </si>
  <si>
    <t>Added sugar</t>
  </si>
  <si>
    <t>Total Saturated Fatty Acid</t>
  </si>
  <si>
    <t>White meat: Red meat</t>
  </si>
  <si>
    <t>Fiber</t>
  </si>
  <si>
    <t>trans Fat</t>
  </si>
  <si>
    <t>Poly fat: Sat fat</t>
  </si>
  <si>
    <t xml:space="preserve">Calcium </t>
  </si>
  <si>
    <t>Folate</t>
  </si>
  <si>
    <t>Iron</t>
  </si>
  <si>
    <t>Whole grains</t>
  </si>
  <si>
    <t xml:space="preserve">Low fat dairy </t>
  </si>
  <si>
    <t>Sugar-sweetened beverage</t>
  </si>
  <si>
    <t>Q1</t>
  </si>
  <si>
    <t>Q5</t>
  </si>
  <si>
    <t>Poultry and fish</t>
  </si>
  <si>
    <t>Discretionary fat and oil</t>
  </si>
  <si>
    <t>Sweet</t>
  </si>
  <si>
    <t>Olive oil</t>
  </si>
  <si>
    <t>Legume</t>
  </si>
  <si>
    <t>Nut or seed</t>
  </si>
  <si>
    <t>Fish or seafood</t>
  </si>
  <si>
    <t>Alcohol</t>
  </si>
  <si>
    <t>Red and processed meat</t>
  </si>
  <si>
    <t>Nut</t>
  </si>
  <si>
    <t>Fish</t>
  </si>
  <si>
    <t>Ratio of monosat lipid to sat lipid</t>
  </si>
  <si>
    <t>&lt; Median</t>
  </si>
  <si>
    <t>&gt;= Median</t>
  </si>
  <si>
    <t>Median</t>
  </si>
  <si>
    <t>&lt; 10 or &gt;25 g/d</t>
  </si>
  <si>
    <t>10-25 g/day</t>
  </si>
  <si>
    <t>Food parameter</t>
  </si>
  <si>
    <t>Unit (per day)</t>
  </si>
  <si>
    <t>g</t>
  </si>
  <si>
    <t>vitamin B12</t>
  </si>
  <si>
    <t>μg</t>
  </si>
  <si>
    <t>vitamin B6</t>
  </si>
  <si>
    <t>mg</t>
  </si>
  <si>
    <t>Beta-carotene</t>
  </si>
  <si>
    <t>Caffeine</t>
  </si>
  <si>
    <t>Carbohydrate</t>
  </si>
  <si>
    <t xml:space="preserve">Cholesterol </t>
  </si>
  <si>
    <t>Energy</t>
  </si>
  <si>
    <t>kcal</t>
  </si>
  <si>
    <t>Eugenol</t>
  </si>
  <si>
    <t>Total fat</t>
  </si>
  <si>
    <t>Folic acid</t>
  </si>
  <si>
    <t>Garlic</t>
  </si>
  <si>
    <t>Ginger</t>
  </si>
  <si>
    <t>Magnesium</t>
  </si>
  <si>
    <t>MUFA</t>
  </si>
  <si>
    <t>Niacin</t>
  </si>
  <si>
    <t>n-3 fatty acid</t>
  </si>
  <si>
    <t>n-6 fatty acid</t>
  </si>
  <si>
    <t>Onion</t>
  </si>
  <si>
    <t>Protein</t>
  </si>
  <si>
    <t>Riboflavin</t>
  </si>
  <si>
    <t>Saffron</t>
  </si>
  <si>
    <t>Saturated fat</t>
  </si>
  <si>
    <t>Selenium</t>
  </si>
  <si>
    <t>Thiamin</t>
  </si>
  <si>
    <t>Trans fat</t>
  </si>
  <si>
    <t>Turmeric</t>
  </si>
  <si>
    <t>Vitamin A</t>
  </si>
  <si>
    <t>RE</t>
  </si>
  <si>
    <t>Vitamin C</t>
  </si>
  <si>
    <t>Vitamin D</t>
  </si>
  <si>
    <t>Vitamin E</t>
  </si>
  <si>
    <t>Zinc</t>
  </si>
  <si>
    <t>Green/black tea</t>
  </si>
  <si>
    <t>Flavan-3-ol</t>
  </si>
  <si>
    <t>Flavones</t>
  </si>
  <si>
    <t>Flavonols</t>
  </si>
  <si>
    <t>Flavonones</t>
  </si>
  <si>
    <t>Anthocyanidins</t>
  </si>
  <si>
    <t>Isoflavones</t>
  </si>
  <si>
    <t>Pepper</t>
  </si>
  <si>
    <t>Thyme/oregano</t>
  </si>
  <si>
    <t>Rosemary</t>
  </si>
  <si>
    <t>Reference(s):</t>
  </si>
  <si>
    <t>https://www.cambridge.org/core/journals/public-health-nutrition/article/designing-and-developing-a-literaturederived-populationbased-dietary-inflammatory-index/30BE2C2295CE93DC6B54F9F9AD50CC68</t>
  </si>
  <si>
    <t>Overall inflammatory effect score</t>
  </si>
  <si>
    <t>Global daily mean intake (units/d)</t>
  </si>
  <si>
    <t>SD</t>
  </si>
  <si>
    <t>Z_SCORE_participant_1</t>
  </si>
  <si>
    <t>PERCENTILE_participant_1</t>
  </si>
  <si>
    <t>IND_DII_SCORE_participant_1</t>
  </si>
  <si>
    <t>OVERALL_DII_participant_1</t>
  </si>
  <si>
    <t>Serving (participant 1)</t>
  </si>
  <si>
    <t>Serving (participant 2)</t>
  </si>
  <si>
    <t>Z_SCORE_participant_2</t>
  </si>
  <si>
    <t>PERCENTILE_participant_2</t>
  </si>
  <si>
    <t>IND_DII_SCORE_participant_2</t>
  </si>
  <si>
    <t>OVERALL_DII_participant_2</t>
  </si>
  <si>
    <t>Vegetables unique items</t>
  </si>
  <si>
    <t>Fruit unique items</t>
  </si>
  <si>
    <t>Highly processed food &amp; refined grain</t>
  </si>
  <si>
    <t>SSB</t>
  </si>
  <si>
    <t>Quartile (sex-specific quartiles)</t>
  </si>
  <si>
    <t>Quartile value (sex-specific quartiles)</t>
  </si>
  <si>
    <t>Q2</t>
  </si>
  <si>
    <t>Q3</t>
  </si>
  <si>
    <t>Q4</t>
  </si>
  <si>
    <t>Gender (2=female, 1=male)</t>
  </si>
  <si>
    <t>Starchy vegetables</t>
  </si>
  <si>
    <t>Non-starchy vegetables</t>
  </si>
  <si>
    <t>Whole fruits</t>
  </si>
  <si>
    <t>Dairy foods</t>
  </si>
  <si>
    <t>Poultry</t>
  </si>
  <si>
    <t>Eggs</t>
  </si>
  <si>
    <t>Seafood</t>
  </si>
  <si>
    <t>Nuts</t>
  </si>
  <si>
    <t>Added unsaturated fat</t>
  </si>
  <si>
    <t>Added saturated fat and trans fat</t>
  </si>
  <si>
    <t>Nonsoy legumes</t>
  </si>
  <si>
    <t>Soy products</t>
  </si>
  <si>
    <t>Age</t>
  </si>
  <si>
    <t>Minimum score serving (per 1000 kcal)</t>
  </si>
  <si>
    <t>Maximum score serving (per 1000 kcal)</t>
  </si>
  <si>
    <t>Serving (participant 3)</t>
  </si>
  <si>
    <t>Z_SCORE_participant_3</t>
  </si>
  <si>
    <t>PERCENTILE_participant_3</t>
  </si>
  <si>
    <t>IND_DII_SCORE_participant_3</t>
  </si>
  <si>
    <t>OVERALL_DII_participant_3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</si>
</sst>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12" fontId="1" fillId="0" borderId="0" xfId="0" applyNumberFormat="1" applyFont="1"/>
    <xf numFmtId="0" fontId="1" fillId="0" borderId="0" xfId="0" applyFont="1" applyAlignment="1">
      <alignment horizontal="left" wrapText="1"/>
    </xf>
    <xf numFmtId="12" fontId="1" fillId="0" borderId="0" xfId="0" applyNumberFormat="1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4EEAA-55AE-4045-9F37-C706E353F437}">
  <dimension ref="A1:CY23"/>
  <sheetViews>
    <sheetView workbookViewId="0">
      <selection activeCell="G2" sqref="G2"/>
    </sheetView>
  </sheetViews>
  <sheetFormatPr baseColWidth="10" defaultRowHeight="21" x14ac:dyDescent="0.25"/>
  <cols>
    <col min="1" max="8" width="12.33203125" style="3" customWidth="1"/>
    <col min="9" max="12" width="10.83203125" style="3"/>
    <col min="13" max="13" width="12.83203125" style="3" customWidth="1"/>
    <col min="14" max="14" width="13.1640625" style="3" customWidth="1"/>
    <col min="15" max="21" width="10.83203125" style="3"/>
    <col min="22" max="22" width="13" style="3" customWidth="1"/>
    <col min="23" max="23" width="13.33203125" style="3" customWidth="1"/>
    <col min="24" max="30" width="10.83203125" style="3"/>
    <col min="31" max="31" width="13.83203125" style="3" customWidth="1"/>
    <col min="32" max="32" width="14.5" style="3" customWidth="1"/>
    <col min="33" max="39" width="10.83203125" style="3"/>
    <col min="40" max="40" width="13" style="3" customWidth="1"/>
    <col min="41" max="41" width="13.5" style="3" customWidth="1"/>
    <col min="42" max="48" width="10.83203125" style="3"/>
    <col min="49" max="49" width="14.5" style="3" customWidth="1"/>
    <col min="50" max="50" width="15" style="3" customWidth="1"/>
    <col min="51" max="57" width="10.83203125" style="3"/>
    <col min="58" max="58" width="14" style="3" customWidth="1"/>
    <col min="59" max="59" width="14.6640625" style="3" customWidth="1"/>
    <col min="60" max="66" width="10.83203125" style="3"/>
    <col min="67" max="67" width="12.6640625" style="3" customWidth="1"/>
    <col min="68" max="68" width="13" style="3" customWidth="1"/>
    <col min="69" max="82" width="10.83203125" style="3"/>
    <col min="83" max="83" width="13.6640625" style="3" customWidth="1"/>
    <col min="84" max="85" width="10.83203125" style="3"/>
    <col min="86" max="86" width="22.83203125" style="3" customWidth="1"/>
    <col min="87" max="87" width="26.1640625" style="3" customWidth="1"/>
    <col min="88" max="88" width="23.83203125" style="3" customWidth="1"/>
    <col min="89" max="89" width="25.33203125" style="3" customWidth="1"/>
    <col min="90" max="96" width="10.83203125" style="3"/>
    <col min="97" max="97" width="18.1640625" style="3" customWidth="1"/>
    <col min="98" max="98" width="17.1640625" style="3" customWidth="1"/>
    <col min="99" max="16384" width="10.83203125" style="3"/>
  </cols>
  <sheetData>
    <row r="1" spans="1:103" ht="66" x14ac:dyDescent="0.25">
      <c r="A1" s="2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6</v>
      </c>
      <c r="G1" s="1" t="s">
        <v>7</v>
      </c>
      <c r="H1" s="1" t="s">
        <v>8</v>
      </c>
      <c r="J1" s="2" t="s">
        <v>0</v>
      </c>
      <c r="K1" s="1" t="s">
        <v>1</v>
      </c>
      <c r="L1" s="1" t="s">
        <v>2</v>
      </c>
      <c r="M1" s="1" t="s">
        <v>15</v>
      </c>
      <c r="N1" s="1" t="s">
        <v>3</v>
      </c>
      <c r="O1" s="1" t="s">
        <v>6</v>
      </c>
      <c r="P1" s="1" t="s">
        <v>7</v>
      </c>
      <c r="Q1" s="1" t="s">
        <v>8</v>
      </c>
      <c r="S1" s="2" t="s">
        <v>0</v>
      </c>
      <c r="T1" s="1" t="s">
        <v>1</v>
      </c>
      <c r="U1" s="1" t="s">
        <v>2</v>
      </c>
      <c r="V1" s="1" t="s">
        <v>15</v>
      </c>
      <c r="W1" s="1" t="s">
        <v>3</v>
      </c>
      <c r="X1" s="1" t="s">
        <v>6</v>
      </c>
      <c r="Y1" s="1" t="s">
        <v>7</v>
      </c>
      <c r="Z1" s="1" t="s">
        <v>8</v>
      </c>
      <c r="AB1" s="2" t="s">
        <v>0</v>
      </c>
      <c r="AC1" s="1" t="s">
        <v>1</v>
      </c>
      <c r="AD1" s="1" t="s">
        <v>2</v>
      </c>
      <c r="AE1" s="1" t="s">
        <v>15</v>
      </c>
      <c r="AF1" s="1" t="s">
        <v>3</v>
      </c>
      <c r="AG1" s="1" t="s">
        <v>6</v>
      </c>
      <c r="AH1" s="1" t="s">
        <v>7</v>
      </c>
      <c r="AI1" s="1" t="s">
        <v>8</v>
      </c>
      <c r="AK1" s="2" t="s">
        <v>0</v>
      </c>
      <c r="AL1" s="1" t="s">
        <v>1</v>
      </c>
      <c r="AM1" s="1" t="s">
        <v>2</v>
      </c>
      <c r="AN1" s="1" t="s">
        <v>15</v>
      </c>
      <c r="AO1" s="1" t="s">
        <v>3</v>
      </c>
      <c r="AP1" s="1" t="s">
        <v>6</v>
      </c>
      <c r="AQ1" s="1" t="s">
        <v>7</v>
      </c>
      <c r="AR1" s="1" t="s">
        <v>8</v>
      </c>
      <c r="AT1" s="2" t="s">
        <v>0</v>
      </c>
      <c r="AU1" s="1" t="s">
        <v>1</v>
      </c>
      <c r="AV1" s="1" t="s">
        <v>2</v>
      </c>
      <c r="AW1" s="1" t="s">
        <v>15</v>
      </c>
      <c r="AX1" s="1" t="s">
        <v>3</v>
      </c>
      <c r="AY1" s="1" t="s">
        <v>6</v>
      </c>
      <c r="AZ1" s="1" t="s">
        <v>7</v>
      </c>
      <c r="BA1" s="1" t="s">
        <v>8</v>
      </c>
      <c r="BC1" s="2" t="s">
        <v>0</v>
      </c>
      <c r="BD1" s="1" t="s">
        <v>1</v>
      </c>
      <c r="BE1" s="1" t="s">
        <v>2</v>
      </c>
      <c r="BF1" s="1" t="s">
        <v>15</v>
      </c>
      <c r="BG1" s="1" t="s">
        <v>3</v>
      </c>
      <c r="BH1" s="1" t="s">
        <v>6</v>
      </c>
      <c r="BI1" s="1" t="s">
        <v>7</v>
      </c>
      <c r="BJ1" s="1" t="s">
        <v>8</v>
      </c>
      <c r="BL1" s="2" t="s">
        <v>0</v>
      </c>
      <c r="BM1" s="1" t="s">
        <v>1</v>
      </c>
      <c r="BN1" s="1" t="s">
        <v>2</v>
      </c>
      <c r="BO1" s="1" t="s">
        <v>15</v>
      </c>
      <c r="BP1" s="1" t="s">
        <v>3</v>
      </c>
      <c r="BQ1" s="1" t="s">
        <v>6</v>
      </c>
      <c r="BR1" s="1" t="s">
        <v>7</v>
      </c>
      <c r="BS1" s="1" t="s">
        <v>8</v>
      </c>
      <c r="BV1" s="2" t="s">
        <v>0</v>
      </c>
      <c r="BW1" s="1" t="s">
        <v>1</v>
      </c>
      <c r="BX1" s="1" t="s">
        <v>2</v>
      </c>
      <c r="BY1" s="1" t="s">
        <v>15</v>
      </c>
      <c r="BZ1" s="1" t="s">
        <v>3</v>
      </c>
      <c r="CA1" s="1" t="s">
        <v>6</v>
      </c>
      <c r="CB1" s="1" t="s">
        <v>7</v>
      </c>
      <c r="CC1" s="1" t="s">
        <v>8</v>
      </c>
      <c r="CE1" s="2" t="s">
        <v>0</v>
      </c>
      <c r="CF1" s="1" t="s">
        <v>1</v>
      </c>
      <c r="CG1" s="1" t="s">
        <v>2</v>
      </c>
      <c r="CH1" s="1" t="s">
        <v>20</v>
      </c>
      <c r="CI1" s="1" t="s">
        <v>21</v>
      </c>
      <c r="CJ1" s="1" t="s">
        <v>18</v>
      </c>
      <c r="CK1" s="1" t="s">
        <v>19</v>
      </c>
      <c r="CL1" s="1" t="s">
        <v>6</v>
      </c>
      <c r="CM1" s="1" t="s">
        <v>7</v>
      </c>
      <c r="CN1" s="1" t="s">
        <v>8</v>
      </c>
      <c r="CP1" s="2" t="s">
        <v>0</v>
      </c>
      <c r="CQ1" s="1" t="s">
        <v>1</v>
      </c>
      <c r="CR1" s="1" t="s">
        <v>2</v>
      </c>
      <c r="CS1" s="1" t="s">
        <v>15</v>
      </c>
      <c r="CT1" s="1" t="s">
        <v>3</v>
      </c>
      <c r="CU1" s="1" t="s">
        <v>6</v>
      </c>
      <c r="CV1" s="1" t="s">
        <v>7</v>
      </c>
      <c r="CW1" s="1" t="s">
        <v>8</v>
      </c>
      <c r="CX1" s="1"/>
      <c r="CY1" s="1"/>
    </row>
    <row r="2" spans="1:103" ht="66" x14ac:dyDescent="0.25">
      <c r="A2" s="4" t="s">
        <v>4</v>
      </c>
      <c r="B2" s="3">
        <v>0</v>
      </c>
      <c r="C2" s="3">
        <v>10</v>
      </c>
      <c r="D2" s="3">
        <v>0</v>
      </c>
      <c r="E2" s="3">
        <v>5</v>
      </c>
      <c r="F2" s="3">
        <v>0</v>
      </c>
      <c r="G2" s="3">
        <v>0</v>
      </c>
      <c r="H2" s="3">
        <f>IF(F2&gt;E2, C2, IF(F2&lt;D2, B2, B2+(F2-D2)*C2/(E2-D2)))</f>
        <v>0</v>
      </c>
      <c r="J2" s="4" t="s">
        <v>5</v>
      </c>
      <c r="K2" s="3">
        <v>0</v>
      </c>
      <c r="L2" s="3">
        <v>10</v>
      </c>
      <c r="M2" s="3">
        <v>0</v>
      </c>
      <c r="N2" s="3">
        <v>4</v>
      </c>
      <c r="O2" s="3">
        <v>0</v>
      </c>
      <c r="P2" s="3">
        <v>0</v>
      </c>
      <c r="Q2" s="3">
        <f>IF(O2&gt;N2, L2, IF(O2&lt;M2, K2, K2+(O2-M2)*L2/(N2-M2)))</f>
        <v>0</v>
      </c>
      <c r="S2" s="5" t="s">
        <v>9</v>
      </c>
      <c r="T2" s="3">
        <v>0</v>
      </c>
      <c r="U2" s="3">
        <v>10</v>
      </c>
      <c r="V2" s="3">
        <v>1</v>
      </c>
      <c r="W2" s="3">
        <v>0</v>
      </c>
      <c r="X2" s="3">
        <v>0</v>
      </c>
      <c r="Y2" s="3">
        <v>10</v>
      </c>
      <c r="Z2" s="3">
        <f t="shared" ref="Z2:Z10" si="0">IF(X2&gt;V2, T2, IF(X2&lt;W2, U2, T2+(X2-V2)*U2/(W2-V2)))</f>
        <v>10</v>
      </c>
      <c r="AB2" s="5" t="s">
        <v>10</v>
      </c>
      <c r="AC2" s="3">
        <v>0</v>
      </c>
      <c r="AD2" s="3">
        <v>10</v>
      </c>
      <c r="AE2" s="3">
        <v>0</v>
      </c>
      <c r="AF2" s="3">
        <v>1</v>
      </c>
      <c r="AG2" s="3">
        <v>0</v>
      </c>
      <c r="AH2" s="3">
        <v>0</v>
      </c>
      <c r="AI2" s="3">
        <f>IF(AG2&gt;AF2, AD2, IF(AG2&lt;AE2, AC2, AC2+(AG2-AE2)*AD2/(AF2-AE2)))</f>
        <v>0</v>
      </c>
      <c r="AK2" s="5" t="s">
        <v>11</v>
      </c>
      <c r="AL2" s="3">
        <v>0</v>
      </c>
      <c r="AM2" s="3">
        <v>10</v>
      </c>
      <c r="AN2" s="3">
        <v>1.5</v>
      </c>
      <c r="AO2" s="3">
        <v>0</v>
      </c>
      <c r="AP2" s="3">
        <v>0</v>
      </c>
      <c r="AQ2" s="3">
        <v>10</v>
      </c>
      <c r="AR2" s="3">
        <f>IF(AP2&gt;AN2, AL2, IF(AP2&lt;AO2, AM2, AL2+(AP2-AN2)*AM2/(AO2-AN2)))</f>
        <v>10</v>
      </c>
      <c r="AT2" s="5" t="s">
        <v>12</v>
      </c>
      <c r="AU2" s="3">
        <v>0</v>
      </c>
      <c r="AV2" s="3">
        <v>10</v>
      </c>
      <c r="AW2" s="3">
        <v>4</v>
      </c>
      <c r="AX2" s="3">
        <v>0.5</v>
      </c>
      <c r="AY2" s="3">
        <v>0.5</v>
      </c>
      <c r="AZ2" s="3">
        <v>10</v>
      </c>
      <c r="BA2" s="3">
        <f>IF(AY2&gt;AW2, AU2, IF(AY2&lt;AX2, AV2, AU2+(AY2-AW2)*AV2/(AX2-AW2)))</f>
        <v>10</v>
      </c>
      <c r="BC2" s="5" t="s">
        <v>13</v>
      </c>
      <c r="BD2" s="3">
        <v>0</v>
      </c>
      <c r="BE2" s="3">
        <v>10</v>
      </c>
      <c r="BF2" s="3">
        <v>0</v>
      </c>
      <c r="BG2" s="3">
        <v>250</v>
      </c>
      <c r="BH2" s="3">
        <v>0</v>
      </c>
      <c r="BI2" s="3">
        <v>0</v>
      </c>
      <c r="BJ2" s="3">
        <f>IF(BH2&gt;BG2, BE2, IF(BH2&lt;BF2, BD2, BD2+(BH2-BF2)*BE2/(BG2-BF2)))</f>
        <v>0</v>
      </c>
      <c r="BL2" s="5" t="s">
        <v>14</v>
      </c>
      <c r="BM2" s="3">
        <v>0</v>
      </c>
      <c r="BN2" s="3">
        <v>10</v>
      </c>
      <c r="BO2" s="3">
        <v>2</v>
      </c>
      <c r="BP2" s="3">
        <v>10</v>
      </c>
      <c r="BQ2" s="3">
        <v>0</v>
      </c>
      <c r="BR2" s="3">
        <v>0</v>
      </c>
      <c r="BS2" s="3">
        <f>IF(BQ2&gt;BP2, BN2, IF(BQ2&lt;BO2, BM2, BM2+(BQ2-BO2)*BN2/(BP2-BO2)))</f>
        <v>0</v>
      </c>
      <c r="BV2" s="5" t="s">
        <v>16</v>
      </c>
      <c r="BW2" s="3">
        <v>0</v>
      </c>
      <c r="BX2" s="3">
        <v>10</v>
      </c>
      <c r="BY2" s="3">
        <v>0</v>
      </c>
      <c r="BZ2" s="3">
        <v>75</v>
      </c>
      <c r="CA2" s="3">
        <v>0</v>
      </c>
      <c r="CB2" s="3">
        <v>0</v>
      </c>
      <c r="CC2" s="3">
        <f>IF(CA2&gt;BZ2, BX2, IF(CA2&lt;BY2, BW2, BW2+(CA2-BY2)*BX2/(BZ2-BY2)))</f>
        <v>0</v>
      </c>
      <c r="CE2" s="5" t="s">
        <v>17</v>
      </c>
      <c r="CF2" s="3">
        <v>0</v>
      </c>
      <c r="CG2" s="3">
        <v>10</v>
      </c>
      <c r="CH2" s="3">
        <v>0</v>
      </c>
      <c r="CI2" s="3">
        <v>2.5</v>
      </c>
      <c r="CJ2" s="3">
        <v>0.5</v>
      </c>
      <c r="CK2" s="3">
        <v>1.5</v>
      </c>
      <c r="CL2" s="3">
        <v>0</v>
      </c>
      <c r="CM2" s="3">
        <v>2.5</v>
      </c>
      <c r="CN2" s="3">
        <f>IF(CL2&gt;=CI2,0,IF(AND(CL2&lt;CI2,CL2&gt;CK2),0+(CL2-CI2)*10/(CK2-CI2),IF(AND(CL2&lt;=CK2,CL2&gt;=CJ2),10, IF(CL2&lt;0.125, 2.5, 0+((CL2-0)*10/(0.5-0))))))</f>
        <v>2.5</v>
      </c>
      <c r="CP2" s="5" t="s">
        <v>26</v>
      </c>
      <c r="CQ2" s="3">
        <v>0</v>
      </c>
      <c r="CR2" s="3">
        <v>10</v>
      </c>
      <c r="CS2" s="3" t="s">
        <v>27</v>
      </c>
      <c r="CT2" s="3" t="s">
        <v>28</v>
      </c>
      <c r="CU2" s="3">
        <v>400</v>
      </c>
      <c r="CV2" s="3">
        <v>10</v>
      </c>
      <c r="CW2" s="3">
        <v>10</v>
      </c>
    </row>
    <row r="3" spans="1:103" x14ac:dyDescent="0.25">
      <c r="B3" s="3">
        <v>0</v>
      </c>
      <c r="C3" s="3">
        <v>10</v>
      </c>
      <c r="D3" s="3">
        <v>0</v>
      </c>
      <c r="E3" s="3">
        <v>5</v>
      </c>
      <c r="F3" s="3">
        <v>1</v>
      </c>
      <c r="G3" s="3">
        <v>2</v>
      </c>
      <c r="H3" s="3">
        <f t="shared" ref="H3:H23" si="1">IF(F3&gt;E3, C3, IF(F3&lt;D3, B3, B3+(F3-D3)*C3/(E3-D3)))</f>
        <v>2</v>
      </c>
      <c r="K3" s="3">
        <v>0</v>
      </c>
      <c r="L3" s="3">
        <v>10</v>
      </c>
      <c r="M3" s="3">
        <v>0</v>
      </c>
      <c r="N3" s="3">
        <v>4</v>
      </c>
      <c r="O3" s="3">
        <v>1</v>
      </c>
      <c r="P3" s="3">
        <v>2.5</v>
      </c>
      <c r="Q3" s="3">
        <f t="shared" ref="Q3:Q23" si="2">IF(O3&gt;N3, L3, IF(O3&lt;M3, K3, K3+(O3-M3)*L3/(N3-M3)))</f>
        <v>2.5</v>
      </c>
      <c r="T3" s="3">
        <v>0</v>
      </c>
      <c r="U3" s="3">
        <v>10</v>
      </c>
      <c r="V3" s="3">
        <v>1</v>
      </c>
      <c r="W3" s="3">
        <v>0</v>
      </c>
      <c r="X3" s="3">
        <v>0.2</v>
      </c>
      <c r="Y3" s="3">
        <v>8</v>
      </c>
      <c r="Z3" s="3">
        <f t="shared" si="0"/>
        <v>8</v>
      </c>
      <c r="AC3" s="3">
        <v>0</v>
      </c>
      <c r="AD3" s="3">
        <v>10</v>
      </c>
      <c r="AE3" s="3">
        <v>0</v>
      </c>
      <c r="AF3" s="3">
        <v>1</v>
      </c>
      <c r="AG3" s="3">
        <v>0.2</v>
      </c>
      <c r="AH3" s="3">
        <v>2</v>
      </c>
      <c r="AI3" s="3">
        <f t="shared" ref="AI3:AI23" si="3">IF(AG3&gt;AF3, AD3, IF(AG3&lt;AE3, AC3, AC3+(AG3-AE3)*AD3/(AF3-AE3)))</f>
        <v>2</v>
      </c>
      <c r="AL3" s="3">
        <v>0</v>
      </c>
      <c r="AM3" s="3">
        <v>10</v>
      </c>
      <c r="AN3" s="3">
        <v>1.5</v>
      </c>
      <c r="AO3" s="3">
        <v>0</v>
      </c>
      <c r="AP3" s="3">
        <v>0.15</v>
      </c>
      <c r="AQ3" s="3">
        <v>9</v>
      </c>
      <c r="AR3" s="3">
        <f t="shared" ref="AR3:AR23" si="4">IF(AP3&gt;AN3, AL3, IF(AP3&lt;AO3, AM3, AL3+(AP3-AN3)*AM3/(AO3-AN3)))</f>
        <v>9</v>
      </c>
      <c r="AU3" s="3">
        <v>0</v>
      </c>
      <c r="AV3" s="3">
        <v>10</v>
      </c>
      <c r="AW3" s="3">
        <v>4</v>
      </c>
      <c r="AX3" s="3">
        <v>0.5</v>
      </c>
      <c r="AY3" s="3">
        <v>0.85</v>
      </c>
      <c r="AZ3" s="3">
        <v>9</v>
      </c>
      <c r="BA3" s="3">
        <f t="shared" ref="BA3:BA23" si="5">IF(AY3&gt;AW3, AU3, IF(AY3&lt;AX3, AV3, AU3+(AY3-AW3)*AV3/(AX3-AW3)))</f>
        <v>9</v>
      </c>
      <c r="BD3" s="3">
        <v>0</v>
      </c>
      <c r="BE3" s="3">
        <v>10</v>
      </c>
      <c r="BF3" s="3">
        <v>0</v>
      </c>
      <c r="BG3" s="3">
        <v>250</v>
      </c>
      <c r="BH3" s="3">
        <v>25</v>
      </c>
      <c r="BI3" s="3">
        <v>1</v>
      </c>
      <c r="BJ3" s="3">
        <f t="shared" ref="BJ3:BJ23" si="6">IF(BH3&gt;BG3, BE3, IF(BH3&lt;BF3, BD3, BD3+(BH3-BF3)*BE3/(BG3-BF3)))</f>
        <v>1</v>
      </c>
      <c r="BM3" s="3">
        <v>0</v>
      </c>
      <c r="BN3" s="3">
        <v>10</v>
      </c>
      <c r="BO3" s="3">
        <v>2</v>
      </c>
      <c r="BP3" s="3">
        <v>10</v>
      </c>
      <c r="BQ3" s="3">
        <v>1</v>
      </c>
      <c r="BR3" s="3">
        <v>0</v>
      </c>
      <c r="BS3" s="3">
        <f t="shared" ref="BS3:BS23" si="7">IF(BQ3&gt;BP3, BN3, IF(BQ3&lt;BO3, BM3, BM3+(BQ3-BO3)*BN3/(BP3-BO3)))</f>
        <v>0</v>
      </c>
      <c r="BW3" s="3">
        <v>0</v>
      </c>
      <c r="BX3" s="3">
        <v>10</v>
      </c>
      <c r="BY3" s="3">
        <v>0</v>
      </c>
      <c r="BZ3" s="3">
        <v>75</v>
      </c>
      <c r="CA3" s="3">
        <v>7.5</v>
      </c>
      <c r="CB3" s="3">
        <v>1</v>
      </c>
      <c r="CC3" s="3">
        <f t="shared" ref="CC3:CC23" si="8">IF(CA3&gt;BZ3, BX3, IF(CA3&lt;BY3, BW3, BW3+(CA3-BY3)*BX3/(BZ3-BY3)))</f>
        <v>1</v>
      </c>
      <c r="CF3" s="3">
        <v>0</v>
      </c>
      <c r="CG3" s="3">
        <v>10</v>
      </c>
      <c r="CH3" s="3">
        <v>0</v>
      </c>
      <c r="CI3" s="3">
        <v>2.5</v>
      </c>
      <c r="CJ3" s="3">
        <v>0.5</v>
      </c>
      <c r="CK3" s="3">
        <v>1.5</v>
      </c>
      <c r="CL3" s="3">
        <v>0.1</v>
      </c>
      <c r="CM3" s="3">
        <v>2.5</v>
      </c>
      <c r="CN3" s="3">
        <f t="shared" ref="CN3:CN23" si="9">IF(CL3&gt;=CI3,0,IF(AND(CL3&lt;CI3,CL3&gt;CK3),0+(CL3-CI3)*10/(CK3-CI3),IF(AND(CL3&lt;=CK3,CL3&gt;=CJ3),10, IF(CL3&lt;0.125, 2.5, 0+((CL3-0)*10/(0.5-0))))))</f>
        <v>2.5</v>
      </c>
      <c r="CQ3" s="3">
        <v>0</v>
      </c>
      <c r="CR3" s="3">
        <v>10</v>
      </c>
      <c r="CS3" s="3" t="s">
        <v>27</v>
      </c>
      <c r="CT3" s="3" t="s">
        <v>28</v>
      </c>
      <c r="CU3" s="3">
        <v>800</v>
      </c>
      <c r="CV3" s="3">
        <v>9</v>
      </c>
      <c r="CW3" s="3">
        <v>9</v>
      </c>
    </row>
    <row r="4" spans="1:103" x14ac:dyDescent="0.25">
      <c r="B4" s="3">
        <v>0</v>
      </c>
      <c r="C4" s="3">
        <v>10</v>
      </c>
      <c r="D4" s="3">
        <v>0</v>
      </c>
      <c r="E4" s="3">
        <v>5</v>
      </c>
      <c r="F4" s="3">
        <v>2</v>
      </c>
      <c r="G4" s="3">
        <v>4</v>
      </c>
      <c r="H4" s="3">
        <f t="shared" si="1"/>
        <v>4</v>
      </c>
      <c r="K4" s="3">
        <v>0</v>
      </c>
      <c r="L4" s="3">
        <v>10</v>
      </c>
      <c r="M4" s="3">
        <v>0</v>
      </c>
      <c r="N4" s="3">
        <v>4</v>
      </c>
      <c r="O4" s="3">
        <v>2</v>
      </c>
      <c r="P4" s="3">
        <v>5</v>
      </c>
      <c r="Q4" s="3">
        <f t="shared" si="2"/>
        <v>5</v>
      </c>
      <c r="T4" s="3">
        <v>0</v>
      </c>
      <c r="U4" s="3">
        <v>10</v>
      </c>
      <c r="V4" s="3">
        <v>1</v>
      </c>
      <c r="W4" s="3">
        <v>0</v>
      </c>
      <c r="X4" s="3">
        <v>0.4</v>
      </c>
      <c r="Y4" s="3">
        <v>6</v>
      </c>
      <c r="Z4" s="3">
        <f t="shared" si="0"/>
        <v>6</v>
      </c>
      <c r="AC4" s="3">
        <v>0</v>
      </c>
      <c r="AD4" s="3">
        <v>10</v>
      </c>
      <c r="AE4" s="3">
        <v>0</v>
      </c>
      <c r="AF4" s="3">
        <v>1</v>
      </c>
      <c r="AG4" s="3">
        <v>0.4</v>
      </c>
      <c r="AH4" s="3">
        <v>4</v>
      </c>
      <c r="AI4" s="3">
        <f t="shared" si="3"/>
        <v>4</v>
      </c>
      <c r="AL4" s="3">
        <v>0</v>
      </c>
      <c r="AM4" s="3">
        <v>10</v>
      </c>
      <c r="AN4" s="3">
        <v>1.5</v>
      </c>
      <c r="AO4" s="3">
        <v>0</v>
      </c>
      <c r="AP4" s="3">
        <v>0.3</v>
      </c>
      <c r="AQ4" s="3">
        <v>8</v>
      </c>
      <c r="AR4" s="3">
        <f t="shared" si="4"/>
        <v>8</v>
      </c>
      <c r="AU4" s="3">
        <v>0</v>
      </c>
      <c r="AV4" s="3">
        <v>10</v>
      </c>
      <c r="AW4" s="3">
        <v>4</v>
      </c>
      <c r="AX4" s="3">
        <v>0.5</v>
      </c>
      <c r="AY4" s="3">
        <v>1.2</v>
      </c>
      <c r="AZ4" s="3">
        <v>8</v>
      </c>
      <c r="BA4" s="3">
        <f t="shared" si="5"/>
        <v>8</v>
      </c>
      <c r="BD4" s="3">
        <v>0</v>
      </c>
      <c r="BE4" s="3">
        <v>10</v>
      </c>
      <c r="BF4" s="3">
        <v>0</v>
      </c>
      <c r="BG4" s="3">
        <v>250</v>
      </c>
      <c r="BH4" s="3">
        <v>50</v>
      </c>
      <c r="BI4" s="3">
        <v>2</v>
      </c>
      <c r="BJ4" s="3">
        <f t="shared" si="6"/>
        <v>2</v>
      </c>
      <c r="BM4" s="3">
        <v>0</v>
      </c>
      <c r="BN4" s="3">
        <v>10</v>
      </c>
      <c r="BO4" s="3">
        <v>2</v>
      </c>
      <c r="BP4" s="3">
        <v>10</v>
      </c>
      <c r="BQ4" s="3">
        <v>2</v>
      </c>
      <c r="BR4" s="3">
        <v>0</v>
      </c>
      <c r="BS4" s="3">
        <f t="shared" si="7"/>
        <v>0</v>
      </c>
      <c r="BW4" s="3">
        <v>0</v>
      </c>
      <c r="BX4" s="3">
        <v>10</v>
      </c>
      <c r="BY4" s="3">
        <v>0</v>
      </c>
      <c r="BZ4" s="3">
        <v>75</v>
      </c>
      <c r="CA4" s="3">
        <v>15</v>
      </c>
      <c r="CB4" s="3">
        <v>2</v>
      </c>
      <c r="CC4" s="3">
        <f t="shared" si="8"/>
        <v>2</v>
      </c>
      <c r="CF4" s="3">
        <v>0</v>
      </c>
      <c r="CG4" s="3">
        <v>10</v>
      </c>
      <c r="CH4" s="3">
        <v>0</v>
      </c>
      <c r="CI4" s="3">
        <v>2.5</v>
      </c>
      <c r="CJ4" s="3">
        <v>0.5</v>
      </c>
      <c r="CK4" s="3">
        <v>1.5</v>
      </c>
      <c r="CL4" s="3">
        <v>0.4</v>
      </c>
      <c r="CM4" s="3">
        <v>8</v>
      </c>
      <c r="CN4" s="3">
        <f t="shared" si="9"/>
        <v>8</v>
      </c>
      <c r="CQ4" s="3">
        <v>0</v>
      </c>
      <c r="CR4" s="3">
        <v>10</v>
      </c>
      <c r="CS4" s="3" t="s">
        <v>27</v>
      </c>
      <c r="CT4" s="3" t="s">
        <v>28</v>
      </c>
      <c r="CU4" s="3">
        <v>1200</v>
      </c>
      <c r="CV4" s="3">
        <v>8</v>
      </c>
      <c r="CW4" s="3">
        <v>8</v>
      </c>
    </row>
    <row r="5" spans="1:103" x14ac:dyDescent="0.25">
      <c r="B5" s="3">
        <v>0</v>
      </c>
      <c r="C5" s="3">
        <v>10</v>
      </c>
      <c r="D5" s="3">
        <v>0</v>
      </c>
      <c r="E5" s="3">
        <v>5</v>
      </c>
      <c r="F5" s="3">
        <v>3</v>
      </c>
      <c r="G5" s="3">
        <v>6</v>
      </c>
      <c r="H5" s="3">
        <f t="shared" si="1"/>
        <v>6</v>
      </c>
      <c r="K5" s="3">
        <v>0</v>
      </c>
      <c r="L5" s="3">
        <v>10</v>
      </c>
      <c r="M5" s="3">
        <v>0</v>
      </c>
      <c r="N5" s="3">
        <v>4</v>
      </c>
      <c r="O5" s="3">
        <v>3</v>
      </c>
      <c r="P5" s="3">
        <v>7.5</v>
      </c>
      <c r="Q5" s="3">
        <f t="shared" si="2"/>
        <v>7.5</v>
      </c>
      <c r="T5" s="3">
        <v>0</v>
      </c>
      <c r="U5" s="3">
        <v>10</v>
      </c>
      <c r="V5" s="3">
        <v>1</v>
      </c>
      <c r="W5" s="3">
        <v>0</v>
      </c>
      <c r="X5" s="3">
        <v>0.6</v>
      </c>
      <c r="Y5" s="3">
        <v>4</v>
      </c>
      <c r="Z5" s="3">
        <f t="shared" si="0"/>
        <v>4</v>
      </c>
      <c r="AC5" s="3">
        <v>0</v>
      </c>
      <c r="AD5" s="3">
        <v>10</v>
      </c>
      <c r="AE5" s="3">
        <v>0</v>
      </c>
      <c r="AF5" s="3">
        <v>1</v>
      </c>
      <c r="AG5" s="3">
        <v>0.6</v>
      </c>
      <c r="AH5" s="3">
        <v>6</v>
      </c>
      <c r="AI5" s="3">
        <f t="shared" si="3"/>
        <v>6</v>
      </c>
      <c r="AL5" s="3">
        <v>0</v>
      </c>
      <c r="AM5" s="3">
        <v>10</v>
      </c>
      <c r="AN5" s="3">
        <v>1.5</v>
      </c>
      <c r="AO5" s="3">
        <v>0</v>
      </c>
      <c r="AP5" s="3">
        <v>0.45</v>
      </c>
      <c r="AQ5" s="3">
        <v>7</v>
      </c>
      <c r="AR5" s="3">
        <f t="shared" si="4"/>
        <v>7</v>
      </c>
      <c r="AU5" s="3">
        <v>0</v>
      </c>
      <c r="AV5" s="3">
        <v>10</v>
      </c>
      <c r="AW5" s="3">
        <v>4</v>
      </c>
      <c r="AX5" s="3">
        <v>0.5</v>
      </c>
      <c r="AY5" s="3">
        <v>1.55</v>
      </c>
      <c r="AZ5" s="3">
        <v>7</v>
      </c>
      <c r="BA5" s="3">
        <f t="shared" si="5"/>
        <v>7</v>
      </c>
      <c r="BD5" s="3">
        <v>0</v>
      </c>
      <c r="BE5" s="3">
        <v>10</v>
      </c>
      <c r="BF5" s="3">
        <v>0</v>
      </c>
      <c r="BG5" s="3">
        <v>250</v>
      </c>
      <c r="BH5" s="3">
        <v>75</v>
      </c>
      <c r="BI5" s="3">
        <v>3</v>
      </c>
      <c r="BJ5" s="3">
        <f t="shared" si="6"/>
        <v>3</v>
      </c>
      <c r="BM5" s="3">
        <v>0</v>
      </c>
      <c r="BN5" s="3">
        <v>10</v>
      </c>
      <c r="BO5" s="3">
        <v>2</v>
      </c>
      <c r="BP5" s="3">
        <v>10</v>
      </c>
      <c r="BQ5" s="3">
        <v>3</v>
      </c>
      <c r="BR5" s="3">
        <v>1.25</v>
      </c>
      <c r="BS5" s="3">
        <f t="shared" si="7"/>
        <v>1.25</v>
      </c>
      <c r="BW5" s="3">
        <v>0</v>
      </c>
      <c r="BX5" s="3">
        <v>10</v>
      </c>
      <c r="BY5" s="3">
        <v>0</v>
      </c>
      <c r="BZ5" s="3">
        <v>75</v>
      </c>
      <c r="CA5" s="3">
        <v>22.5</v>
      </c>
      <c r="CB5" s="3">
        <v>3</v>
      </c>
      <c r="CC5" s="3">
        <f t="shared" si="8"/>
        <v>3</v>
      </c>
      <c r="CF5" s="3">
        <v>0</v>
      </c>
      <c r="CG5" s="3">
        <v>10</v>
      </c>
      <c r="CH5" s="3">
        <v>0</v>
      </c>
      <c r="CI5" s="3">
        <v>2.5</v>
      </c>
      <c r="CJ5" s="3">
        <v>0.5</v>
      </c>
      <c r="CK5" s="3">
        <v>1.5</v>
      </c>
      <c r="CL5" s="3">
        <v>0.6</v>
      </c>
      <c r="CM5" s="3">
        <v>10</v>
      </c>
      <c r="CN5" s="3">
        <f t="shared" si="9"/>
        <v>10</v>
      </c>
      <c r="CQ5" s="3">
        <v>0</v>
      </c>
      <c r="CR5" s="3">
        <v>10</v>
      </c>
      <c r="CS5" s="3" t="s">
        <v>27</v>
      </c>
      <c r="CT5" s="3" t="s">
        <v>28</v>
      </c>
      <c r="CU5" s="3">
        <v>1600</v>
      </c>
      <c r="CV5" s="3">
        <v>7</v>
      </c>
      <c r="CW5" s="3">
        <v>7</v>
      </c>
    </row>
    <row r="6" spans="1:103" x14ac:dyDescent="0.25">
      <c r="B6" s="3">
        <v>0</v>
      </c>
      <c r="C6" s="3">
        <v>10</v>
      </c>
      <c r="D6" s="3">
        <v>0</v>
      </c>
      <c r="E6" s="3">
        <v>5</v>
      </c>
      <c r="F6" s="3">
        <v>4</v>
      </c>
      <c r="G6" s="3">
        <v>8</v>
      </c>
      <c r="H6" s="3">
        <f t="shared" si="1"/>
        <v>8</v>
      </c>
      <c r="K6" s="3">
        <v>0</v>
      </c>
      <c r="L6" s="3">
        <v>10</v>
      </c>
      <c r="M6" s="3">
        <v>0</v>
      </c>
      <c r="N6" s="3">
        <v>4</v>
      </c>
      <c r="O6" s="3">
        <v>4</v>
      </c>
      <c r="P6" s="3">
        <v>10</v>
      </c>
      <c r="Q6" s="3">
        <f t="shared" si="2"/>
        <v>10</v>
      </c>
      <c r="T6" s="3">
        <v>0</v>
      </c>
      <c r="U6" s="3">
        <v>10</v>
      </c>
      <c r="V6" s="3">
        <v>1</v>
      </c>
      <c r="W6" s="3">
        <v>0</v>
      </c>
      <c r="X6" s="3">
        <v>0.8</v>
      </c>
      <c r="Y6" s="3">
        <v>2</v>
      </c>
      <c r="Z6" s="3">
        <f t="shared" si="0"/>
        <v>1.9999999999999996</v>
      </c>
      <c r="AC6" s="3">
        <v>0</v>
      </c>
      <c r="AD6" s="3">
        <v>10</v>
      </c>
      <c r="AE6" s="3">
        <v>0</v>
      </c>
      <c r="AF6" s="3">
        <v>1</v>
      </c>
      <c r="AG6" s="3">
        <v>0.8</v>
      </c>
      <c r="AH6" s="3">
        <v>8</v>
      </c>
      <c r="AI6" s="3">
        <f t="shared" si="3"/>
        <v>8</v>
      </c>
      <c r="AL6" s="3">
        <v>0</v>
      </c>
      <c r="AM6" s="3">
        <v>10</v>
      </c>
      <c r="AN6" s="3">
        <v>1.5</v>
      </c>
      <c r="AO6" s="3">
        <v>0</v>
      </c>
      <c r="AP6" s="3">
        <v>0.6</v>
      </c>
      <c r="AQ6" s="3">
        <v>6</v>
      </c>
      <c r="AR6" s="3">
        <f t="shared" si="4"/>
        <v>6</v>
      </c>
      <c r="AU6" s="3">
        <v>0</v>
      </c>
      <c r="AV6" s="3">
        <v>10</v>
      </c>
      <c r="AW6" s="3">
        <v>4</v>
      </c>
      <c r="AX6" s="3">
        <v>0.5</v>
      </c>
      <c r="AY6" s="3">
        <v>1.9</v>
      </c>
      <c r="AZ6" s="3">
        <v>6</v>
      </c>
      <c r="BA6" s="3">
        <f t="shared" si="5"/>
        <v>6</v>
      </c>
      <c r="BD6" s="3">
        <v>0</v>
      </c>
      <c r="BE6" s="3">
        <v>10</v>
      </c>
      <c r="BF6" s="3">
        <v>0</v>
      </c>
      <c r="BG6" s="3">
        <v>250</v>
      </c>
      <c r="BH6" s="3">
        <v>100</v>
      </c>
      <c r="BI6" s="3">
        <v>4</v>
      </c>
      <c r="BJ6" s="3">
        <f t="shared" si="6"/>
        <v>4</v>
      </c>
      <c r="BM6" s="3">
        <v>0</v>
      </c>
      <c r="BN6" s="3">
        <v>10</v>
      </c>
      <c r="BO6" s="3">
        <v>2</v>
      </c>
      <c r="BP6" s="3">
        <v>10</v>
      </c>
      <c r="BQ6" s="3">
        <v>4</v>
      </c>
      <c r="BR6" s="3">
        <v>2.5</v>
      </c>
      <c r="BS6" s="3">
        <f t="shared" si="7"/>
        <v>2.5</v>
      </c>
      <c r="BW6" s="3">
        <v>0</v>
      </c>
      <c r="BX6" s="3">
        <v>10</v>
      </c>
      <c r="BY6" s="3">
        <v>0</v>
      </c>
      <c r="BZ6" s="3">
        <v>75</v>
      </c>
      <c r="CA6" s="3">
        <v>30</v>
      </c>
      <c r="CB6" s="3">
        <v>4</v>
      </c>
      <c r="CC6" s="3">
        <f t="shared" si="8"/>
        <v>4</v>
      </c>
      <c r="CF6" s="3">
        <v>0</v>
      </c>
      <c r="CG6" s="3">
        <v>10</v>
      </c>
      <c r="CH6" s="3">
        <v>0</v>
      </c>
      <c r="CI6" s="3">
        <v>2.5</v>
      </c>
      <c r="CJ6" s="3">
        <v>0.5</v>
      </c>
      <c r="CK6" s="3">
        <v>1.5</v>
      </c>
      <c r="CL6" s="3">
        <v>0.8</v>
      </c>
      <c r="CM6" s="3">
        <v>10</v>
      </c>
      <c r="CN6" s="3">
        <f t="shared" si="9"/>
        <v>10</v>
      </c>
      <c r="CQ6" s="3">
        <v>0</v>
      </c>
      <c r="CR6" s="3">
        <v>10</v>
      </c>
      <c r="CS6" s="3" t="s">
        <v>27</v>
      </c>
      <c r="CT6" s="3" t="s">
        <v>28</v>
      </c>
      <c r="CU6" s="3">
        <v>2000</v>
      </c>
      <c r="CV6" s="3">
        <v>6</v>
      </c>
      <c r="CW6" s="3">
        <v>6</v>
      </c>
    </row>
    <row r="7" spans="1:103" x14ac:dyDescent="0.25">
      <c r="B7" s="3">
        <v>0</v>
      </c>
      <c r="C7" s="3">
        <v>10</v>
      </c>
      <c r="D7" s="3">
        <v>0</v>
      </c>
      <c r="E7" s="3">
        <v>5</v>
      </c>
      <c r="F7" s="3">
        <v>5</v>
      </c>
      <c r="G7" s="3">
        <v>10</v>
      </c>
      <c r="H7" s="3">
        <f t="shared" si="1"/>
        <v>10</v>
      </c>
      <c r="K7" s="3">
        <v>0</v>
      </c>
      <c r="L7" s="3">
        <v>10</v>
      </c>
      <c r="M7" s="3">
        <v>0</v>
      </c>
      <c r="N7" s="3">
        <v>4</v>
      </c>
      <c r="O7" s="3">
        <v>5</v>
      </c>
      <c r="P7" s="3">
        <v>10</v>
      </c>
      <c r="Q7" s="3">
        <f t="shared" si="2"/>
        <v>10</v>
      </c>
      <c r="T7" s="3">
        <v>0</v>
      </c>
      <c r="U7" s="3">
        <v>10</v>
      </c>
      <c r="V7" s="3">
        <v>1</v>
      </c>
      <c r="W7" s="3">
        <v>0</v>
      </c>
      <c r="X7" s="3">
        <v>1</v>
      </c>
      <c r="Y7" s="3">
        <v>0</v>
      </c>
      <c r="Z7" s="3">
        <f t="shared" si="0"/>
        <v>0</v>
      </c>
      <c r="AC7" s="3">
        <v>0</v>
      </c>
      <c r="AD7" s="3">
        <v>10</v>
      </c>
      <c r="AE7" s="3">
        <v>0</v>
      </c>
      <c r="AF7" s="3">
        <v>1</v>
      </c>
      <c r="AG7" s="3">
        <v>1</v>
      </c>
      <c r="AH7" s="3">
        <v>10</v>
      </c>
      <c r="AI7" s="3">
        <f t="shared" si="3"/>
        <v>10</v>
      </c>
      <c r="AL7" s="3">
        <v>0</v>
      </c>
      <c r="AM7" s="3">
        <v>10</v>
      </c>
      <c r="AN7" s="3">
        <v>1.5</v>
      </c>
      <c r="AO7" s="3">
        <v>0</v>
      </c>
      <c r="AP7" s="3">
        <v>0.75</v>
      </c>
      <c r="AQ7" s="3">
        <v>5</v>
      </c>
      <c r="AR7" s="3">
        <f t="shared" si="4"/>
        <v>5</v>
      </c>
      <c r="AU7" s="3">
        <v>0</v>
      </c>
      <c r="AV7" s="3">
        <v>10</v>
      </c>
      <c r="AW7" s="3">
        <v>4</v>
      </c>
      <c r="AX7" s="3">
        <v>0.5</v>
      </c>
      <c r="AY7" s="3">
        <v>2.25</v>
      </c>
      <c r="AZ7" s="3">
        <v>5</v>
      </c>
      <c r="BA7" s="3">
        <f t="shared" si="5"/>
        <v>5</v>
      </c>
      <c r="BD7" s="3">
        <v>0</v>
      </c>
      <c r="BE7" s="3">
        <v>10</v>
      </c>
      <c r="BF7" s="3">
        <v>0</v>
      </c>
      <c r="BG7" s="3">
        <v>250</v>
      </c>
      <c r="BH7" s="3">
        <v>125</v>
      </c>
      <c r="BI7" s="3">
        <v>5</v>
      </c>
      <c r="BJ7" s="3">
        <f t="shared" si="6"/>
        <v>5</v>
      </c>
      <c r="BM7" s="3">
        <v>0</v>
      </c>
      <c r="BN7" s="3">
        <v>10</v>
      </c>
      <c r="BO7" s="3">
        <v>2</v>
      </c>
      <c r="BP7" s="3">
        <v>10</v>
      </c>
      <c r="BQ7" s="3">
        <v>5</v>
      </c>
      <c r="BR7" s="3">
        <v>3.75</v>
      </c>
      <c r="BS7" s="3">
        <f t="shared" si="7"/>
        <v>3.75</v>
      </c>
      <c r="BW7" s="3">
        <v>0</v>
      </c>
      <c r="BX7" s="3">
        <v>10</v>
      </c>
      <c r="BY7" s="3">
        <v>0</v>
      </c>
      <c r="BZ7" s="3">
        <v>75</v>
      </c>
      <c r="CA7" s="3">
        <v>37.5</v>
      </c>
      <c r="CB7" s="3">
        <v>5</v>
      </c>
      <c r="CC7" s="3">
        <f t="shared" si="8"/>
        <v>5</v>
      </c>
      <c r="CF7" s="3">
        <v>0</v>
      </c>
      <c r="CG7" s="3">
        <v>10</v>
      </c>
      <c r="CH7" s="3">
        <v>0</v>
      </c>
      <c r="CI7" s="3">
        <v>2.5</v>
      </c>
      <c r="CJ7" s="3">
        <v>0.5</v>
      </c>
      <c r="CK7" s="3">
        <v>1.5</v>
      </c>
      <c r="CL7" s="3">
        <v>1</v>
      </c>
      <c r="CM7" s="3">
        <v>10</v>
      </c>
      <c r="CN7" s="3">
        <f t="shared" si="9"/>
        <v>10</v>
      </c>
      <c r="CQ7" s="3">
        <v>0</v>
      </c>
      <c r="CR7" s="3">
        <v>10</v>
      </c>
      <c r="CS7" s="3" t="s">
        <v>27</v>
      </c>
      <c r="CT7" s="3" t="s">
        <v>28</v>
      </c>
      <c r="CU7" s="3">
        <v>2400</v>
      </c>
      <c r="CV7" s="3">
        <v>5</v>
      </c>
      <c r="CW7" s="3">
        <v>5</v>
      </c>
    </row>
    <row r="8" spans="1:103" x14ac:dyDescent="0.25">
      <c r="B8" s="3">
        <v>0</v>
      </c>
      <c r="C8" s="3">
        <v>10</v>
      </c>
      <c r="D8" s="3">
        <v>0</v>
      </c>
      <c r="E8" s="3">
        <v>5</v>
      </c>
      <c r="F8" s="3">
        <v>6</v>
      </c>
      <c r="G8" s="3">
        <v>10</v>
      </c>
      <c r="H8" s="3">
        <f t="shared" si="1"/>
        <v>10</v>
      </c>
      <c r="K8" s="3">
        <v>0</v>
      </c>
      <c r="L8" s="3">
        <v>10</v>
      </c>
      <c r="M8" s="3">
        <v>0</v>
      </c>
      <c r="N8" s="3">
        <v>4</v>
      </c>
      <c r="O8" s="3">
        <v>6</v>
      </c>
      <c r="P8" s="3">
        <v>10</v>
      </c>
      <c r="Q8" s="3">
        <f t="shared" si="2"/>
        <v>10</v>
      </c>
      <c r="T8" s="3">
        <v>0</v>
      </c>
      <c r="U8" s="3">
        <v>10</v>
      </c>
      <c r="V8" s="3">
        <v>1</v>
      </c>
      <c r="W8" s="3">
        <v>0</v>
      </c>
      <c r="X8" s="3">
        <v>2</v>
      </c>
      <c r="Y8" s="3">
        <v>0</v>
      </c>
      <c r="Z8" s="3">
        <f t="shared" si="0"/>
        <v>0</v>
      </c>
      <c r="AC8" s="3">
        <v>0</v>
      </c>
      <c r="AD8" s="3">
        <v>10</v>
      </c>
      <c r="AE8" s="3">
        <v>0</v>
      </c>
      <c r="AF8" s="3">
        <v>1</v>
      </c>
      <c r="AG8" s="3">
        <v>2</v>
      </c>
      <c r="AH8" s="3">
        <v>10</v>
      </c>
      <c r="AI8" s="3">
        <f t="shared" si="3"/>
        <v>10</v>
      </c>
      <c r="AL8" s="3">
        <v>0</v>
      </c>
      <c r="AM8" s="3">
        <v>10</v>
      </c>
      <c r="AN8" s="3">
        <v>1.5</v>
      </c>
      <c r="AO8" s="3">
        <v>0</v>
      </c>
      <c r="AP8" s="3">
        <v>0.9</v>
      </c>
      <c r="AQ8" s="3">
        <v>4</v>
      </c>
      <c r="AR8" s="3">
        <f t="shared" si="4"/>
        <v>4</v>
      </c>
      <c r="AU8" s="3">
        <v>0</v>
      </c>
      <c r="AV8" s="3">
        <v>10</v>
      </c>
      <c r="AW8" s="3">
        <v>4</v>
      </c>
      <c r="AX8" s="3">
        <v>0.5</v>
      </c>
      <c r="AY8" s="3">
        <v>2.6</v>
      </c>
      <c r="AZ8" s="3">
        <v>4</v>
      </c>
      <c r="BA8" s="3">
        <f t="shared" si="5"/>
        <v>4</v>
      </c>
      <c r="BD8" s="3">
        <v>0</v>
      </c>
      <c r="BE8" s="3">
        <v>10</v>
      </c>
      <c r="BF8" s="3">
        <v>0</v>
      </c>
      <c r="BG8" s="3">
        <v>250</v>
      </c>
      <c r="BH8" s="3">
        <v>150</v>
      </c>
      <c r="BI8" s="3">
        <v>6</v>
      </c>
      <c r="BJ8" s="3">
        <f t="shared" si="6"/>
        <v>6</v>
      </c>
      <c r="BM8" s="3">
        <v>0</v>
      </c>
      <c r="BN8" s="3">
        <v>10</v>
      </c>
      <c r="BO8" s="3">
        <v>2</v>
      </c>
      <c r="BP8" s="3">
        <v>10</v>
      </c>
      <c r="BQ8" s="3">
        <v>6</v>
      </c>
      <c r="BR8" s="3">
        <v>5</v>
      </c>
      <c r="BS8" s="3">
        <f t="shared" si="7"/>
        <v>5</v>
      </c>
      <c r="BW8" s="3">
        <v>0</v>
      </c>
      <c r="BX8" s="3">
        <v>10</v>
      </c>
      <c r="BY8" s="3">
        <v>0</v>
      </c>
      <c r="BZ8" s="3">
        <v>75</v>
      </c>
      <c r="CA8" s="3">
        <v>45</v>
      </c>
      <c r="CB8" s="3">
        <v>6</v>
      </c>
      <c r="CC8" s="3">
        <f t="shared" si="8"/>
        <v>6</v>
      </c>
      <c r="CF8" s="3">
        <v>0</v>
      </c>
      <c r="CG8" s="3">
        <v>10</v>
      </c>
      <c r="CH8" s="3">
        <v>0</v>
      </c>
      <c r="CI8" s="3">
        <v>2.5</v>
      </c>
      <c r="CJ8" s="3">
        <v>0.5</v>
      </c>
      <c r="CK8" s="3">
        <v>1.5</v>
      </c>
      <c r="CL8" s="3">
        <v>1.5</v>
      </c>
      <c r="CM8" s="3">
        <v>10</v>
      </c>
      <c r="CN8" s="3">
        <f t="shared" si="9"/>
        <v>10</v>
      </c>
      <c r="CQ8" s="3">
        <v>0</v>
      </c>
      <c r="CR8" s="3">
        <v>10</v>
      </c>
      <c r="CS8" s="3" t="s">
        <v>27</v>
      </c>
      <c r="CT8" s="3" t="s">
        <v>28</v>
      </c>
      <c r="CU8" s="3">
        <v>2800</v>
      </c>
      <c r="CV8" s="3">
        <v>4</v>
      </c>
      <c r="CW8" s="3">
        <v>4</v>
      </c>
    </row>
    <row r="9" spans="1:103" x14ac:dyDescent="0.25">
      <c r="B9" s="3">
        <v>0</v>
      </c>
      <c r="C9" s="3">
        <v>10</v>
      </c>
      <c r="D9" s="3">
        <v>0</v>
      </c>
      <c r="E9" s="3">
        <v>5</v>
      </c>
      <c r="F9" s="3">
        <v>7</v>
      </c>
      <c r="G9" s="3">
        <v>10</v>
      </c>
      <c r="H9" s="3">
        <f t="shared" si="1"/>
        <v>10</v>
      </c>
      <c r="K9" s="3">
        <v>0</v>
      </c>
      <c r="L9" s="3">
        <v>10</v>
      </c>
      <c r="M9" s="3">
        <v>0</v>
      </c>
      <c r="N9" s="3">
        <v>4</v>
      </c>
      <c r="O9" s="3">
        <v>7</v>
      </c>
      <c r="P9" s="3">
        <v>10</v>
      </c>
      <c r="Q9" s="3">
        <f t="shared" si="2"/>
        <v>10</v>
      </c>
      <c r="T9" s="3">
        <v>0</v>
      </c>
      <c r="U9" s="3">
        <v>10</v>
      </c>
      <c r="V9" s="3">
        <v>1</v>
      </c>
      <c r="W9" s="3">
        <v>0</v>
      </c>
      <c r="X9" s="3">
        <v>3</v>
      </c>
      <c r="Y9" s="3">
        <v>0</v>
      </c>
      <c r="Z9" s="3">
        <f t="shared" si="0"/>
        <v>0</v>
      </c>
      <c r="AC9" s="3">
        <v>0</v>
      </c>
      <c r="AD9" s="3">
        <v>10</v>
      </c>
      <c r="AE9" s="3">
        <v>0</v>
      </c>
      <c r="AF9" s="3">
        <v>1</v>
      </c>
      <c r="AG9" s="3">
        <v>3</v>
      </c>
      <c r="AH9" s="3">
        <v>10</v>
      </c>
      <c r="AI9" s="3">
        <f t="shared" si="3"/>
        <v>10</v>
      </c>
      <c r="AL9" s="3">
        <v>0</v>
      </c>
      <c r="AM9" s="3">
        <v>10</v>
      </c>
      <c r="AN9" s="3">
        <v>1.5</v>
      </c>
      <c r="AO9" s="3">
        <v>0</v>
      </c>
      <c r="AP9" s="3">
        <v>1.05</v>
      </c>
      <c r="AQ9" s="3">
        <v>3</v>
      </c>
      <c r="AR9" s="3">
        <f t="shared" si="4"/>
        <v>3</v>
      </c>
      <c r="AU9" s="3">
        <v>0</v>
      </c>
      <c r="AV9" s="3">
        <v>10</v>
      </c>
      <c r="AW9" s="3">
        <v>4</v>
      </c>
      <c r="AX9" s="3">
        <v>0.5</v>
      </c>
      <c r="AY9" s="3">
        <v>2.95</v>
      </c>
      <c r="AZ9" s="3">
        <v>3</v>
      </c>
      <c r="BA9" s="3">
        <f t="shared" si="5"/>
        <v>2.9999999999999996</v>
      </c>
      <c r="BD9" s="3">
        <v>0</v>
      </c>
      <c r="BE9" s="3">
        <v>10</v>
      </c>
      <c r="BF9" s="3">
        <v>0</v>
      </c>
      <c r="BG9" s="3">
        <v>250</v>
      </c>
      <c r="BH9" s="3">
        <v>175</v>
      </c>
      <c r="BI9" s="3">
        <v>7</v>
      </c>
      <c r="BJ9" s="3">
        <f t="shared" si="6"/>
        <v>7</v>
      </c>
      <c r="BM9" s="3">
        <v>0</v>
      </c>
      <c r="BN9" s="3">
        <v>10</v>
      </c>
      <c r="BO9" s="3">
        <v>2</v>
      </c>
      <c r="BP9" s="3">
        <v>10</v>
      </c>
      <c r="BQ9" s="3">
        <v>7</v>
      </c>
      <c r="BR9" s="3">
        <v>6.25</v>
      </c>
      <c r="BS9" s="3">
        <f t="shared" si="7"/>
        <v>6.25</v>
      </c>
      <c r="BW9" s="3">
        <v>0</v>
      </c>
      <c r="BX9" s="3">
        <v>10</v>
      </c>
      <c r="BY9" s="3">
        <v>0</v>
      </c>
      <c r="BZ9" s="3">
        <v>75</v>
      </c>
      <c r="CA9" s="3">
        <v>52.5</v>
      </c>
      <c r="CB9" s="3">
        <v>7</v>
      </c>
      <c r="CC9" s="3">
        <f t="shared" si="8"/>
        <v>7</v>
      </c>
      <c r="CF9" s="3">
        <v>0</v>
      </c>
      <c r="CG9" s="3">
        <v>10</v>
      </c>
      <c r="CH9" s="3">
        <v>0</v>
      </c>
      <c r="CI9" s="3">
        <v>2.5</v>
      </c>
      <c r="CJ9" s="3">
        <v>0.5</v>
      </c>
      <c r="CK9" s="3">
        <v>1.5</v>
      </c>
      <c r="CL9" s="3">
        <v>2</v>
      </c>
      <c r="CM9" s="3">
        <v>5</v>
      </c>
      <c r="CN9" s="3">
        <f t="shared" si="9"/>
        <v>5</v>
      </c>
      <c r="CQ9" s="3">
        <v>0</v>
      </c>
      <c r="CR9" s="3">
        <v>10</v>
      </c>
      <c r="CS9" s="3" t="s">
        <v>27</v>
      </c>
      <c r="CT9" s="3" t="s">
        <v>28</v>
      </c>
      <c r="CU9" s="3">
        <v>3200</v>
      </c>
      <c r="CV9" s="3">
        <v>3</v>
      </c>
      <c r="CW9" s="3">
        <v>3</v>
      </c>
    </row>
    <row r="10" spans="1:103" x14ac:dyDescent="0.25">
      <c r="B10" s="3">
        <v>0</v>
      </c>
      <c r="C10" s="3">
        <v>10</v>
      </c>
      <c r="D10" s="3">
        <v>0</v>
      </c>
      <c r="E10" s="3">
        <v>5</v>
      </c>
      <c r="F10" s="3">
        <v>8</v>
      </c>
      <c r="G10" s="3">
        <v>10</v>
      </c>
      <c r="H10" s="3">
        <f t="shared" si="1"/>
        <v>10</v>
      </c>
      <c r="K10" s="3">
        <v>0</v>
      </c>
      <c r="L10" s="3">
        <v>10</v>
      </c>
      <c r="M10" s="3">
        <v>0</v>
      </c>
      <c r="N10" s="3">
        <v>4</v>
      </c>
      <c r="O10" s="3">
        <v>8</v>
      </c>
      <c r="P10" s="3">
        <v>10</v>
      </c>
      <c r="Q10" s="3">
        <f t="shared" si="2"/>
        <v>10</v>
      </c>
      <c r="T10" s="3">
        <v>0</v>
      </c>
      <c r="U10" s="3">
        <v>10</v>
      </c>
      <c r="V10" s="3">
        <v>1</v>
      </c>
      <c r="W10" s="3">
        <v>0</v>
      </c>
      <c r="X10" s="3">
        <v>4</v>
      </c>
      <c r="Y10" s="3">
        <v>0</v>
      </c>
      <c r="Z10" s="3">
        <f t="shared" si="0"/>
        <v>0</v>
      </c>
      <c r="AC10" s="3">
        <v>0</v>
      </c>
      <c r="AD10" s="3">
        <v>10</v>
      </c>
      <c r="AE10" s="3">
        <v>0</v>
      </c>
      <c r="AF10" s="3">
        <v>1</v>
      </c>
      <c r="AG10" s="3">
        <v>4</v>
      </c>
      <c r="AH10" s="3">
        <v>10</v>
      </c>
      <c r="AI10" s="3">
        <f t="shared" si="3"/>
        <v>10</v>
      </c>
      <c r="AL10" s="3">
        <v>0</v>
      </c>
      <c r="AM10" s="3">
        <v>10</v>
      </c>
      <c r="AN10" s="3">
        <v>1.5</v>
      </c>
      <c r="AO10" s="3">
        <v>0</v>
      </c>
      <c r="AP10" s="3">
        <v>1.2</v>
      </c>
      <c r="AQ10" s="3">
        <v>2</v>
      </c>
      <c r="AR10" s="3">
        <f t="shared" si="4"/>
        <v>2.0000000000000004</v>
      </c>
      <c r="AU10" s="3">
        <v>0</v>
      </c>
      <c r="AV10" s="3">
        <v>10</v>
      </c>
      <c r="AW10" s="3">
        <v>4</v>
      </c>
      <c r="AX10" s="3">
        <v>0.5</v>
      </c>
      <c r="AY10" s="3">
        <v>3.3</v>
      </c>
      <c r="AZ10" s="3">
        <v>2</v>
      </c>
      <c r="BA10" s="3">
        <f t="shared" si="5"/>
        <v>2.0000000000000004</v>
      </c>
      <c r="BD10" s="3">
        <v>0</v>
      </c>
      <c r="BE10" s="3">
        <v>10</v>
      </c>
      <c r="BF10" s="3">
        <v>0</v>
      </c>
      <c r="BG10" s="3">
        <v>250</v>
      </c>
      <c r="BH10" s="3">
        <v>200</v>
      </c>
      <c r="BI10" s="3">
        <v>8</v>
      </c>
      <c r="BJ10" s="3">
        <f t="shared" si="6"/>
        <v>8</v>
      </c>
      <c r="BM10" s="3">
        <v>0</v>
      </c>
      <c r="BN10" s="3">
        <v>10</v>
      </c>
      <c r="BO10" s="3">
        <v>2</v>
      </c>
      <c r="BP10" s="3">
        <v>10</v>
      </c>
      <c r="BQ10" s="3">
        <v>8</v>
      </c>
      <c r="BR10" s="3">
        <v>7.5</v>
      </c>
      <c r="BS10" s="3">
        <f t="shared" si="7"/>
        <v>7.5</v>
      </c>
      <c r="BW10" s="3">
        <v>0</v>
      </c>
      <c r="BX10" s="3">
        <v>10</v>
      </c>
      <c r="BY10" s="3">
        <v>0</v>
      </c>
      <c r="BZ10" s="3">
        <v>75</v>
      </c>
      <c r="CA10" s="3">
        <v>60</v>
      </c>
      <c r="CB10" s="3">
        <v>8</v>
      </c>
      <c r="CC10" s="3">
        <f t="shared" si="8"/>
        <v>8</v>
      </c>
      <c r="CF10" s="3">
        <v>0</v>
      </c>
      <c r="CG10" s="3">
        <v>10</v>
      </c>
      <c r="CH10" s="3">
        <v>0</v>
      </c>
      <c r="CI10" s="3">
        <v>2.5</v>
      </c>
      <c r="CJ10" s="3">
        <v>0.5</v>
      </c>
      <c r="CK10" s="3">
        <v>1.5</v>
      </c>
      <c r="CL10" s="3">
        <v>2.5</v>
      </c>
      <c r="CM10" s="3">
        <v>0</v>
      </c>
      <c r="CN10" s="3">
        <f t="shared" si="9"/>
        <v>0</v>
      </c>
      <c r="CQ10" s="3">
        <v>0</v>
      </c>
      <c r="CR10" s="3">
        <v>10</v>
      </c>
      <c r="CS10" s="3" t="s">
        <v>27</v>
      </c>
      <c r="CT10" s="3" t="s">
        <v>28</v>
      </c>
      <c r="CU10" s="3">
        <v>3600</v>
      </c>
      <c r="CV10" s="3">
        <v>2</v>
      </c>
      <c r="CW10" s="3">
        <v>2</v>
      </c>
    </row>
    <row r="11" spans="1:103" x14ac:dyDescent="0.25">
      <c r="B11" s="3">
        <v>0</v>
      </c>
      <c r="C11" s="3">
        <v>10</v>
      </c>
      <c r="D11" s="3">
        <v>0</v>
      </c>
      <c r="E11" s="3">
        <v>5</v>
      </c>
      <c r="F11" s="3">
        <v>9</v>
      </c>
      <c r="G11" s="3">
        <v>10</v>
      </c>
      <c r="H11" s="3">
        <f t="shared" si="1"/>
        <v>10</v>
      </c>
      <c r="K11" s="3">
        <v>0</v>
      </c>
      <c r="L11" s="3">
        <v>10</v>
      </c>
      <c r="M11" s="3">
        <v>0</v>
      </c>
      <c r="N11" s="3">
        <v>4</v>
      </c>
      <c r="O11" s="3">
        <v>9</v>
      </c>
      <c r="P11" s="3">
        <v>10</v>
      </c>
      <c r="Q11" s="3">
        <f t="shared" si="2"/>
        <v>10</v>
      </c>
      <c r="T11" s="3">
        <v>0</v>
      </c>
      <c r="U11" s="3">
        <v>10</v>
      </c>
      <c r="V11" s="3">
        <v>1</v>
      </c>
      <c r="W11" s="3">
        <v>0</v>
      </c>
      <c r="X11" s="3">
        <v>5</v>
      </c>
      <c r="Y11" s="3">
        <v>0</v>
      </c>
      <c r="Z11" s="3">
        <f t="shared" ref="Z11" si="10">IF(X11&gt;V11, T11, IF(X11&lt;W11, U11, T11+(X11-V11)*U11/(W11-V11)))</f>
        <v>0</v>
      </c>
      <c r="AC11" s="3">
        <v>0</v>
      </c>
      <c r="AD11" s="3">
        <v>10</v>
      </c>
      <c r="AE11" s="3">
        <v>0</v>
      </c>
      <c r="AF11" s="3">
        <v>1</v>
      </c>
      <c r="AG11" s="3">
        <v>5</v>
      </c>
      <c r="AH11" s="3">
        <v>10</v>
      </c>
      <c r="AI11" s="3">
        <f t="shared" si="3"/>
        <v>10</v>
      </c>
      <c r="AL11" s="3">
        <v>0</v>
      </c>
      <c r="AM11" s="3">
        <v>10</v>
      </c>
      <c r="AN11" s="3">
        <v>1.5</v>
      </c>
      <c r="AO11" s="3">
        <v>0</v>
      </c>
      <c r="AP11" s="3">
        <v>1.35</v>
      </c>
      <c r="AQ11" s="3">
        <v>1</v>
      </c>
      <c r="AR11" s="3">
        <f t="shared" si="4"/>
        <v>0.99999999999999944</v>
      </c>
      <c r="AU11" s="3">
        <v>0</v>
      </c>
      <c r="AV11" s="3">
        <v>10</v>
      </c>
      <c r="AW11" s="3">
        <v>4</v>
      </c>
      <c r="AX11" s="3">
        <v>0.5</v>
      </c>
      <c r="AY11" s="3">
        <v>3.65</v>
      </c>
      <c r="AZ11" s="3">
        <v>1</v>
      </c>
      <c r="BA11" s="3">
        <f t="shared" si="5"/>
        <v>1.0000000000000002</v>
      </c>
      <c r="BD11" s="3">
        <v>0</v>
      </c>
      <c r="BE11" s="3">
        <v>10</v>
      </c>
      <c r="BF11" s="3">
        <v>0</v>
      </c>
      <c r="BG11" s="3">
        <v>250</v>
      </c>
      <c r="BH11" s="3">
        <v>225</v>
      </c>
      <c r="BI11" s="3">
        <v>9</v>
      </c>
      <c r="BJ11" s="3">
        <f t="shared" si="6"/>
        <v>9</v>
      </c>
      <c r="BM11" s="3">
        <v>0</v>
      </c>
      <c r="BN11" s="3">
        <v>10</v>
      </c>
      <c r="BO11" s="3">
        <v>2</v>
      </c>
      <c r="BP11" s="3">
        <v>10</v>
      </c>
      <c r="BQ11" s="3">
        <v>9</v>
      </c>
      <c r="BR11" s="3">
        <v>8.75</v>
      </c>
      <c r="BS11" s="3">
        <f t="shared" si="7"/>
        <v>8.75</v>
      </c>
      <c r="BW11" s="3">
        <v>0</v>
      </c>
      <c r="BX11" s="3">
        <v>10</v>
      </c>
      <c r="BY11" s="3">
        <v>0</v>
      </c>
      <c r="BZ11" s="3">
        <v>75</v>
      </c>
      <c r="CA11" s="3">
        <v>67.5</v>
      </c>
      <c r="CB11" s="3">
        <v>9</v>
      </c>
      <c r="CC11" s="3">
        <f t="shared" si="8"/>
        <v>9</v>
      </c>
      <c r="CF11" s="3">
        <v>0</v>
      </c>
      <c r="CG11" s="3">
        <v>10</v>
      </c>
      <c r="CH11" s="3">
        <v>0</v>
      </c>
      <c r="CI11" s="3">
        <v>2.5</v>
      </c>
      <c r="CJ11" s="3">
        <v>0.5</v>
      </c>
      <c r="CK11" s="3">
        <v>1.5</v>
      </c>
      <c r="CL11" s="3">
        <v>3</v>
      </c>
      <c r="CM11" s="3">
        <v>0</v>
      </c>
      <c r="CN11" s="3">
        <f t="shared" si="9"/>
        <v>0</v>
      </c>
      <c r="CQ11" s="3">
        <v>0</v>
      </c>
      <c r="CR11" s="3">
        <v>10</v>
      </c>
      <c r="CS11" s="3" t="s">
        <v>27</v>
      </c>
      <c r="CT11" s="3" t="s">
        <v>28</v>
      </c>
      <c r="CU11" s="3">
        <v>4000</v>
      </c>
      <c r="CV11" s="3">
        <v>1</v>
      </c>
      <c r="CW11" s="3">
        <v>1</v>
      </c>
    </row>
    <row r="12" spans="1:103" x14ac:dyDescent="0.25">
      <c r="B12" s="3">
        <v>0</v>
      </c>
      <c r="C12" s="3">
        <v>10</v>
      </c>
      <c r="D12" s="3">
        <v>0</v>
      </c>
      <c r="E12" s="3">
        <v>5</v>
      </c>
      <c r="F12" s="3">
        <v>10</v>
      </c>
      <c r="G12" s="3">
        <v>10</v>
      </c>
      <c r="H12" s="3">
        <f t="shared" si="1"/>
        <v>10</v>
      </c>
      <c r="K12" s="3">
        <v>0</v>
      </c>
      <c r="L12" s="3">
        <v>10</v>
      </c>
      <c r="M12" s="3">
        <v>0</v>
      </c>
      <c r="N12" s="3">
        <v>4</v>
      </c>
      <c r="O12" s="3">
        <v>10</v>
      </c>
      <c r="P12" s="3">
        <v>10</v>
      </c>
      <c r="Q12" s="3">
        <f t="shared" si="2"/>
        <v>10</v>
      </c>
      <c r="T12" s="3">
        <v>0</v>
      </c>
      <c r="U12" s="3">
        <v>10</v>
      </c>
      <c r="V12" s="3">
        <v>1</v>
      </c>
      <c r="W12" s="3">
        <v>0</v>
      </c>
      <c r="X12" s="3">
        <v>6</v>
      </c>
      <c r="Y12" s="3">
        <v>0</v>
      </c>
      <c r="Z12" s="3">
        <f t="shared" ref="Z12:Z21" si="11">IF(X12&gt;V12, T12, IF(X12&lt;W12, U12, T12+(X12-V12)*U12/(W12-V12)))</f>
        <v>0</v>
      </c>
      <c r="AC12" s="3">
        <v>0</v>
      </c>
      <c r="AD12" s="3">
        <v>10</v>
      </c>
      <c r="AE12" s="3">
        <v>0</v>
      </c>
      <c r="AF12" s="3">
        <v>1</v>
      </c>
      <c r="AG12" s="3">
        <v>6</v>
      </c>
      <c r="AH12" s="3">
        <v>10</v>
      </c>
      <c r="AI12" s="3">
        <f t="shared" si="3"/>
        <v>10</v>
      </c>
      <c r="AL12" s="3">
        <v>0</v>
      </c>
      <c r="AM12" s="3">
        <v>10</v>
      </c>
      <c r="AN12" s="3">
        <v>1.5</v>
      </c>
      <c r="AO12" s="3">
        <v>0</v>
      </c>
      <c r="AP12" s="3">
        <v>1.5</v>
      </c>
      <c r="AQ12" s="3">
        <v>0</v>
      </c>
      <c r="AR12" s="3">
        <f t="shared" si="4"/>
        <v>0</v>
      </c>
      <c r="AU12" s="3">
        <v>0</v>
      </c>
      <c r="AV12" s="3">
        <v>10</v>
      </c>
      <c r="AW12" s="3">
        <v>4</v>
      </c>
      <c r="AX12" s="3">
        <v>0.5</v>
      </c>
      <c r="AY12" s="3">
        <v>4</v>
      </c>
      <c r="AZ12" s="3">
        <v>0</v>
      </c>
      <c r="BA12" s="3">
        <f t="shared" si="5"/>
        <v>0</v>
      </c>
      <c r="BD12" s="3">
        <v>0</v>
      </c>
      <c r="BE12" s="3">
        <v>10</v>
      </c>
      <c r="BF12" s="3">
        <v>0</v>
      </c>
      <c r="BG12" s="3">
        <v>250</v>
      </c>
      <c r="BH12" s="3">
        <v>250</v>
      </c>
      <c r="BI12" s="3">
        <v>10</v>
      </c>
      <c r="BJ12" s="3">
        <f t="shared" si="6"/>
        <v>10</v>
      </c>
      <c r="BM12" s="3">
        <v>0</v>
      </c>
      <c r="BN12" s="3">
        <v>10</v>
      </c>
      <c r="BO12" s="3">
        <v>2</v>
      </c>
      <c r="BP12" s="3">
        <v>10</v>
      </c>
      <c r="BQ12" s="3">
        <v>10</v>
      </c>
      <c r="BR12" s="3">
        <v>10</v>
      </c>
      <c r="BS12" s="3">
        <f t="shared" si="7"/>
        <v>10</v>
      </c>
      <c r="BW12" s="3">
        <v>0</v>
      </c>
      <c r="BX12" s="3">
        <v>10</v>
      </c>
      <c r="BY12" s="3">
        <v>0</v>
      </c>
      <c r="BZ12" s="3">
        <v>75</v>
      </c>
      <c r="CA12" s="3">
        <v>75</v>
      </c>
      <c r="CB12" s="3">
        <v>10</v>
      </c>
      <c r="CC12" s="3">
        <f t="shared" si="8"/>
        <v>10</v>
      </c>
      <c r="CF12" s="3">
        <v>0</v>
      </c>
      <c r="CG12" s="3">
        <v>10</v>
      </c>
      <c r="CH12" s="3">
        <v>0</v>
      </c>
      <c r="CI12" s="3">
        <v>2.5</v>
      </c>
      <c r="CJ12" s="3">
        <v>0.5</v>
      </c>
      <c r="CK12" s="3">
        <v>1.5</v>
      </c>
      <c r="CL12" s="3">
        <v>3.5</v>
      </c>
      <c r="CM12" s="3">
        <v>0</v>
      </c>
      <c r="CN12" s="3">
        <f t="shared" si="9"/>
        <v>0</v>
      </c>
      <c r="CQ12" s="3">
        <v>0</v>
      </c>
      <c r="CR12" s="3">
        <v>10</v>
      </c>
      <c r="CS12" s="3" t="s">
        <v>27</v>
      </c>
      <c r="CT12" s="3" t="s">
        <v>28</v>
      </c>
      <c r="CU12" s="3">
        <v>4400</v>
      </c>
      <c r="CV12" s="3">
        <v>0</v>
      </c>
      <c r="CW12" s="3">
        <v>0</v>
      </c>
    </row>
    <row r="13" spans="1:103" ht="66" x14ac:dyDescent="0.25">
      <c r="B13" s="3">
        <v>0</v>
      </c>
      <c r="C13" s="3">
        <v>10</v>
      </c>
      <c r="D13" s="3">
        <v>0</v>
      </c>
      <c r="E13" s="3">
        <v>5</v>
      </c>
      <c r="F13" s="3">
        <v>0</v>
      </c>
      <c r="G13" s="3">
        <v>0</v>
      </c>
      <c r="H13" s="3">
        <f>IF(F13&gt;E13, C13, IF(F13&lt;D13, B13, B13+(F13-D13)*C13/(E13-D13)))</f>
        <v>0</v>
      </c>
      <c r="K13" s="3">
        <v>0</v>
      </c>
      <c r="L13" s="3">
        <v>10</v>
      </c>
      <c r="M13" s="3">
        <v>0</v>
      </c>
      <c r="N13" s="3">
        <v>4</v>
      </c>
      <c r="O13" s="3">
        <v>0</v>
      </c>
      <c r="P13" s="3">
        <v>0</v>
      </c>
      <c r="Q13" s="3">
        <f>IF(O13&gt;N13, L13, IF(O13&lt;M13, K13, K13+(O13-M13)*L13/(N13-M13)))</f>
        <v>0</v>
      </c>
      <c r="T13" s="3">
        <v>0</v>
      </c>
      <c r="U13" s="3">
        <v>10</v>
      </c>
      <c r="V13" s="3">
        <v>1</v>
      </c>
      <c r="W13" s="3">
        <v>0</v>
      </c>
      <c r="X13" s="3">
        <v>0</v>
      </c>
      <c r="Y13" s="3">
        <v>10</v>
      </c>
      <c r="Z13" s="3">
        <f t="shared" si="11"/>
        <v>10</v>
      </c>
      <c r="AC13" s="3">
        <v>0</v>
      </c>
      <c r="AD13" s="3">
        <v>10</v>
      </c>
      <c r="AE13" s="3">
        <v>0</v>
      </c>
      <c r="AF13" s="3">
        <v>1</v>
      </c>
      <c r="AG13" s="3">
        <v>0</v>
      </c>
      <c r="AH13" s="3">
        <v>0</v>
      </c>
      <c r="AI13" s="3">
        <f>IF(AG13&gt;AF13, AD13, IF(AG13&lt;AE13, AC13, AC13+(AG13-AE13)*AD13/(AF13-AE13)))</f>
        <v>0</v>
      </c>
      <c r="AL13" s="3">
        <v>0</v>
      </c>
      <c r="AM13" s="3">
        <v>10</v>
      </c>
      <c r="AN13" s="3">
        <v>1.5</v>
      </c>
      <c r="AO13" s="3">
        <v>0</v>
      </c>
      <c r="AP13" s="3">
        <v>0</v>
      </c>
      <c r="AQ13" s="3">
        <v>10</v>
      </c>
      <c r="AR13" s="3">
        <f t="shared" si="4"/>
        <v>10</v>
      </c>
      <c r="AU13" s="3">
        <v>0</v>
      </c>
      <c r="AV13" s="3">
        <v>10</v>
      </c>
      <c r="AW13" s="3">
        <v>4</v>
      </c>
      <c r="AX13" s="3">
        <v>0.5</v>
      </c>
      <c r="AY13" s="3">
        <v>0.5</v>
      </c>
      <c r="AZ13" s="3">
        <v>10</v>
      </c>
      <c r="BA13" s="3">
        <f t="shared" si="5"/>
        <v>10</v>
      </c>
      <c r="BD13" s="3">
        <v>0</v>
      </c>
      <c r="BE13" s="3">
        <v>10</v>
      </c>
      <c r="BF13" s="3">
        <v>0</v>
      </c>
      <c r="BG13" s="3">
        <v>250</v>
      </c>
      <c r="BH13" s="3">
        <v>0</v>
      </c>
      <c r="BI13" s="3">
        <v>0</v>
      </c>
      <c r="BJ13" s="3">
        <f t="shared" si="6"/>
        <v>0</v>
      </c>
      <c r="BM13" s="3">
        <v>0</v>
      </c>
      <c r="BN13" s="3">
        <v>10</v>
      </c>
      <c r="BO13" s="3">
        <v>2</v>
      </c>
      <c r="BP13" s="3">
        <v>10</v>
      </c>
      <c r="BQ13" s="3">
        <v>0</v>
      </c>
      <c r="BR13" s="3">
        <v>0</v>
      </c>
      <c r="BS13" s="3">
        <f t="shared" si="7"/>
        <v>0</v>
      </c>
      <c r="BV13" s="5" t="s">
        <v>24</v>
      </c>
      <c r="BW13" s="3">
        <v>0</v>
      </c>
      <c r="BX13" s="3">
        <v>10</v>
      </c>
      <c r="BY13" s="3">
        <v>0</v>
      </c>
      <c r="BZ13" s="3">
        <v>90</v>
      </c>
      <c r="CA13" s="3">
        <f>90/11*0</f>
        <v>0</v>
      </c>
      <c r="CB13" s="3">
        <v>0</v>
      </c>
      <c r="CC13" s="3">
        <f>IF(CA13&gt;BZ13, BX13, IF(CA13&lt;BY13, BW13, BW13+(CA13-BY13)*BX13/(BZ13-BY13)))</f>
        <v>0</v>
      </c>
      <c r="CE13" s="5" t="s">
        <v>25</v>
      </c>
      <c r="CF13" s="3">
        <v>0</v>
      </c>
      <c r="CG13" s="3">
        <v>10</v>
      </c>
      <c r="CH13" s="3">
        <v>0</v>
      </c>
      <c r="CI13" s="3">
        <v>3.5</v>
      </c>
      <c r="CJ13" s="3">
        <v>0.5</v>
      </c>
      <c r="CK13" s="3">
        <v>2</v>
      </c>
      <c r="CL13" s="3">
        <v>0</v>
      </c>
      <c r="CM13" s="3">
        <v>2.5</v>
      </c>
      <c r="CN13" s="3">
        <f>IF(CL13&gt;=CI13,0,IF(AND(CL13&lt;CI13,CL13&gt;CK13),0+(CL13-CI13)*10/(CK13-CI13),IF(AND(CL13&lt;=CK13,CL13&gt;=CJ13),10, IF(CL13&lt;0.125, 2.5, 0+((CL13-0)*10/(0.5-0))))))</f>
        <v>2.5</v>
      </c>
      <c r="CQ13" s="3">
        <v>0</v>
      </c>
      <c r="CR13" s="3">
        <v>10</v>
      </c>
      <c r="CS13" s="3" t="s">
        <v>27</v>
      </c>
      <c r="CT13" s="3" t="s">
        <v>28</v>
      </c>
      <c r="CU13" s="3">
        <v>400</v>
      </c>
      <c r="CV13" s="3">
        <v>10</v>
      </c>
      <c r="CW13" s="3">
        <v>10</v>
      </c>
    </row>
    <row r="14" spans="1:103" x14ac:dyDescent="0.25">
      <c r="B14" s="3">
        <v>0</v>
      </c>
      <c r="C14" s="3">
        <v>10</v>
      </c>
      <c r="D14" s="3">
        <v>0</v>
      </c>
      <c r="E14" s="3">
        <v>5</v>
      </c>
      <c r="F14" s="3">
        <v>1</v>
      </c>
      <c r="G14" s="3">
        <v>2</v>
      </c>
      <c r="H14" s="3">
        <f t="shared" si="1"/>
        <v>2</v>
      </c>
      <c r="K14" s="3">
        <v>0</v>
      </c>
      <c r="L14" s="3">
        <v>10</v>
      </c>
      <c r="M14" s="3">
        <v>0</v>
      </c>
      <c r="N14" s="3">
        <v>4</v>
      </c>
      <c r="O14" s="3">
        <v>1</v>
      </c>
      <c r="P14" s="3">
        <v>2.5</v>
      </c>
      <c r="Q14" s="3">
        <f t="shared" si="2"/>
        <v>2.5</v>
      </c>
      <c r="T14" s="3">
        <v>0</v>
      </c>
      <c r="U14" s="3">
        <v>10</v>
      </c>
      <c r="V14" s="3">
        <v>1</v>
      </c>
      <c r="W14" s="3">
        <v>0</v>
      </c>
      <c r="X14" s="3">
        <v>0.2</v>
      </c>
      <c r="Y14" s="3">
        <v>8</v>
      </c>
      <c r="Z14" s="3">
        <f t="shared" si="11"/>
        <v>8</v>
      </c>
      <c r="AC14" s="3">
        <v>0</v>
      </c>
      <c r="AD14" s="3">
        <v>10</v>
      </c>
      <c r="AE14" s="3">
        <v>0</v>
      </c>
      <c r="AF14" s="3">
        <v>1</v>
      </c>
      <c r="AG14" s="3">
        <v>0.2</v>
      </c>
      <c r="AH14" s="3">
        <v>2</v>
      </c>
      <c r="AI14" s="3">
        <f t="shared" si="3"/>
        <v>2</v>
      </c>
      <c r="AL14" s="3">
        <v>0</v>
      </c>
      <c r="AM14" s="3">
        <v>10</v>
      </c>
      <c r="AN14" s="3">
        <v>1.5</v>
      </c>
      <c r="AO14" s="3">
        <v>0</v>
      </c>
      <c r="AP14" s="3">
        <v>0.15</v>
      </c>
      <c r="AQ14" s="3">
        <v>9</v>
      </c>
      <c r="AR14" s="3">
        <f t="shared" si="4"/>
        <v>9</v>
      </c>
      <c r="AU14" s="3">
        <v>0</v>
      </c>
      <c r="AV14" s="3">
        <v>10</v>
      </c>
      <c r="AW14" s="3">
        <v>4</v>
      </c>
      <c r="AX14" s="3">
        <v>0.5</v>
      </c>
      <c r="AY14" s="3">
        <v>0.85</v>
      </c>
      <c r="AZ14" s="3">
        <v>9</v>
      </c>
      <c r="BA14" s="3">
        <f t="shared" si="5"/>
        <v>9</v>
      </c>
      <c r="BD14" s="3">
        <v>0</v>
      </c>
      <c r="BE14" s="3">
        <v>10</v>
      </c>
      <c r="BF14" s="3">
        <v>0</v>
      </c>
      <c r="BG14" s="3">
        <v>250</v>
      </c>
      <c r="BH14" s="3">
        <v>25</v>
      </c>
      <c r="BI14" s="3">
        <v>1</v>
      </c>
      <c r="BJ14" s="3">
        <f t="shared" si="6"/>
        <v>1</v>
      </c>
      <c r="BM14" s="3">
        <v>0</v>
      </c>
      <c r="BN14" s="3">
        <v>10</v>
      </c>
      <c r="BO14" s="3">
        <v>2</v>
      </c>
      <c r="BP14" s="3">
        <v>10</v>
      </c>
      <c r="BQ14" s="3">
        <v>1</v>
      </c>
      <c r="BR14" s="3">
        <v>0</v>
      </c>
      <c r="BS14" s="3">
        <f t="shared" si="7"/>
        <v>0</v>
      </c>
      <c r="BW14" s="3">
        <v>0</v>
      </c>
      <c r="BX14" s="3">
        <v>10</v>
      </c>
      <c r="BY14" s="3">
        <v>0</v>
      </c>
      <c r="BZ14" s="3">
        <v>90</v>
      </c>
      <c r="CA14" s="3">
        <v>9</v>
      </c>
      <c r="CB14" s="3">
        <v>1</v>
      </c>
      <c r="CC14" s="3">
        <f t="shared" si="8"/>
        <v>1</v>
      </c>
      <c r="CF14" s="3">
        <v>0</v>
      </c>
      <c r="CG14" s="3">
        <v>10</v>
      </c>
      <c r="CH14" s="3">
        <v>0</v>
      </c>
      <c r="CI14" s="3">
        <v>3.5</v>
      </c>
      <c r="CJ14" s="3">
        <v>0.5</v>
      </c>
      <c r="CK14" s="3">
        <v>2</v>
      </c>
      <c r="CL14" s="3">
        <v>0.1</v>
      </c>
      <c r="CM14" s="3">
        <v>2.5</v>
      </c>
      <c r="CN14" s="3">
        <f t="shared" si="9"/>
        <v>2.5</v>
      </c>
      <c r="CQ14" s="3">
        <v>0</v>
      </c>
      <c r="CR14" s="3">
        <v>10</v>
      </c>
      <c r="CS14" s="3" t="s">
        <v>27</v>
      </c>
      <c r="CT14" s="3" t="s">
        <v>28</v>
      </c>
      <c r="CU14" s="3">
        <v>800</v>
      </c>
      <c r="CV14" s="3">
        <v>9</v>
      </c>
      <c r="CW14" s="3">
        <v>9</v>
      </c>
    </row>
    <row r="15" spans="1:103" x14ac:dyDescent="0.25">
      <c r="B15" s="3">
        <v>0</v>
      </c>
      <c r="C15" s="3">
        <v>10</v>
      </c>
      <c r="D15" s="3">
        <v>0</v>
      </c>
      <c r="E15" s="3">
        <v>5</v>
      </c>
      <c r="F15" s="3">
        <v>2</v>
      </c>
      <c r="G15" s="3">
        <v>4</v>
      </c>
      <c r="H15" s="3">
        <f t="shared" si="1"/>
        <v>4</v>
      </c>
      <c r="K15" s="3">
        <v>0</v>
      </c>
      <c r="L15" s="3">
        <v>10</v>
      </c>
      <c r="M15" s="3">
        <v>0</v>
      </c>
      <c r="N15" s="3">
        <v>4</v>
      </c>
      <c r="O15" s="3">
        <v>2</v>
      </c>
      <c r="P15" s="3">
        <v>5</v>
      </c>
      <c r="Q15" s="3">
        <f t="shared" si="2"/>
        <v>5</v>
      </c>
      <c r="T15" s="3">
        <v>0</v>
      </c>
      <c r="U15" s="3">
        <v>10</v>
      </c>
      <c r="V15" s="3">
        <v>1</v>
      </c>
      <c r="W15" s="3">
        <v>0</v>
      </c>
      <c r="X15" s="3">
        <v>0.4</v>
      </c>
      <c r="Y15" s="3">
        <v>6</v>
      </c>
      <c r="Z15" s="3">
        <f t="shared" si="11"/>
        <v>6</v>
      </c>
      <c r="AC15" s="3">
        <v>0</v>
      </c>
      <c r="AD15" s="3">
        <v>10</v>
      </c>
      <c r="AE15" s="3">
        <v>0</v>
      </c>
      <c r="AF15" s="3">
        <v>1</v>
      </c>
      <c r="AG15" s="3">
        <v>0.4</v>
      </c>
      <c r="AH15" s="3">
        <v>4</v>
      </c>
      <c r="AI15" s="3">
        <f t="shared" si="3"/>
        <v>4</v>
      </c>
      <c r="AL15" s="3">
        <v>0</v>
      </c>
      <c r="AM15" s="3">
        <v>10</v>
      </c>
      <c r="AN15" s="3">
        <v>1.5</v>
      </c>
      <c r="AO15" s="3">
        <v>0</v>
      </c>
      <c r="AP15" s="3">
        <v>0.3</v>
      </c>
      <c r="AQ15" s="3">
        <v>8</v>
      </c>
      <c r="AR15" s="3">
        <f t="shared" si="4"/>
        <v>8</v>
      </c>
      <c r="AU15" s="3">
        <v>0</v>
      </c>
      <c r="AV15" s="3">
        <v>10</v>
      </c>
      <c r="AW15" s="3">
        <v>4</v>
      </c>
      <c r="AX15" s="3">
        <v>0.5</v>
      </c>
      <c r="AY15" s="3">
        <v>1.2</v>
      </c>
      <c r="AZ15" s="3">
        <v>8</v>
      </c>
      <c r="BA15" s="3">
        <f t="shared" si="5"/>
        <v>8</v>
      </c>
      <c r="BD15" s="3">
        <v>0</v>
      </c>
      <c r="BE15" s="3">
        <v>10</v>
      </c>
      <c r="BF15" s="3">
        <v>0</v>
      </c>
      <c r="BG15" s="3">
        <v>250</v>
      </c>
      <c r="BH15" s="3">
        <v>50</v>
      </c>
      <c r="BI15" s="3">
        <v>2</v>
      </c>
      <c r="BJ15" s="3">
        <f t="shared" si="6"/>
        <v>2</v>
      </c>
      <c r="BM15" s="3">
        <v>0</v>
      </c>
      <c r="BN15" s="3">
        <v>10</v>
      </c>
      <c r="BO15" s="3">
        <v>2</v>
      </c>
      <c r="BP15" s="3">
        <v>10</v>
      </c>
      <c r="BQ15" s="3">
        <v>2</v>
      </c>
      <c r="BR15" s="3">
        <v>0</v>
      </c>
      <c r="BS15" s="3">
        <f t="shared" si="7"/>
        <v>0</v>
      </c>
      <c r="BW15" s="3">
        <v>0</v>
      </c>
      <c r="BX15" s="3">
        <v>10</v>
      </c>
      <c r="BY15" s="3">
        <v>0</v>
      </c>
      <c r="BZ15" s="3">
        <v>90</v>
      </c>
      <c r="CA15" s="3">
        <v>18</v>
      </c>
      <c r="CB15" s="3">
        <v>2</v>
      </c>
      <c r="CC15" s="3">
        <f t="shared" si="8"/>
        <v>2</v>
      </c>
      <c r="CF15" s="3">
        <v>0</v>
      </c>
      <c r="CG15" s="3">
        <v>10</v>
      </c>
      <c r="CH15" s="3">
        <v>0</v>
      </c>
      <c r="CI15" s="3">
        <v>3.5</v>
      </c>
      <c r="CJ15" s="3">
        <v>0.5</v>
      </c>
      <c r="CK15" s="3">
        <v>2</v>
      </c>
      <c r="CL15" s="3">
        <v>0.4</v>
      </c>
      <c r="CM15" s="3">
        <v>8</v>
      </c>
      <c r="CN15" s="3">
        <f t="shared" si="9"/>
        <v>8</v>
      </c>
      <c r="CQ15" s="3">
        <v>0</v>
      </c>
      <c r="CR15" s="3">
        <v>10</v>
      </c>
      <c r="CS15" s="3" t="s">
        <v>27</v>
      </c>
      <c r="CT15" s="3" t="s">
        <v>28</v>
      </c>
      <c r="CU15" s="3">
        <v>1200</v>
      </c>
      <c r="CV15" s="3">
        <v>8</v>
      </c>
      <c r="CW15" s="3">
        <v>8</v>
      </c>
    </row>
    <row r="16" spans="1:103" x14ac:dyDescent="0.25">
      <c r="B16" s="3">
        <v>0</v>
      </c>
      <c r="C16" s="3">
        <v>10</v>
      </c>
      <c r="D16" s="3">
        <v>0</v>
      </c>
      <c r="E16" s="3">
        <v>5</v>
      </c>
      <c r="F16" s="3">
        <v>3</v>
      </c>
      <c r="G16" s="3">
        <v>6</v>
      </c>
      <c r="H16" s="3">
        <f t="shared" si="1"/>
        <v>6</v>
      </c>
      <c r="K16" s="3">
        <v>0</v>
      </c>
      <c r="L16" s="3">
        <v>10</v>
      </c>
      <c r="M16" s="3">
        <v>0</v>
      </c>
      <c r="N16" s="3">
        <v>4</v>
      </c>
      <c r="O16" s="3">
        <v>3</v>
      </c>
      <c r="P16" s="3">
        <v>7.5</v>
      </c>
      <c r="Q16" s="3">
        <f t="shared" si="2"/>
        <v>7.5</v>
      </c>
      <c r="T16" s="3">
        <v>0</v>
      </c>
      <c r="U16" s="3">
        <v>10</v>
      </c>
      <c r="V16" s="3">
        <v>1</v>
      </c>
      <c r="W16" s="3">
        <v>0</v>
      </c>
      <c r="X16" s="3">
        <v>0.6</v>
      </c>
      <c r="Y16" s="3">
        <v>4</v>
      </c>
      <c r="Z16" s="3">
        <f t="shared" si="11"/>
        <v>4</v>
      </c>
      <c r="AC16" s="3">
        <v>0</v>
      </c>
      <c r="AD16" s="3">
        <v>10</v>
      </c>
      <c r="AE16" s="3">
        <v>0</v>
      </c>
      <c r="AF16" s="3">
        <v>1</v>
      </c>
      <c r="AG16" s="3">
        <v>0.6</v>
      </c>
      <c r="AH16" s="3">
        <v>6</v>
      </c>
      <c r="AI16" s="3">
        <f t="shared" si="3"/>
        <v>6</v>
      </c>
      <c r="AL16" s="3">
        <v>0</v>
      </c>
      <c r="AM16" s="3">
        <v>10</v>
      </c>
      <c r="AN16" s="3">
        <v>1.5</v>
      </c>
      <c r="AO16" s="3">
        <v>0</v>
      </c>
      <c r="AP16" s="3">
        <v>0.45</v>
      </c>
      <c r="AQ16" s="3">
        <v>7</v>
      </c>
      <c r="AR16" s="3">
        <f>IF(AP16&gt;AN16, AL16, IF(AP16&lt;AO16, AM16, AL16+(AP16-AN16)*AM16/(AO16-AN16)))</f>
        <v>7</v>
      </c>
      <c r="AU16" s="3">
        <v>0</v>
      </c>
      <c r="AV16" s="3">
        <v>10</v>
      </c>
      <c r="AW16" s="3">
        <v>4</v>
      </c>
      <c r="AX16" s="3">
        <v>0.5</v>
      </c>
      <c r="AY16" s="3">
        <v>1.55</v>
      </c>
      <c r="AZ16" s="3">
        <v>7</v>
      </c>
      <c r="BA16" s="3">
        <f>IF(AY16&gt;AW16, AU16, IF(AY16&lt;AX16, AV16, AU16+(AY16-AW16)*AV16/(AX16-AW16)))</f>
        <v>7</v>
      </c>
      <c r="BD16" s="3">
        <v>0</v>
      </c>
      <c r="BE16" s="3">
        <v>10</v>
      </c>
      <c r="BF16" s="3">
        <v>0</v>
      </c>
      <c r="BG16" s="3">
        <v>250</v>
      </c>
      <c r="BH16" s="3">
        <v>75</v>
      </c>
      <c r="BI16" s="3">
        <v>3</v>
      </c>
      <c r="BJ16" s="3">
        <f>IF(BH16&gt;BG16, BE16, IF(BH16&lt;BF16, BD16, BD16+(BH16-BF16)*BE16/(BG16-BF16)))</f>
        <v>3</v>
      </c>
      <c r="BM16" s="3">
        <v>0</v>
      </c>
      <c r="BN16" s="3">
        <v>10</v>
      </c>
      <c r="BO16" s="3">
        <v>2</v>
      </c>
      <c r="BP16" s="3">
        <v>10</v>
      </c>
      <c r="BQ16" s="3">
        <v>3</v>
      </c>
      <c r="BR16" s="3">
        <v>1.25</v>
      </c>
      <c r="BS16" s="3">
        <f>IF(BQ16&gt;BP16, BN16, IF(BQ16&lt;BO16, BM16, BM16+(BQ16-BO16)*BN16/(BP16-BO16)))</f>
        <v>1.25</v>
      </c>
      <c r="BW16" s="3">
        <v>0</v>
      </c>
      <c r="BX16" s="3">
        <v>10</v>
      </c>
      <c r="BY16" s="3">
        <v>0</v>
      </c>
      <c r="BZ16" s="3">
        <v>90</v>
      </c>
      <c r="CA16" s="3">
        <v>27</v>
      </c>
      <c r="CB16" s="3">
        <v>3</v>
      </c>
      <c r="CC16" s="3">
        <f>IF(CA16&gt;BZ16, BX16, IF(CA16&lt;BY16, BW16, BW16+(CA16-BY16)*BX16/(BZ16-BY16)))</f>
        <v>3</v>
      </c>
      <c r="CF16" s="3">
        <v>0</v>
      </c>
      <c r="CG16" s="3">
        <v>10</v>
      </c>
      <c r="CH16" s="3">
        <v>0</v>
      </c>
      <c r="CI16" s="3">
        <v>3.5</v>
      </c>
      <c r="CJ16" s="3">
        <v>0.5</v>
      </c>
      <c r="CK16" s="3">
        <v>2</v>
      </c>
      <c r="CL16" s="3">
        <v>0.6</v>
      </c>
      <c r="CM16" s="3">
        <v>10</v>
      </c>
      <c r="CN16" s="3">
        <f t="shared" si="9"/>
        <v>10</v>
      </c>
      <c r="CQ16" s="3">
        <v>0</v>
      </c>
      <c r="CR16" s="3">
        <v>10</v>
      </c>
      <c r="CS16" s="3" t="s">
        <v>27</v>
      </c>
      <c r="CT16" s="3" t="s">
        <v>28</v>
      </c>
      <c r="CU16" s="3">
        <v>1600</v>
      </c>
      <c r="CV16" s="3">
        <v>7</v>
      </c>
      <c r="CW16" s="3">
        <v>7</v>
      </c>
    </row>
    <row r="17" spans="2:101" x14ac:dyDescent="0.25">
      <c r="B17" s="3">
        <v>0</v>
      </c>
      <c r="C17" s="3">
        <v>10</v>
      </c>
      <c r="D17" s="3">
        <v>0</v>
      </c>
      <c r="E17" s="3">
        <v>5</v>
      </c>
      <c r="F17" s="3">
        <v>4</v>
      </c>
      <c r="G17" s="3">
        <v>8</v>
      </c>
      <c r="H17" s="3">
        <f t="shared" si="1"/>
        <v>8</v>
      </c>
      <c r="K17" s="3">
        <v>0</v>
      </c>
      <c r="L17" s="3">
        <v>10</v>
      </c>
      <c r="M17" s="3">
        <v>0</v>
      </c>
      <c r="N17" s="3">
        <v>4</v>
      </c>
      <c r="O17" s="3">
        <v>4</v>
      </c>
      <c r="P17" s="3">
        <v>10</v>
      </c>
      <c r="Q17" s="3">
        <f t="shared" si="2"/>
        <v>10</v>
      </c>
      <c r="T17" s="3">
        <v>0</v>
      </c>
      <c r="U17" s="3">
        <v>10</v>
      </c>
      <c r="V17" s="3">
        <v>1</v>
      </c>
      <c r="W17" s="3">
        <v>0</v>
      </c>
      <c r="X17" s="3">
        <v>0.8</v>
      </c>
      <c r="Y17" s="3">
        <v>2</v>
      </c>
      <c r="Z17" s="3">
        <f t="shared" si="11"/>
        <v>1.9999999999999996</v>
      </c>
      <c r="AC17" s="3">
        <v>0</v>
      </c>
      <c r="AD17" s="3">
        <v>10</v>
      </c>
      <c r="AE17" s="3">
        <v>0</v>
      </c>
      <c r="AF17" s="3">
        <v>1</v>
      </c>
      <c r="AG17" s="3">
        <v>0.8</v>
      </c>
      <c r="AH17" s="3">
        <v>8</v>
      </c>
      <c r="AI17" s="3">
        <f t="shared" si="3"/>
        <v>8</v>
      </c>
      <c r="AL17" s="3">
        <v>0</v>
      </c>
      <c r="AM17" s="3">
        <v>10</v>
      </c>
      <c r="AN17" s="3">
        <v>1.5</v>
      </c>
      <c r="AO17" s="3">
        <v>0</v>
      </c>
      <c r="AP17" s="3">
        <v>0.6</v>
      </c>
      <c r="AQ17" s="3">
        <v>6</v>
      </c>
      <c r="AR17" s="3">
        <f t="shared" si="4"/>
        <v>6</v>
      </c>
      <c r="AU17" s="3">
        <v>0</v>
      </c>
      <c r="AV17" s="3">
        <v>10</v>
      </c>
      <c r="AW17" s="3">
        <v>4</v>
      </c>
      <c r="AX17" s="3">
        <v>0.5</v>
      </c>
      <c r="AY17" s="3">
        <v>1.9</v>
      </c>
      <c r="AZ17" s="3">
        <v>6</v>
      </c>
      <c r="BA17" s="3">
        <f t="shared" si="5"/>
        <v>6</v>
      </c>
      <c r="BD17" s="3">
        <v>0</v>
      </c>
      <c r="BE17" s="3">
        <v>10</v>
      </c>
      <c r="BF17" s="3">
        <v>0</v>
      </c>
      <c r="BG17" s="3">
        <v>250</v>
      </c>
      <c r="BH17" s="3">
        <v>100</v>
      </c>
      <c r="BI17" s="3">
        <v>4</v>
      </c>
      <c r="BJ17" s="3">
        <f t="shared" si="6"/>
        <v>4</v>
      </c>
      <c r="BM17" s="3">
        <v>0</v>
      </c>
      <c r="BN17" s="3">
        <v>10</v>
      </c>
      <c r="BO17" s="3">
        <v>2</v>
      </c>
      <c r="BP17" s="3">
        <v>10</v>
      </c>
      <c r="BQ17" s="3">
        <v>4</v>
      </c>
      <c r="BR17" s="3">
        <v>2.5</v>
      </c>
      <c r="BS17" s="3">
        <f t="shared" si="7"/>
        <v>2.5</v>
      </c>
      <c r="BW17" s="3">
        <v>0</v>
      </c>
      <c r="BX17" s="3">
        <v>10</v>
      </c>
      <c r="BY17" s="3">
        <v>0</v>
      </c>
      <c r="BZ17" s="3">
        <v>90</v>
      </c>
      <c r="CA17" s="3">
        <v>36</v>
      </c>
      <c r="CB17" s="3">
        <v>4</v>
      </c>
      <c r="CC17" s="3">
        <f t="shared" si="8"/>
        <v>4</v>
      </c>
      <c r="CF17" s="3">
        <v>0</v>
      </c>
      <c r="CG17" s="3">
        <v>10</v>
      </c>
      <c r="CH17" s="3">
        <v>0</v>
      </c>
      <c r="CI17" s="3">
        <v>3.5</v>
      </c>
      <c r="CJ17" s="3">
        <v>0.5</v>
      </c>
      <c r="CK17" s="3">
        <v>2</v>
      </c>
      <c r="CL17" s="3">
        <v>0.8</v>
      </c>
      <c r="CM17" s="3">
        <v>10</v>
      </c>
      <c r="CN17" s="3">
        <f t="shared" si="9"/>
        <v>10</v>
      </c>
      <c r="CQ17" s="3">
        <v>0</v>
      </c>
      <c r="CR17" s="3">
        <v>10</v>
      </c>
      <c r="CS17" s="3" t="s">
        <v>27</v>
      </c>
      <c r="CT17" s="3" t="s">
        <v>28</v>
      </c>
      <c r="CU17" s="3">
        <v>2000</v>
      </c>
      <c r="CV17" s="3">
        <v>6</v>
      </c>
      <c r="CW17" s="3">
        <v>6</v>
      </c>
    </row>
    <row r="18" spans="2:101" x14ac:dyDescent="0.25">
      <c r="B18" s="3">
        <v>0</v>
      </c>
      <c r="C18" s="3">
        <v>10</v>
      </c>
      <c r="D18" s="3">
        <v>0</v>
      </c>
      <c r="E18" s="3">
        <v>5</v>
      </c>
      <c r="F18" s="3">
        <v>5</v>
      </c>
      <c r="G18" s="3">
        <v>10</v>
      </c>
      <c r="H18" s="3">
        <f t="shared" si="1"/>
        <v>10</v>
      </c>
      <c r="K18" s="3">
        <v>0</v>
      </c>
      <c r="L18" s="3">
        <v>10</v>
      </c>
      <c r="M18" s="3">
        <v>0</v>
      </c>
      <c r="N18" s="3">
        <v>4</v>
      </c>
      <c r="O18" s="3">
        <v>5</v>
      </c>
      <c r="P18" s="3">
        <v>10</v>
      </c>
      <c r="Q18" s="3">
        <f t="shared" si="2"/>
        <v>10</v>
      </c>
      <c r="T18" s="3">
        <v>0</v>
      </c>
      <c r="U18" s="3">
        <v>10</v>
      </c>
      <c r="V18" s="3">
        <v>1</v>
      </c>
      <c r="W18" s="3">
        <v>0</v>
      </c>
      <c r="X18" s="3">
        <v>1</v>
      </c>
      <c r="Y18" s="3">
        <v>0</v>
      </c>
      <c r="Z18" s="3">
        <f t="shared" si="11"/>
        <v>0</v>
      </c>
      <c r="AC18" s="3">
        <v>0</v>
      </c>
      <c r="AD18" s="3">
        <v>10</v>
      </c>
      <c r="AE18" s="3">
        <v>0</v>
      </c>
      <c r="AF18" s="3">
        <v>1</v>
      </c>
      <c r="AG18" s="3">
        <v>1</v>
      </c>
      <c r="AH18" s="3">
        <v>10</v>
      </c>
      <c r="AI18" s="3">
        <f t="shared" si="3"/>
        <v>10</v>
      </c>
      <c r="AL18" s="3">
        <v>0</v>
      </c>
      <c r="AM18" s="3">
        <v>10</v>
      </c>
      <c r="AN18" s="3">
        <v>1.5</v>
      </c>
      <c r="AO18" s="3">
        <v>0</v>
      </c>
      <c r="AP18" s="3">
        <v>0.75</v>
      </c>
      <c r="AQ18" s="3">
        <v>5</v>
      </c>
      <c r="AR18" s="3">
        <f t="shared" si="4"/>
        <v>5</v>
      </c>
      <c r="AU18" s="3">
        <v>0</v>
      </c>
      <c r="AV18" s="3">
        <v>10</v>
      </c>
      <c r="AW18" s="3">
        <v>4</v>
      </c>
      <c r="AX18" s="3">
        <v>0.5</v>
      </c>
      <c r="AY18" s="3">
        <v>2.25</v>
      </c>
      <c r="AZ18" s="3">
        <v>5</v>
      </c>
      <c r="BA18" s="3">
        <f t="shared" si="5"/>
        <v>5</v>
      </c>
      <c r="BD18" s="3">
        <v>0</v>
      </c>
      <c r="BE18" s="3">
        <v>10</v>
      </c>
      <c r="BF18" s="3">
        <v>0</v>
      </c>
      <c r="BG18" s="3">
        <v>250</v>
      </c>
      <c r="BH18" s="3">
        <v>125</v>
      </c>
      <c r="BI18" s="3">
        <v>5</v>
      </c>
      <c r="BJ18" s="3">
        <f t="shared" si="6"/>
        <v>5</v>
      </c>
      <c r="BM18" s="3">
        <v>0</v>
      </c>
      <c r="BN18" s="3">
        <v>10</v>
      </c>
      <c r="BO18" s="3">
        <v>2</v>
      </c>
      <c r="BP18" s="3">
        <v>10</v>
      </c>
      <c r="BQ18" s="3">
        <v>5</v>
      </c>
      <c r="BR18" s="3">
        <v>3.75</v>
      </c>
      <c r="BS18" s="3">
        <f t="shared" si="7"/>
        <v>3.75</v>
      </c>
      <c r="BW18" s="3">
        <v>0</v>
      </c>
      <c r="BX18" s="3">
        <v>10</v>
      </c>
      <c r="BY18" s="3">
        <v>0</v>
      </c>
      <c r="BZ18" s="3">
        <v>90</v>
      </c>
      <c r="CA18" s="3">
        <v>45</v>
      </c>
      <c r="CB18" s="3">
        <v>5</v>
      </c>
      <c r="CC18" s="3">
        <f t="shared" si="8"/>
        <v>5</v>
      </c>
      <c r="CF18" s="3">
        <v>0</v>
      </c>
      <c r="CG18" s="3">
        <v>10</v>
      </c>
      <c r="CH18" s="3">
        <v>0</v>
      </c>
      <c r="CI18" s="3">
        <v>3.5</v>
      </c>
      <c r="CJ18" s="3">
        <v>0.5</v>
      </c>
      <c r="CK18" s="3">
        <v>2</v>
      </c>
      <c r="CL18" s="3">
        <v>1</v>
      </c>
      <c r="CM18" s="3">
        <v>10</v>
      </c>
      <c r="CN18" s="3">
        <f t="shared" si="9"/>
        <v>10</v>
      </c>
      <c r="CQ18" s="3">
        <v>0</v>
      </c>
      <c r="CR18" s="3">
        <v>10</v>
      </c>
      <c r="CS18" s="3" t="s">
        <v>27</v>
      </c>
      <c r="CT18" s="3" t="s">
        <v>28</v>
      </c>
      <c r="CU18" s="3">
        <v>2400</v>
      </c>
      <c r="CV18" s="3">
        <v>5</v>
      </c>
      <c r="CW18" s="3">
        <v>5</v>
      </c>
    </row>
    <row r="19" spans="2:101" x14ac:dyDescent="0.25">
      <c r="B19" s="3">
        <v>0</v>
      </c>
      <c r="C19" s="3">
        <v>10</v>
      </c>
      <c r="D19" s="3">
        <v>0</v>
      </c>
      <c r="E19" s="3">
        <v>5</v>
      </c>
      <c r="F19" s="3">
        <v>6</v>
      </c>
      <c r="G19" s="3">
        <v>10</v>
      </c>
      <c r="H19" s="3">
        <f t="shared" si="1"/>
        <v>10</v>
      </c>
      <c r="K19" s="3">
        <v>0</v>
      </c>
      <c r="L19" s="3">
        <v>10</v>
      </c>
      <c r="M19" s="3">
        <v>0</v>
      </c>
      <c r="N19" s="3">
        <v>4</v>
      </c>
      <c r="O19" s="3">
        <v>6</v>
      </c>
      <c r="P19" s="3">
        <v>10</v>
      </c>
      <c r="Q19" s="3">
        <f t="shared" si="2"/>
        <v>10</v>
      </c>
      <c r="T19" s="3">
        <v>0</v>
      </c>
      <c r="U19" s="3">
        <v>10</v>
      </c>
      <c r="V19" s="3">
        <v>1</v>
      </c>
      <c r="W19" s="3">
        <v>0</v>
      </c>
      <c r="X19" s="3">
        <v>2</v>
      </c>
      <c r="Y19" s="3">
        <v>0</v>
      </c>
      <c r="Z19" s="3">
        <f t="shared" si="11"/>
        <v>0</v>
      </c>
      <c r="AC19" s="3">
        <v>0</v>
      </c>
      <c r="AD19" s="3">
        <v>10</v>
      </c>
      <c r="AE19" s="3">
        <v>0</v>
      </c>
      <c r="AF19" s="3">
        <v>1</v>
      </c>
      <c r="AG19" s="3">
        <v>2</v>
      </c>
      <c r="AH19" s="3">
        <v>10</v>
      </c>
      <c r="AI19" s="3">
        <f t="shared" si="3"/>
        <v>10</v>
      </c>
      <c r="AL19" s="3">
        <v>0</v>
      </c>
      <c r="AM19" s="3">
        <v>10</v>
      </c>
      <c r="AN19" s="3">
        <v>1.5</v>
      </c>
      <c r="AO19" s="3">
        <v>0</v>
      </c>
      <c r="AP19" s="3">
        <v>0.9</v>
      </c>
      <c r="AQ19" s="3">
        <v>4</v>
      </c>
      <c r="AR19" s="3">
        <f t="shared" si="4"/>
        <v>4</v>
      </c>
      <c r="AU19" s="3">
        <v>0</v>
      </c>
      <c r="AV19" s="3">
        <v>10</v>
      </c>
      <c r="AW19" s="3">
        <v>4</v>
      </c>
      <c r="AX19" s="3">
        <v>0.5</v>
      </c>
      <c r="AY19" s="3">
        <v>2.6</v>
      </c>
      <c r="AZ19" s="3">
        <v>4</v>
      </c>
      <c r="BA19" s="3">
        <f t="shared" si="5"/>
        <v>4</v>
      </c>
      <c r="BD19" s="3">
        <v>0</v>
      </c>
      <c r="BE19" s="3">
        <v>10</v>
      </c>
      <c r="BF19" s="3">
        <v>0</v>
      </c>
      <c r="BG19" s="3">
        <v>250</v>
      </c>
      <c r="BH19" s="3">
        <v>150</v>
      </c>
      <c r="BI19" s="3">
        <v>6</v>
      </c>
      <c r="BJ19" s="3">
        <f t="shared" si="6"/>
        <v>6</v>
      </c>
      <c r="BM19" s="3">
        <v>0</v>
      </c>
      <c r="BN19" s="3">
        <v>10</v>
      </c>
      <c r="BO19" s="3">
        <v>2</v>
      </c>
      <c r="BP19" s="3">
        <v>10</v>
      </c>
      <c r="BQ19" s="3">
        <v>6</v>
      </c>
      <c r="BR19" s="3">
        <v>5</v>
      </c>
      <c r="BS19" s="3">
        <f t="shared" si="7"/>
        <v>5</v>
      </c>
      <c r="BW19" s="3">
        <v>0</v>
      </c>
      <c r="BX19" s="3">
        <v>10</v>
      </c>
      <c r="BY19" s="3">
        <v>0</v>
      </c>
      <c r="BZ19" s="3">
        <v>90</v>
      </c>
      <c r="CA19" s="3">
        <v>54</v>
      </c>
      <c r="CB19" s="3">
        <v>6</v>
      </c>
      <c r="CC19" s="3">
        <f t="shared" si="8"/>
        <v>6</v>
      </c>
      <c r="CF19" s="3">
        <v>0</v>
      </c>
      <c r="CG19" s="3">
        <v>10</v>
      </c>
      <c r="CH19" s="3">
        <v>0</v>
      </c>
      <c r="CI19" s="3">
        <v>3.5</v>
      </c>
      <c r="CJ19" s="3">
        <v>0.5</v>
      </c>
      <c r="CK19" s="3">
        <v>2</v>
      </c>
      <c r="CL19" s="3">
        <v>1.5</v>
      </c>
      <c r="CM19" s="3">
        <v>10</v>
      </c>
      <c r="CN19" s="3">
        <f t="shared" si="9"/>
        <v>10</v>
      </c>
      <c r="CQ19" s="3">
        <v>0</v>
      </c>
      <c r="CR19" s="3">
        <v>10</v>
      </c>
      <c r="CS19" s="3" t="s">
        <v>27</v>
      </c>
      <c r="CT19" s="3" t="s">
        <v>28</v>
      </c>
      <c r="CU19" s="3">
        <v>2800</v>
      </c>
      <c r="CV19" s="3">
        <v>4</v>
      </c>
      <c r="CW19" s="3">
        <v>4</v>
      </c>
    </row>
    <row r="20" spans="2:101" x14ac:dyDescent="0.25">
      <c r="B20" s="3">
        <v>0</v>
      </c>
      <c r="C20" s="3">
        <v>10</v>
      </c>
      <c r="D20" s="3">
        <v>0</v>
      </c>
      <c r="E20" s="3">
        <v>5</v>
      </c>
      <c r="F20" s="3">
        <v>7</v>
      </c>
      <c r="G20" s="3">
        <v>10</v>
      </c>
      <c r="H20" s="3">
        <f t="shared" si="1"/>
        <v>10</v>
      </c>
      <c r="K20" s="3">
        <v>0</v>
      </c>
      <c r="L20" s="3">
        <v>10</v>
      </c>
      <c r="M20" s="3">
        <v>0</v>
      </c>
      <c r="N20" s="3">
        <v>4</v>
      </c>
      <c r="O20" s="3">
        <v>7</v>
      </c>
      <c r="P20" s="3">
        <v>10</v>
      </c>
      <c r="Q20" s="3">
        <f t="shared" si="2"/>
        <v>10</v>
      </c>
      <c r="T20" s="3">
        <v>0</v>
      </c>
      <c r="U20" s="3">
        <v>10</v>
      </c>
      <c r="V20" s="3">
        <v>1</v>
      </c>
      <c r="W20" s="3">
        <v>0</v>
      </c>
      <c r="X20" s="3">
        <v>3</v>
      </c>
      <c r="Y20" s="3">
        <v>0</v>
      </c>
      <c r="Z20" s="3">
        <f t="shared" si="11"/>
        <v>0</v>
      </c>
      <c r="AC20" s="3">
        <v>0</v>
      </c>
      <c r="AD20" s="3">
        <v>10</v>
      </c>
      <c r="AE20" s="3">
        <v>0</v>
      </c>
      <c r="AF20" s="3">
        <v>1</v>
      </c>
      <c r="AG20" s="3">
        <v>3</v>
      </c>
      <c r="AH20" s="3">
        <v>10</v>
      </c>
      <c r="AI20" s="3">
        <f t="shared" si="3"/>
        <v>10</v>
      </c>
      <c r="AL20" s="3">
        <v>0</v>
      </c>
      <c r="AM20" s="3">
        <v>10</v>
      </c>
      <c r="AN20" s="3">
        <v>1.5</v>
      </c>
      <c r="AO20" s="3">
        <v>0</v>
      </c>
      <c r="AP20" s="3">
        <v>1.05</v>
      </c>
      <c r="AQ20" s="3">
        <v>3</v>
      </c>
      <c r="AR20" s="3">
        <f t="shared" si="4"/>
        <v>3</v>
      </c>
      <c r="AU20" s="3">
        <v>0</v>
      </c>
      <c r="AV20" s="3">
        <v>10</v>
      </c>
      <c r="AW20" s="3">
        <v>4</v>
      </c>
      <c r="AX20" s="3">
        <v>0.5</v>
      </c>
      <c r="AY20" s="3">
        <v>2.95</v>
      </c>
      <c r="AZ20" s="3">
        <v>3</v>
      </c>
      <c r="BA20" s="3">
        <f t="shared" si="5"/>
        <v>2.9999999999999996</v>
      </c>
      <c r="BD20" s="3">
        <v>0</v>
      </c>
      <c r="BE20" s="3">
        <v>10</v>
      </c>
      <c r="BF20" s="3">
        <v>0</v>
      </c>
      <c r="BG20" s="3">
        <v>250</v>
      </c>
      <c r="BH20" s="3">
        <v>175</v>
      </c>
      <c r="BI20" s="3">
        <v>7</v>
      </c>
      <c r="BJ20" s="3">
        <f t="shared" si="6"/>
        <v>7</v>
      </c>
      <c r="BM20" s="3">
        <v>0</v>
      </c>
      <c r="BN20" s="3">
        <v>10</v>
      </c>
      <c r="BO20" s="3">
        <v>2</v>
      </c>
      <c r="BP20" s="3">
        <v>10</v>
      </c>
      <c r="BQ20" s="3">
        <v>7</v>
      </c>
      <c r="BR20" s="3">
        <v>6.25</v>
      </c>
      <c r="BS20" s="3">
        <f t="shared" si="7"/>
        <v>6.25</v>
      </c>
      <c r="BW20" s="3">
        <v>0</v>
      </c>
      <c r="BX20" s="3">
        <v>10</v>
      </c>
      <c r="BY20" s="3">
        <v>0</v>
      </c>
      <c r="BZ20" s="3">
        <v>90</v>
      </c>
      <c r="CA20" s="3">
        <v>63</v>
      </c>
      <c r="CB20" s="3">
        <v>7</v>
      </c>
      <c r="CC20" s="3">
        <f t="shared" si="8"/>
        <v>7</v>
      </c>
      <c r="CF20" s="3">
        <v>0</v>
      </c>
      <c r="CG20" s="3">
        <v>10</v>
      </c>
      <c r="CH20" s="3">
        <v>0</v>
      </c>
      <c r="CI20" s="3">
        <v>3.5</v>
      </c>
      <c r="CJ20" s="3">
        <v>0.5</v>
      </c>
      <c r="CK20" s="3">
        <v>2</v>
      </c>
      <c r="CL20" s="3">
        <v>2</v>
      </c>
      <c r="CM20" s="3">
        <v>10</v>
      </c>
      <c r="CN20" s="3">
        <f t="shared" si="9"/>
        <v>10</v>
      </c>
      <c r="CQ20" s="3">
        <v>0</v>
      </c>
      <c r="CR20" s="3">
        <v>10</v>
      </c>
      <c r="CS20" s="3" t="s">
        <v>27</v>
      </c>
      <c r="CT20" s="3" t="s">
        <v>28</v>
      </c>
      <c r="CU20" s="3">
        <v>3200</v>
      </c>
      <c r="CV20" s="3">
        <v>3</v>
      </c>
      <c r="CW20" s="3">
        <v>3</v>
      </c>
    </row>
    <row r="21" spans="2:101" x14ac:dyDescent="0.25">
      <c r="B21" s="3">
        <v>0</v>
      </c>
      <c r="C21" s="3">
        <v>10</v>
      </c>
      <c r="D21" s="3">
        <v>0</v>
      </c>
      <c r="E21" s="3">
        <v>5</v>
      </c>
      <c r="F21" s="3">
        <v>8</v>
      </c>
      <c r="G21" s="3">
        <v>10</v>
      </c>
      <c r="H21" s="3">
        <f t="shared" si="1"/>
        <v>10</v>
      </c>
      <c r="K21" s="3">
        <v>0</v>
      </c>
      <c r="L21" s="3">
        <v>10</v>
      </c>
      <c r="M21" s="3">
        <v>0</v>
      </c>
      <c r="N21" s="3">
        <v>4</v>
      </c>
      <c r="O21" s="3">
        <v>8</v>
      </c>
      <c r="P21" s="3">
        <v>10</v>
      </c>
      <c r="Q21" s="3">
        <f t="shared" si="2"/>
        <v>10</v>
      </c>
      <c r="T21" s="3">
        <v>0</v>
      </c>
      <c r="U21" s="3">
        <v>10</v>
      </c>
      <c r="V21" s="3">
        <v>1</v>
      </c>
      <c r="W21" s="3">
        <v>0</v>
      </c>
      <c r="X21" s="3">
        <v>4</v>
      </c>
      <c r="Y21" s="3">
        <v>0</v>
      </c>
      <c r="Z21" s="3">
        <f t="shared" si="11"/>
        <v>0</v>
      </c>
      <c r="AC21" s="3">
        <v>0</v>
      </c>
      <c r="AD21" s="3">
        <v>10</v>
      </c>
      <c r="AE21" s="3">
        <v>0</v>
      </c>
      <c r="AF21" s="3">
        <v>1</v>
      </c>
      <c r="AG21" s="3">
        <v>4</v>
      </c>
      <c r="AH21" s="3">
        <v>10</v>
      </c>
      <c r="AI21" s="3">
        <f t="shared" si="3"/>
        <v>10</v>
      </c>
      <c r="AL21" s="3">
        <v>0</v>
      </c>
      <c r="AM21" s="3">
        <v>10</v>
      </c>
      <c r="AN21" s="3">
        <v>1.5</v>
      </c>
      <c r="AO21" s="3">
        <v>0</v>
      </c>
      <c r="AP21" s="3">
        <v>1.2</v>
      </c>
      <c r="AQ21" s="3">
        <v>2</v>
      </c>
      <c r="AR21" s="3">
        <f t="shared" si="4"/>
        <v>2.0000000000000004</v>
      </c>
      <c r="AU21" s="3">
        <v>0</v>
      </c>
      <c r="AV21" s="3">
        <v>10</v>
      </c>
      <c r="AW21" s="3">
        <v>4</v>
      </c>
      <c r="AX21" s="3">
        <v>0.5</v>
      </c>
      <c r="AY21" s="3">
        <v>3.3</v>
      </c>
      <c r="AZ21" s="3">
        <v>2</v>
      </c>
      <c r="BA21" s="3">
        <f t="shared" si="5"/>
        <v>2.0000000000000004</v>
      </c>
      <c r="BD21" s="3">
        <v>0</v>
      </c>
      <c r="BE21" s="3">
        <v>10</v>
      </c>
      <c r="BF21" s="3">
        <v>0</v>
      </c>
      <c r="BG21" s="3">
        <v>250</v>
      </c>
      <c r="BH21" s="3">
        <v>200</v>
      </c>
      <c r="BI21" s="3">
        <v>8</v>
      </c>
      <c r="BJ21" s="3">
        <f t="shared" si="6"/>
        <v>8</v>
      </c>
      <c r="BM21" s="3">
        <v>0</v>
      </c>
      <c r="BN21" s="3">
        <v>10</v>
      </c>
      <c r="BO21" s="3">
        <v>2</v>
      </c>
      <c r="BP21" s="3">
        <v>10</v>
      </c>
      <c r="BQ21" s="3">
        <v>8</v>
      </c>
      <c r="BR21" s="3">
        <v>7.5</v>
      </c>
      <c r="BS21" s="3">
        <f t="shared" si="7"/>
        <v>7.5</v>
      </c>
      <c r="BW21" s="3">
        <v>0</v>
      </c>
      <c r="BX21" s="3">
        <v>10</v>
      </c>
      <c r="BY21" s="3">
        <v>0</v>
      </c>
      <c r="BZ21" s="3">
        <v>90</v>
      </c>
      <c r="CA21" s="3">
        <v>72</v>
      </c>
      <c r="CB21" s="3">
        <v>8</v>
      </c>
      <c r="CC21" s="3">
        <f t="shared" si="8"/>
        <v>8</v>
      </c>
      <c r="CF21" s="3">
        <v>0</v>
      </c>
      <c r="CG21" s="3">
        <v>10</v>
      </c>
      <c r="CH21" s="3">
        <v>0</v>
      </c>
      <c r="CI21" s="3">
        <v>3.5</v>
      </c>
      <c r="CJ21" s="3">
        <v>0.5</v>
      </c>
      <c r="CK21" s="3">
        <v>2</v>
      </c>
      <c r="CL21" s="3">
        <v>2.5</v>
      </c>
      <c r="CM21" s="3">
        <v>6.6666699999999999</v>
      </c>
      <c r="CN21" s="3">
        <f>IF(CL21&gt;=CI21,0,IF(AND(CL21&lt;CI21,CL21&gt;CK21),0+(CL21-CI21)*10/(CK21-CI21),IF(AND(CL21&lt;=CK21,CL21&gt;=CJ21),10, IF(CL21&lt;0.125, 2.5, 0+((CL21-0)*10/(0.5-0))))))</f>
        <v>6.666666666666667</v>
      </c>
      <c r="CQ21" s="3">
        <v>0</v>
      </c>
      <c r="CR21" s="3">
        <v>10</v>
      </c>
      <c r="CS21" s="3" t="s">
        <v>27</v>
      </c>
      <c r="CT21" s="3" t="s">
        <v>28</v>
      </c>
      <c r="CU21" s="3">
        <v>3600</v>
      </c>
      <c r="CV21" s="3">
        <v>2</v>
      </c>
      <c r="CW21" s="3">
        <v>2</v>
      </c>
    </row>
    <row r="22" spans="2:101" x14ac:dyDescent="0.25">
      <c r="B22" s="3">
        <v>0</v>
      </c>
      <c r="C22" s="3">
        <v>10</v>
      </c>
      <c r="D22" s="3">
        <v>0</v>
      </c>
      <c r="E22" s="3">
        <v>5</v>
      </c>
      <c r="F22" s="3">
        <v>9</v>
      </c>
      <c r="G22" s="3">
        <v>10</v>
      </c>
      <c r="H22" s="3">
        <f t="shared" si="1"/>
        <v>10</v>
      </c>
      <c r="K22" s="3">
        <v>0</v>
      </c>
      <c r="L22" s="3">
        <v>10</v>
      </c>
      <c r="M22" s="3">
        <v>0</v>
      </c>
      <c r="N22" s="3">
        <v>4</v>
      </c>
      <c r="O22" s="3">
        <v>9</v>
      </c>
      <c r="P22" s="3">
        <v>10</v>
      </c>
      <c r="Q22" s="3">
        <f t="shared" si="2"/>
        <v>10</v>
      </c>
      <c r="T22" s="3">
        <v>0</v>
      </c>
      <c r="U22" s="3">
        <v>10</v>
      </c>
      <c r="V22" s="3">
        <v>1</v>
      </c>
      <c r="W22" s="3">
        <v>0</v>
      </c>
      <c r="X22" s="3">
        <v>5</v>
      </c>
      <c r="Y22" s="3">
        <v>0</v>
      </c>
      <c r="Z22" s="3">
        <f t="shared" ref="Z22" si="12">IF(X22&gt;V22, T22, IF(X22&lt;W22, U22, T22+(X22-V22)*U22/(W22-V22)))</f>
        <v>0</v>
      </c>
      <c r="AC22" s="3">
        <v>0</v>
      </c>
      <c r="AD22" s="3">
        <v>10</v>
      </c>
      <c r="AE22" s="3">
        <v>0</v>
      </c>
      <c r="AF22" s="3">
        <v>1</v>
      </c>
      <c r="AG22" s="3">
        <v>5</v>
      </c>
      <c r="AH22" s="3">
        <v>10</v>
      </c>
      <c r="AI22" s="3">
        <f t="shared" si="3"/>
        <v>10</v>
      </c>
      <c r="AL22" s="3">
        <v>0</v>
      </c>
      <c r="AM22" s="3">
        <v>10</v>
      </c>
      <c r="AN22" s="3">
        <v>1.5</v>
      </c>
      <c r="AO22" s="3">
        <v>0</v>
      </c>
      <c r="AP22" s="3">
        <v>1.35</v>
      </c>
      <c r="AQ22" s="3">
        <v>1</v>
      </c>
      <c r="AR22" s="3">
        <f t="shared" si="4"/>
        <v>0.99999999999999944</v>
      </c>
      <c r="AU22" s="3">
        <v>0</v>
      </c>
      <c r="AV22" s="3">
        <v>10</v>
      </c>
      <c r="AW22" s="3">
        <v>4</v>
      </c>
      <c r="AX22" s="3">
        <v>0.5</v>
      </c>
      <c r="AY22" s="3">
        <v>3.65</v>
      </c>
      <c r="AZ22" s="3">
        <v>1</v>
      </c>
      <c r="BA22" s="3">
        <f t="shared" si="5"/>
        <v>1.0000000000000002</v>
      </c>
      <c r="BD22" s="3">
        <v>0</v>
      </c>
      <c r="BE22" s="3">
        <v>10</v>
      </c>
      <c r="BF22" s="3">
        <v>0</v>
      </c>
      <c r="BG22" s="3">
        <v>250</v>
      </c>
      <c r="BH22" s="3">
        <v>225</v>
      </c>
      <c r="BI22" s="3">
        <v>9</v>
      </c>
      <c r="BJ22" s="3">
        <f t="shared" si="6"/>
        <v>9</v>
      </c>
      <c r="BM22" s="3">
        <v>0</v>
      </c>
      <c r="BN22" s="3">
        <v>10</v>
      </c>
      <c r="BO22" s="3">
        <v>2</v>
      </c>
      <c r="BP22" s="3">
        <v>10</v>
      </c>
      <c r="BQ22" s="3">
        <v>9</v>
      </c>
      <c r="BR22" s="3">
        <v>8.75</v>
      </c>
      <c r="BS22" s="3">
        <f t="shared" si="7"/>
        <v>8.75</v>
      </c>
      <c r="BW22" s="3">
        <v>0</v>
      </c>
      <c r="BX22" s="3">
        <v>10</v>
      </c>
      <c r="BY22" s="3">
        <v>0</v>
      </c>
      <c r="BZ22" s="3">
        <v>90</v>
      </c>
      <c r="CA22" s="3">
        <v>81</v>
      </c>
      <c r="CB22" s="3">
        <v>9</v>
      </c>
      <c r="CC22" s="3">
        <f t="shared" si="8"/>
        <v>9</v>
      </c>
      <c r="CF22" s="3">
        <v>0</v>
      </c>
      <c r="CG22" s="3">
        <v>10</v>
      </c>
      <c r="CH22" s="3">
        <v>0</v>
      </c>
      <c r="CI22" s="3">
        <v>3.5</v>
      </c>
      <c r="CJ22" s="3">
        <v>0.5</v>
      </c>
      <c r="CK22" s="3">
        <v>2</v>
      </c>
      <c r="CL22" s="3">
        <v>3</v>
      </c>
      <c r="CM22" s="3">
        <v>3.3333300000000001</v>
      </c>
      <c r="CN22" s="3">
        <f t="shared" si="9"/>
        <v>3.3333333333333335</v>
      </c>
      <c r="CQ22" s="3">
        <v>0</v>
      </c>
      <c r="CR22" s="3">
        <v>10</v>
      </c>
      <c r="CS22" s="3" t="s">
        <v>27</v>
      </c>
      <c r="CT22" s="3" t="s">
        <v>28</v>
      </c>
      <c r="CU22" s="3">
        <v>4000</v>
      </c>
      <c r="CV22" s="3">
        <v>1</v>
      </c>
      <c r="CW22" s="3">
        <v>1</v>
      </c>
    </row>
    <row r="23" spans="2:101" x14ac:dyDescent="0.25">
      <c r="B23" s="3">
        <v>0</v>
      </c>
      <c r="C23" s="3">
        <v>10</v>
      </c>
      <c r="D23" s="3">
        <v>0</v>
      </c>
      <c r="E23" s="3">
        <v>5</v>
      </c>
      <c r="F23" s="3">
        <v>10</v>
      </c>
      <c r="G23" s="3">
        <v>10</v>
      </c>
      <c r="H23" s="3">
        <f t="shared" si="1"/>
        <v>10</v>
      </c>
      <c r="K23" s="3">
        <v>0</v>
      </c>
      <c r="L23" s="3">
        <v>10</v>
      </c>
      <c r="M23" s="3">
        <v>0</v>
      </c>
      <c r="N23" s="3">
        <v>4</v>
      </c>
      <c r="O23" s="3">
        <v>10</v>
      </c>
      <c r="P23" s="3">
        <v>10</v>
      </c>
      <c r="Q23" s="3">
        <f t="shared" si="2"/>
        <v>10</v>
      </c>
      <c r="T23" s="3">
        <v>0</v>
      </c>
      <c r="U23" s="3">
        <v>10</v>
      </c>
      <c r="V23" s="3">
        <v>1</v>
      </c>
      <c r="W23" s="3">
        <v>0</v>
      </c>
      <c r="X23" s="3">
        <v>6</v>
      </c>
      <c r="Y23" s="3">
        <v>0</v>
      </c>
      <c r="Z23" s="3">
        <f>IF(X23&gt;V23, T23, IF(X23&lt;W23, U23, T23+(X23-V23)*U23/(W23-V23)))</f>
        <v>0</v>
      </c>
      <c r="AC23" s="3">
        <v>0</v>
      </c>
      <c r="AD23" s="3">
        <v>10</v>
      </c>
      <c r="AE23" s="3">
        <v>0</v>
      </c>
      <c r="AF23" s="3">
        <v>1</v>
      </c>
      <c r="AG23" s="3">
        <v>6</v>
      </c>
      <c r="AH23" s="3">
        <v>10</v>
      </c>
      <c r="AI23" s="3">
        <f t="shared" si="3"/>
        <v>10</v>
      </c>
      <c r="AL23" s="3">
        <v>0</v>
      </c>
      <c r="AM23" s="3">
        <v>10</v>
      </c>
      <c r="AN23" s="3">
        <v>1.5</v>
      </c>
      <c r="AO23" s="3">
        <v>0</v>
      </c>
      <c r="AP23" s="3">
        <v>1.5</v>
      </c>
      <c r="AQ23" s="3">
        <v>0</v>
      </c>
      <c r="AR23" s="3">
        <f t="shared" si="4"/>
        <v>0</v>
      </c>
      <c r="AU23" s="3">
        <v>0</v>
      </c>
      <c r="AV23" s="3">
        <v>10</v>
      </c>
      <c r="AW23" s="3">
        <v>4</v>
      </c>
      <c r="AX23" s="3">
        <v>0.5</v>
      </c>
      <c r="AY23" s="3">
        <v>4</v>
      </c>
      <c r="AZ23" s="3">
        <v>0</v>
      </c>
      <c r="BA23" s="3">
        <f t="shared" si="5"/>
        <v>0</v>
      </c>
      <c r="BD23" s="3">
        <v>0</v>
      </c>
      <c r="BE23" s="3">
        <v>10</v>
      </c>
      <c r="BF23" s="3">
        <v>0</v>
      </c>
      <c r="BG23" s="3">
        <v>250</v>
      </c>
      <c r="BH23" s="3">
        <v>250</v>
      </c>
      <c r="BI23" s="3">
        <v>10</v>
      </c>
      <c r="BJ23" s="3">
        <f t="shared" si="6"/>
        <v>10</v>
      </c>
      <c r="BM23" s="3">
        <v>0</v>
      </c>
      <c r="BN23" s="3">
        <v>10</v>
      </c>
      <c r="BO23" s="3">
        <v>2</v>
      </c>
      <c r="BP23" s="3">
        <v>10</v>
      </c>
      <c r="BQ23" s="3">
        <v>10</v>
      </c>
      <c r="BR23" s="3">
        <v>10</v>
      </c>
      <c r="BS23" s="3">
        <f t="shared" si="7"/>
        <v>10</v>
      </c>
      <c r="BW23" s="3">
        <v>0</v>
      </c>
      <c r="BX23" s="3">
        <v>10</v>
      </c>
      <c r="BY23" s="3">
        <v>0</v>
      </c>
      <c r="BZ23" s="3">
        <v>90</v>
      </c>
      <c r="CA23" s="3">
        <v>90</v>
      </c>
      <c r="CB23" s="3">
        <v>10</v>
      </c>
      <c r="CC23" s="3">
        <f t="shared" si="8"/>
        <v>10</v>
      </c>
      <c r="CF23" s="3">
        <v>0</v>
      </c>
      <c r="CG23" s="3">
        <v>10</v>
      </c>
      <c r="CH23" s="3">
        <v>0</v>
      </c>
      <c r="CI23" s="3">
        <v>3.5</v>
      </c>
      <c r="CJ23" s="3">
        <v>0.5</v>
      </c>
      <c r="CK23" s="3">
        <v>2</v>
      </c>
      <c r="CL23" s="3">
        <v>3.5</v>
      </c>
      <c r="CM23" s="3">
        <v>0</v>
      </c>
      <c r="CN23" s="3">
        <f t="shared" si="9"/>
        <v>0</v>
      </c>
      <c r="CQ23" s="3">
        <v>0</v>
      </c>
      <c r="CR23" s="3">
        <v>10</v>
      </c>
      <c r="CS23" s="3" t="s">
        <v>27</v>
      </c>
      <c r="CT23" s="3" t="s">
        <v>28</v>
      </c>
      <c r="CU23" s="3">
        <v>4400</v>
      </c>
      <c r="CV23" s="3">
        <v>0</v>
      </c>
      <c r="CW23" s="3">
        <v>0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F852-4F38-0E44-A789-29111EAF91B4}">
  <dimension ref="A1:AB50"/>
  <sheetViews>
    <sheetView tabSelected="1" topLeftCell="I1" zoomScale="90" zoomScaleNormal="90" workbookViewId="0">
      <selection activeCell="AB26" sqref="AB26"/>
    </sheetView>
  </sheetViews>
  <sheetFormatPr baseColWidth="10" defaultRowHeight="16" x14ac:dyDescent="0.2"/>
  <cols>
    <col min="1" max="2" width="14.33203125" customWidth="1"/>
    <col min="3" max="3" width="16.1640625" customWidth="1"/>
    <col min="6" max="6" width="14.1640625" customWidth="1"/>
    <col min="7" max="7" width="19" customWidth="1"/>
    <col min="8" max="8" width="20.83203125" customWidth="1"/>
    <col min="9" max="9" width="23.83203125" customWidth="1"/>
    <col min="10" max="10" width="22" customWidth="1"/>
    <col min="12" max="12" width="16.1640625" customWidth="1"/>
    <col min="15" max="15" width="14.1640625" customWidth="1"/>
    <col min="16" max="16" width="19" customWidth="1"/>
    <col min="17" max="17" width="20.83203125" customWidth="1"/>
    <col min="18" max="18" width="23.83203125" customWidth="1"/>
    <col min="19" max="19" width="22" customWidth="1"/>
    <col min="21" max="21" width="16.1640625" customWidth="1"/>
    <col min="24" max="24" width="14.1640625" customWidth="1"/>
    <col min="25" max="25" width="19" customWidth="1"/>
    <col min="26" max="26" width="20.83203125" customWidth="1"/>
    <col min="27" max="27" width="23.83203125" customWidth="1"/>
    <col min="28" max="28" width="22" customWidth="1"/>
  </cols>
  <sheetData>
    <row r="1" spans="1:28" ht="48" x14ac:dyDescent="0.2">
      <c r="A1" s="9" t="s">
        <v>71</v>
      </c>
      <c r="B1" s="9" t="s">
        <v>72</v>
      </c>
      <c r="C1" s="10" t="s">
        <v>121</v>
      </c>
      <c r="D1" s="10" t="s">
        <v>122</v>
      </c>
      <c r="E1" s="10" t="s">
        <v>123</v>
      </c>
      <c r="F1" s="12" t="s">
        <v>128</v>
      </c>
      <c r="G1" s="10" t="s">
        <v>124</v>
      </c>
      <c r="H1" s="10" t="s">
        <v>125</v>
      </c>
      <c r="I1" s="10" t="s">
        <v>126</v>
      </c>
      <c r="J1" s="10" t="s">
        <v>127</v>
      </c>
      <c r="L1" s="10" t="s">
        <v>121</v>
      </c>
      <c r="M1" s="10" t="s">
        <v>122</v>
      </c>
      <c r="N1" s="10" t="s">
        <v>123</v>
      </c>
      <c r="O1" s="12" t="s">
        <v>129</v>
      </c>
      <c r="P1" s="10" t="s">
        <v>130</v>
      </c>
      <c r="Q1" s="10" t="s">
        <v>131</v>
      </c>
      <c r="R1" s="10" t="s">
        <v>132</v>
      </c>
      <c r="S1" s="10" t="s">
        <v>133</v>
      </c>
      <c r="U1" s="10" t="s">
        <v>121</v>
      </c>
      <c r="V1" s="10" t="s">
        <v>122</v>
      </c>
      <c r="W1" s="10" t="s">
        <v>123</v>
      </c>
      <c r="X1" s="12" t="s">
        <v>159</v>
      </c>
      <c r="Y1" s="10" t="s">
        <v>160</v>
      </c>
      <c r="Z1" s="10" t="s">
        <v>161</v>
      </c>
      <c r="AA1" s="10" t="s">
        <v>162</v>
      </c>
      <c r="AB1" s="10" t="s">
        <v>163</v>
      </c>
    </row>
    <row r="2" spans="1:28" x14ac:dyDescent="0.2">
      <c r="A2" t="s">
        <v>61</v>
      </c>
      <c r="B2" t="s">
        <v>73</v>
      </c>
      <c r="C2">
        <v>-0.27800000000000002</v>
      </c>
      <c r="D2">
        <v>13.98</v>
      </c>
      <c r="E2">
        <v>3.72</v>
      </c>
      <c r="F2">
        <f>D2+E2*0</f>
        <v>13.98</v>
      </c>
      <c r="G2">
        <f t="shared" ref="G2:G46" si="0">(F2-D2)/E2</f>
        <v>0</v>
      </c>
      <c r="H2">
        <f>_xlfn.NORM.S.DIST(G2, TRUE)*2-1</f>
        <v>0</v>
      </c>
      <c r="I2" s="11">
        <f>H2*C2</f>
        <v>0</v>
      </c>
      <c r="J2">
        <f>SUM(I2:I46)</f>
        <v>0</v>
      </c>
      <c r="L2">
        <v>-0.27800000000000002</v>
      </c>
      <c r="M2">
        <v>13.98</v>
      </c>
      <c r="N2">
        <v>3.72</v>
      </c>
      <c r="O2">
        <f>M2+N2*1</f>
        <v>17.7</v>
      </c>
      <c r="P2">
        <f t="shared" ref="P2:P46" si="1">(O2-M2)/N2</f>
        <v>0.99999999999999967</v>
      </c>
      <c r="Q2">
        <f>_xlfn.NORM.S.DIST(P2, TRUE)*2-1</f>
        <v>0.68268949213708585</v>
      </c>
      <c r="R2" s="11">
        <f>Q2*L2</f>
        <v>-0.18978767881410988</v>
      </c>
      <c r="S2">
        <f>SUM(R2:R46)</f>
        <v>-7.0043941893265025</v>
      </c>
      <c r="U2">
        <v>-0.27800000000000002</v>
      </c>
      <c r="V2">
        <v>13.98</v>
      </c>
      <c r="W2">
        <v>3.72</v>
      </c>
      <c r="X2">
        <f>V2+W2*-1</f>
        <v>10.26</v>
      </c>
      <c r="Y2">
        <f t="shared" ref="Y2:Y46" si="2">(X2-V2)/W2</f>
        <v>-1.0000000000000002</v>
      </c>
      <c r="Z2">
        <f>_xlfn.NORM.S.DIST(Y2, TRUE)*2-1</f>
        <v>-0.68268949213708607</v>
      </c>
      <c r="AA2" s="11">
        <f>Z2*U2</f>
        <v>0.18978767881410993</v>
      </c>
      <c r="AB2">
        <f>SUM(AA2:AA46)</f>
        <v>7.0043941893265034</v>
      </c>
    </row>
    <row r="3" spans="1:28" x14ac:dyDescent="0.2">
      <c r="A3" t="s">
        <v>74</v>
      </c>
      <c r="B3" t="s">
        <v>75</v>
      </c>
      <c r="C3">
        <v>0.106</v>
      </c>
      <c r="D3">
        <v>5.15</v>
      </c>
      <c r="E3">
        <v>2.7</v>
      </c>
      <c r="F3">
        <f t="shared" ref="F3:F46" si="3">D3+E3*0</f>
        <v>5.15</v>
      </c>
      <c r="G3">
        <f t="shared" si="0"/>
        <v>0</v>
      </c>
      <c r="H3">
        <f t="shared" ref="H3:H46" si="4">_xlfn.NORM.S.DIST(G3, TRUE)*2-1</f>
        <v>0</v>
      </c>
      <c r="I3" s="11">
        <f t="shared" ref="I3:I46" si="5">H3*C3</f>
        <v>0</v>
      </c>
      <c r="L3">
        <v>0.106</v>
      </c>
      <c r="M3">
        <v>5.15</v>
      </c>
      <c r="N3">
        <v>2.7</v>
      </c>
      <c r="O3">
        <f t="shared" ref="O3:O46" si="6">M3+N3*1</f>
        <v>7.8500000000000005</v>
      </c>
      <c r="P3">
        <f t="shared" si="1"/>
        <v>1</v>
      </c>
      <c r="Q3">
        <f t="shared" ref="Q3:Q46" si="7">_xlfn.NORM.S.DIST(P3, TRUE)*2-1</f>
        <v>0.68268949213708607</v>
      </c>
      <c r="R3" s="11">
        <f t="shared" ref="R3:R46" si="8">Q3*L3</f>
        <v>7.2365086166531117E-2</v>
      </c>
      <c r="U3">
        <v>0.106</v>
      </c>
      <c r="V3">
        <v>5.15</v>
      </c>
      <c r="W3">
        <v>2.7</v>
      </c>
      <c r="X3">
        <f t="shared" ref="X3:X46" si="9">V3+W3*-1</f>
        <v>2.4500000000000002</v>
      </c>
      <c r="Y3">
        <f t="shared" si="2"/>
        <v>-1</v>
      </c>
      <c r="Z3">
        <f t="shared" ref="Z3:Z46" si="10">_xlfn.NORM.S.DIST(Y3, TRUE)*2-1</f>
        <v>-0.68268949213708607</v>
      </c>
      <c r="AA3" s="11">
        <f t="shared" ref="AA3:AA46" si="11">Z3*U3</f>
        <v>-7.2365086166531117E-2</v>
      </c>
    </row>
    <row r="4" spans="1:28" x14ac:dyDescent="0.2">
      <c r="A4" t="s">
        <v>76</v>
      </c>
      <c r="B4" t="s">
        <v>77</v>
      </c>
      <c r="C4">
        <v>-0.36499999999999999</v>
      </c>
      <c r="D4">
        <v>1.47</v>
      </c>
      <c r="E4">
        <v>0.74</v>
      </c>
      <c r="F4">
        <f t="shared" si="3"/>
        <v>1.47</v>
      </c>
      <c r="G4">
        <f t="shared" si="0"/>
        <v>0</v>
      </c>
      <c r="H4">
        <f t="shared" si="4"/>
        <v>0</v>
      </c>
      <c r="I4" s="11">
        <f t="shared" si="5"/>
        <v>0</v>
      </c>
      <c r="L4">
        <v>-0.36499999999999999</v>
      </c>
      <c r="M4">
        <v>1.47</v>
      </c>
      <c r="N4">
        <v>0.74</v>
      </c>
      <c r="O4">
        <f t="shared" si="6"/>
        <v>2.21</v>
      </c>
      <c r="P4">
        <f t="shared" si="1"/>
        <v>1</v>
      </c>
      <c r="Q4">
        <f t="shared" si="7"/>
        <v>0.68268949213708607</v>
      </c>
      <c r="R4" s="11">
        <f t="shared" si="8"/>
        <v>-0.24918166463003641</v>
      </c>
      <c r="U4">
        <v>-0.36499999999999999</v>
      </c>
      <c r="V4">
        <v>1.47</v>
      </c>
      <c r="W4">
        <v>0.74</v>
      </c>
      <c r="X4">
        <f t="shared" si="9"/>
        <v>0.73</v>
      </c>
      <c r="Y4">
        <f t="shared" si="2"/>
        <v>-1</v>
      </c>
      <c r="Z4">
        <f t="shared" si="10"/>
        <v>-0.68268949213708607</v>
      </c>
      <c r="AA4" s="11">
        <f t="shared" si="11"/>
        <v>0.24918166463003641</v>
      </c>
    </row>
    <row r="5" spans="1:28" x14ac:dyDescent="0.2">
      <c r="A5" t="s">
        <v>78</v>
      </c>
      <c r="B5" t="s">
        <v>75</v>
      </c>
      <c r="C5">
        <v>-0.58399999999999996</v>
      </c>
      <c r="D5">
        <v>3718</v>
      </c>
      <c r="E5">
        <v>1720</v>
      </c>
      <c r="F5">
        <f t="shared" si="3"/>
        <v>3718</v>
      </c>
      <c r="G5">
        <f t="shared" si="0"/>
        <v>0</v>
      </c>
      <c r="H5">
        <f t="shared" si="4"/>
        <v>0</v>
      </c>
      <c r="I5" s="11">
        <f t="shared" si="5"/>
        <v>0</v>
      </c>
      <c r="L5">
        <v>-0.58399999999999996</v>
      </c>
      <c r="M5">
        <v>3718</v>
      </c>
      <c r="N5">
        <v>1720</v>
      </c>
      <c r="O5">
        <f t="shared" si="6"/>
        <v>5438</v>
      </c>
      <c r="P5">
        <f t="shared" si="1"/>
        <v>1</v>
      </c>
      <c r="Q5">
        <f t="shared" si="7"/>
        <v>0.68268949213708607</v>
      </c>
      <c r="R5" s="11">
        <f t="shared" si="8"/>
        <v>-0.39869066340805825</v>
      </c>
      <c r="U5">
        <v>-0.58399999999999996</v>
      </c>
      <c r="V5">
        <v>3718</v>
      </c>
      <c r="W5">
        <v>1720</v>
      </c>
      <c r="X5">
        <f t="shared" si="9"/>
        <v>1998</v>
      </c>
      <c r="Y5">
        <f t="shared" si="2"/>
        <v>-1</v>
      </c>
      <c r="Z5">
        <f t="shared" si="10"/>
        <v>-0.68268949213708607</v>
      </c>
      <c r="AA5" s="11">
        <f t="shared" si="11"/>
        <v>0.39869066340805825</v>
      </c>
    </row>
    <row r="6" spans="1:28" x14ac:dyDescent="0.2">
      <c r="A6" t="s">
        <v>79</v>
      </c>
      <c r="B6" t="s">
        <v>73</v>
      </c>
      <c r="C6">
        <v>-0.11</v>
      </c>
      <c r="D6">
        <v>8.0500000000000007</v>
      </c>
      <c r="E6">
        <v>6.67</v>
      </c>
      <c r="F6">
        <f t="shared" si="3"/>
        <v>8.0500000000000007</v>
      </c>
      <c r="G6">
        <f t="shared" si="0"/>
        <v>0</v>
      </c>
      <c r="H6">
        <f t="shared" si="4"/>
        <v>0</v>
      </c>
      <c r="I6" s="11">
        <f t="shared" si="5"/>
        <v>0</v>
      </c>
      <c r="L6">
        <v>-0.11</v>
      </c>
      <c r="M6">
        <v>8.0500000000000007</v>
      </c>
      <c r="N6">
        <v>6.67</v>
      </c>
      <c r="O6">
        <f t="shared" si="6"/>
        <v>14.72</v>
      </c>
      <c r="P6">
        <f t="shared" si="1"/>
        <v>1</v>
      </c>
      <c r="Q6">
        <f t="shared" si="7"/>
        <v>0.68268949213708607</v>
      </c>
      <c r="R6" s="11">
        <f t="shared" si="8"/>
        <v>-7.509584413507947E-2</v>
      </c>
      <c r="U6">
        <v>-0.11</v>
      </c>
      <c r="V6">
        <v>8.0500000000000007</v>
      </c>
      <c r="W6">
        <v>6.67</v>
      </c>
      <c r="X6">
        <f t="shared" si="9"/>
        <v>1.3800000000000008</v>
      </c>
      <c r="Y6">
        <f t="shared" si="2"/>
        <v>-1</v>
      </c>
      <c r="Z6">
        <f t="shared" si="10"/>
        <v>-0.68268949213708607</v>
      </c>
      <c r="AA6" s="11">
        <f t="shared" si="11"/>
        <v>7.509584413507947E-2</v>
      </c>
    </row>
    <row r="7" spans="1:28" x14ac:dyDescent="0.2">
      <c r="A7" t="s">
        <v>80</v>
      </c>
      <c r="B7" t="s">
        <v>73</v>
      </c>
      <c r="C7">
        <v>9.7000000000000003E-2</v>
      </c>
      <c r="D7">
        <v>272.2</v>
      </c>
      <c r="E7">
        <v>40</v>
      </c>
      <c r="F7">
        <f t="shared" si="3"/>
        <v>272.2</v>
      </c>
      <c r="G7">
        <f t="shared" si="0"/>
        <v>0</v>
      </c>
      <c r="H7">
        <f t="shared" si="4"/>
        <v>0</v>
      </c>
      <c r="I7" s="11">
        <f t="shared" si="5"/>
        <v>0</v>
      </c>
      <c r="L7">
        <v>9.7000000000000003E-2</v>
      </c>
      <c r="M7">
        <v>272.2</v>
      </c>
      <c r="N7">
        <v>40</v>
      </c>
      <c r="O7">
        <f t="shared" si="6"/>
        <v>312.2</v>
      </c>
      <c r="P7">
        <f t="shared" si="1"/>
        <v>1</v>
      </c>
      <c r="Q7">
        <f t="shared" si="7"/>
        <v>0.68268949213708607</v>
      </c>
      <c r="R7" s="11">
        <f t="shared" si="8"/>
        <v>6.6220880737297358E-2</v>
      </c>
      <c r="U7">
        <v>9.7000000000000003E-2</v>
      </c>
      <c r="V7">
        <v>272.2</v>
      </c>
      <c r="W7">
        <v>40</v>
      </c>
      <c r="X7">
        <f t="shared" si="9"/>
        <v>232.2</v>
      </c>
      <c r="Y7">
        <f t="shared" si="2"/>
        <v>-1</v>
      </c>
      <c r="Z7">
        <f t="shared" si="10"/>
        <v>-0.68268949213708607</v>
      </c>
      <c r="AA7" s="11">
        <f t="shared" si="11"/>
        <v>-6.6220880737297358E-2</v>
      </c>
    </row>
    <row r="8" spans="1:28" x14ac:dyDescent="0.2">
      <c r="A8" t="s">
        <v>81</v>
      </c>
      <c r="B8" t="s">
        <v>77</v>
      </c>
      <c r="C8">
        <v>0.11</v>
      </c>
      <c r="D8">
        <v>279.39999999999998</v>
      </c>
      <c r="E8">
        <v>51.2</v>
      </c>
      <c r="F8">
        <f t="shared" si="3"/>
        <v>279.39999999999998</v>
      </c>
      <c r="G8">
        <f t="shared" si="0"/>
        <v>0</v>
      </c>
      <c r="H8">
        <f t="shared" si="4"/>
        <v>0</v>
      </c>
      <c r="I8" s="11">
        <f t="shared" si="5"/>
        <v>0</v>
      </c>
      <c r="L8">
        <v>0.11</v>
      </c>
      <c r="M8">
        <v>279.39999999999998</v>
      </c>
      <c r="N8">
        <v>51.2</v>
      </c>
      <c r="O8">
        <f t="shared" si="6"/>
        <v>330.59999999999997</v>
      </c>
      <c r="P8">
        <f t="shared" si="1"/>
        <v>0.99999999999999978</v>
      </c>
      <c r="Q8">
        <f t="shared" si="7"/>
        <v>0.68268949213708563</v>
      </c>
      <c r="R8" s="11">
        <f t="shared" si="8"/>
        <v>7.5095844135079415E-2</v>
      </c>
      <c r="U8">
        <v>0.11</v>
      </c>
      <c r="V8">
        <v>279.39999999999998</v>
      </c>
      <c r="W8">
        <v>51.2</v>
      </c>
      <c r="X8">
        <f t="shared" si="9"/>
        <v>228.2</v>
      </c>
      <c r="Y8">
        <f t="shared" si="2"/>
        <v>-0.99999999999999978</v>
      </c>
      <c r="Z8">
        <f t="shared" si="10"/>
        <v>-0.68268949213708574</v>
      </c>
      <c r="AA8" s="11">
        <f t="shared" si="11"/>
        <v>-7.5095844135079429E-2</v>
      </c>
    </row>
    <row r="9" spans="1:28" x14ac:dyDescent="0.2">
      <c r="A9" t="s">
        <v>82</v>
      </c>
      <c r="B9" t="s">
        <v>83</v>
      </c>
      <c r="C9">
        <v>0.18</v>
      </c>
      <c r="D9">
        <v>2056</v>
      </c>
      <c r="E9">
        <v>338</v>
      </c>
      <c r="F9">
        <f t="shared" si="3"/>
        <v>2056</v>
      </c>
      <c r="G9">
        <f t="shared" si="0"/>
        <v>0</v>
      </c>
      <c r="H9">
        <f t="shared" si="4"/>
        <v>0</v>
      </c>
      <c r="I9" s="11">
        <f t="shared" si="5"/>
        <v>0</v>
      </c>
      <c r="L9">
        <v>0.18</v>
      </c>
      <c r="M9">
        <v>2056</v>
      </c>
      <c r="N9">
        <v>338</v>
      </c>
      <c r="O9">
        <f t="shared" si="6"/>
        <v>2394</v>
      </c>
      <c r="P9">
        <f t="shared" si="1"/>
        <v>1</v>
      </c>
      <c r="Q9">
        <f t="shared" si="7"/>
        <v>0.68268949213708607</v>
      </c>
      <c r="R9" s="11">
        <f t="shared" si="8"/>
        <v>0.12288410858467549</v>
      </c>
      <c r="U9">
        <v>0.18</v>
      </c>
      <c r="V9">
        <v>2056</v>
      </c>
      <c r="W9">
        <v>338</v>
      </c>
      <c r="X9">
        <f t="shared" si="9"/>
        <v>1718</v>
      </c>
      <c r="Y9">
        <f t="shared" si="2"/>
        <v>-1</v>
      </c>
      <c r="Z9">
        <f t="shared" si="10"/>
        <v>-0.68268949213708607</v>
      </c>
      <c r="AA9" s="11">
        <f t="shared" si="11"/>
        <v>-0.12288410858467549</v>
      </c>
    </row>
    <row r="10" spans="1:28" x14ac:dyDescent="0.2">
      <c r="A10" t="s">
        <v>84</v>
      </c>
      <c r="B10" t="s">
        <v>77</v>
      </c>
      <c r="C10">
        <v>-0.14000000000000001</v>
      </c>
      <c r="D10">
        <v>0.01</v>
      </c>
      <c r="E10">
        <v>0.08</v>
      </c>
      <c r="F10">
        <f t="shared" si="3"/>
        <v>0.01</v>
      </c>
      <c r="G10">
        <f t="shared" si="0"/>
        <v>0</v>
      </c>
      <c r="H10">
        <f t="shared" si="4"/>
        <v>0</v>
      </c>
      <c r="I10" s="11">
        <f t="shared" si="5"/>
        <v>0</v>
      </c>
      <c r="L10">
        <v>-0.14000000000000001</v>
      </c>
      <c r="M10">
        <v>0.01</v>
      </c>
      <c r="N10">
        <v>0.08</v>
      </c>
      <c r="O10">
        <f t="shared" si="6"/>
        <v>0.09</v>
      </c>
      <c r="P10">
        <f t="shared" si="1"/>
        <v>1</v>
      </c>
      <c r="Q10">
        <f t="shared" si="7"/>
        <v>0.68268949213708607</v>
      </c>
      <c r="R10" s="11">
        <f t="shared" si="8"/>
        <v>-9.5576528899192062E-2</v>
      </c>
      <c r="U10">
        <v>-0.14000000000000001</v>
      </c>
      <c r="V10">
        <v>0.01</v>
      </c>
      <c r="W10">
        <v>0.08</v>
      </c>
      <c r="X10">
        <f t="shared" si="9"/>
        <v>-7.0000000000000007E-2</v>
      </c>
      <c r="Y10">
        <f t="shared" si="2"/>
        <v>-1</v>
      </c>
      <c r="Z10">
        <f t="shared" si="10"/>
        <v>-0.68268949213708607</v>
      </c>
      <c r="AA10" s="11">
        <f t="shared" si="11"/>
        <v>9.5576528899192062E-2</v>
      </c>
    </row>
    <row r="11" spans="1:28" x14ac:dyDescent="0.2">
      <c r="A11" t="s">
        <v>85</v>
      </c>
      <c r="B11" t="s">
        <v>73</v>
      </c>
      <c r="C11">
        <v>0.29799999999999999</v>
      </c>
      <c r="D11">
        <v>71.400000000000006</v>
      </c>
      <c r="E11">
        <v>19.399999999999999</v>
      </c>
      <c r="F11">
        <f t="shared" si="3"/>
        <v>71.400000000000006</v>
      </c>
      <c r="G11">
        <f t="shared" si="0"/>
        <v>0</v>
      </c>
      <c r="H11">
        <f t="shared" si="4"/>
        <v>0</v>
      </c>
      <c r="I11" s="11">
        <f t="shared" si="5"/>
        <v>0</v>
      </c>
      <c r="L11">
        <v>0.29799999999999999</v>
      </c>
      <c r="M11">
        <v>71.400000000000006</v>
      </c>
      <c r="N11">
        <v>19.399999999999999</v>
      </c>
      <c r="O11">
        <f t="shared" si="6"/>
        <v>90.800000000000011</v>
      </c>
      <c r="P11">
        <f t="shared" si="1"/>
        <v>1.0000000000000004</v>
      </c>
      <c r="Q11">
        <f t="shared" si="7"/>
        <v>0.68268949213708607</v>
      </c>
      <c r="R11" s="11">
        <f t="shared" si="8"/>
        <v>0.20344146865685164</v>
      </c>
      <c r="U11">
        <v>0.29799999999999999</v>
      </c>
      <c r="V11">
        <v>71.400000000000006</v>
      </c>
      <c r="W11">
        <v>19.399999999999999</v>
      </c>
      <c r="X11">
        <f t="shared" si="9"/>
        <v>52.000000000000007</v>
      </c>
      <c r="Y11">
        <f t="shared" si="2"/>
        <v>-1</v>
      </c>
      <c r="Z11">
        <f t="shared" si="10"/>
        <v>-0.68268949213708607</v>
      </c>
      <c r="AA11" s="11">
        <f t="shared" si="11"/>
        <v>-0.20344146865685164</v>
      </c>
    </row>
    <row r="12" spans="1:28" x14ac:dyDescent="0.2">
      <c r="A12" t="s">
        <v>43</v>
      </c>
      <c r="B12" t="s">
        <v>73</v>
      </c>
      <c r="C12">
        <v>-0.66300000000000003</v>
      </c>
      <c r="D12">
        <v>18.8</v>
      </c>
      <c r="E12">
        <v>4.9000000000000004</v>
      </c>
      <c r="F12">
        <f t="shared" si="3"/>
        <v>18.8</v>
      </c>
      <c r="G12">
        <f t="shared" si="0"/>
        <v>0</v>
      </c>
      <c r="H12">
        <f t="shared" si="4"/>
        <v>0</v>
      </c>
      <c r="I12" s="11">
        <f t="shared" si="5"/>
        <v>0</v>
      </c>
      <c r="L12">
        <v>-0.66300000000000003</v>
      </c>
      <c r="M12">
        <v>18.8</v>
      </c>
      <c r="N12">
        <v>4.9000000000000004</v>
      </c>
      <c r="O12">
        <f t="shared" si="6"/>
        <v>23.700000000000003</v>
      </c>
      <c r="P12">
        <f t="shared" si="1"/>
        <v>1.0000000000000004</v>
      </c>
      <c r="Q12">
        <f t="shared" si="7"/>
        <v>0.68268949213708607</v>
      </c>
      <c r="R12" s="11">
        <f t="shared" si="8"/>
        <v>-0.45262313328688808</v>
      </c>
      <c r="U12">
        <v>-0.66300000000000003</v>
      </c>
      <c r="V12">
        <v>18.8</v>
      </c>
      <c r="W12">
        <v>4.9000000000000004</v>
      </c>
      <c r="X12">
        <f t="shared" si="9"/>
        <v>13.9</v>
      </c>
      <c r="Y12">
        <f t="shared" si="2"/>
        <v>-1</v>
      </c>
      <c r="Z12">
        <f t="shared" si="10"/>
        <v>-0.68268949213708607</v>
      </c>
      <c r="AA12" s="11">
        <f t="shared" si="11"/>
        <v>0.45262313328688808</v>
      </c>
    </row>
    <row r="13" spans="1:28" x14ac:dyDescent="0.2">
      <c r="A13" t="s">
        <v>86</v>
      </c>
      <c r="B13" t="s">
        <v>75</v>
      </c>
      <c r="C13">
        <v>-0.19</v>
      </c>
      <c r="D13">
        <v>273</v>
      </c>
      <c r="E13">
        <v>70.7</v>
      </c>
      <c r="F13">
        <f t="shared" si="3"/>
        <v>273</v>
      </c>
      <c r="G13">
        <f t="shared" si="0"/>
        <v>0</v>
      </c>
      <c r="H13">
        <f t="shared" si="4"/>
        <v>0</v>
      </c>
      <c r="I13" s="11">
        <f t="shared" si="5"/>
        <v>0</v>
      </c>
      <c r="L13">
        <v>-0.19</v>
      </c>
      <c r="M13">
        <v>273</v>
      </c>
      <c r="N13">
        <v>70.7</v>
      </c>
      <c r="O13">
        <f t="shared" si="6"/>
        <v>343.7</v>
      </c>
      <c r="P13">
        <f t="shared" si="1"/>
        <v>0.99999999999999978</v>
      </c>
      <c r="Q13">
        <f t="shared" si="7"/>
        <v>0.68268949213708563</v>
      </c>
      <c r="R13" s="11">
        <f t="shared" si="8"/>
        <v>-0.12971100350604628</v>
      </c>
      <c r="U13">
        <v>-0.19</v>
      </c>
      <c r="V13">
        <v>273</v>
      </c>
      <c r="W13">
        <v>70.7</v>
      </c>
      <c r="X13">
        <f t="shared" si="9"/>
        <v>202.3</v>
      </c>
      <c r="Y13">
        <f t="shared" si="2"/>
        <v>-0.99999999999999978</v>
      </c>
      <c r="Z13">
        <f t="shared" si="10"/>
        <v>-0.68268949213708574</v>
      </c>
      <c r="AA13" s="11">
        <f t="shared" si="11"/>
        <v>0.12971100350604628</v>
      </c>
    </row>
    <row r="14" spans="1:28" x14ac:dyDescent="0.2">
      <c r="A14" t="s">
        <v>87</v>
      </c>
      <c r="B14" t="s">
        <v>73</v>
      </c>
      <c r="C14">
        <v>-0.41199999999999998</v>
      </c>
      <c r="D14">
        <v>4.3499999999999996</v>
      </c>
      <c r="E14">
        <v>2.9</v>
      </c>
      <c r="F14">
        <f t="shared" si="3"/>
        <v>4.3499999999999996</v>
      </c>
      <c r="G14">
        <f t="shared" si="0"/>
        <v>0</v>
      </c>
      <c r="H14">
        <f t="shared" si="4"/>
        <v>0</v>
      </c>
      <c r="I14" s="11">
        <f t="shared" si="5"/>
        <v>0</v>
      </c>
      <c r="L14">
        <v>-0.41199999999999998</v>
      </c>
      <c r="M14">
        <v>4.3499999999999996</v>
      </c>
      <c r="N14">
        <v>2.9</v>
      </c>
      <c r="O14">
        <f t="shared" si="6"/>
        <v>7.25</v>
      </c>
      <c r="P14">
        <f t="shared" si="1"/>
        <v>1.0000000000000002</v>
      </c>
      <c r="Q14">
        <f t="shared" si="7"/>
        <v>0.68268949213708607</v>
      </c>
      <c r="R14" s="11">
        <f t="shared" si="8"/>
        <v>-0.28126807076047944</v>
      </c>
      <c r="U14">
        <v>-0.41199999999999998</v>
      </c>
      <c r="V14">
        <v>4.3499999999999996</v>
      </c>
      <c r="W14">
        <v>2.9</v>
      </c>
      <c r="X14">
        <f t="shared" si="9"/>
        <v>1.4499999999999997</v>
      </c>
      <c r="Y14">
        <f t="shared" si="2"/>
        <v>-1</v>
      </c>
      <c r="Z14">
        <f t="shared" si="10"/>
        <v>-0.68268949213708607</v>
      </c>
      <c r="AA14" s="11">
        <f t="shared" si="11"/>
        <v>0.28126807076047944</v>
      </c>
    </row>
    <row r="15" spans="1:28" x14ac:dyDescent="0.2">
      <c r="A15" t="s">
        <v>88</v>
      </c>
      <c r="B15" t="s">
        <v>73</v>
      </c>
      <c r="C15">
        <v>-0.45300000000000001</v>
      </c>
      <c r="D15">
        <v>59</v>
      </c>
      <c r="E15">
        <v>63.2</v>
      </c>
      <c r="F15">
        <f t="shared" si="3"/>
        <v>59</v>
      </c>
      <c r="G15">
        <f t="shared" si="0"/>
        <v>0</v>
      </c>
      <c r="H15">
        <f t="shared" si="4"/>
        <v>0</v>
      </c>
      <c r="I15" s="11">
        <f t="shared" si="5"/>
        <v>0</v>
      </c>
      <c r="L15">
        <v>-0.45300000000000001</v>
      </c>
      <c r="M15">
        <v>59</v>
      </c>
      <c r="N15">
        <v>63.2</v>
      </c>
      <c r="O15">
        <f t="shared" si="6"/>
        <v>122.2</v>
      </c>
      <c r="P15">
        <f t="shared" si="1"/>
        <v>1</v>
      </c>
      <c r="Q15">
        <f t="shared" si="7"/>
        <v>0.68268949213708607</v>
      </c>
      <c r="R15" s="11">
        <f t="shared" si="8"/>
        <v>-0.30925833993809998</v>
      </c>
      <c r="U15">
        <v>-0.45300000000000001</v>
      </c>
      <c r="V15">
        <v>59</v>
      </c>
      <c r="W15">
        <v>63.2</v>
      </c>
      <c r="X15">
        <f t="shared" si="9"/>
        <v>-4.2000000000000028</v>
      </c>
      <c r="Y15">
        <f t="shared" si="2"/>
        <v>-1</v>
      </c>
      <c r="Z15">
        <f t="shared" si="10"/>
        <v>-0.68268949213708607</v>
      </c>
      <c r="AA15" s="11">
        <f t="shared" si="11"/>
        <v>0.30925833993809998</v>
      </c>
    </row>
    <row r="16" spans="1:28" x14ac:dyDescent="0.2">
      <c r="A16" t="s">
        <v>48</v>
      </c>
      <c r="B16" t="s">
        <v>77</v>
      </c>
      <c r="C16">
        <v>3.2000000000000001E-2</v>
      </c>
      <c r="D16">
        <v>13.35</v>
      </c>
      <c r="E16">
        <v>3.71</v>
      </c>
      <c r="F16">
        <f t="shared" si="3"/>
        <v>13.35</v>
      </c>
      <c r="G16">
        <f t="shared" si="0"/>
        <v>0</v>
      </c>
      <c r="H16">
        <f t="shared" si="4"/>
        <v>0</v>
      </c>
      <c r="I16" s="11">
        <f t="shared" si="5"/>
        <v>0</v>
      </c>
      <c r="L16">
        <v>3.2000000000000001E-2</v>
      </c>
      <c r="M16">
        <v>13.35</v>
      </c>
      <c r="N16">
        <v>3.71</v>
      </c>
      <c r="O16">
        <f t="shared" si="6"/>
        <v>17.059999999999999</v>
      </c>
      <c r="P16">
        <f t="shared" si="1"/>
        <v>0.99999999999999978</v>
      </c>
      <c r="Q16">
        <f t="shared" si="7"/>
        <v>0.68268949213708563</v>
      </c>
      <c r="R16" s="11">
        <f t="shared" si="8"/>
        <v>2.184606374838674E-2</v>
      </c>
      <c r="U16">
        <v>3.2000000000000001E-2</v>
      </c>
      <c r="V16">
        <v>13.35</v>
      </c>
      <c r="W16">
        <v>3.71</v>
      </c>
      <c r="X16">
        <f t="shared" si="9"/>
        <v>9.64</v>
      </c>
      <c r="Y16">
        <f t="shared" si="2"/>
        <v>-0.99999999999999978</v>
      </c>
      <c r="Z16">
        <f t="shared" si="10"/>
        <v>-0.68268949213708574</v>
      </c>
      <c r="AA16" s="11">
        <f t="shared" si="11"/>
        <v>-2.1846063748386744E-2</v>
      </c>
    </row>
    <row r="17" spans="1:27" x14ac:dyDescent="0.2">
      <c r="A17" t="s">
        <v>89</v>
      </c>
      <c r="B17" t="s">
        <v>77</v>
      </c>
      <c r="C17">
        <v>-0.48399999999999999</v>
      </c>
      <c r="D17">
        <v>310.10000000000002</v>
      </c>
      <c r="E17">
        <v>139.4</v>
      </c>
      <c r="F17">
        <f t="shared" si="3"/>
        <v>310.10000000000002</v>
      </c>
      <c r="G17">
        <f t="shared" si="0"/>
        <v>0</v>
      </c>
      <c r="H17">
        <f t="shared" si="4"/>
        <v>0</v>
      </c>
      <c r="I17" s="11">
        <f t="shared" si="5"/>
        <v>0</v>
      </c>
      <c r="L17">
        <v>-0.48399999999999999</v>
      </c>
      <c r="M17">
        <v>310.10000000000002</v>
      </c>
      <c r="N17">
        <v>139.4</v>
      </c>
      <c r="O17">
        <f t="shared" si="6"/>
        <v>449.5</v>
      </c>
      <c r="P17">
        <f t="shared" si="1"/>
        <v>0.99999999999999978</v>
      </c>
      <c r="Q17">
        <f t="shared" si="7"/>
        <v>0.68268949213708563</v>
      </c>
      <c r="R17" s="11">
        <f t="shared" si="8"/>
        <v>-0.33042171419434946</v>
      </c>
      <c r="U17">
        <v>-0.48399999999999999</v>
      </c>
      <c r="V17">
        <v>310.10000000000002</v>
      </c>
      <c r="W17">
        <v>139.4</v>
      </c>
      <c r="X17">
        <f t="shared" si="9"/>
        <v>170.70000000000002</v>
      </c>
      <c r="Y17">
        <f t="shared" si="2"/>
        <v>-1</v>
      </c>
      <c r="Z17">
        <f t="shared" si="10"/>
        <v>-0.68268949213708607</v>
      </c>
      <c r="AA17" s="11">
        <f t="shared" si="11"/>
        <v>0.33042171419434962</v>
      </c>
    </row>
    <row r="18" spans="1:27" x14ac:dyDescent="0.2">
      <c r="A18" t="s">
        <v>90</v>
      </c>
      <c r="B18" t="s">
        <v>73</v>
      </c>
      <c r="C18">
        <v>-8.9999999999999993E-3</v>
      </c>
      <c r="D18">
        <v>27</v>
      </c>
      <c r="E18">
        <v>6.1</v>
      </c>
      <c r="F18">
        <f t="shared" si="3"/>
        <v>27</v>
      </c>
      <c r="G18">
        <f t="shared" si="0"/>
        <v>0</v>
      </c>
      <c r="H18">
        <f t="shared" si="4"/>
        <v>0</v>
      </c>
      <c r="I18" s="11">
        <f t="shared" si="5"/>
        <v>0</v>
      </c>
      <c r="L18">
        <v>-8.9999999999999993E-3</v>
      </c>
      <c r="M18">
        <v>27</v>
      </c>
      <c r="N18">
        <v>6.1</v>
      </c>
      <c r="O18">
        <f t="shared" si="6"/>
        <v>33.1</v>
      </c>
      <c r="P18">
        <f t="shared" si="1"/>
        <v>1.0000000000000002</v>
      </c>
      <c r="Q18">
        <f t="shared" si="7"/>
        <v>0.68268949213708607</v>
      </c>
      <c r="R18" s="11">
        <f t="shared" si="8"/>
        <v>-6.1442054292337742E-3</v>
      </c>
      <c r="U18">
        <v>-8.9999999999999993E-3</v>
      </c>
      <c r="V18">
        <v>27</v>
      </c>
      <c r="W18">
        <v>6.1</v>
      </c>
      <c r="X18">
        <f t="shared" si="9"/>
        <v>20.9</v>
      </c>
      <c r="Y18">
        <f t="shared" si="2"/>
        <v>-1.0000000000000002</v>
      </c>
      <c r="Z18">
        <f t="shared" si="10"/>
        <v>-0.68268949213708607</v>
      </c>
      <c r="AA18" s="11">
        <f t="shared" si="11"/>
        <v>6.1442054292337742E-3</v>
      </c>
    </row>
    <row r="19" spans="1:27" x14ac:dyDescent="0.2">
      <c r="A19" t="s">
        <v>91</v>
      </c>
      <c r="B19" t="s">
        <v>77</v>
      </c>
      <c r="C19">
        <v>-0.246</v>
      </c>
      <c r="D19">
        <v>25.9</v>
      </c>
      <c r="E19">
        <v>11.77</v>
      </c>
      <c r="F19">
        <f t="shared" si="3"/>
        <v>25.9</v>
      </c>
      <c r="G19">
        <f t="shared" si="0"/>
        <v>0</v>
      </c>
      <c r="H19">
        <f t="shared" si="4"/>
        <v>0</v>
      </c>
      <c r="I19" s="11">
        <f t="shared" si="5"/>
        <v>0</v>
      </c>
      <c r="L19">
        <v>-0.246</v>
      </c>
      <c r="M19">
        <v>25.9</v>
      </c>
      <c r="N19">
        <v>11.77</v>
      </c>
      <c r="O19">
        <f t="shared" si="6"/>
        <v>37.67</v>
      </c>
      <c r="P19">
        <f t="shared" si="1"/>
        <v>1.0000000000000002</v>
      </c>
      <c r="Q19">
        <f t="shared" si="7"/>
        <v>0.68268949213708607</v>
      </c>
      <c r="R19" s="11">
        <f t="shared" si="8"/>
        <v>-0.16794161506572317</v>
      </c>
      <c r="U19">
        <v>-0.246</v>
      </c>
      <c r="V19">
        <v>25.9</v>
      </c>
      <c r="W19">
        <v>11.77</v>
      </c>
      <c r="X19">
        <f t="shared" si="9"/>
        <v>14.129999999999999</v>
      </c>
      <c r="Y19">
        <f t="shared" si="2"/>
        <v>-1</v>
      </c>
      <c r="Z19">
        <f t="shared" si="10"/>
        <v>-0.68268949213708607</v>
      </c>
      <c r="AA19" s="11">
        <f t="shared" si="11"/>
        <v>0.16794161506572317</v>
      </c>
    </row>
    <row r="20" spans="1:27" x14ac:dyDescent="0.2">
      <c r="A20" t="s">
        <v>92</v>
      </c>
      <c r="B20" t="s">
        <v>73</v>
      </c>
      <c r="C20">
        <v>-0.436</v>
      </c>
      <c r="D20">
        <v>1.06</v>
      </c>
      <c r="E20">
        <v>1.06</v>
      </c>
      <c r="F20">
        <f t="shared" si="3"/>
        <v>1.06</v>
      </c>
      <c r="G20">
        <f t="shared" si="0"/>
        <v>0</v>
      </c>
      <c r="H20">
        <f t="shared" si="4"/>
        <v>0</v>
      </c>
      <c r="I20" s="11">
        <f t="shared" si="5"/>
        <v>0</v>
      </c>
      <c r="L20">
        <v>-0.436</v>
      </c>
      <c r="M20">
        <v>1.06</v>
      </c>
      <c r="N20">
        <v>1.06</v>
      </c>
      <c r="O20">
        <f t="shared" si="6"/>
        <v>2.12</v>
      </c>
      <c r="P20">
        <f t="shared" si="1"/>
        <v>1</v>
      </c>
      <c r="Q20">
        <f t="shared" si="7"/>
        <v>0.68268949213708607</v>
      </c>
      <c r="R20" s="11">
        <f t="shared" si="8"/>
        <v>-0.2976526185717695</v>
      </c>
      <c r="U20">
        <v>-0.436</v>
      </c>
      <c r="V20">
        <v>1.06</v>
      </c>
      <c r="W20">
        <v>1.06</v>
      </c>
      <c r="X20">
        <f t="shared" si="9"/>
        <v>0</v>
      </c>
      <c r="Y20">
        <f t="shared" si="2"/>
        <v>-1</v>
      </c>
      <c r="Z20">
        <f t="shared" si="10"/>
        <v>-0.68268949213708607</v>
      </c>
      <c r="AA20" s="11">
        <f t="shared" si="11"/>
        <v>0.2976526185717695</v>
      </c>
    </row>
    <row r="21" spans="1:27" x14ac:dyDescent="0.2">
      <c r="A21" t="s">
        <v>93</v>
      </c>
      <c r="B21" t="s">
        <v>73</v>
      </c>
      <c r="C21">
        <v>-0.159</v>
      </c>
      <c r="D21">
        <v>10.8</v>
      </c>
      <c r="E21">
        <v>7.5</v>
      </c>
      <c r="F21">
        <f t="shared" si="3"/>
        <v>10.8</v>
      </c>
      <c r="G21">
        <f t="shared" si="0"/>
        <v>0</v>
      </c>
      <c r="H21">
        <f t="shared" si="4"/>
        <v>0</v>
      </c>
      <c r="I21" s="11">
        <f t="shared" si="5"/>
        <v>0</v>
      </c>
      <c r="L21">
        <v>-0.159</v>
      </c>
      <c r="M21">
        <v>10.8</v>
      </c>
      <c r="N21">
        <v>7.5</v>
      </c>
      <c r="O21">
        <f t="shared" si="6"/>
        <v>18.3</v>
      </c>
      <c r="P21">
        <f t="shared" si="1"/>
        <v>1</v>
      </c>
      <c r="Q21">
        <f t="shared" si="7"/>
        <v>0.68268949213708607</v>
      </c>
      <c r="R21" s="11">
        <f t="shared" si="8"/>
        <v>-0.10854762924979669</v>
      </c>
      <c r="U21">
        <v>-0.159</v>
      </c>
      <c r="V21">
        <v>10.8</v>
      </c>
      <c r="W21">
        <v>7.5</v>
      </c>
      <c r="X21">
        <f t="shared" si="9"/>
        <v>3.3000000000000007</v>
      </c>
      <c r="Y21">
        <f t="shared" si="2"/>
        <v>-1</v>
      </c>
      <c r="Z21">
        <f t="shared" si="10"/>
        <v>-0.68268949213708607</v>
      </c>
      <c r="AA21" s="11">
        <f t="shared" si="11"/>
        <v>0.10854762924979669</v>
      </c>
    </row>
    <row r="22" spans="1:27" x14ac:dyDescent="0.2">
      <c r="A22" t="s">
        <v>94</v>
      </c>
      <c r="B22" t="s">
        <v>73</v>
      </c>
      <c r="C22">
        <v>-0.30099999999999999</v>
      </c>
      <c r="D22">
        <v>35.9</v>
      </c>
      <c r="E22">
        <v>18.399999999999999</v>
      </c>
      <c r="F22">
        <f t="shared" si="3"/>
        <v>35.9</v>
      </c>
      <c r="G22">
        <f t="shared" si="0"/>
        <v>0</v>
      </c>
      <c r="H22">
        <f t="shared" si="4"/>
        <v>0</v>
      </c>
      <c r="I22" s="11">
        <f t="shared" si="5"/>
        <v>0</v>
      </c>
      <c r="L22">
        <v>-0.30099999999999999</v>
      </c>
      <c r="M22">
        <v>35.9</v>
      </c>
      <c r="N22">
        <v>18.399999999999999</v>
      </c>
      <c r="O22">
        <f t="shared" si="6"/>
        <v>54.3</v>
      </c>
      <c r="P22">
        <f t="shared" si="1"/>
        <v>1</v>
      </c>
      <c r="Q22">
        <f t="shared" si="7"/>
        <v>0.68268949213708607</v>
      </c>
      <c r="R22" s="11">
        <f t="shared" si="8"/>
        <v>-0.2054895371332629</v>
      </c>
      <c r="U22">
        <v>-0.30099999999999999</v>
      </c>
      <c r="V22">
        <v>35.9</v>
      </c>
      <c r="W22">
        <v>18.399999999999999</v>
      </c>
      <c r="X22">
        <f t="shared" si="9"/>
        <v>17.5</v>
      </c>
      <c r="Y22">
        <f t="shared" si="2"/>
        <v>-1</v>
      </c>
      <c r="Z22">
        <f t="shared" si="10"/>
        <v>-0.68268949213708607</v>
      </c>
      <c r="AA22" s="11">
        <f t="shared" si="11"/>
        <v>0.2054895371332629</v>
      </c>
    </row>
    <row r="23" spans="1:27" x14ac:dyDescent="0.2">
      <c r="A23" t="s">
        <v>95</v>
      </c>
      <c r="B23" t="s">
        <v>73</v>
      </c>
      <c r="C23">
        <v>2.1000000000000001E-2</v>
      </c>
      <c r="D23">
        <v>79.400000000000006</v>
      </c>
      <c r="E23">
        <v>13.9</v>
      </c>
      <c r="F23">
        <f t="shared" si="3"/>
        <v>79.400000000000006</v>
      </c>
      <c r="G23">
        <f t="shared" si="0"/>
        <v>0</v>
      </c>
      <c r="H23">
        <f t="shared" si="4"/>
        <v>0</v>
      </c>
      <c r="I23" s="11">
        <f t="shared" si="5"/>
        <v>0</v>
      </c>
      <c r="L23">
        <v>2.1000000000000001E-2</v>
      </c>
      <c r="M23">
        <v>79.400000000000006</v>
      </c>
      <c r="N23">
        <v>13.9</v>
      </c>
      <c r="O23">
        <f t="shared" si="6"/>
        <v>93.300000000000011</v>
      </c>
      <c r="P23">
        <f t="shared" si="1"/>
        <v>1.0000000000000004</v>
      </c>
      <c r="Q23">
        <f t="shared" si="7"/>
        <v>0.68268949213708607</v>
      </c>
      <c r="R23" s="11">
        <f t="shared" si="8"/>
        <v>1.4336479334878808E-2</v>
      </c>
      <c r="U23">
        <v>2.1000000000000001E-2</v>
      </c>
      <c r="V23">
        <v>79.400000000000006</v>
      </c>
      <c r="W23">
        <v>13.9</v>
      </c>
      <c r="X23">
        <f t="shared" si="9"/>
        <v>65.5</v>
      </c>
      <c r="Y23">
        <f t="shared" si="2"/>
        <v>-1.0000000000000004</v>
      </c>
      <c r="Z23">
        <f t="shared" si="10"/>
        <v>-0.68268949213708618</v>
      </c>
      <c r="AA23" s="11">
        <f t="shared" si="11"/>
        <v>-1.4336479334878811E-2</v>
      </c>
    </row>
    <row r="24" spans="1:27" x14ac:dyDescent="0.2">
      <c r="A24" t="s">
        <v>14</v>
      </c>
      <c r="B24" t="s">
        <v>73</v>
      </c>
      <c r="C24">
        <v>-0.33700000000000002</v>
      </c>
      <c r="D24">
        <v>13.88</v>
      </c>
      <c r="E24">
        <v>3.76</v>
      </c>
      <c r="F24">
        <f t="shared" si="3"/>
        <v>13.88</v>
      </c>
      <c r="G24">
        <f t="shared" si="0"/>
        <v>0</v>
      </c>
      <c r="H24">
        <f t="shared" si="4"/>
        <v>0</v>
      </c>
      <c r="I24" s="11">
        <f t="shared" si="5"/>
        <v>0</v>
      </c>
      <c r="L24">
        <v>-0.33700000000000002</v>
      </c>
      <c r="M24">
        <v>13.88</v>
      </c>
      <c r="N24">
        <v>3.76</v>
      </c>
      <c r="O24">
        <f t="shared" si="6"/>
        <v>17.64</v>
      </c>
      <c r="P24">
        <f t="shared" si="1"/>
        <v>1</v>
      </c>
      <c r="Q24">
        <f t="shared" si="7"/>
        <v>0.68268949213708607</v>
      </c>
      <c r="R24" s="11">
        <f t="shared" si="8"/>
        <v>-0.23006635885019802</v>
      </c>
      <c r="U24">
        <v>-0.33700000000000002</v>
      </c>
      <c r="V24">
        <v>13.88</v>
      </c>
      <c r="W24">
        <v>3.76</v>
      </c>
      <c r="X24">
        <f t="shared" si="9"/>
        <v>10.120000000000001</v>
      </c>
      <c r="Y24">
        <f t="shared" si="2"/>
        <v>-1</v>
      </c>
      <c r="Z24">
        <f t="shared" si="10"/>
        <v>-0.68268949213708607</v>
      </c>
      <c r="AA24" s="11">
        <f t="shared" si="11"/>
        <v>0.23006635885019802</v>
      </c>
    </row>
    <row r="25" spans="1:27" x14ac:dyDescent="0.2">
      <c r="A25" t="s">
        <v>96</v>
      </c>
      <c r="B25" t="s">
        <v>77</v>
      </c>
      <c r="C25">
        <v>-6.8000000000000005E-2</v>
      </c>
      <c r="D25">
        <v>1.7</v>
      </c>
      <c r="E25">
        <v>0.79</v>
      </c>
      <c r="F25">
        <f t="shared" si="3"/>
        <v>1.7</v>
      </c>
      <c r="G25">
        <f t="shared" si="0"/>
        <v>0</v>
      </c>
      <c r="H25">
        <f t="shared" si="4"/>
        <v>0</v>
      </c>
      <c r="I25" s="11">
        <f t="shared" si="5"/>
        <v>0</v>
      </c>
      <c r="L25">
        <v>-6.8000000000000005E-2</v>
      </c>
      <c r="M25">
        <v>1.7</v>
      </c>
      <c r="N25">
        <v>0.79</v>
      </c>
      <c r="O25">
        <f t="shared" si="6"/>
        <v>2.4900000000000002</v>
      </c>
      <c r="P25">
        <f t="shared" si="1"/>
        <v>1.0000000000000002</v>
      </c>
      <c r="Q25">
        <f t="shared" si="7"/>
        <v>0.68268949213708607</v>
      </c>
      <c r="R25" s="11">
        <f t="shared" si="8"/>
        <v>-4.6422885465321855E-2</v>
      </c>
      <c r="U25">
        <v>-6.8000000000000005E-2</v>
      </c>
      <c r="V25">
        <v>1.7</v>
      </c>
      <c r="W25">
        <v>0.79</v>
      </c>
      <c r="X25">
        <f t="shared" si="9"/>
        <v>0.90999999999999992</v>
      </c>
      <c r="Y25">
        <f t="shared" si="2"/>
        <v>-1</v>
      </c>
      <c r="Z25">
        <f t="shared" si="10"/>
        <v>-0.68268949213708607</v>
      </c>
      <c r="AA25" s="11">
        <f t="shared" si="11"/>
        <v>4.6422885465321855E-2</v>
      </c>
    </row>
    <row r="26" spans="1:27" x14ac:dyDescent="0.2">
      <c r="A26" t="s">
        <v>97</v>
      </c>
      <c r="B26" t="s">
        <v>73</v>
      </c>
      <c r="C26">
        <v>-0.14000000000000001</v>
      </c>
      <c r="D26">
        <v>0.37</v>
      </c>
      <c r="E26">
        <v>1.78</v>
      </c>
      <c r="F26">
        <f t="shared" si="3"/>
        <v>0.37</v>
      </c>
      <c r="G26">
        <f t="shared" si="0"/>
        <v>0</v>
      </c>
      <c r="H26">
        <f t="shared" si="4"/>
        <v>0</v>
      </c>
      <c r="I26" s="11">
        <f t="shared" si="5"/>
        <v>0</v>
      </c>
      <c r="L26">
        <v>-0.14000000000000001</v>
      </c>
      <c r="M26">
        <v>0.37</v>
      </c>
      <c r="N26">
        <v>1.78</v>
      </c>
      <c r="O26">
        <f t="shared" si="6"/>
        <v>2.15</v>
      </c>
      <c r="P26">
        <f t="shared" si="1"/>
        <v>0.99999999999999989</v>
      </c>
      <c r="Q26">
        <f t="shared" si="7"/>
        <v>0.68268949213708563</v>
      </c>
      <c r="R26" s="11">
        <f t="shared" si="8"/>
        <v>-9.5576528899191993E-2</v>
      </c>
      <c r="U26">
        <v>-0.14000000000000001</v>
      </c>
      <c r="V26">
        <v>0.37</v>
      </c>
      <c r="W26">
        <v>1.78</v>
      </c>
      <c r="X26">
        <f t="shared" si="9"/>
        <v>-1.4100000000000001</v>
      </c>
      <c r="Y26">
        <f t="shared" si="2"/>
        <v>-1.0000000000000002</v>
      </c>
      <c r="Z26">
        <f t="shared" si="10"/>
        <v>-0.68268949213708607</v>
      </c>
      <c r="AA26" s="11">
        <f t="shared" si="11"/>
        <v>9.5576528899192062E-2</v>
      </c>
    </row>
    <row r="27" spans="1:27" x14ac:dyDescent="0.2">
      <c r="A27" t="s">
        <v>98</v>
      </c>
      <c r="B27" t="s">
        <v>73</v>
      </c>
      <c r="C27">
        <v>0.373</v>
      </c>
      <c r="D27">
        <v>28.6</v>
      </c>
      <c r="E27">
        <v>8</v>
      </c>
      <c r="F27">
        <f t="shared" si="3"/>
        <v>28.6</v>
      </c>
      <c r="G27">
        <f t="shared" si="0"/>
        <v>0</v>
      </c>
      <c r="H27">
        <f t="shared" si="4"/>
        <v>0</v>
      </c>
      <c r="I27" s="11">
        <f t="shared" si="5"/>
        <v>0</v>
      </c>
      <c r="L27">
        <v>0.373</v>
      </c>
      <c r="M27">
        <v>28.6</v>
      </c>
      <c r="N27">
        <v>8</v>
      </c>
      <c r="O27">
        <f t="shared" si="6"/>
        <v>36.6</v>
      </c>
      <c r="P27">
        <f t="shared" si="1"/>
        <v>1</v>
      </c>
      <c r="Q27">
        <f t="shared" si="7"/>
        <v>0.68268949213708607</v>
      </c>
      <c r="R27" s="11">
        <f t="shared" si="8"/>
        <v>0.25464318056713309</v>
      </c>
      <c r="U27">
        <v>0.373</v>
      </c>
      <c r="V27">
        <v>28.6</v>
      </c>
      <c r="W27">
        <v>8</v>
      </c>
      <c r="X27">
        <f t="shared" si="9"/>
        <v>20.6</v>
      </c>
      <c r="Y27">
        <f t="shared" si="2"/>
        <v>-1</v>
      </c>
      <c r="Z27">
        <f t="shared" si="10"/>
        <v>-0.68268949213708607</v>
      </c>
      <c r="AA27" s="11">
        <f t="shared" si="11"/>
        <v>-0.25464318056713309</v>
      </c>
    </row>
    <row r="28" spans="1:27" x14ac:dyDescent="0.2">
      <c r="A28" t="s">
        <v>99</v>
      </c>
      <c r="B28" t="s">
        <v>75</v>
      </c>
      <c r="C28">
        <v>-0.191</v>
      </c>
      <c r="D28">
        <v>67</v>
      </c>
      <c r="E28">
        <v>25.1</v>
      </c>
      <c r="F28">
        <f t="shared" si="3"/>
        <v>67</v>
      </c>
      <c r="G28">
        <f t="shared" si="0"/>
        <v>0</v>
      </c>
      <c r="H28">
        <f t="shared" si="4"/>
        <v>0</v>
      </c>
      <c r="I28" s="11">
        <f t="shared" si="5"/>
        <v>0</v>
      </c>
      <c r="L28">
        <v>-0.191</v>
      </c>
      <c r="M28">
        <v>67</v>
      </c>
      <c r="N28">
        <v>25.1</v>
      </c>
      <c r="O28">
        <f t="shared" si="6"/>
        <v>92.1</v>
      </c>
      <c r="P28">
        <f t="shared" si="1"/>
        <v>0.99999999999999967</v>
      </c>
      <c r="Q28">
        <f t="shared" si="7"/>
        <v>0.68268949213708585</v>
      </c>
      <c r="R28" s="11">
        <f t="shared" si="8"/>
        <v>-0.1303936929981834</v>
      </c>
      <c r="U28">
        <v>-0.191</v>
      </c>
      <c r="V28">
        <v>67</v>
      </c>
      <c r="W28">
        <v>25.1</v>
      </c>
      <c r="X28">
        <f t="shared" si="9"/>
        <v>41.9</v>
      </c>
      <c r="Y28">
        <f t="shared" si="2"/>
        <v>-1</v>
      </c>
      <c r="Z28">
        <f t="shared" si="10"/>
        <v>-0.68268949213708607</v>
      </c>
      <c r="AA28" s="11">
        <f t="shared" si="11"/>
        <v>0.13039369299818343</v>
      </c>
    </row>
    <row r="29" spans="1:27" x14ac:dyDescent="0.2">
      <c r="A29" t="s">
        <v>100</v>
      </c>
      <c r="B29" t="s">
        <v>77</v>
      </c>
      <c r="C29">
        <v>-9.8000000000000004E-2</v>
      </c>
      <c r="D29">
        <v>1.7</v>
      </c>
      <c r="E29">
        <v>0.66</v>
      </c>
      <c r="F29">
        <f t="shared" si="3"/>
        <v>1.7</v>
      </c>
      <c r="G29">
        <f t="shared" si="0"/>
        <v>0</v>
      </c>
      <c r="H29">
        <f t="shared" si="4"/>
        <v>0</v>
      </c>
      <c r="I29" s="11">
        <f t="shared" si="5"/>
        <v>0</v>
      </c>
      <c r="L29">
        <v>-9.8000000000000004E-2</v>
      </c>
      <c r="M29">
        <v>1.7</v>
      </c>
      <c r="N29">
        <v>0.66</v>
      </c>
      <c r="O29">
        <f t="shared" si="6"/>
        <v>2.36</v>
      </c>
      <c r="P29">
        <f t="shared" si="1"/>
        <v>0.99999999999999978</v>
      </c>
      <c r="Q29">
        <f t="shared" si="7"/>
        <v>0.68268949213708563</v>
      </c>
      <c r="R29" s="11">
        <f t="shared" si="8"/>
        <v>-6.6903570229434398E-2</v>
      </c>
      <c r="U29">
        <v>-9.8000000000000004E-2</v>
      </c>
      <c r="V29">
        <v>1.7</v>
      </c>
      <c r="W29">
        <v>0.66</v>
      </c>
      <c r="X29">
        <f t="shared" si="9"/>
        <v>1.04</v>
      </c>
      <c r="Y29">
        <f t="shared" si="2"/>
        <v>-0.99999999999999978</v>
      </c>
      <c r="Z29">
        <f t="shared" si="10"/>
        <v>-0.68268949213708574</v>
      </c>
      <c r="AA29" s="11">
        <f t="shared" si="11"/>
        <v>6.6903570229434411E-2</v>
      </c>
    </row>
    <row r="30" spans="1:27" x14ac:dyDescent="0.2">
      <c r="A30" t="s">
        <v>101</v>
      </c>
      <c r="B30" t="s">
        <v>73</v>
      </c>
      <c r="C30">
        <v>0.22900000000000001</v>
      </c>
      <c r="D30">
        <v>3.15</v>
      </c>
      <c r="E30">
        <v>3.75</v>
      </c>
      <c r="F30">
        <f t="shared" si="3"/>
        <v>3.15</v>
      </c>
      <c r="G30">
        <f t="shared" si="0"/>
        <v>0</v>
      </c>
      <c r="H30">
        <f t="shared" si="4"/>
        <v>0</v>
      </c>
      <c r="I30" s="11">
        <f t="shared" si="5"/>
        <v>0</v>
      </c>
      <c r="L30">
        <v>0.22900000000000001</v>
      </c>
      <c r="M30">
        <v>3.15</v>
      </c>
      <c r="N30">
        <v>3.75</v>
      </c>
      <c r="O30">
        <f t="shared" si="6"/>
        <v>6.9</v>
      </c>
      <c r="P30">
        <f t="shared" si="1"/>
        <v>1.0000000000000002</v>
      </c>
      <c r="Q30">
        <f t="shared" si="7"/>
        <v>0.68268949213708607</v>
      </c>
      <c r="R30" s="11">
        <f t="shared" si="8"/>
        <v>0.15633589369939271</v>
      </c>
      <c r="U30">
        <v>0.22900000000000001</v>
      </c>
      <c r="V30">
        <v>3.15</v>
      </c>
      <c r="W30">
        <v>3.75</v>
      </c>
      <c r="X30">
        <f t="shared" si="9"/>
        <v>-0.60000000000000009</v>
      </c>
      <c r="Y30">
        <f t="shared" si="2"/>
        <v>-1</v>
      </c>
      <c r="Z30">
        <f t="shared" si="10"/>
        <v>-0.68268949213708607</v>
      </c>
      <c r="AA30" s="11">
        <f t="shared" si="11"/>
        <v>-0.15633589369939271</v>
      </c>
    </row>
    <row r="31" spans="1:27" x14ac:dyDescent="0.2">
      <c r="A31" t="s">
        <v>102</v>
      </c>
      <c r="B31" t="s">
        <v>77</v>
      </c>
      <c r="C31">
        <v>-0.78500000000000003</v>
      </c>
      <c r="D31">
        <v>533.6</v>
      </c>
      <c r="E31">
        <v>754.3</v>
      </c>
      <c r="F31">
        <f t="shared" si="3"/>
        <v>533.6</v>
      </c>
      <c r="G31">
        <f t="shared" si="0"/>
        <v>0</v>
      </c>
      <c r="H31">
        <f t="shared" si="4"/>
        <v>0</v>
      </c>
      <c r="I31" s="11">
        <f t="shared" si="5"/>
        <v>0</v>
      </c>
      <c r="L31">
        <v>-0.78500000000000003</v>
      </c>
      <c r="M31">
        <v>533.6</v>
      </c>
      <c r="N31">
        <v>754.3</v>
      </c>
      <c r="O31">
        <f t="shared" si="6"/>
        <v>1287.9000000000001</v>
      </c>
      <c r="P31">
        <f t="shared" si="1"/>
        <v>1.0000000000000002</v>
      </c>
      <c r="Q31">
        <f t="shared" si="7"/>
        <v>0.68268949213708607</v>
      </c>
      <c r="R31" s="11">
        <f t="shared" si="8"/>
        <v>-0.53591125132761264</v>
      </c>
      <c r="U31">
        <v>-0.78500000000000003</v>
      </c>
      <c r="V31">
        <v>533.6</v>
      </c>
      <c r="W31">
        <v>754.3</v>
      </c>
      <c r="X31">
        <f t="shared" si="9"/>
        <v>-220.69999999999993</v>
      </c>
      <c r="Y31">
        <f t="shared" si="2"/>
        <v>-1</v>
      </c>
      <c r="Z31">
        <f t="shared" si="10"/>
        <v>-0.68268949213708607</v>
      </c>
      <c r="AA31" s="11">
        <f t="shared" si="11"/>
        <v>0.53591125132761264</v>
      </c>
    </row>
    <row r="32" spans="1:27" x14ac:dyDescent="0.2">
      <c r="A32" t="s">
        <v>103</v>
      </c>
      <c r="B32" t="s">
        <v>104</v>
      </c>
      <c r="C32">
        <v>-0.40100000000000002</v>
      </c>
      <c r="D32">
        <v>983.9</v>
      </c>
      <c r="E32">
        <v>518.6</v>
      </c>
      <c r="F32">
        <f t="shared" si="3"/>
        <v>983.9</v>
      </c>
      <c r="G32">
        <f t="shared" si="0"/>
        <v>0</v>
      </c>
      <c r="H32">
        <f t="shared" si="4"/>
        <v>0</v>
      </c>
      <c r="I32" s="11">
        <f t="shared" si="5"/>
        <v>0</v>
      </c>
      <c r="L32">
        <v>-0.40100000000000002</v>
      </c>
      <c r="M32">
        <v>983.9</v>
      </c>
      <c r="N32">
        <v>518.6</v>
      </c>
      <c r="O32">
        <f t="shared" si="6"/>
        <v>1502.5</v>
      </c>
      <c r="P32">
        <f t="shared" si="1"/>
        <v>1</v>
      </c>
      <c r="Q32">
        <f t="shared" si="7"/>
        <v>0.68268949213708607</v>
      </c>
      <c r="R32" s="11">
        <f t="shared" si="8"/>
        <v>-0.27375848634697153</v>
      </c>
      <c r="U32">
        <v>-0.40100000000000002</v>
      </c>
      <c r="V32">
        <v>983.9</v>
      </c>
      <c r="W32">
        <v>518.6</v>
      </c>
      <c r="X32">
        <f t="shared" si="9"/>
        <v>465.29999999999995</v>
      </c>
      <c r="Y32">
        <f t="shared" si="2"/>
        <v>-1</v>
      </c>
      <c r="Z32">
        <f t="shared" si="10"/>
        <v>-0.68268949213708607</v>
      </c>
      <c r="AA32" s="11">
        <f t="shared" si="11"/>
        <v>0.27375848634697153</v>
      </c>
    </row>
    <row r="33" spans="1:27" x14ac:dyDescent="0.2">
      <c r="A33" t="s">
        <v>105</v>
      </c>
      <c r="B33" t="s">
        <v>77</v>
      </c>
      <c r="C33">
        <v>-0.42399999999999999</v>
      </c>
      <c r="D33">
        <v>118.2</v>
      </c>
      <c r="E33">
        <v>43.46</v>
      </c>
      <c r="F33">
        <f t="shared" si="3"/>
        <v>118.2</v>
      </c>
      <c r="G33">
        <f t="shared" si="0"/>
        <v>0</v>
      </c>
      <c r="H33">
        <f t="shared" si="4"/>
        <v>0</v>
      </c>
      <c r="I33" s="11">
        <f t="shared" si="5"/>
        <v>0</v>
      </c>
      <c r="L33">
        <v>-0.42399999999999999</v>
      </c>
      <c r="M33">
        <v>118.2</v>
      </c>
      <c r="N33">
        <v>43.46</v>
      </c>
      <c r="O33">
        <f t="shared" si="6"/>
        <v>161.66</v>
      </c>
      <c r="P33">
        <f t="shared" si="1"/>
        <v>0.99999999999999989</v>
      </c>
      <c r="Q33">
        <f t="shared" si="7"/>
        <v>0.68268949213708563</v>
      </c>
      <c r="R33" s="11">
        <f t="shared" si="8"/>
        <v>-0.2894603446661243</v>
      </c>
      <c r="U33">
        <v>-0.42399999999999999</v>
      </c>
      <c r="V33">
        <v>118.2</v>
      </c>
      <c r="W33">
        <v>43.46</v>
      </c>
      <c r="X33">
        <f t="shared" si="9"/>
        <v>74.740000000000009</v>
      </c>
      <c r="Y33">
        <f t="shared" si="2"/>
        <v>-0.99999999999999989</v>
      </c>
      <c r="Z33">
        <f t="shared" si="10"/>
        <v>-0.68268949213708574</v>
      </c>
      <c r="AA33" s="11">
        <f t="shared" si="11"/>
        <v>0.28946034466612436</v>
      </c>
    </row>
    <row r="34" spans="1:27" x14ac:dyDescent="0.2">
      <c r="A34" t="s">
        <v>106</v>
      </c>
      <c r="B34" t="s">
        <v>75</v>
      </c>
      <c r="C34">
        <v>-0.44600000000000001</v>
      </c>
      <c r="D34">
        <v>6.26</v>
      </c>
      <c r="E34">
        <v>2.21</v>
      </c>
      <c r="F34">
        <f t="shared" si="3"/>
        <v>6.26</v>
      </c>
      <c r="G34">
        <f t="shared" si="0"/>
        <v>0</v>
      </c>
      <c r="H34">
        <f t="shared" si="4"/>
        <v>0</v>
      </c>
      <c r="I34" s="11">
        <f t="shared" si="5"/>
        <v>0</v>
      </c>
      <c r="L34">
        <v>-0.44600000000000001</v>
      </c>
      <c r="M34">
        <v>6.26</v>
      </c>
      <c r="N34">
        <v>2.21</v>
      </c>
      <c r="O34">
        <f t="shared" si="6"/>
        <v>8.4699999999999989</v>
      </c>
      <c r="P34">
        <f t="shared" si="1"/>
        <v>0.99999999999999956</v>
      </c>
      <c r="Q34">
        <f t="shared" si="7"/>
        <v>0.68268949213708585</v>
      </c>
      <c r="R34" s="11">
        <f t="shared" si="8"/>
        <v>-0.30447951349314029</v>
      </c>
      <c r="U34">
        <v>-0.44600000000000001</v>
      </c>
      <c r="V34">
        <v>6.26</v>
      </c>
      <c r="W34">
        <v>2.21</v>
      </c>
      <c r="X34">
        <f t="shared" si="9"/>
        <v>4.05</v>
      </c>
      <c r="Y34">
        <f t="shared" si="2"/>
        <v>-1</v>
      </c>
      <c r="Z34">
        <f t="shared" si="10"/>
        <v>-0.68268949213708607</v>
      </c>
      <c r="AA34" s="11">
        <f t="shared" si="11"/>
        <v>0.3044795134931404</v>
      </c>
    </row>
    <row r="35" spans="1:27" x14ac:dyDescent="0.2">
      <c r="A35" t="s">
        <v>107</v>
      </c>
      <c r="B35" t="s">
        <v>77</v>
      </c>
      <c r="C35">
        <v>-0.41899999999999998</v>
      </c>
      <c r="D35">
        <v>8.73</v>
      </c>
      <c r="E35">
        <v>1.49</v>
      </c>
      <c r="F35">
        <f t="shared" si="3"/>
        <v>8.73</v>
      </c>
      <c r="G35">
        <f t="shared" si="0"/>
        <v>0</v>
      </c>
      <c r="H35">
        <f t="shared" si="4"/>
        <v>0</v>
      </c>
      <c r="I35" s="11">
        <f t="shared" si="5"/>
        <v>0</v>
      </c>
      <c r="L35">
        <v>-0.41899999999999998</v>
      </c>
      <c r="M35">
        <v>8.73</v>
      </c>
      <c r="N35">
        <v>1.49</v>
      </c>
      <c r="O35">
        <f t="shared" si="6"/>
        <v>10.220000000000001</v>
      </c>
      <c r="P35">
        <f t="shared" si="1"/>
        <v>1.0000000000000002</v>
      </c>
      <c r="Q35">
        <f t="shared" si="7"/>
        <v>0.68268949213708607</v>
      </c>
      <c r="R35" s="11">
        <f t="shared" si="8"/>
        <v>-0.28604689720543908</v>
      </c>
      <c r="U35">
        <v>-0.41899999999999998</v>
      </c>
      <c r="V35">
        <v>8.73</v>
      </c>
      <c r="W35">
        <v>1.49</v>
      </c>
      <c r="X35">
        <f t="shared" si="9"/>
        <v>7.24</v>
      </c>
      <c r="Y35">
        <f t="shared" si="2"/>
        <v>-1.0000000000000002</v>
      </c>
      <c r="Z35">
        <f t="shared" si="10"/>
        <v>-0.68268949213708607</v>
      </c>
      <c r="AA35" s="11">
        <f t="shared" si="11"/>
        <v>0.28604689720543908</v>
      </c>
    </row>
    <row r="36" spans="1:27" x14ac:dyDescent="0.2">
      <c r="A36" t="s">
        <v>108</v>
      </c>
      <c r="B36" t="s">
        <v>77</v>
      </c>
      <c r="C36">
        <v>-0.313</v>
      </c>
      <c r="D36">
        <v>9.84</v>
      </c>
      <c r="E36">
        <v>2.19</v>
      </c>
      <c r="F36">
        <f t="shared" si="3"/>
        <v>9.84</v>
      </c>
      <c r="G36">
        <f t="shared" si="0"/>
        <v>0</v>
      </c>
      <c r="H36">
        <f t="shared" si="4"/>
        <v>0</v>
      </c>
      <c r="I36" s="11">
        <f t="shared" si="5"/>
        <v>0</v>
      </c>
      <c r="L36">
        <v>-0.313</v>
      </c>
      <c r="M36">
        <v>9.84</v>
      </c>
      <c r="N36">
        <v>2.19</v>
      </c>
      <c r="O36">
        <f t="shared" si="6"/>
        <v>12.03</v>
      </c>
      <c r="P36">
        <f t="shared" si="1"/>
        <v>0.99999999999999978</v>
      </c>
      <c r="Q36">
        <f t="shared" si="7"/>
        <v>0.68268949213708563</v>
      </c>
      <c r="R36" s="11">
        <f t="shared" si="8"/>
        <v>-0.21368181103890779</v>
      </c>
      <c r="U36">
        <v>-0.313</v>
      </c>
      <c r="V36">
        <v>9.84</v>
      </c>
      <c r="W36">
        <v>2.19</v>
      </c>
      <c r="X36">
        <f t="shared" si="9"/>
        <v>7.65</v>
      </c>
      <c r="Y36">
        <f t="shared" si="2"/>
        <v>-0.99999999999999978</v>
      </c>
      <c r="Z36">
        <f t="shared" si="10"/>
        <v>-0.68268949213708574</v>
      </c>
      <c r="AA36" s="11">
        <f t="shared" si="11"/>
        <v>0.21368181103890785</v>
      </c>
    </row>
    <row r="37" spans="1:27" x14ac:dyDescent="0.2">
      <c r="A37" t="s">
        <v>109</v>
      </c>
      <c r="B37" t="s">
        <v>73</v>
      </c>
      <c r="C37">
        <v>-0.53600000000000003</v>
      </c>
      <c r="D37">
        <v>1.69</v>
      </c>
      <c r="E37">
        <v>1.53</v>
      </c>
      <c r="F37">
        <f t="shared" si="3"/>
        <v>1.69</v>
      </c>
      <c r="G37">
        <f t="shared" si="0"/>
        <v>0</v>
      </c>
      <c r="H37">
        <f t="shared" si="4"/>
        <v>0</v>
      </c>
      <c r="I37" s="11">
        <f t="shared" si="5"/>
        <v>0</v>
      </c>
      <c r="L37">
        <v>-0.53600000000000003</v>
      </c>
      <c r="M37">
        <v>1.69</v>
      </c>
      <c r="N37">
        <v>1.53</v>
      </c>
      <c r="O37">
        <f t="shared" si="6"/>
        <v>3.2199999999999998</v>
      </c>
      <c r="P37">
        <f t="shared" si="1"/>
        <v>0.99999999999999989</v>
      </c>
      <c r="Q37">
        <f t="shared" si="7"/>
        <v>0.68268949213708563</v>
      </c>
      <c r="R37" s="11">
        <f t="shared" si="8"/>
        <v>-0.36592156778547791</v>
      </c>
      <c r="U37">
        <v>-0.53600000000000003</v>
      </c>
      <c r="V37">
        <v>1.69</v>
      </c>
      <c r="W37">
        <v>1.53</v>
      </c>
      <c r="X37">
        <f t="shared" si="9"/>
        <v>0.15999999999999992</v>
      </c>
      <c r="Y37">
        <f t="shared" si="2"/>
        <v>-1</v>
      </c>
      <c r="Z37">
        <f t="shared" si="10"/>
        <v>-0.68268949213708607</v>
      </c>
      <c r="AA37" s="11">
        <f t="shared" si="11"/>
        <v>0.36592156778547813</v>
      </c>
    </row>
    <row r="38" spans="1:27" x14ac:dyDescent="0.2">
      <c r="A38" t="s">
        <v>110</v>
      </c>
      <c r="B38" t="s">
        <v>77</v>
      </c>
      <c r="C38">
        <v>-0.41499999999999998</v>
      </c>
      <c r="D38">
        <v>95.8</v>
      </c>
      <c r="E38">
        <v>85.9</v>
      </c>
      <c r="F38">
        <f t="shared" si="3"/>
        <v>95.8</v>
      </c>
      <c r="G38">
        <f t="shared" si="0"/>
        <v>0</v>
      </c>
      <c r="H38">
        <f t="shared" si="4"/>
        <v>0</v>
      </c>
      <c r="I38" s="11">
        <f t="shared" si="5"/>
        <v>0</v>
      </c>
      <c r="L38">
        <v>-0.41499999999999998</v>
      </c>
      <c r="M38">
        <v>95.8</v>
      </c>
      <c r="N38">
        <v>85.9</v>
      </c>
      <c r="O38">
        <f t="shared" si="6"/>
        <v>181.7</v>
      </c>
      <c r="P38">
        <f t="shared" si="1"/>
        <v>0.99999999999999989</v>
      </c>
      <c r="Q38">
        <f t="shared" si="7"/>
        <v>0.68268949213708563</v>
      </c>
      <c r="R38" s="11">
        <f t="shared" si="8"/>
        <v>-0.28331613923689053</v>
      </c>
      <c r="U38">
        <v>-0.41499999999999998</v>
      </c>
      <c r="V38">
        <v>95.8</v>
      </c>
      <c r="W38">
        <v>85.9</v>
      </c>
      <c r="X38">
        <f t="shared" si="9"/>
        <v>9.8999999999999915</v>
      </c>
      <c r="Y38">
        <f t="shared" si="2"/>
        <v>-1</v>
      </c>
      <c r="Z38">
        <f t="shared" si="10"/>
        <v>-0.68268949213708607</v>
      </c>
      <c r="AA38" s="11">
        <f t="shared" si="11"/>
        <v>0.2833161392368907</v>
      </c>
    </row>
    <row r="39" spans="1:27" x14ac:dyDescent="0.2">
      <c r="A39" t="s">
        <v>111</v>
      </c>
      <c r="B39" t="s">
        <v>77</v>
      </c>
      <c r="C39">
        <v>-0.61599999999999999</v>
      </c>
      <c r="D39">
        <v>1.55</v>
      </c>
      <c r="E39">
        <v>7.0000000000000007E-2</v>
      </c>
      <c r="F39">
        <f t="shared" si="3"/>
        <v>1.55</v>
      </c>
      <c r="G39">
        <f t="shared" si="0"/>
        <v>0</v>
      </c>
      <c r="H39">
        <f t="shared" si="4"/>
        <v>0</v>
      </c>
      <c r="I39" s="11">
        <f t="shared" si="5"/>
        <v>0</v>
      </c>
      <c r="L39">
        <v>-0.61599999999999999</v>
      </c>
      <c r="M39">
        <v>1.55</v>
      </c>
      <c r="N39">
        <v>7.0000000000000007E-2</v>
      </c>
      <c r="O39">
        <f t="shared" si="6"/>
        <v>1.62</v>
      </c>
      <c r="P39">
        <f t="shared" si="1"/>
        <v>1.0000000000000009</v>
      </c>
      <c r="Q39">
        <f t="shared" si="7"/>
        <v>0.68268949213708652</v>
      </c>
      <c r="R39" s="11">
        <f t="shared" si="8"/>
        <v>-0.4205367271564453</v>
      </c>
      <c r="U39">
        <v>-0.61599999999999999</v>
      </c>
      <c r="V39">
        <v>1.55</v>
      </c>
      <c r="W39">
        <v>7.0000000000000007E-2</v>
      </c>
      <c r="X39">
        <f t="shared" si="9"/>
        <v>1.48</v>
      </c>
      <c r="Y39">
        <f t="shared" si="2"/>
        <v>-1.0000000000000009</v>
      </c>
      <c r="Z39">
        <f t="shared" si="10"/>
        <v>-0.68268949213708641</v>
      </c>
      <c r="AA39" s="11">
        <f t="shared" si="11"/>
        <v>0.42053672715644524</v>
      </c>
    </row>
    <row r="40" spans="1:27" x14ac:dyDescent="0.2">
      <c r="A40" t="s">
        <v>112</v>
      </c>
      <c r="B40" t="s">
        <v>77</v>
      </c>
      <c r="C40">
        <v>-0.46700000000000003</v>
      </c>
      <c r="D40">
        <v>17.7</v>
      </c>
      <c r="E40">
        <v>6.79</v>
      </c>
      <c r="F40">
        <f t="shared" si="3"/>
        <v>17.7</v>
      </c>
      <c r="G40">
        <f t="shared" si="0"/>
        <v>0</v>
      </c>
      <c r="H40">
        <f t="shared" si="4"/>
        <v>0</v>
      </c>
      <c r="I40" s="11">
        <f t="shared" si="5"/>
        <v>0</v>
      </c>
      <c r="L40">
        <v>-0.46700000000000003</v>
      </c>
      <c r="M40">
        <v>17.7</v>
      </c>
      <c r="N40">
        <v>6.79</v>
      </c>
      <c r="O40">
        <f t="shared" si="6"/>
        <v>24.49</v>
      </c>
      <c r="P40">
        <f t="shared" si="1"/>
        <v>0.99999999999999989</v>
      </c>
      <c r="Q40">
        <f t="shared" si="7"/>
        <v>0.68268949213708563</v>
      </c>
      <c r="R40" s="11">
        <f t="shared" si="8"/>
        <v>-0.31881599282801898</v>
      </c>
      <c r="U40">
        <v>-0.46700000000000003</v>
      </c>
      <c r="V40">
        <v>17.7</v>
      </c>
      <c r="W40">
        <v>6.79</v>
      </c>
      <c r="X40">
        <f t="shared" si="9"/>
        <v>10.91</v>
      </c>
      <c r="Y40">
        <f t="shared" si="2"/>
        <v>-0.99999999999999989</v>
      </c>
      <c r="Z40">
        <f t="shared" si="10"/>
        <v>-0.68268949213708574</v>
      </c>
      <c r="AA40" s="11">
        <f t="shared" si="11"/>
        <v>0.31881599282801903</v>
      </c>
    </row>
    <row r="41" spans="1:27" x14ac:dyDescent="0.2">
      <c r="A41" t="s">
        <v>113</v>
      </c>
      <c r="B41" t="s">
        <v>77</v>
      </c>
      <c r="C41">
        <v>-0.25</v>
      </c>
      <c r="D41">
        <v>11.7</v>
      </c>
      <c r="E41">
        <v>3.82</v>
      </c>
      <c r="F41">
        <f t="shared" si="3"/>
        <v>11.7</v>
      </c>
      <c r="G41">
        <f t="shared" si="0"/>
        <v>0</v>
      </c>
      <c r="H41">
        <f t="shared" si="4"/>
        <v>0</v>
      </c>
      <c r="I41" s="11">
        <f t="shared" si="5"/>
        <v>0</v>
      </c>
      <c r="L41">
        <v>-0.25</v>
      </c>
      <c r="M41">
        <v>11.7</v>
      </c>
      <c r="N41">
        <v>3.82</v>
      </c>
      <c r="O41">
        <f t="shared" si="6"/>
        <v>15.52</v>
      </c>
      <c r="P41">
        <f t="shared" si="1"/>
        <v>1.0000000000000002</v>
      </c>
      <c r="Q41">
        <f t="shared" si="7"/>
        <v>0.68268949213708607</v>
      </c>
      <c r="R41" s="11">
        <f t="shared" si="8"/>
        <v>-0.17067237303427152</v>
      </c>
      <c r="U41">
        <v>-0.25</v>
      </c>
      <c r="V41">
        <v>11.7</v>
      </c>
      <c r="W41">
        <v>3.82</v>
      </c>
      <c r="X41">
        <f t="shared" si="9"/>
        <v>7.879999999999999</v>
      </c>
      <c r="Y41">
        <f t="shared" si="2"/>
        <v>-1.0000000000000002</v>
      </c>
      <c r="Z41">
        <f t="shared" si="10"/>
        <v>-0.68268949213708607</v>
      </c>
      <c r="AA41" s="11">
        <f t="shared" si="11"/>
        <v>0.17067237303427152</v>
      </c>
    </row>
    <row r="42" spans="1:27" x14ac:dyDescent="0.2">
      <c r="A42" t="s">
        <v>114</v>
      </c>
      <c r="B42" t="s">
        <v>77</v>
      </c>
      <c r="C42">
        <v>-0.13100000000000001</v>
      </c>
      <c r="D42">
        <v>18.05</v>
      </c>
      <c r="E42">
        <v>21.14</v>
      </c>
      <c r="F42">
        <f t="shared" si="3"/>
        <v>18.05</v>
      </c>
      <c r="G42">
        <f t="shared" si="0"/>
        <v>0</v>
      </c>
      <c r="H42">
        <f t="shared" si="4"/>
        <v>0</v>
      </c>
      <c r="I42" s="11">
        <f t="shared" si="5"/>
        <v>0</v>
      </c>
      <c r="L42">
        <v>-0.13100000000000001</v>
      </c>
      <c r="M42">
        <v>18.05</v>
      </c>
      <c r="N42">
        <v>21.14</v>
      </c>
      <c r="O42">
        <f t="shared" si="6"/>
        <v>39.19</v>
      </c>
      <c r="P42">
        <f t="shared" si="1"/>
        <v>0.99999999999999978</v>
      </c>
      <c r="Q42">
        <f t="shared" si="7"/>
        <v>0.68268949213708563</v>
      </c>
      <c r="R42" s="11">
        <f t="shared" si="8"/>
        <v>-8.9432323469958219E-2</v>
      </c>
      <c r="U42">
        <v>-0.13100000000000001</v>
      </c>
      <c r="V42">
        <v>18.05</v>
      </c>
      <c r="W42">
        <v>21.14</v>
      </c>
      <c r="X42">
        <f t="shared" si="9"/>
        <v>-3.09</v>
      </c>
      <c r="Y42">
        <f t="shared" si="2"/>
        <v>-1</v>
      </c>
      <c r="Z42">
        <f t="shared" si="10"/>
        <v>-0.68268949213708607</v>
      </c>
      <c r="AA42" s="11">
        <f t="shared" si="11"/>
        <v>8.9432323469958275E-2</v>
      </c>
    </row>
    <row r="43" spans="1:27" x14ac:dyDescent="0.2">
      <c r="A43" t="s">
        <v>115</v>
      </c>
      <c r="B43" t="s">
        <v>77</v>
      </c>
      <c r="C43">
        <v>-0.59299999999999997</v>
      </c>
      <c r="D43">
        <v>1.2</v>
      </c>
      <c r="E43">
        <v>0.2</v>
      </c>
      <c r="F43">
        <f t="shared" si="3"/>
        <v>1.2</v>
      </c>
      <c r="G43">
        <f t="shared" si="0"/>
        <v>0</v>
      </c>
      <c r="H43">
        <f t="shared" si="4"/>
        <v>0</v>
      </c>
      <c r="I43" s="11">
        <f t="shared" si="5"/>
        <v>0</v>
      </c>
      <c r="L43">
        <v>-0.59299999999999997</v>
      </c>
      <c r="M43">
        <v>1.2</v>
      </c>
      <c r="N43">
        <v>0.2</v>
      </c>
      <c r="O43">
        <f t="shared" si="6"/>
        <v>1.4</v>
      </c>
      <c r="P43">
        <f t="shared" si="1"/>
        <v>0.99999999999999978</v>
      </c>
      <c r="Q43">
        <f t="shared" si="7"/>
        <v>0.68268949213708563</v>
      </c>
      <c r="R43" s="11">
        <f t="shared" si="8"/>
        <v>-0.40483486883729175</v>
      </c>
      <c r="U43">
        <v>-0.59299999999999997</v>
      </c>
      <c r="V43">
        <v>1.2</v>
      </c>
      <c r="W43">
        <v>0.2</v>
      </c>
      <c r="X43">
        <f t="shared" si="9"/>
        <v>1</v>
      </c>
      <c r="Y43">
        <f t="shared" si="2"/>
        <v>-0.99999999999999978</v>
      </c>
      <c r="Z43">
        <f t="shared" si="10"/>
        <v>-0.68268949213708574</v>
      </c>
      <c r="AA43" s="11">
        <f t="shared" si="11"/>
        <v>0.40483486883729181</v>
      </c>
    </row>
    <row r="44" spans="1:27" x14ac:dyDescent="0.2">
      <c r="A44" t="s">
        <v>116</v>
      </c>
      <c r="B44" t="s">
        <v>73</v>
      </c>
      <c r="C44">
        <v>-0.13100000000000001</v>
      </c>
      <c r="D44">
        <v>10</v>
      </c>
      <c r="E44">
        <v>7.07</v>
      </c>
      <c r="F44">
        <f t="shared" si="3"/>
        <v>10</v>
      </c>
      <c r="G44">
        <f t="shared" si="0"/>
        <v>0</v>
      </c>
      <c r="H44">
        <f t="shared" si="4"/>
        <v>0</v>
      </c>
      <c r="I44" s="11">
        <f t="shared" si="5"/>
        <v>0</v>
      </c>
      <c r="L44">
        <v>-0.13100000000000001</v>
      </c>
      <c r="M44">
        <v>10</v>
      </c>
      <c r="N44">
        <v>7.07</v>
      </c>
      <c r="O44">
        <f t="shared" si="6"/>
        <v>17.07</v>
      </c>
      <c r="P44">
        <f t="shared" si="1"/>
        <v>1</v>
      </c>
      <c r="Q44">
        <f t="shared" si="7"/>
        <v>0.68268949213708607</v>
      </c>
      <c r="R44" s="11">
        <f t="shared" si="8"/>
        <v>-8.9432323469958275E-2</v>
      </c>
      <c r="U44">
        <v>-0.13100000000000001</v>
      </c>
      <c r="V44">
        <v>10</v>
      </c>
      <c r="W44">
        <v>7.07</v>
      </c>
      <c r="X44">
        <f t="shared" si="9"/>
        <v>2.9299999999999997</v>
      </c>
      <c r="Y44">
        <f t="shared" si="2"/>
        <v>-1</v>
      </c>
      <c r="Z44">
        <f t="shared" si="10"/>
        <v>-0.68268949213708607</v>
      </c>
      <c r="AA44" s="11">
        <f t="shared" si="11"/>
        <v>8.9432323469958275E-2</v>
      </c>
    </row>
    <row r="45" spans="1:27" x14ac:dyDescent="0.2">
      <c r="A45" t="s">
        <v>117</v>
      </c>
      <c r="B45" t="s">
        <v>77</v>
      </c>
      <c r="C45">
        <v>-0.10199999999999999</v>
      </c>
      <c r="D45">
        <v>0.33</v>
      </c>
      <c r="E45">
        <v>0.99</v>
      </c>
      <c r="F45">
        <f t="shared" si="3"/>
        <v>0.33</v>
      </c>
      <c r="G45">
        <f t="shared" si="0"/>
        <v>0</v>
      </c>
      <c r="H45">
        <f t="shared" si="4"/>
        <v>0</v>
      </c>
      <c r="I45" s="11">
        <f t="shared" si="5"/>
        <v>0</v>
      </c>
      <c r="L45">
        <v>-0.10199999999999999</v>
      </c>
      <c r="M45">
        <v>0.33</v>
      </c>
      <c r="N45">
        <v>0.99</v>
      </c>
      <c r="O45">
        <f t="shared" si="6"/>
        <v>1.32</v>
      </c>
      <c r="P45">
        <f t="shared" si="1"/>
        <v>1</v>
      </c>
      <c r="Q45">
        <f t="shared" si="7"/>
        <v>0.68268949213708607</v>
      </c>
      <c r="R45" s="11">
        <f t="shared" si="8"/>
        <v>-6.9634328197982778E-2</v>
      </c>
      <c r="U45">
        <v>-0.10199999999999999</v>
      </c>
      <c r="V45">
        <v>0.33</v>
      </c>
      <c r="W45">
        <v>0.99</v>
      </c>
      <c r="X45">
        <f t="shared" si="9"/>
        <v>-0.65999999999999992</v>
      </c>
      <c r="Y45">
        <f t="shared" si="2"/>
        <v>-1</v>
      </c>
      <c r="Z45">
        <f t="shared" si="10"/>
        <v>-0.68268949213708607</v>
      </c>
      <c r="AA45" s="11">
        <f t="shared" si="11"/>
        <v>6.9634328197982778E-2</v>
      </c>
    </row>
    <row r="46" spans="1:27" x14ac:dyDescent="0.2">
      <c r="A46" t="s">
        <v>118</v>
      </c>
      <c r="B46" t="s">
        <v>77</v>
      </c>
      <c r="C46">
        <v>-1.2999999999999999E-2</v>
      </c>
      <c r="D46">
        <v>1</v>
      </c>
      <c r="E46">
        <v>15</v>
      </c>
      <c r="F46">
        <f t="shared" si="3"/>
        <v>1</v>
      </c>
      <c r="G46">
        <f t="shared" si="0"/>
        <v>0</v>
      </c>
      <c r="H46">
        <f t="shared" si="4"/>
        <v>0</v>
      </c>
      <c r="I46" s="11">
        <f t="shared" si="5"/>
        <v>0</v>
      </c>
      <c r="L46">
        <v>-1.2999999999999999E-2</v>
      </c>
      <c r="M46">
        <v>1</v>
      </c>
      <c r="N46">
        <v>15</v>
      </c>
      <c r="O46">
        <f t="shared" si="6"/>
        <v>16</v>
      </c>
      <c r="P46">
        <f t="shared" si="1"/>
        <v>1</v>
      </c>
      <c r="Q46">
        <f t="shared" si="7"/>
        <v>0.68268949213708607</v>
      </c>
      <c r="R46" s="11">
        <f t="shared" si="8"/>
        <v>-8.8749633977821193E-3</v>
      </c>
      <c r="U46">
        <v>-1.2999999999999999E-2</v>
      </c>
      <c r="V46">
        <v>1</v>
      </c>
      <c r="W46">
        <v>15</v>
      </c>
      <c r="X46">
        <f t="shared" si="9"/>
        <v>-14</v>
      </c>
      <c r="Y46">
        <f t="shared" si="2"/>
        <v>-1</v>
      </c>
      <c r="Z46">
        <f t="shared" si="10"/>
        <v>-0.68268949213708607</v>
      </c>
      <c r="AA46" s="11">
        <f t="shared" si="11"/>
        <v>8.8749633977821193E-3</v>
      </c>
    </row>
    <row r="49" spans="1:1" x14ac:dyDescent="0.2">
      <c r="A49" t="s">
        <v>119</v>
      </c>
    </row>
    <row r="50" spans="1:1" x14ac:dyDescent="0.2">
      <c r="A50" t="s">
        <v>120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BAD1-211F-CF46-B897-73FC9EB35198}">
  <dimension ref="A1:CO25"/>
  <sheetViews>
    <sheetView topLeftCell="AY1" workbookViewId="0">
      <selection activeCell="BI16" sqref="BI16"/>
    </sheetView>
  </sheetViews>
  <sheetFormatPr baseColWidth="10" defaultRowHeight="21" x14ac:dyDescent="0.25"/>
  <cols>
    <col min="1" max="2" width="15.83203125" style="3" customWidth="1"/>
    <col min="3" max="4" width="12.1640625" style="3" customWidth="1"/>
    <col min="5" max="6" width="12.6640625" style="3" customWidth="1"/>
    <col min="7" max="9" width="10.83203125" style="3"/>
    <col min="10" max="10" width="13.5" style="3" customWidth="1"/>
    <col min="11" max="11" width="14.5" style="3" customWidth="1"/>
    <col min="12" max="12" width="10.83203125" style="3"/>
    <col min="13" max="13" width="28.1640625" style="3" customWidth="1"/>
    <col min="14" max="14" width="15.83203125" style="3" customWidth="1"/>
    <col min="15" max="16" width="12.1640625" style="3" customWidth="1"/>
    <col min="17" max="18" width="12.6640625" style="3" customWidth="1"/>
    <col min="19" max="21" width="10.83203125" style="3"/>
    <col min="22" max="22" width="13.5" style="3" customWidth="1"/>
    <col min="23" max="23" width="14.5" style="3" customWidth="1"/>
    <col min="24" max="24" width="10.83203125" style="3"/>
    <col min="25" max="25" width="14.6640625" style="3" customWidth="1"/>
    <col min="26" max="26" width="15.83203125" style="3" customWidth="1"/>
    <col min="27" max="28" width="12.1640625" style="3" customWidth="1"/>
    <col min="29" max="30" width="12.6640625" style="3" customWidth="1"/>
    <col min="31" max="33" width="10.83203125" style="3"/>
    <col min="34" max="34" width="13.5" style="3" customWidth="1"/>
    <col min="35" max="35" width="14.5" style="3" customWidth="1"/>
    <col min="36" max="37" width="10.83203125" style="3"/>
    <col min="38" max="38" width="15.83203125" style="3" customWidth="1"/>
    <col min="39" max="40" width="12.1640625" style="3" customWidth="1"/>
    <col min="41" max="42" width="12.6640625" style="3" customWidth="1"/>
    <col min="43" max="45" width="10.83203125" style="3"/>
    <col min="46" max="46" width="13.5" style="3" customWidth="1"/>
    <col min="47" max="47" width="14.5" style="3" customWidth="1"/>
    <col min="48" max="49" width="10.83203125" style="3"/>
    <col min="50" max="50" width="15.83203125" style="3" customWidth="1"/>
    <col min="51" max="52" width="12.1640625" style="3" customWidth="1"/>
    <col min="53" max="54" width="12.6640625" style="3" customWidth="1"/>
    <col min="55" max="57" width="10.83203125" style="3"/>
    <col min="58" max="58" width="13.5" style="3" customWidth="1"/>
    <col min="59" max="59" width="14.5" style="3" customWidth="1"/>
    <col min="60" max="60" width="10.83203125" style="3"/>
    <col min="61" max="61" width="23.83203125" style="3" customWidth="1"/>
    <col min="62" max="62" width="15.83203125" style="3" customWidth="1"/>
    <col min="63" max="64" width="12.1640625" style="3" customWidth="1"/>
    <col min="65" max="66" width="12.6640625" style="3" customWidth="1"/>
    <col min="67" max="69" width="10.83203125" style="3"/>
    <col min="70" max="70" width="13.5" style="3" customWidth="1"/>
    <col min="71" max="71" width="14.5" style="3" customWidth="1"/>
    <col min="72" max="72" width="10.83203125" style="3"/>
    <col min="73" max="73" width="25.1640625" style="3" customWidth="1"/>
    <col min="74" max="74" width="15.83203125" style="3" customWidth="1"/>
    <col min="75" max="76" width="12.1640625" style="3" customWidth="1"/>
    <col min="77" max="78" width="12.6640625" style="3" customWidth="1"/>
    <col min="79" max="81" width="10.83203125" style="3"/>
    <col min="82" max="82" width="13.5" style="3" customWidth="1"/>
    <col min="83" max="83" width="14.5" style="3" customWidth="1"/>
    <col min="84" max="85" width="10.83203125" style="3"/>
    <col min="86" max="86" width="15.83203125" style="3" customWidth="1"/>
    <col min="87" max="16384" width="10.83203125" style="3"/>
  </cols>
  <sheetData>
    <row r="1" spans="1:93" ht="88" x14ac:dyDescent="0.25">
      <c r="A1" s="2" t="s">
        <v>0</v>
      </c>
      <c r="B1" s="7" t="s">
        <v>143</v>
      </c>
      <c r="C1" s="1" t="s">
        <v>1</v>
      </c>
      <c r="D1" s="1" t="s">
        <v>2</v>
      </c>
      <c r="E1" s="1" t="s">
        <v>15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138</v>
      </c>
      <c r="K1" s="1" t="s">
        <v>139</v>
      </c>
      <c r="M1" s="2" t="s">
        <v>0</v>
      </c>
      <c r="N1" s="7" t="s">
        <v>143</v>
      </c>
      <c r="O1" s="1" t="s">
        <v>1</v>
      </c>
      <c r="P1" s="1" t="s">
        <v>2</v>
      </c>
      <c r="Q1" s="1" t="s">
        <v>15</v>
      </c>
      <c r="R1" s="1" t="s">
        <v>3</v>
      </c>
      <c r="S1" s="1" t="s">
        <v>6</v>
      </c>
      <c r="T1" s="1" t="s">
        <v>7</v>
      </c>
      <c r="U1" s="1" t="s">
        <v>8</v>
      </c>
      <c r="V1" s="1" t="s">
        <v>138</v>
      </c>
      <c r="W1" s="1" t="s">
        <v>139</v>
      </c>
      <c r="Y1" s="2" t="s">
        <v>0</v>
      </c>
      <c r="Z1" s="7" t="s">
        <v>143</v>
      </c>
      <c r="AA1" s="1" t="s">
        <v>1</v>
      </c>
      <c r="AB1" s="1" t="s">
        <v>2</v>
      </c>
      <c r="AC1" s="1" t="s">
        <v>15</v>
      </c>
      <c r="AD1" s="1" t="s">
        <v>3</v>
      </c>
      <c r="AE1" s="1" t="s">
        <v>6</v>
      </c>
      <c r="AF1" s="1" t="s">
        <v>7</v>
      </c>
      <c r="AG1" s="1" t="s">
        <v>8</v>
      </c>
      <c r="AH1" s="1" t="s">
        <v>138</v>
      </c>
      <c r="AI1" s="1" t="s">
        <v>139</v>
      </c>
      <c r="AK1" s="7" t="s">
        <v>0</v>
      </c>
      <c r="AL1" s="7" t="s">
        <v>143</v>
      </c>
      <c r="AM1" s="1" t="s">
        <v>1</v>
      </c>
      <c r="AN1" s="1" t="s">
        <v>2</v>
      </c>
      <c r="AO1" s="1" t="s">
        <v>15</v>
      </c>
      <c r="AP1" s="1" t="s">
        <v>3</v>
      </c>
      <c r="AQ1" s="1" t="s">
        <v>6</v>
      </c>
      <c r="AR1" s="1" t="s">
        <v>7</v>
      </c>
      <c r="AS1" s="1" t="s">
        <v>8</v>
      </c>
      <c r="AT1" s="1" t="s">
        <v>138</v>
      </c>
      <c r="AU1" s="1" t="s">
        <v>139</v>
      </c>
      <c r="AW1" s="7" t="s">
        <v>0</v>
      </c>
      <c r="AX1" s="7" t="s">
        <v>143</v>
      </c>
      <c r="AY1" s="1" t="s">
        <v>1</v>
      </c>
      <c r="AZ1" s="1" t="s">
        <v>2</v>
      </c>
      <c r="BA1" s="1" t="s">
        <v>15</v>
      </c>
      <c r="BB1" s="1" t="s">
        <v>3</v>
      </c>
      <c r="BC1" s="1" t="s">
        <v>6</v>
      </c>
      <c r="BD1" s="1" t="s">
        <v>7</v>
      </c>
      <c r="BE1" s="1" t="s">
        <v>8</v>
      </c>
      <c r="BF1" s="1" t="s">
        <v>138</v>
      </c>
      <c r="BG1" s="1" t="s">
        <v>139</v>
      </c>
      <c r="BI1" s="7" t="s">
        <v>0</v>
      </c>
      <c r="BJ1" s="7" t="s">
        <v>143</v>
      </c>
      <c r="BK1" s="1" t="s">
        <v>1</v>
      </c>
      <c r="BL1" s="1" t="s">
        <v>2</v>
      </c>
      <c r="BM1" s="1" t="s">
        <v>15</v>
      </c>
      <c r="BN1" s="1" t="s">
        <v>3</v>
      </c>
      <c r="BO1" s="1" t="s">
        <v>6</v>
      </c>
      <c r="BP1" s="1" t="s">
        <v>7</v>
      </c>
      <c r="BQ1" s="1" t="s">
        <v>8</v>
      </c>
      <c r="BR1" s="1" t="s">
        <v>138</v>
      </c>
      <c r="BS1" s="1" t="s">
        <v>139</v>
      </c>
      <c r="BU1" s="7" t="s">
        <v>0</v>
      </c>
      <c r="BV1" s="7" t="s">
        <v>143</v>
      </c>
      <c r="BW1" s="1" t="s">
        <v>1</v>
      </c>
      <c r="BX1" s="1" t="s">
        <v>2</v>
      </c>
      <c r="BY1" s="1" t="s">
        <v>15</v>
      </c>
      <c r="BZ1" s="1" t="s">
        <v>3</v>
      </c>
      <c r="CA1" s="1" t="s">
        <v>6</v>
      </c>
      <c r="CB1" s="1" t="s">
        <v>7</v>
      </c>
      <c r="CC1" s="1" t="s">
        <v>8</v>
      </c>
      <c r="CD1" s="1" t="s">
        <v>138</v>
      </c>
      <c r="CE1" s="1" t="s">
        <v>139</v>
      </c>
      <c r="CG1" s="7" t="s">
        <v>0</v>
      </c>
      <c r="CH1" s="7" t="s">
        <v>143</v>
      </c>
      <c r="CI1" s="1" t="s">
        <v>1</v>
      </c>
      <c r="CJ1" s="1" t="s">
        <v>2</v>
      </c>
      <c r="CK1" s="1" t="s">
        <v>15</v>
      </c>
      <c r="CL1" s="1" t="s">
        <v>3</v>
      </c>
      <c r="CM1" s="1" t="s">
        <v>6</v>
      </c>
      <c r="CN1" s="1" t="s">
        <v>7</v>
      </c>
      <c r="CO1" s="1" t="s">
        <v>8</v>
      </c>
    </row>
    <row r="2" spans="1:93" ht="66" x14ac:dyDescent="0.25">
      <c r="A2" s="4" t="s">
        <v>4</v>
      </c>
      <c r="B2" s="4">
        <v>2</v>
      </c>
      <c r="C2" s="3">
        <v>0</v>
      </c>
      <c r="D2" s="3">
        <v>0.75</v>
      </c>
      <c r="E2" s="3" t="s">
        <v>52</v>
      </c>
      <c r="F2" s="3" t="s">
        <v>142</v>
      </c>
      <c r="G2" s="3">
        <v>0</v>
      </c>
      <c r="H2" s="3">
        <v>0</v>
      </c>
      <c r="I2" s="3">
        <f t="shared" ref="I2:I13" si="0">IF(G2&lt;=$K$2,0,IF(G2&lt;=$K$3,0.25,IF(G2&lt;=$K$4,0.5,IF(G2&lt;=$K$5, 0.75, "NULL"))))</f>
        <v>0</v>
      </c>
      <c r="J2" s="3" t="s">
        <v>52</v>
      </c>
      <c r="K2" s="3">
        <f>PERCENTILE($G$2:$G$13,0.25)</f>
        <v>2.75</v>
      </c>
      <c r="M2" s="3" t="s">
        <v>134</v>
      </c>
      <c r="N2" s="4">
        <v>2</v>
      </c>
      <c r="O2" s="3">
        <v>0</v>
      </c>
      <c r="P2" s="3">
        <v>0.75</v>
      </c>
      <c r="Q2" s="3" t="s">
        <v>52</v>
      </c>
      <c r="R2" s="3" t="s">
        <v>142</v>
      </c>
      <c r="S2" s="3">
        <v>0</v>
      </c>
      <c r="T2" s="3">
        <v>0</v>
      </c>
      <c r="U2" s="3">
        <f t="shared" ref="U2:U13" si="1">IF(S2&lt;=$K$2,0,IF(S2&lt;=$K$3,0.25,IF(S2&lt;=$K$4,0.5,IF(S2&lt;=$K$5, 0.75, "NULL"))))</f>
        <v>0</v>
      </c>
      <c r="V2" s="3" t="s">
        <v>52</v>
      </c>
      <c r="W2" s="3">
        <f>PERCENTILE($G$2:$G$13,0.25)</f>
        <v>2.75</v>
      </c>
      <c r="Y2" s="3" t="s">
        <v>5</v>
      </c>
      <c r="Z2" s="4">
        <v>2</v>
      </c>
      <c r="AA2" s="3">
        <v>0</v>
      </c>
      <c r="AB2" s="3">
        <v>0.75</v>
      </c>
      <c r="AC2" s="3" t="s">
        <v>52</v>
      </c>
      <c r="AD2" s="3" t="s">
        <v>142</v>
      </c>
      <c r="AE2" s="3">
        <v>0</v>
      </c>
      <c r="AF2" s="3">
        <v>0</v>
      </c>
      <c r="AG2" s="3">
        <f t="shared" ref="AG2:AG13" si="2">IF(AE2&lt;=$K$2,0,IF(AE2&lt;=$K$3,0.25,IF(AE2&lt;=$K$4,0.5,IF(AE2&lt;=$K$5, 0.75, "NULL"))))</f>
        <v>0</v>
      </c>
      <c r="AH2" s="3" t="s">
        <v>52</v>
      </c>
      <c r="AI2" s="3">
        <f>PERCENTILE($G$2:$G$13,0.25)</f>
        <v>2.75</v>
      </c>
      <c r="AK2" s="5" t="s">
        <v>135</v>
      </c>
      <c r="AL2" s="4">
        <v>2</v>
      </c>
      <c r="AM2" s="3">
        <v>0</v>
      </c>
      <c r="AN2" s="3">
        <v>0.75</v>
      </c>
      <c r="AO2" s="3" t="s">
        <v>52</v>
      </c>
      <c r="AP2" s="3" t="s">
        <v>142</v>
      </c>
      <c r="AQ2" s="3">
        <v>0</v>
      </c>
      <c r="AR2" s="3">
        <v>0</v>
      </c>
      <c r="AS2" s="3">
        <f t="shared" ref="AS2:AS13" si="3">IF(AQ2&lt;=$K$2,0,IF(AQ2&lt;=$K$3,0.25,IF(AQ2&lt;=$K$4,0.5,IF(AQ2&lt;=$K$5, 0.75, "NULL"))))</f>
        <v>0</v>
      </c>
      <c r="AT2" s="3" t="s">
        <v>52</v>
      </c>
      <c r="AU2" s="3">
        <f>PERCENTILE($G$2:$G$13,0.25)</f>
        <v>2.75</v>
      </c>
      <c r="AW2" s="5" t="s">
        <v>34</v>
      </c>
      <c r="AX2" s="4">
        <v>2</v>
      </c>
      <c r="AY2" s="3">
        <v>0</v>
      </c>
      <c r="AZ2" s="3">
        <v>3</v>
      </c>
      <c r="BA2" s="3" t="s">
        <v>52</v>
      </c>
      <c r="BB2" s="3" t="s">
        <v>142</v>
      </c>
      <c r="BC2" s="3">
        <v>0</v>
      </c>
      <c r="BD2" s="3">
        <v>0</v>
      </c>
      <c r="BE2" s="3">
        <f>IF(BC2&lt;=$K$2,0,IF(BC2&lt;=$K$3,1,IF(BC2&lt;=$K$4,2,IF(BC2&lt;=$K$5, 3, "NULL"))))</f>
        <v>0</v>
      </c>
      <c r="BF2" s="3" t="s">
        <v>52</v>
      </c>
      <c r="BG2" s="3">
        <f>PERCENTILE($G$2:$G$13,0.25)</f>
        <v>2.75</v>
      </c>
      <c r="BI2" s="5" t="s">
        <v>11</v>
      </c>
      <c r="BJ2" s="4">
        <v>2</v>
      </c>
      <c r="BK2" s="3">
        <v>0</v>
      </c>
      <c r="BL2" s="3">
        <v>3</v>
      </c>
      <c r="BM2" s="3" t="s">
        <v>142</v>
      </c>
      <c r="BN2" s="3" t="s">
        <v>52</v>
      </c>
      <c r="BO2" s="3">
        <v>0</v>
      </c>
      <c r="BP2" s="3">
        <v>3</v>
      </c>
      <c r="BQ2" s="3">
        <f>IF(BO2&lt;=$K$2,3,IF(BO2&lt;=$K$3,2,IF(BO2&lt;=$K$4,1,IF(BO2&lt;=$K$5, 0, "NULL"))))</f>
        <v>3</v>
      </c>
      <c r="BR2" s="3" t="s">
        <v>52</v>
      </c>
      <c r="BS2" s="3">
        <f>PERCENTILE($G$2:$G$13,0.25)</f>
        <v>2.75</v>
      </c>
      <c r="BU2" s="5" t="s">
        <v>136</v>
      </c>
      <c r="BV2" s="4">
        <v>2</v>
      </c>
      <c r="BW2" s="3">
        <v>0</v>
      </c>
      <c r="BX2" s="3">
        <v>1.5</v>
      </c>
      <c r="BY2" s="3" t="s">
        <v>142</v>
      </c>
      <c r="BZ2" s="3" t="s">
        <v>52</v>
      </c>
      <c r="CA2" s="3">
        <v>0</v>
      </c>
      <c r="CB2" s="3">
        <v>1.5</v>
      </c>
      <c r="CC2" s="3">
        <f>IF(CA2&lt;=$K$2,1.5,IF(CA2&lt;=$K$3,1,IF(CA2&lt;=$K$4,0.5,IF(CA2&lt;=$K$5, 0, "NULL"))))</f>
        <v>1.5</v>
      </c>
      <c r="CD2" s="3" t="s">
        <v>52</v>
      </c>
      <c r="CE2" s="3">
        <f>PERCENTILE($G$2:$G$13,0.25)</f>
        <v>2.75</v>
      </c>
      <c r="CG2" s="5" t="s">
        <v>137</v>
      </c>
      <c r="CH2" s="4">
        <v>2</v>
      </c>
      <c r="CI2" s="3">
        <v>0</v>
      </c>
      <c r="CJ2" s="3">
        <v>0.75</v>
      </c>
      <c r="CK2" s="3">
        <v>1</v>
      </c>
      <c r="CL2" s="3">
        <v>0</v>
      </c>
      <c r="CM2" s="6">
        <v>0</v>
      </c>
      <c r="CN2" s="3">
        <v>1.5</v>
      </c>
      <c r="CO2" s="3">
        <f t="shared" ref="CO2:CO25" si="4">IF(CM2&lt;=0, 1.5, IF(CM2&lt;3/7, 1, IF(AND(CM2&gt;=3/7, CM2&lt;1), 0.5, IF(CM2&gt;=1, 0, "NULL"))))</f>
        <v>1.5</v>
      </c>
    </row>
    <row r="3" spans="1:93" x14ac:dyDescent="0.25">
      <c r="B3" s="4">
        <v>2</v>
      </c>
      <c r="C3" s="3">
        <v>0</v>
      </c>
      <c r="D3" s="3">
        <v>0.75</v>
      </c>
      <c r="E3" s="3" t="s">
        <v>52</v>
      </c>
      <c r="F3" s="3" t="s">
        <v>142</v>
      </c>
      <c r="G3" s="3">
        <v>1</v>
      </c>
      <c r="H3" s="3">
        <v>0</v>
      </c>
      <c r="I3" s="3">
        <f t="shared" si="0"/>
        <v>0</v>
      </c>
      <c r="J3" s="3" t="s">
        <v>140</v>
      </c>
      <c r="K3" s="3">
        <f>PERCENTILE($G$2:$G$13,0.5)</f>
        <v>5.5</v>
      </c>
      <c r="N3" s="4">
        <v>2</v>
      </c>
      <c r="O3" s="3">
        <v>0</v>
      </c>
      <c r="P3" s="3">
        <v>0.75</v>
      </c>
      <c r="Q3" s="3" t="s">
        <v>52</v>
      </c>
      <c r="R3" s="3" t="s">
        <v>142</v>
      </c>
      <c r="S3" s="3">
        <v>1</v>
      </c>
      <c r="T3" s="3">
        <v>0</v>
      </c>
      <c r="U3" s="3">
        <f t="shared" si="1"/>
        <v>0</v>
      </c>
      <c r="V3" s="3" t="s">
        <v>140</v>
      </c>
      <c r="W3" s="3">
        <f>PERCENTILE($G$2:$G$13,0.5)</f>
        <v>5.5</v>
      </c>
      <c r="Z3" s="4">
        <v>2</v>
      </c>
      <c r="AA3" s="3">
        <v>0</v>
      </c>
      <c r="AB3" s="3">
        <v>0.75</v>
      </c>
      <c r="AC3" s="3" t="s">
        <v>52</v>
      </c>
      <c r="AD3" s="3" t="s">
        <v>142</v>
      </c>
      <c r="AE3" s="3">
        <v>1</v>
      </c>
      <c r="AF3" s="3">
        <v>0</v>
      </c>
      <c r="AG3" s="3">
        <f t="shared" si="2"/>
        <v>0</v>
      </c>
      <c r="AH3" s="3" t="s">
        <v>140</v>
      </c>
      <c r="AI3" s="3">
        <f>PERCENTILE($G$2:$G$13,0.5)</f>
        <v>5.5</v>
      </c>
      <c r="AL3" s="4">
        <v>2</v>
      </c>
      <c r="AM3" s="3">
        <v>0</v>
      </c>
      <c r="AN3" s="3">
        <v>0.75</v>
      </c>
      <c r="AO3" s="3" t="s">
        <v>52</v>
      </c>
      <c r="AP3" s="3" t="s">
        <v>142</v>
      </c>
      <c r="AQ3" s="3">
        <v>1</v>
      </c>
      <c r="AR3" s="3">
        <v>0</v>
      </c>
      <c r="AS3" s="3">
        <f t="shared" si="3"/>
        <v>0</v>
      </c>
      <c r="AT3" s="3" t="s">
        <v>140</v>
      </c>
      <c r="AU3" s="3">
        <f>PERCENTILE($G$2:$G$13,0.5)</f>
        <v>5.5</v>
      </c>
      <c r="AX3" s="4">
        <v>2</v>
      </c>
      <c r="AY3" s="3">
        <v>0</v>
      </c>
      <c r="AZ3" s="3">
        <v>3</v>
      </c>
      <c r="BA3" s="3" t="s">
        <v>52</v>
      </c>
      <c r="BB3" s="3" t="s">
        <v>142</v>
      </c>
      <c r="BC3" s="3">
        <v>1</v>
      </c>
      <c r="BD3" s="3">
        <v>0</v>
      </c>
      <c r="BE3" s="3">
        <f t="shared" ref="BE3:BE13" si="5">IF(BC3&lt;=$K$2,0,IF(BC3&lt;=$K$3,1,IF(BC3&lt;=$K$4,2,IF(BC3&lt;=$K$5, 3, "NULL"))))</f>
        <v>0</v>
      </c>
      <c r="BF3" s="3" t="s">
        <v>140</v>
      </c>
      <c r="BG3" s="3">
        <f>PERCENTILE($G$2:$G$13,0.5)</f>
        <v>5.5</v>
      </c>
      <c r="BJ3" s="4">
        <v>2</v>
      </c>
      <c r="BK3" s="3">
        <v>0</v>
      </c>
      <c r="BL3" s="3">
        <v>3</v>
      </c>
      <c r="BM3" s="3" t="s">
        <v>142</v>
      </c>
      <c r="BN3" s="3" t="s">
        <v>52</v>
      </c>
      <c r="BO3" s="3">
        <v>1</v>
      </c>
      <c r="BP3" s="3">
        <v>3</v>
      </c>
      <c r="BQ3" s="3">
        <f t="shared" ref="BQ3:BQ13" si="6">IF(BO3&lt;=$K$2,3,IF(BO3&lt;=$K$3,2,IF(BO3&lt;=$K$4,1,IF(BO3&lt;=$K$5, 0, "NULL"))))</f>
        <v>3</v>
      </c>
      <c r="BR3" s="3" t="s">
        <v>140</v>
      </c>
      <c r="BS3" s="3">
        <f>PERCENTILE($G$2:$G$13,0.5)</f>
        <v>5.5</v>
      </c>
      <c r="BV3" s="4">
        <v>2</v>
      </c>
      <c r="BW3" s="3">
        <v>0</v>
      </c>
      <c r="BX3" s="3">
        <v>1.5</v>
      </c>
      <c r="BY3" s="3" t="s">
        <v>142</v>
      </c>
      <c r="BZ3" s="3" t="s">
        <v>52</v>
      </c>
      <c r="CA3" s="3">
        <v>1</v>
      </c>
      <c r="CB3" s="3">
        <v>1.5</v>
      </c>
      <c r="CC3" s="3">
        <f t="shared" ref="CC3:CC13" si="7">IF(CA3&lt;=$K$2,1.5,IF(CA3&lt;=$K$3,1,IF(CA3&lt;=$K$4,0.5,IF(CA3&lt;=$K$5, 0, "NULL"))))</f>
        <v>1.5</v>
      </c>
      <c r="CD3" s="3" t="s">
        <v>140</v>
      </c>
      <c r="CE3" s="3">
        <f>PERCENTILE($G$2:$G$13,0.5)</f>
        <v>5.5</v>
      </c>
      <c r="CH3" s="4">
        <v>2</v>
      </c>
      <c r="CI3" s="3">
        <v>0</v>
      </c>
      <c r="CJ3" s="3">
        <v>0.75</v>
      </c>
      <c r="CK3" s="3">
        <v>1</v>
      </c>
      <c r="CL3" s="3">
        <v>0</v>
      </c>
      <c r="CM3" s="6">
        <v>0.14285714285714285</v>
      </c>
      <c r="CN3" s="3">
        <v>1</v>
      </c>
      <c r="CO3" s="3">
        <f t="shared" si="4"/>
        <v>1</v>
      </c>
    </row>
    <row r="4" spans="1:93" x14ac:dyDescent="0.25">
      <c r="B4" s="4">
        <v>2</v>
      </c>
      <c r="C4" s="3">
        <v>0</v>
      </c>
      <c r="D4" s="3">
        <v>0.75</v>
      </c>
      <c r="E4" s="3" t="s">
        <v>52</v>
      </c>
      <c r="F4" s="3" t="s">
        <v>142</v>
      </c>
      <c r="G4" s="3">
        <v>2</v>
      </c>
      <c r="H4" s="3">
        <v>0</v>
      </c>
      <c r="I4" s="3">
        <f t="shared" si="0"/>
        <v>0</v>
      </c>
      <c r="J4" s="3" t="s">
        <v>141</v>
      </c>
      <c r="K4" s="3">
        <f>PERCENTILE($G$2:$G$13,0.75)</f>
        <v>8.25</v>
      </c>
      <c r="N4" s="4">
        <v>2</v>
      </c>
      <c r="O4" s="3">
        <v>0</v>
      </c>
      <c r="P4" s="3">
        <v>0.75</v>
      </c>
      <c r="Q4" s="3" t="s">
        <v>52</v>
      </c>
      <c r="R4" s="3" t="s">
        <v>142</v>
      </c>
      <c r="S4" s="3">
        <v>2</v>
      </c>
      <c r="T4" s="3">
        <v>0</v>
      </c>
      <c r="U4" s="3">
        <f t="shared" si="1"/>
        <v>0</v>
      </c>
      <c r="V4" s="3" t="s">
        <v>141</v>
      </c>
      <c r="W4" s="3">
        <f>PERCENTILE($G$2:$G$13,0.75)</f>
        <v>8.25</v>
      </c>
      <c r="Z4" s="4">
        <v>2</v>
      </c>
      <c r="AA4" s="3">
        <v>0</v>
      </c>
      <c r="AB4" s="3">
        <v>0.75</v>
      </c>
      <c r="AC4" s="3" t="s">
        <v>52</v>
      </c>
      <c r="AD4" s="3" t="s">
        <v>142</v>
      </c>
      <c r="AE4" s="3">
        <v>2</v>
      </c>
      <c r="AF4" s="3">
        <v>0</v>
      </c>
      <c r="AG4" s="3">
        <f t="shared" si="2"/>
        <v>0</v>
      </c>
      <c r="AH4" s="3" t="s">
        <v>141</v>
      </c>
      <c r="AI4" s="3">
        <f>PERCENTILE($G$2:$G$13,0.75)</f>
        <v>8.25</v>
      </c>
      <c r="AL4" s="4">
        <v>2</v>
      </c>
      <c r="AM4" s="3">
        <v>0</v>
      </c>
      <c r="AN4" s="3">
        <v>0.75</v>
      </c>
      <c r="AO4" s="3" t="s">
        <v>52</v>
      </c>
      <c r="AP4" s="3" t="s">
        <v>142</v>
      </c>
      <c r="AQ4" s="3">
        <v>2</v>
      </c>
      <c r="AR4" s="3">
        <v>0</v>
      </c>
      <c r="AS4" s="3">
        <f t="shared" si="3"/>
        <v>0</v>
      </c>
      <c r="AT4" s="3" t="s">
        <v>141</v>
      </c>
      <c r="AU4" s="3">
        <f>PERCENTILE($G$2:$G$13,0.75)</f>
        <v>8.25</v>
      </c>
      <c r="AX4" s="4">
        <v>2</v>
      </c>
      <c r="AY4" s="3">
        <v>0</v>
      </c>
      <c r="AZ4" s="3">
        <v>3</v>
      </c>
      <c r="BA4" s="3" t="s">
        <v>52</v>
      </c>
      <c r="BB4" s="3" t="s">
        <v>142</v>
      </c>
      <c r="BC4" s="3">
        <v>2</v>
      </c>
      <c r="BD4" s="3">
        <v>0</v>
      </c>
      <c r="BE4" s="3">
        <f t="shared" si="5"/>
        <v>0</v>
      </c>
      <c r="BF4" s="3" t="s">
        <v>141</v>
      </c>
      <c r="BG4" s="3">
        <f>PERCENTILE($G$2:$G$13,0.75)</f>
        <v>8.25</v>
      </c>
      <c r="BJ4" s="4">
        <v>2</v>
      </c>
      <c r="BK4" s="3">
        <v>0</v>
      </c>
      <c r="BL4" s="3">
        <v>3</v>
      </c>
      <c r="BM4" s="3" t="s">
        <v>142</v>
      </c>
      <c r="BN4" s="3" t="s">
        <v>52</v>
      </c>
      <c r="BO4" s="3">
        <v>2</v>
      </c>
      <c r="BP4" s="3">
        <v>3</v>
      </c>
      <c r="BQ4" s="3">
        <f t="shared" si="6"/>
        <v>3</v>
      </c>
      <c r="BR4" s="3" t="s">
        <v>141</v>
      </c>
      <c r="BS4" s="3">
        <f>PERCENTILE($G$2:$G$13,0.75)</f>
        <v>8.25</v>
      </c>
      <c r="BV4" s="4">
        <v>2</v>
      </c>
      <c r="BW4" s="3">
        <v>0</v>
      </c>
      <c r="BX4" s="3">
        <v>1.5</v>
      </c>
      <c r="BY4" s="3" t="s">
        <v>142</v>
      </c>
      <c r="BZ4" s="3" t="s">
        <v>52</v>
      </c>
      <c r="CA4" s="3">
        <v>2</v>
      </c>
      <c r="CB4" s="3">
        <v>1.5</v>
      </c>
      <c r="CC4" s="3">
        <f t="shared" si="7"/>
        <v>1.5</v>
      </c>
      <c r="CD4" s="3" t="s">
        <v>141</v>
      </c>
      <c r="CE4" s="3">
        <f>PERCENTILE($G$2:$G$13,0.75)</f>
        <v>8.25</v>
      </c>
      <c r="CH4" s="4">
        <v>2</v>
      </c>
      <c r="CI4" s="3">
        <v>0</v>
      </c>
      <c r="CJ4" s="3">
        <v>0.75</v>
      </c>
      <c r="CK4" s="3">
        <v>1</v>
      </c>
      <c r="CL4" s="3">
        <v>0</v>
      </c>
      <c r="CM4" s="6">
        <v>0.2857142857142857</v>
      </c>
      <c r="CN4" s="3">
        <v>1</v>
      </c>
      <c r="CO4" s="3">
        <f t="shared" si="4"/>
        <v>1</v>
      </c>
    </row>
    <row r="5" spans="1:93" x14ac:dyDescent="0.25">
      <c r="B5" s="4">
        <v>2</v>
      </c>
      <c r="C5" s="3">
        <v>0</v>
      </c>
      <c r="D5" s="3">
        <v>0.75</v>
      </c>
      <c r="E5" s="3" t="s">
        <v>52</v>
      </c>
      <c r="F5" s="3" t="s">
        <v>142</v>
      </c>
      <c r="G5" s="3">
        <v>3</v>
      </c>
      <c r="H5" s="3">
        <v>0.25</v>
      </c>
      <c r="I5" s="3">
        <f t="shared" si="0"/>
        <v>0.25</v>
      </c>
      <c r="J5" s="3" t="s">
        <v>142</v>
      </c>
      <c r="K5" s="3">
        <f>PERCENTILE($G$2:$G$13,1)</f>
        <v>11</v>
      </c>
      <c r="N5" s="4">
        <v>2</v>
      </c>
      <c r="O5" s="3">
        <v>0</v>
      </c>
      <c r="P5" s="3">
        <v>0.75</v>
      </c>
      <c r="Q5" s="3" t="s">
        <v>52</v>
      </c>
      <c r="R5" s="3" t="s">
        <v>142</v>
      </c>
      <c r="S5" s="3">
        <v>3</v>
      </c>
      <c r="T5" s="3">
        <v>0.25</v>
      </c>
      <c r="U5" s="3">
        <f t="shared" si="1"/>
        <v>0.25</v>
      </c>
      <c r="V5" s="3" t="s">
        <v>142</v>
      </c>
      <c r="W5" s="3">
        <f>PERCENTILE($G$2:$G$13,1)</f>
        <v>11</v>
      </c>
      <c r="Z5" s="4">
        <v>2</v>
      </c>
      <c r="AA5" s="3">
        <v>0</v>
      </c>
      <c r="AB5" s="3">
        <v>0.75</v>
      </c>
      <c r="AC5" s="3" t="s">
        <v>52</v>
      </c>
      <c r="AD5" s="3" t="s">
        <v>142</v>
      </c>
      <c r="AE5" s="3">
        <v>3</v>
      </c>
      <c r="AF5" s="3">
        <v>0.25</v>
      </c>
      <c r="AG5" s="3">
        <f t="shared" si="2"/>
        <v>0.25</v>
      </c>
      <c r="AH5" s="3" t="s">
        <v>142</v>
      </c>
      <c r="AI5" s="3">
        <f>PERCENTILE($G$2:$G$13,1)</f>
        <v>11</v>
      </c>
      <c r="AL5" s="4">
        <v>2</v>
      </c>
      <c r="AM5" s="3">
        <v>0</v>
      </c>
      <c r="AN5" s="3">
        <v>0.75</v>
      </c>
      <c r="AO5" s="3" t="s">
        <v>52</v>
      </c>
      <c r="AP5" s="3" t="s">
        <v>142</v>
      </c>
      <c r="AQ5" s="3">
        <v>3</v>
      </c>
      <c r="AR5" s="3">
        <v>0.25</v>
      </c>
      <c r="AS5" s="3">
        <f t="shared" si="3"/>
        <v>0.25</v>
      </c>
      <c r="AT5" s="3" t="s">
        <v>142</v>
      </c>
      <c r="AU5" s="3">
        <f>PERCENTILE($G$2:$G$13,1)</f>
        <v>11</v>
      </c>
      <c r="AX5" s="4">
        <v>2</v>
      </c>
      <c r="AY5" s="3">
        <v>0</v>
      </c>
      <c r="AZ5" s="3">
        <v>3</v>
      </c>
      <c r="BA5" s="3" t="s">
        <v>52</v>
      </c>
      <c r="BB5" s="3" t="s">
        <v>142</v>
      </c>
      <c r="BC5" s="3">
        <v>3</v>
      </c>
      <c r="BD5" s="3">
        <v>1</v>
      </c>
      <c r="BE5" s="3">
        <f t="shared" si="5"/>
        <v>1</v>
      </c>
      <c r="BF5" s="3" t="s">
        <v>142</v>
      </c>
      <c r="BG5" s="3">
        <f>PERCENTILE($G$2:$G$13,1)</f>
        <v>11</v>
      </c>
      <c r="BJ5" s="4">
        <v>2</v>
      </c>
      <c r="BK5" s="3">
        <v>0</v>
      </c>
      <c r="BL5" s="3">
        <v>3</v>
      </c>
      <c r="BM5" s="3" t="s">
        <v>142</v>
      </c>
      <c r="BN5" s="3" t="s">
        <v>52</v>
      </c>
      <c r="BO5" s="3">
        <v>3</v>
      </c>
      <c r="BP5" s="3">
        <v>2</v>
      </c>
      <c r="BQ5" s="3">
        <f t="shared" si="6"/>
        <v>2</v>
      </c>
      <c r="BR5" s="3" t="s">
        <v>142</v>
      </c>
      <c r="BS5" s="3">
        <f>PERCENTILE($G$2:$G$13,1)</f>
        <v>11</v>
      </c>
      <c r="BV5" s="4">
        <v>2</v>
      </c>
      <c r="BW5" s="3">
        <v>0</v>
      </c>
      <c r="BX5" s="3">
        <v>1.5</v>
      </c>
      <c r="BY5" s="3" t="s">
        <v>142</v>
      </c>
      <c r="BZ5" s="3" t="s">
        <v>52</v>
      </c>
      <c r="CA5" s="3">
        <v>3</v>
      </c>
      <c r="CB5" s="3">
        <v>1</v>
      </c>
      <c r="CC5" s="3">
        <f t="shared" si="7"/>
        <v>1</v>
      </c>
      <c r="CD5" s="3" t="s">
        <v>142</v>
      </c>
      <c r="CE5" s="3">
        <f>PERCENTILE($G$2:$G$13,1)</f>
        <v>11</v>
      </c>
      <c r="CH5" s="4">
        <v>2</v>
      </c>
      <c r="CI5" s="3">
        <v>0</v>
      </c>
      <c r="CJ5" s="3">
        <v>0.75</v>
      </c>
      <c r="CK5" s="3">
        <v>1</v>
      </c>
      <c r="CL5" s="3">
        <v>0</v>
      </c>
      <c r="CM5" s="6">
        <v>0.42857142857142899</v>
      </c>
      <c r="CN5" s="3">
        <v>0.5</v>
      </c>
      <c r="CO5" s="3">
        <f>IF(CM5&lt;=0, 1.5, IF(CM5&lt;3/7, 1, IF(AND(CM5&gt;=3/7, CM5&lt;1), 0.5, IF(CM5&gt;=1, 0, "NULL"))))</f>
        <v>0.5</v>
      </c>
    </row>
    <row r="6" spans="1:93" x14ac:dyDescent="0.25">
      <c r="B6" s="4">
        <v>2</v>
      </c>
      <c r="C6" s="3">
        <v>0</v>
      </c>
      <c r="D6" s="3">
        <v>0.75</v>
      </c>
      <c r="E6" s="3" t="s">
        <v>52</v>
      </c>
      <c r="F6" s="3" t="s">
        <v>142</v>
      </c>
      <c r="G6" s="3">
        <v>4</v>
      </c>
      <c r="H6" s="3">
        <v>0.25</v>
      </c>
      <c r="I6" s="3">
        <f t="shared" si="0"/>
        <v>0.25</v>
      </c>
      <c r="N6" s="4">
        <v>2</v>
      </c>
      <c r="O6" s="3">
        <v>0</v>
      </c>
      <c r="P6" s="3">
        <v>0.75</v>
      </c>
      <c r="Q6" s="3" t="s">
        <v>52</v>
      </c>
      <c r="R6" s="3" t="s">
        <v>142</v>
      </c>
      <c r="S6" s="3">
        <v>4</v>
      </c>
      <c r="T6" s="3">
        <v>0.25</v>
      </c>
      <c r="U6" s="3">
        <f t="shared" si="1"/>
        <v>0.25</v>
      </c>
      <c r="Z6" s="4">
        <v>2</v>
      </c>
      <c r="AA6" s="3">
        <v>0</v>
      </c>
      <c r="AB6" s="3">
        <v>0.75</v>
      </c>
      <c r="AC6" s="3" t="s">
        <v>52</v>
      </c>
      <c r="AD6" s="3" t="s">
        <v>142</v>
      </c>
      <c r="AE6" s="3">
        <v>4</v>
      </c>
      <c r="AF6" s="3">
        <v>0.25</v>
      </c>
      <c r="AG6" s="3">
        <f t="shared" si="2"/>
        <v>0.25</v>
      </c>
      <c r="AL6" s="4">
        <v>2</v>
      </c>
      <c r="AM6" s="3">
        <v>0</v>
      </c>
      <c r="AN6" s="3">
        <v>0.75</v>
      </c>
      <c r="AO6" s="3" t="s">
        <v>52</v>
      </c>
      <c r="AP6" s="3" t="s">
        <v>142</v>
      </c>
      <c r="AQ6" s="3">
        <v>4</v>
      </c>
      <c r="AR6" s="3">
        <v>0.25</v>
      </c>
      <c r="AS6" s="3">
        <f t="shared" si="3"/>
        <v>0.25</v>
      </c>
      <c r="AX6" s="4">
        <v>2</v>
      </c>
      <c r="AY6" s="3">
        <v>0</v>
      </c>
      <c r="AZ6" s="3">
        <v>3</v>
      </c>
      <c r="BA6" s="3" t="s">
        <v>52</v>
      </c>
      <c r="BB6" s="3" t="s">
        <v>142</v>
      </c>
      <c r="BC6" s="3">
        <v>4</v>
      </c>
      <c r="BD6" s="3">
        <v>1</v>
      </c>
      <c r="BE6" s="3">
        <f t="shared" si="5"/>
        <v>1</v>
      </c>
      <c r="BJ6" s="4">
        <v>2</v>
      </c>
      <c r="BK6" s="3">
        <v>0</v>
      </c>
      <c r="BL6" s="3">
        <v>3</v>
      </c>
      <c r="BM6" s="3" t="s">
        <v>142</v>
      </c>
      <c r="BN6" s="3" t="s">
        <v>52</v>
      </c>
      <c r="BO6" s="3">
        <v>4</v>
      </c>
      <c r="BP6" s="3">
        <v>2</v>
      </c>
      <c r="BQ6" s="3">
        <f t="shared" si="6"/>
        <v>2</v>
      </c>
      <c r="BV6" s="4">
        <v>2</v>
      </c>
      <c r="BW6" s="3">
        <v>0</v>
      </c>
      <c r="BX6" s="3">
        <v>1.5</v>
      </c>
      <c r="BY6" s="3" t="s">
        <v>142</v>
      </c>
      <c r="BZ6" s="3" t="s">
        <v>52</v>
      </c>
      <c r="CA6" s="3">
        <v>4</v>
      </c>
      <c r="CB6" s="3">
        <v>1</v>
      </c>
      <c r="CC6" s="3">
        <f t="shared" si="7"/>
        <v>1</v>
      </c>
      <c r="CH6" s="4">
        <v>2</v>
      </c>
      <c r="CI6" s="3">
        <v>0</v>
      </c>
      <c r="CJ6" s="3">
        <v>0.75</v>
      </c>
      <c r="CK6" s="3">
        <v>1</v>
      </c>
      <c r="CL6" s="3">
        <v>0</v>
      </c>
      <c r="CM6" s="6">
        <v>0.57142857142857095</v>
      </c>
      <c r="CN6" s="3">
        <v>0.5</v>
      </c>
      <c r="CO6" s="3">
        <f t="shared" si="4"/>
        <v>0.5</v>
      </c>
    </row>
    <row r="7" spans="1:93" x14ac:dyDescent="0.25">
      <c r="B7" s="4">
        <v>2</v>
      </c>
      <c r="C7" s="3">
        <v>0</v>
      </c>
      <c r="D7" s="3">
        <v>0.75</v>
      </c>
      <c r="E7" s="3" t="s">
        <v>52</v>
      </c>
      <c r="F7" s="3" t="s">
        <v>142</v>
      </c>
      <c r="G7" s="3">
        <v>5</v>
      </c>
      <c r="H7" s="3">
        <v>0.25</v>
      </c>
      <c r="I7" s="3">
        <f t="shared" si="0"/>
        <v>0.25</v>
      </c>
      <c r="N7" s="4">
        <v>2</v>
      </c>
      <c r="O7" s="3">
        <v>0</v>
      </c>
      <c r="P7" s="3">
        <v>0.75</v>
      </c>
      <c r="Q7" s="3" t="s">
        <v>52</v>
      </c>
      <c r="R7" s="3" t="s">
        <v>142</v>
      </c>
      <c r="S7" s="3">
        <v>5</v>
      </c>
      <c r="T7" s="3">
        <v>0.25</v>
      </c>
      <c r="U7" s="3">
        <f t="shared" si="1"/>
        <v>0.25</v>
      </c>
      <c r="Z7" s="4">
        <v>2</v>
      </c>
      <c r="AA7" s="3">
        <v>0</v>
      </c>
      <c r="AB7" s="3">
        <v>0.75</v>
      </c>
      <c r="AC7" s="3" t="s">
        <v>52</v>
      </c>
      <c r="AD7" s="3" t="s">
        <v>142</v>
      </c>
      <c r="AE7" s="3">
        <v>5</v>
      </c>
      <c r="AF7" s="3">
        <v>0.25</v>
      </c>
      <c r="AG7" s="3">
        <f t="shared" si="2"/>
        <v>0.25</v>
      </c>
      <c r="AL7" s="4">
        <v>2</v>
      </c>
      <c r="AM7" s="3">
        <v>0</v>
      </c>
      <c r="AN7" s="3">
        <v>0.75</v>
      </c>
      <c r="AO7" s="3" t="s">
        <v>52</v>
      </c>
      <c r="AP7" s="3" t="s">
        <v>142</v>
      </c>
      <c r="AQ7" s="3">
        <v>5</v>
      </c>
      <c r="AR7" s="3">
        <v>0.25</v>
      </c>
      <c r="AS7" s="3">
        <f t="shared" si="3"/>
        <v>0.25</v>
      </c>
      <c r="AX7" s="4">
        <v>2</v>
      </c>
      <c r="AY7" s="3">
        <v>0</v>
      </c>
      <c r="AZ7" s="3">
        <v>3</v>
      </c>
      <c r="BA7" s="3" t="s">
        <v>52</v>
      </c>
      <c r="BB7" s="3" t="s">
        <v>142</v>
      </c>
      <c r="BC7" s="3">
        <v>5</v>
      </c>
      <c r="BD7" s="3">
        <v>1</v>
      </c>
      <c r="BE7" s="3">
        <f t="shared" si="5"/>
        <v>1</v>
      </c>
      <c r="BJ7" s="4">
        <v>2</v>
      </c>
      <c r="BK7" s="3">
        <v>0</v>
      </c>
      <c r="BL7" s="3">
        <v>3</v>
      </c>
      <c r="BM7" s="3" t="s">
        <v>142</v>
      </c>
      <c r="BN7" s="3" t="s">
        <v>52</v>
      </c>
      <c r="BO7" s="3">
        <v>5</v>
      </c>
      <c r="BP7" s="3">
        <v>2</v>
      </c>
      <c r="BQ7" s="3">
        <f t="shared" si="6"/>
        <v>2</v>
      </c>
      <c r="BV7" s="4">
        <v>2</v>
      </c>
      <c r="BW7" s="3">
        <v>0</v>
      </c>
      <c r="BX7" s="3">
        <v>1.5</v>
      </c>
      <c r="BY7" s="3" t="s">
        <v>142</v>
      </c>
      <c r="BZ7" s="3" t="s">
        <v>52</v>
      </c>
      <c r="CA7" s="3">
        <v>5</v>
      </c>
      <c r="CB7" s="3">
        <v>1</v>
      </c>
      <c r="CC7" s="3">
        <f t="shared" si="7"/>
        <v>1</v>
      </c>
      <c r="CH7" s="4">
        <v>2</v>
      </c>
      <c r="CI7" s="3">
        <v>0</v>
      </c>
      <c r="CJ7" s="3">
        <v>0.75</v>
      </c>
      <c r="CK7" s="3">
        <v>1</v>
      </c>
      <c r="CL7" s="3">
        <v>0</v>
      </c>
      <c r="CM7" s="6">
        <v>0.71428571428571397</v>
      </c>
      <c r="CN7" s="3">
        <v>0.5</v>
      </c>
      <c r="CO7" s="3">
        <f t="shared" si="4"/>
        <v>0.5</v>
      </c>
    </row>
    <row r="8" spans="1:93" x14ac:dyDescent="0.25">
      <c r="B8" s="4">
        <v>2</v>
      </c>
      <c r="C8" s="3">
        <v>0</v>
      </c>
      <c r="D8" s="3">
        <v>0.75</v>
      </c>
      <c r="E8" s="3" t="s">
        <v>52</v>
      </c>
      <c r="F8" s="3" t="s">
        <v>142</v>
      </c>
      <c r="G8" s="3">
        <v>6</v>
      </c>
      <c r="H8" s="3">
        <v>0.5</v>
      </c>
      <c r="I8" s="3">
        <f t="shared" si="0"/>
        <v>0.5</v>
      </c>
      <c r="N8" s="4">
        <v>2</v>
      </c>
      <c r="O8" s="3">
        <v>0</v>
      </c>
      <c r="P8" s="3">
        <v>0.75</v>
      </c>
      <c r="Q8" s="3" t="s">
        <v>52</v>
      </c>
      <c r="R8" s="3" t="s">
        <v>142</v>
      </c>
      <c r="S8" s="3">
        <v>6</v>
      </c>
      <c r="T8" s="3">
        <v>0.5</v>
      </c>
      <c r="U8" s="3">
        <f t="shared" si="1"/>
        <v>0.5</v>
      </c>
      <c r="Z8" s="4">
        <v>2</v>
      </c>
      <c r="AA8" s="3">
        <v>0</v>
      </c>
      <c r="AB8" s="3">
        <v>0.75</v>
      </c>
      <c r="AC8" s="3" t="s">
        <v>52</v>
      </c>
      <c r="AD8" s="3" t="s">
        <v>142</v>
      </c>
      <c r="AE8" s="3">
        <v>6</v>
      </c>
      <c r="AF8" s="3">
        <v>0.5</v>
      </c>
      <c r="AG8" s="3">
        <f t="shared" si="2"/>
        <v>0.5</v>
      </c>
      <c r="AL8" s="4">
        <v>2</v>
      </c>
      <c r="AM8" s="3">
        <v>0</v>
      </c>
      <c r="AN8" s="3">
        <v>0.75</v>
      </c>
      <c r="AO8" s="3" t="s">
        <v>52</v>
      </c>
      <c r="AP8" s="3" t="s">
        <v>142</v>
      </c>
      <c r="AQ8" s="3">
        <v>6</v>
      </c>
      <c r="AR8" s="3">
        <v>0.5</v>
      </c>
      <c r="AS8" s="3">
        <f t="shared" si="3"/>
        <v>0.5</v>
      </c>
      <c r="AX8" s="4">
        <v>2</v>
      </c>
      <c r="AY8" s="3">
        <v>0</v>
      </c>
      <c r="AZ8" s="3">
        <v>3</v>
      </c>
      <c r="BA8" s="3" t="s">
        <v>52</v>
      </c>
      <c r="BB8" s="3" t="s">
        <v>142</v>
      </c>
      <c r="BC8" s="3">
        <v>6</v>
      </c>
      <c r="BD8" s="3">
        <v>2</v>
      </c>
      <c r="BE8" s="3">
        <f t="shared" si="5"/>
        <v>2</v>
      </c>
      <c r="BJ8" s="4">
        <v>2</v>
      </c>
      <c r="BK8" s="3">
        <v>0</v>
      </c>
      <c r="BL8" s="3">
        <v>3</v>
      </c>
      <c r="BM8" s="3" t="s">
        <v>142</v>
      </c>
      <c r="BN8" s="3" t="s">
        <v>52</v>
      </c>
      <c r="BO8" s="3">
        <v>6</v>
      </c>
      <c r="BP8" s="3">
        <v>1</v>
      </c>
      <c r="BQ8" s="3">
        <f t="shared" si="6"/>
        <v>1</v>
      </c>
      <c r="BV8" s="4">
        <v>2</v>
      </c>
      <c r="BW8" s="3">
        <v>0</v>
      </c>
      <c r="BX8" s="3">
        <v>1.5</v>
      </c>
      <c r="BY8" s="3" t="s">
        <v>142</v>
      </c>
      <c r="BZ8" s="3" t="s">
        <v>52</v>
      </c>
      <c r="CA8" s="3">
        <v>6</v>
      </c>
      <c r="CB8" s="3">
        <v>0.5</v>
      </c>
      <c r="CC8" s="3">
        <f t="shared" si="7"/>
        <v>0.5</v>
      </c>
      <c r="CH8" s="4">
        <v>2</v>
      </c>
      <c r="CI8" s="3">
        <v>0</v>
      </c>
      <c r="CJ8" s="3">
        <v>0.75</v>
      </c>
      <c r="CK8" s="3">
        <v>1</v>
      </c>
      <c r="CL8" s="3">
        <v>0</v>
      </c>
      <c r="CM8" s="6">
        <v>0.85714285714285698</v>
      </c>
      <c r="CN8" s="3">
        <v>0.5</v>
      </c>
      <c r="CO8" s="3">
        <f t="shared" si="4"/>
        <v>0.5</v>
      </c>
    </row>
    <row r="9" spans="1:93" x14ac:dyDescent="0.25">
      <c r="B9" s="4">
        <v>2</v>
      </c>
      <c r="C9" s="3">
        <v>0</v>
      </c>
      <c r="D9" s="3">
        <v>0.75</v>
      </c>
      <c r="E9" s="3" t="s">
        <v>52</v>
      </c>
      <c r="F9" s="3" t="s">
        <v>142</v>
      </c>
      <c r="G9" s="3">
        <v>7</v>
      </c>
      <c r="H9" s="3">
        <v>0.5</v>
      </c>
      <c r="I9" s="3">
        <f t="shared" si="0"/>
        <v>0.5</v>
      </c>
      <c r="N9" s="4">
        <v>2</v>
      </c>
      <c r="O9" s="3">
        <v>0</v>
      </c>
      <c r="P9" s="3">
        <v>0.75</v>
      </c>
      <c r="Q9" s="3" t="s">
        <v>52</v>
      </c>
      <c r="R9" s="3" t="s">
        <v>142</v>
      </c>
      <c r="S9" s="3">
        <v>7</v>
      </c>
      <c r="T9" s="3">
        <v>0.5</v>
      </c>
      <c r="U9" s="3">
        <f t="shared" si="1"/>
        <v>0.5</v>
      </c>
      <c r="Z9" s="4">
        <v>2</v>
      </c>
      <c r="AA9" s="3">
        <v>0</v>
      </c>
      <c r="AB9" s="3">
        <v>0.75</v>
      </c>
      <c r="AC9" s="3" t="s">
        <v>52</v>
      </c>
      <c r="AD9" s="3" t="s">
        <v>142</v>
      </c>
      <c r="AE9" s="3">
        <v>7</v>
      </c>
      <c r="AF9" s="3">
        <v>0.5</v>
      </c>
      <c r="AG9" s="3">
        <f t="shared" si="2"/>
        <v>0.5</v>
      </c>
      <c r="AL9" s="4">
        <v>2</v>
      </c>
      <c r="AM9" s="3">
        <v>0</v>
      </c>
      <c r="AN9" s="3">
        <v>0.75</v>
      </c>
      <c r="AO9" s="3" t="s">
        <v>52</v>
      </c>
      <c r="AP9" s="3" t="s">
        <v>142</v>
      </c>
      <c r="AQ9" s="3">
        <v>7</v>
      </c>
      <c r="AR9" s="3">
        <v>0.5</v>
      </c>
      <c r="AS9" s="3">
        <f t="shared" si="3"/>
        <v>0.5</v>
      </c>
      <c r="AX9" s="4">
        <v>2</v>
      </c>
      <c r="AY9" s="3">
        <v>0</v>
      </c>
      <c r="AZ9" s="3">
        <v>3</v>
      </c>
      <c r="BA9" s="3" t="s">
        <v>52</v>
      </c>
      <c r="BB9" s="3" t="s">
        <v>142</v>
      </c>
      <c r="BC9" s="3">
        <v>7</v>
      </c>
      <c r="BD9" s="3">
        <v>2</v>
      </c>
      <c r="BE9" s="3">
        <f t="shared" si="5"/>
        <v>2</v>
      </c>
      <c r="BJ9" s="4">
        <v>2</v>
      </c>
      <c r="BK9" s="3">
        <v>0</v>
      </c>
      <c r="BL9" s="3">
        <v>3</v>
      </c>
      <c r="BM9" s="3" t="s">
        <v>142</v>
      </c>
      <c r="BN9" s="3" t="s">
        <v>52</v>
      </c>
      <c r="BO9" s="3">
        <v>7</v>
      </c>
      <c r="BP9" s="3">
        <v>1</v>
      </c>
      <c r="BQ9" s="3">
        <f t="shared" si="6"/>
        <v>1</v>
      </c>
      <c r="BV9" s="4">
        <v>2</v>
      </c>
      <c r="BW9" s="3">
        <v>0</v>
      </c>
      <c r="BX9" s="3">
        <v>1.5</v>
      </c>
      <c r="BY9" s="3" t="s">
        <v>142</v>
      </c>
      <c r="BZ9" s="3" t="s">
        <v>52</v>
      </c>
      <c r="CA9" s="3">
        <v>7</v>
      </c>
      <c r="CB9" s="3">
        <v>0.5</v>
      </c>
      <c r="CC9" s="3">
        <f t="shared" si="7"/>
        <v>0.5</v>
      </c>
      <c r="CH9" s="4">
        <v>2</v>
      </c>
      <c r="CI9" s="3">
        <v>0</v>
      </c>
      <c r="CJ9" s="3">
        <v>0.75</v>
      </c>
      <c r="CK9" s="3">
        <v>1</v>
      </c>
      <c r="CL9" s="3">
        <v>0</v>
      </c>
      <c r="CM9" s="6">
        <v>1</v>
      </c>
      <c r="CN9" s="3">
        <v>0</v>
      </c>
      <c r="CO9" s="3">
        <f t="shared" si="4"/>
        <v>0</v>
      </c>
    </row>
    <row r="10" spans="1:93" x14ac:dyDescent="0.25">
      <c r="B10" s="4">
        <v>2</v>
      </c>
      <c r="C10" s="3">
        <v>0</v>
      </c>
      <c r="D10" s="3">
        <v>0.75</v>
      </c>
      <c r="E10" s="3" t="s">
        <v>52</v>
      </c>
      <c r="F10" s="3" t="s">
        <v>142</v>
      </c>
      <c r="G10" s="3">
        <v>8</v>
      </c>
      <c r="H10" s="3">
        <v>0.5</v>
      </c>
      <c r="I10" s="3">
        <f t="shared" si="0"/>
        <v>0.5</v>
      </c>
      <c r="N10" s="4">
        <v>2</v>
      </c>
      <c r="O10" s="3">
        <v>0</v>
      </c>
      <c r="P10" s="3">
        <v>0.75</v>
      </c>
      <c r="Q10" s="3" t="s">
        <v>52</v>
      </c>
      <c r="R10" s="3" t="s">
        <v>142</v>
      </c>
      <c r="S10" s="3">
        <v>8</v>
      </c>
      <c r="T10" s="3">
        <v>0.5</v>
      </c>
      <c r="U10" s="3">
        <f t="shared" si="1"/>
        <v>0.5</v>
      </c>
      <c r="Z10" s="4">
        <v>2</v>
      </c>
      <c r="AA10" s="3">
        <v>0</v>
      </c>
      <c r="AB10" s="3">
        <v>0.75</v>
      </c>
      <c r="AC10" s="3" t="s">
        <v>52</v>
      </c>
      <c r="AD10" s="3" t="s">
        <v>142</v>
      </c>
      <c r="AE10" s="3">
        <v>8</v>
      </c>
      <c r="AF10" s="3">
        <v>0.5</v>
      </c>
      <c r="AG10" s="3">
        <f t="shared" si="2"/>
        <v>0.5</v>
      </c>
      <c r="AL10" s="4">
        <v>2</v>
      </c>
      <c r="AM10" s="3">
        <v>0</v>
      </c>
      <c r="AN10" s="3">
        <v>0.75</v>
      </c>
      <c r="AO10" s="3" t="s">
        <v>52</v>
      </c>
      <c r="AP10" s="3" t="s">
        <v>142</v>
      </c>
      <c r="AQ10" s="3">
        <v>8</v>
      </c>
      <c r="AR10" s="3">
        <v>0.5</v>
      </c>
      <c r="AS10" s="3">
        <f t="shared" si="3"/>
        <v>0.5</v>
      </c>
      <c r="AX10" s="4">
        <v>2</v>
      </c>
      <c r="AY10" s="3">
        <v>0</v>
      </c>
      <c r="AZ10" s="3">
        <v>3</v>
      </c>
      <c r="BA10" s="3" t="s">
        <v>52</v>
      </c>
      <c r="BB10" s="3" t="s">
        <v>142</v>
      </c>
      <c r="BC10" s="3">
        <v>8</v>
      </c>
      <c r="BD10" s="3">
        <v>2</v>
      </c>
      <c r="BE10" s="3">
        <f t="shared" si="5"/>
        <v>2</v>
      </c>
      <c r="BJ10" s="4">
        <v>2</v>
      </c>
      <c r="BK10" s="3">
        <v>0</v>
      </c>
      <c r="BL10" s="3">
        <v>3</v>
      </c>
      <c r="BM10" s="3" t="s">
        <v>142</v>
      </c>
      <c r="BN10" s="3" t="s">
        <v>52</v>
      </c>
      <c r="BO10" s="3">
        <v>8</v>
      </c>
      <c r="BP10" s="3">
        <v>1</v>
      </c>
      <c r="BQ10" s="3">
        <f t="shared" si="6"/>
        <v>1</v>
      </c>
      <c r="BV10" s="4">
        <v>2</v>
      </c>
      <c r="BW10" s="3">
        <v>0</v>
      </c>
      <c r="BX10" s="3">
        <v>1.5</v>
      </c>
      <c r="BY10" s="3" t="s">
        <v>142</v>
      </c>
      <c r="BZ10" s="3" t="s">
        <v>52</v>
      </c>
      <c r="CA10" s="3">
        <v>8</v>
      </c>
      <c r="CB10" s="3">
        <v>0.5</v>
      </c>
      <c r="CC10" s="3">
        <f t="shared" si="7"/>
        <v>0.5</v>
      </c>
      <c r="CH10" s="4">
        <v>2</v>
      </c>
      <c r="CI10" s="3">
        <v>0</v>
      </c>
      <c r="CJ10" s="3">
        <v>0.75</v>
      </c>
      <c r="CK10" s="3">
        <v>1</v>
      </c>
      <c r="CL10" s="3">
        <v>0</v>
      </c>
      <c r="CM10" s="6">
        <v>1.1428571428571399</v>
      </c>
      <c r="CN10" s="3">
        <v>0</v>
      </c>
      <c r="CO10" s="3">
        <f t="shared" si="4"/>
        <v>0</v>
      </c>
    </row>
    <row r="11" spans="1:93" x14ac:dyDescent="0.25">
      <c r="B11" s="4">
        <v>2</v>
      </c>
      <c r="C11" s="3">
        <v>0</v>
      </c>
      <c r="D11" s="3">
        <v>0.75</v>
      </c>
      <c r="E11" s="3" t="s">
        <v>52</v>
      </c>
      <c r="F11" s="3" t="s">
        <v>142</v>
      </c>
      <c r="G11" s="3">
        <v>9</v>
      </c>
      <c r="H11" s="3">
        <v>0.75</v>
      </c>
      <c r="I11" s="3">
        <f t="shared" si="0"/>
        <v>0.75</v>
      </c>
      <c r="N11" s="4">
        <v>2</v>
      </c>
      <c r="O11" s="3">
        <v>0</v>
      </c>
      <c r="P11" s="3">
        <v>0.75</v>
      </c>
      <c r="Q11" s="3" t="s">
        <v>52</v>
      </c>
      <c r="R11" s="3" t="s">
        <v>142</v>
      </c>
      <c r="S11" s="3">
        <v>9</v>
      </c>
      <c r="T11" s="3">
        <v>0.75</v>
      </c>
      <c r="U11" s="3">
        <f t="shared" si="1"/>
        <v>0.75</v>
      </c>
      <c r="Z11" s="4">
        <v>2</v>
      </c>
      <c r="AA11" s="3">
        <v>0</v>
      </c>
      <c r="AB11" s="3">
        <v>0.75</v>
      </c>
      <c r="AC11" s="3" t="s">
        <v>52</v>
      </c>
      <c r="AD11" s="3" t="s">
        <v>142</v>
      </c>
      <c r="AE11" s="3">
        <v>9</v>
      </c>
      <c r="AF11" s="3">
        <v>0.75</v>
      </c>
      <c r="AG11" s="3">
        <f t="shared" si="2"/>
        <v>0.75</v>
      </c>
      <c r="AL11" s="4">
        <v>2</v>
      </c>
      <c r="AM11" s="3">
        <v>0</v>
      </c>
      <c r="AN11" s="3">
        <v>0.75</v>
      </c>
      <c r="AO11" s="3" t="s">
        <v>52</v>
      </c>
      <c r="AP11" s="3" t="s">
        <v>142</v>
      </c>
      <c r="AQ11" s="3">
        <v>9</v>
      </c>
      <c r="AR11" s="3">
        <v>0.75</v>
      </c>
      <c r="AS11" s="3">
        <f t="shared" si="3"/>
        <v>0.75</v>
      </c>
      <c r="AX11" s="4">
        <v>2</v>
      </c>
      <c r="AY11" s="3">
        <v>0</v>
      </c>
      <c r="AZ11" s="3">
        <v>3</v>
      </c>
      <c r="BA11" s="3" t="s">
        <v>52</v>
      </c>
      <c r="BB11" s="3" t="s">
        <v>142</v>
      </c>
      <c r="BC11" s="3">
        <v>9</v>
      </c>
      <c r="BD11" s="3">
        <v>3</v>
      </c>
      <c r="BE11" s="3">
        <f t="shared" si="5"/>
        <v>3</v>
      </c>
      <c r="BJ11" s="4">
        <v>2</v>
      </c>
      <c r="BK11" s="3">
        <v>0</v>
      </c>
      <c r="BL11" s="3">
        <v>3</v>
      </c>
      <c r="BM11" s="3" t="s">
        <v>142</v>
      </c>
      <c r="BN11" s="3" t="s">
        <v>52</v>
      </c>
      <c r="BO11" s="3">
        <v>9</v>
      </c>
      <c r="BP11" s="3">
        <v>0</v>
      </c>
      <c r="BQ11" s="3">
        <f t="shared" si="6"/>
        <v>0</v>
      </c>
      <c r="BV11" s="4">
        <v>2</v>
      </c>
      <c r="BW11" s="3">
        <v>0</v>
      </c>
      <c r="BX11" s="3">
        <v>1.5</v>
      </c>
      <c r="BY11" s="3" t="s">
        <v>142</v>
      </c>
      <c r="BZ11" s="3" t="s">
        <v>52</v>
      </c>
      <c r="CA11" s="3">
        <v>9</v>
      </c>
      <c r="CB11" s="3">
        <v>0</v>
      </c>
      <c r="CC11" s="3">
        <f t="shared" si="7"/>
        <v>0</v>
      </c>
      <c r="CH11" s="4">
        <v>2</v>
      </c>
      <c r="CI11" s="3">
        <v>0</v>
      </c>
      <c r="CJ11" s="3">
        <v>0.75</v>
      </c>
      <c r="CK11" s="3">
        <v>1</v>
      </c>
      <c r="CL11" s="3">
        <v>0</v>
      </c>
      <c r="CM11" s="6">
        <v>1.28571428571429</v>
      </c>
      <c r="CN11" s="3">
        <v>0</v>
      </c>
      <c r="CO11" s="3">
        <f t="shared" si="4"/>
        <v>0</v>
      </c>
    </row>
    <row r="12" spans="1:93" x14ac:dyDescent="0.25">
      <c r="B12" s="4">
        <v>2</v>
      </c>
      <c r="C12" s="3">
        <v>0</v>
      </c>
      <c r="D12" s="3">
        <v>0.75</v>
      </c>
      <c r="E12" s="3" t="s">
        <v>52</v>
      </c>
      <c r="F12" s="3" t="s">
        <v>142</v>
      </c>
      <c r="G12" s="3">
        <v>10</v>
      </c>
      <c r="H12" s="3">
        <v>0.75</v>
      </c>
      <c r="I12" s="3">
        <f t="shared" si="0"/>
        <v>0.75</v>
      </c>
      <c r="N12" s="4">
        <v>2</v>
      </c>
      <c r="O12" s="3">
        <v>0</v>
      </c>
      <c r="P12" s="3">
        <v>0.75</v>
      </c>
      <c r="Q12" s="3" t="s">
        <v>52</v>
      </c>
      <c r="R12" s="3" t="s">
        <v>142</v>
      </c>
      <c r="S12" s="3">
        <v>10</v>
      </c>
      <c r="T12" s="3">
        <v>0.75</v>
      </c>
      <c r="U12" s="3">
        <f t="shared" si="1"/>
        <v>0.75</v>
      </c>
      <c r="Z12" s="4">
        <v>2</v>
      </c>
      <c r="AA12" s="3">
        <v>0</v>
      </c>
      <c r="AB12" s="3">
        <v>0.75</v>
      </c>
      <c r="AC12" s="3" t="s">
        <v>52</v>
      </c>
      <c r="AD12" s="3" t="s">
        <v>142</v>
      </c>
      <c r="AE12" s="3">
        <v>10</v>
      </c>
      <c r="AF12" s="3">
        <v>0.75</v>
      </c>
      <c r="AG12" s="3">
        <f t="shared" si="2"/>
        <v>0.75</v>
      </c>
      <c r="AL12" s="4">
        <v>2</v>
      </c>
      <c r="AM12" s="3">
        <v>0</v>
      </c>
      <c r="AN12" s="3">
        <v>0.75</v>
      </c>
      <c r="AO12" s="3" t="s">
        <v>52</v>
      </c>
      <c r="AP12" s="3" t="s">
        <v>142</v>
      </c>
      <c r="AQ12" s="3">
        <v>10</v>
      </c>
      <c r="AR12" s="3">
        <v>0.75</v>
      </c>
      <c r="AS12" s="3">
        <f t="shared" si="3"/>
        <v>0.75</v>
      </c>
      <c r="AX12" s="4">
        <v>2</v>
      </c>
      <c r="AY12" s="3">
        <v>0</v>
      </c>
      <c r="AZ12" s="3">
        <v>3</v>
      </c>
      <c r="BA12" s="3" t="s">
        <v>52</v>
      </c>
      <c r="BB12" s="3" t="s">
        <v>142</v>
      </c>
      <c r="BC12" s="3">
        <v>10</v>
      </c>
      <c r="BD12" s="3">
        <v>3</v>
      </c>
      <c r="BE12" s="3">
        <f t="shared" si="5"/>
        <v>3</v>
      </c>
      <c r="BJ12" s="4">
        <v>2</v>
      </c>
      <c r="BK12" s="3">
        <v>0</v>
      </c>
      <c r="BL12" s="3">
        <v>3</v>
      </c>
      <c r="BM12" s="3" t="s">
        <v>142</v>
      </c>
      <c r="BN12" s="3" t="s">
        <v>52</v>
      </c>
      <c r="BO12" s="3">
        <v>10</v>
      </c>
      <c r="BP12" s="3">
        <v>0</v>
      </c>
      <c r="BQ12" s="3">
        <f t="shared" si="6"/>
        <v>0</v>
      </c>
      <c r="BV12" s="4">
        <v>2</v>
      </c>
      <c r="BW12" s="3">
        <v>0</v>
      </c>
      <c r="BX12" s="3">
        <v>1.5</v>
      </c>
      <c r="BY12" s="3" t="s">
        <v>142</v>
      </c>
      <c r="BZ12" s="3" t="s">
        <v>52</v>
      </c>
      <c r="CA12" s="3">
        <v>10</v>
      </c>
      <c r="CB12" s="3">
        <v>0</v>
      </c>
      <c r="CC12" s="3">
        <f t="shared" si="7"/>
        <v>0</v>
      </c>
      <c r="CH12" s="4">
        <v>2</v>
      </c>
      <c r="CI12" s="3">
        <v>0</v>
      </c>
      <c r="CJ12" s="3">
        <v>0.75</v>
      </c>
      <c r="CK12" s="3">
        <v>1</v>
      </c>
      <c r="CL12" s="3">
        <v>0</v>
      </c>
      <c r="CM12" s="6">
        <v>1.4285714285714299</v>
      </c>
      <c r="CN12" s="3">
        <v>0</v>
      </c>
      <c r="CO12" s="3">
        <f t="shared" si="4"/>
        <v>0</v>
      </c>
    </row>
    <row r="13" spans="1:93" x14ac:dyDescent="0.25">
      <c r="B13" s="4">
        <v>2</v>
      </c>
      <c r="C13" s="3">
        <v>0</v>
      </c>
      <c r="D13" s="3">
        <v>0.75</v>
      </c>
      <c r="E13" s="3" t="s">
        <v>52</v>
      </c>
      <c r="F13" s="3" t="s">
        <v>142</v>
      </c>
      <c r="G13" s="3">
        <v>11</v>
      </c>
      <c r="H13" s="3">
        <v>0.75</v>
      </c>
      <c r="I13" s="3">
        <f t="shared" si="0"/>
        <v>0.75</v>
      </c>
      <c r="N13" s="4">
        <v>2</v>
      </c>
      <c r="O13" s="3">
        <v>0</v>
      </c>
      <c r="P13" s="3">
        <v>0.75</v>
      </c>
      <c r="Q13" s="3" t="s">
        <v>52</v>
      </c>
      <c r="R13" s="3" t="s">
        <v>142</v>
      </c>
      <c r="S13" s="3">
        <v>11</v>
      </c>
      <c r="T13" s="3">
        <v>0.75</v>
      </c>
      <c r="U13" s="3">
        <f t="shared" si="1"/>
        <v>0.75</v>
      </c>
      <c r="Z13" s="4">
        <v>2</v>
      </c>
      <c r="AA13" s="3">
        <v>0</v>
      </c>
      <c r="AB13" s="3">
        <v>0.75</v>
      </c>
      <c r="AC13" s="3" t="s">
        <v>52</v>
      </c>
      <c r="AD13" s="3" t="s">
        <v>142</v>
      </c>
      <c r="AE13" s="3">
        <v>11</v>
      </c>
      <c r="AF13" s="3">
        <v>0.75</v>
      </c>
      <c r="AG13" s="3">
        <f t="shared" si="2"/>
        <v>0.75</v>
      </c>
      <c r="AL13" s="4">
        <v>2</v>
      </c>
      <c r="AM13" s="3">
        <v>0</v>
      </c>
      <c r="AN13" s="3">
        <v>0.75</v>
      </c>
      <c r="AO13" s="3" t="s">
        <v>52</v>
      </c>
      <c r="AP13" s="3" t="s">
        <v>142</v>
      </c>
      <c r="AQ13" s="3">
        <v>11</v>
      </c>
      <c r="AR13" s="3">
        <v>0.75</v>
      </c>
      <c r="AS13" s="3">
        <f t="shared" si="3"/>
        <v>0.75</v>
      </c>
      <c r="AX13" s="4">
        <v>2</v>
      </c>
      <c r="AY13" s="3">
        <v>0</v>
      </c>
      <c r="AZ13" s="3">
        <v>3</v>
      </c>
      <c r="BA13" s="3" t="s">
        <v>52</v>
      </c>
      <c r="BB13" s="3" t="s">
        <v>142</v>
      </c>
      <c r="BC13" s="3">
        <v>11</v>
      </c>
      <c r="BD13" s="3">
        <v>3</v>
      </c>
      <c r="BE13" s="3">
        <f t="shared" si="5"/>
        <v>3</v>
      </c>
      <c r="BJ13" s="4">
        <v>2</v>
      </c>
      <c r="BK13" s="3">
        <v>0</v>
      </c>
      <c r="BL13" s="3">
        <v>3</v>
      </c>
      <c r="BM13" s="3" t="s">
        <v>142</v>
      </c>
      <c r="BN13" s="3" t="s">
        <v>52</v>
      </c>
      <c r="BO13" s="3">
        <v>11</v>
      </c>
      <c r="BP13" s="3">
        <v>0</v>
      </c>
      <c r="BQ13" s="3">
        <f t="shared" si="6"/>
        <v>0</v>
      </c>
      <c r="BV13" s="4">
        <v>2</v>
      </c>
      <c r="BW13" s="3">
        <v>0</v>
      </c>
      <c r="BX13" s="3">
        <v>1.5</v>
      </c>
      <c r="BY13" s="3" t="s">
        <v>142</v>
      </c>
      <c r="BZ13" s="3" t="s">
        <v>52</v>
      </c>
      <c r="CA13" s="3">
        <v>11</v>
      </c>
      <c r="CB13" s="3">
        <v>0</v>
      </c>
      <c r="CC13" s="3">
        <f t="shared" si="7"/>
        <v>0</v>
      </c>
      <c r="CH13" s="4">
        <v>2</v>
      </c>
      <c r="CI13" s="3">
        <v>0</v>
      </c>
      <c r="CJ13" s="3">
        <v>0.75</v>
      </c>
      <c r="CK13" s="3">
        <v>1</v>
      </c>
      <c r="CL13" s="3">
        <v>0</v>
      </c>
      <c r="CM13" s="6">
        <v>1.5714285714285701</v>
      </c>
      <c r="CN13" s="3">
        <v>0</v>
      </c>
      <c r="CO13" s="3">
        <f t="shared" si="4"/>
        <v>0</v>
      </c>
    </row>
    <row r="14" spans="1:93" x14ac:dyDescent="0.25">
      <c r="B14" s="4">
        <v>1</v>
      </c>
      <c r="C14" s="3">
        <v>0</v>
      </c>
      <c r="D14" s="3">
        <v>1.75</v>
      </c>
      <c r="E14" s="3" t="s">
        <v>52</v>
      </c>
      <c r="F14" s="3" t="s">
        <v>142</v>
      </c>
      <c r="G14" s="3">
        <v>12</v>
      </c>
      <c r="H14" s="3">
        <v>0</v>
      </c>
      <c r="I14" s="3">
        <f>IF(G14&lt;=$K$14,0,IF(G14&lt;=$K$15,0.25,IF(G14&lt;=$K$16,0.5,IF(G14&lt;=$K$17, 0.75, "NULL"))))</f>
        <v>0</v>
      </c>
      <c r="J14" s="3" t="s">
        <v>52</v>
      </c>
      <c r="K14" s="3">
        <f>PERCENTILE($G$14:$G$25,0.25)</f>
        <v>14.75</v>
      </c>
      <c r="N14" s="4">
        <v>1</v>
      </c>
      <c r="O14" s="3">
        <v>0</v>
      </c>
      <c r="P14" s="3">
        <v>1.75</v>
      </c>
      <c r="Q14" s="3" t="s">
        <v>52</v>
      </c>
      <c r="R14" s="3" t="s">
        <v>142</v>
      </c>
      <c r="S14" s="3">
        <v>12</v>
      </c>
      <c r="T14" s="3">
        <v>0</v>
      </c>
      <c r="U14" s="3">
        <f>IF(S14&lt;=$K$14,0,IF(S14&lt;=$K$15,0.25,IF(S14&lt;=$K$16,0.5,IF(S14&lt;=$K$17, 0.75, "NULL"))))</f>
        <v>0</v>
      </c>
      <c r="V14" s="3" t="s">
        <v>52</v>
      </c>
      <c r="W14" s="3">
        <f>PERCENTILE($G$14:$G$25,0.25)</f>
        <v>14.75</v>
      </c>
      <c r="Z14" s="4">
        <v>1</v>
      </c>
      <c r="AA14" s="3">
        <v>0</v>
      </c>
      <c r="AB14" s="3">
        <v>1.75</v>
      </c>
      <c r="AC14" s="3" t="s">
        <v>52</v>
      </c>
      <c r="AD14" s="3" t="s">
        <v>142</v>
      </c>
      <c r="AE14" s="3">
        <v>12</v>
      </c>
      <c r="AF14" s="3">
        <v>0</v>
      </c>
      <c r="AG14" s="3">
        <f>IF(AE14&lt;=$K$14,0,IF(AE14&lt;=$K$15,0.25,IF(AE14&lt;=$K$16,0.5,IF(AE14&lt;=$K$17, 0.75, "NULL"))))</f>
        <v>0</v>
      </c>
      <c r="AH14" s="3" t="s">
        <v>52</v>
      </c>
      <c r="AI14" s="3">
        <f>PERCENTILE($G$14:$G$25,0.25)</f>
        <v>14.75</v>
      </c>
      <c r="AL14" s="4">
        <v>1</v>
      </c>
      <c r="AM14" s="3">
        <v>0</v>
      </c>
      <c r="AN14" s="3">
        <v>1.75</v>
      </c>
      <c r="AO14" s="3" t="s">
        <v>52</v>
      </c>
      <c r="AP14" s="3" t="s">
        <v>142</v>
      </c>
      <c r="AQ14" s="3">
        <v>12</v>
      </c>
      <c r="AR14" s="3">
        <v>0</v>
      </c>
      <c r="AS14" s="3">
        <f>IF(AQ14&lt;=$AU$14,0,IF(AQ14&lt;=$AU$15,0.25,IF(AQ14&lt;=$AU$16,0.5,IF(AQ14&lt;=$AU$17, 0.75, "NULL"))))</f>
        <v>0</v>
      </c>
      <c r="AT14" s="3" t="s">
        <v>52</v>
      </c>
      <c r="AU14" s="3">
        <f>PERCENTILE($G$14:$G$25,0.25)</f>
        <v>14.75</v>
      </c>
      <c r="AX14" s="4">
        <v>1</v>
      </c>
      <c r="AY14" s="3">
        <v>0</v>
      </c>
      <c r="AZ14" s="3">
        <v>3</v>
      </c>
      <c r="BA14" s="3" t="s">
        <v>52</v>
      </c>
      <c r="BB14" s="3" t="s">
        <v>142</v>
      </c>
      <c r="BC14" s="3">
        <v>12</v>
      </c>
      <c r="BD14" s="3">
        <v>0</v>
      </c>
      <c r="BE14" s="3">
        <f>IF(BC14&lt;=$BG$14,0,IF(BC14&lt;=$BG$15,1,IF(BC14&lt;=$BG$16,2,IF(BC14&lt;=$BG$17, 3, "NULL"))))</f>
        <v>0</v>
      </c>
      <c r="BF14" s="3" t="s">
        <v>52</v>
      </c>
      <c r="BG14" s="3">
        <f>PERCENTILE($G$14:$G$25,0.25)</f>
        <v>14.75</v>
      </c>
      <c r="BJ14" s="4">
        <v>1</v>
      </c>
      <c r="BK14" s="3">
        <v>0</v>
      </c>
      <c r="BL14" s="3">
        <v>3</v>
      </c>
      <c r="BM14" s="3" t="s">
        <v>142</v>
      </c>
      <c r="BN14" s="3" t="s">
        <v>52</v>
      </c>
      <c r="BO14" s="3">
        <v>12</v>
      </c>
      <c r="BP14" s="3">
        <v>3</v>
      </c>
      <c r="BQ14" s="3">
        <f>IF(BO14&lt;=$BS$14,3,IF(BO14&lt;=$BS$15,2,IF(BO14&lt;=$BS$16,1,IF(BO14&lt;=$BS$17, 0, "NULL"))))</f>
        <v>3</v>
      </c>
      <c r="BR14" s="3" t="s">
        <v>52</v>
      </c>
      <c r="BS14" s="3">
        <f>PERCENTILE($G$14:$G$25,0.25)</f>
        <v>14.75</v>
      </c>
      <c r="BV14" s="4">
        <v>1</v>
      </c>
      <c r="BW14" s="3">
        <v>0</v>
      </c>
      <c r="BX14" s="3">
        <v>1.5</v>
      </c>
      <c r="BY14" s="3" t="s">
        <v>142</v>
      </c>
      <c r="BZ14" s="3" t="s">
        <v>52</v>
      </c>
      <c r="CA14" s="3">
        <v>12</v>
      </c>
      <c r="CB14" s="3">
        <v>1.5</v>
      </c>
      <c r="CC14" s="3">
        <f>IF(CA14&lt;=$CE$14,1.5,IF(CA14&lt;=$CE$15,1,IF(CA14&lt;=$CE$16,0.5,IF(CA14&lt;=$CE$17, 0, "NULL"))))</f>
        <v>1.5</v>
      </c>
      <c r="CD14" s="3" t="s">
        <v>52</v>
      </c>
      <c r="CE14" s="3">
        <f>PERCENTILE($G$14:$G$25,0.25)</f>
        <v>14.75</v>
      </c>
      <c r="CH14" s="4">
        <v>1</v>
      </c>
      <c r="CI14" s="3">
        <v>0</v>
      </c>
      <c r="CJ14" s="3">
        <v>0.75</v>
      </c>
      <c r="CK14" s="3">
        <v>1</v>
      </c>
      <c r="CL14" s="3">
        <v>0</v>
      </c>
      <c r="CM14" s="6">
        <v>0</v>
      </c>
      <c r="CN14" s="3">
        <v>1.5</v>
      </c>
      <c r="CO14" s="3">
        <f t="shared" si="4"/>
        <v>1.5</v>
      </c>
    </row>
    <row r="15" spans="1:93" x14ac:dyDescent="0.25">
      <c r="B15" s="4">
        <v>1</v>
      </c>
      <c r="C15" s="3">
        <v>0</v>
      </c>
      <c r="D15" s="3">
        <v>2.75</v>
      </c>
      <c r="E15" s="3" t="s">
        <v>52</v>
      </c>
      <c r="F15" s="3" t="s">
        <v>142</v>
      </c>
      <c r="G15" s="3">
        <v>13</v>
      </c>
      <c r="H15" s="3">
        <v>0</v>
      </c>
      <c r="I15" s="3">
        <f t="shared" ref="I15:I25" si="8">IF(G15&lt;=$K$14,0,IF(G15&lt;=$K$15,0.25,IF(G15&lt;=$K$16,0.5,IF(G15&lt;=$K$17, 0.75, "NULL"))))</f>
        <v>0</v>
      </c>
      <c r="J15" s="3" t="s">
        <v>140</v>
      </c>
      <c r="K15" s="3">
        <f>PERCENTILE($G$14:$G$25,0.5)</f>
        <v>17.5</v>
      </c>
      <c r="N15" s="4">
        <v>1</v>
      </c>
      <c r="O15" s="3">
        <v>0</v>
      </c>
      <c r="P15" s="3">
        <v>2.75</v>
      </c>
      <c r="Q15" s="3" t="s">
        <v>52</v>
      </c>
      <c r="R15" s="3" t="s">
        <v>142</v>
      </c>
      <c r="S15" s="3">
        <v>13</v>
      </c>
      <c r="T15" s="3">
        <v>0</v>
      </c>
      <c r="U15" s="3">
        <f t="shared" ref="U15:U25" si="9">IF(S15&lt;=$K$14,0,IF(S15&lt;=$K$15,0.25,IF(S15&lt;=$K$16,0.5,IF(S15&lt;=$K$17, 0.75, "NULL"))))</f>
        <v>0</v>
      </c>
      <c r="V15" s="3" t="s">
        <v>140</v>
      </c>
      <c r="W15" s="3">
        <f>PERCENTILE($G$14:$G$25,0.5)</f>
        <v>17.5</v>
      </c>
      <c r="Z15" s="4">
        <v>1</v>
      </c>
      <c r="AA15" s="3">
        <v>0</v>
      </c>
      <c r="AB15" s="3">
        <v>2.75</v>
      </c>
      <c r="AC15" s="3" t="s">
        <v>52</v>
      </c>
      <c r="AD15" s="3" t="s">
        <v>142</v>
      </c>
      <c r="AE15" s="3">
        <v>13</v>
      </c>
      <c r="AF15" s="3">
        <v>0</v>
      </c>
      <c r="AG15" s="3">
        <f t="shared" ref="AG15:AG25" si="10">IF(AE15&lt;=$K$14,0,IF(AE15&lt;=$K$15,0.25,IF(AE15&lt;=$K$16,0.5,IF(AE15&lt;=$K$17, 0.75, "NULL"))))</f>
        <v>0</v>
      </c>
      <c r="AH15" s="3" t="s">
        <v>140</v>
      </c>
      <c r="AI15" s="3">
        <f>PERCENTILE($G$14:$G$25,0.5)</f>
        <v>17.5</v>
      </c>
      <c r="AL15" s="4">
        <v>1</v>
      </c>
      <c r="AM15" s="3">
        <v>0</v>
      </c>
      <c r="AN15" s="3">
        <v>2.75</v>
      </c>
      <c r="AO15" s="3" t="s">
        <v>52</v>
      </c>
      <c r="AP15" s="3" t="s">
        <v>142</v>
      </c>
      <c r="AQ15" s="3">
        <v>13</v>
      </c>
      <c r="AR15" s="3">
        <v>0</v>
      </c>
      <c r="AS15" s="3">
        <f t="shared" ref="AS15:AS25" si="11">IF(AQ15&lt;=$AU$14,0,IF(AQ15&lt;=$AU$15,0.25,IF(AQ15&lt;=$AU$16,0.5,IF(AQ15&lt;=$AU$17, 0.75, "NULL"))))</f>
        <v>0</v>
      </c>
      <c r="AT15" s="3" t="s">
        <v>140</v>
      </c>
      <c r="AU15" s="3">
        <f>PERCENTILE($G$14:$G$25,0.5)</f>
        <v>17.5</v>
      </c>
      <c r="AX15" s="4">
        <v>1</v>
      </c>
      <c r="AY15" s="3">
        <v>0</v>
      </c>
      <c r="AZ15" s="3">
        <v>3</v>
      </c>
      <c r="BA15" s="3" t="s">
        <v>52</v>
      </c>
      <c r="BB15" s="3" t="s">
        <v>142</v>
      </c>
      <c r="BC15" s="3">
        <v>13</v>
      </c>
      <c r="BD15" s="3">
        <v>0</v>
      </c>
      <c r="BE15" s="3">
        <f t="shared" ref="BE15:BE25" si="12">IF(BC15&lt;=$BG$14,0,IF(BC15&lt;=$BG$15,1,IF(BC15&lt;=$BG$16,2,IF(BC15&lt;=$BG$17, 3, "NULL"))))</f>
        <v>0</v>
      </c>
      <c r="BF15" s="3" t="s">
        <v>140</v>
      </c>
      <c r="BG15" s="3">
        <f>PERCENTILE($G$14:$G$25,0.5)</f>
        <v>17.5</v>
      </c>
      <c r="BJ15" s="4">
        <v>1</v>
      </c>
      <c r="BK15" s="3">
        <v>0</v>
      </c>
      <c r="BL15" s="3">
        <v>3</v>
      </c>
      <c r="BM15" s="3" t="s">
        <v>142</v>
      </c>
      <c r="BN15" s="3" t="s">
        <v>52</v>
      </c>
      <c r="BO15" s="3">
        <v>13</v>
      </c>
      <c r="BP15" s="3">
        <v>3</v>
      </c>
      <c r="BQ15" s="3">
        <f t="shared" ref="BQ15:BQ25" si="13">IF(BO15&lt;=$BS$14,3,IF(BO15&lt;=$BS$15,2,IF(BO15&lt;=$BS$16,1,IF(BO15&lt;=$BS$17, 0, "NULL"))))</f>
        <v>3</v>
      </c>
      <c r="BR15" s="3" t="s">
        <v>140</v>
      </c>
      <c r="BS15" s="3">
        <f>PERCENTILE($G$14:$G$25,0.5)</f>
        <v>17.5</v>
      </c>
      <c r="BV15" s="4">
        <v>1</v>
      </c>
      <c r="BW15" s="3">
        <v>0</v>
      </c>
      <c r="BX15" s="3">
        <v>1.5</v>
      </c>
      <c r="BY15" s="3" t="s">
        <v>142</v>
      </c>
      <c r="BZ15" s="3" t="s">
        <v>52</v>
      </c>
      <c r="CA15" s="3">
        <v>13</v>
      </c>
      <c r="CB15" s="3">
        <v>1.5</v>
      </c>
      <c r="CC15" s="3">
        <f t="shared" ref="CC15:CC25" si="14">IF(CA15&lt;=$CE$14,1.5,IF(CA15&lt;=$CE$15,1,IF(CA15&lt;=$CE$16,0.5,IF(CA15&lt;=$CE$17, 0, "NULL"))))</f>
        <v>1.5</v>
      </c>
      <c r="CD15" s="3" t="s">
        <v>140</v>
      </c>
      <c r="CE15" s="3">
        <f>PERCENTILE($G$14:$G$25,0.5)</f>
        <v>17.5</v>
      </c>
      <c r="CH15" s="4">
        <v>1</v>
      </c>
      <c r="CI15" s="3">
        <v>0</v>
      </c>
      <c r="CJ15" s="3">
        <v>0.75</v>
      </c>
      <c r="CK15" s="3">
        <v>1</v>
      </c>
      <c r="CL15" s="3">
        <v>0</v>
      </c>
      <c r="CM15" s="6">
        <v>0.14285714285714285</v>
      </c>
      <c r="CN15" s="3">
        <v>1</v>
      </c>
      <c r="CO15" s="3">
        <f t="shared" si="4"/>
        <v>1</v>
      </c>
    </row>
    <row r="16" spans="1:93" x14ac:dyDescent="0.25">
      <c r="B16" s="4">
        <v>1</v>
      </c>
      <c r="C16" s="3">
        <v>0</v>
      </c>
      <c r="D16" s="3">
        <v>3.75</v>
      </c>
      <c r="E16" s="3" t="s">
        <v>52</v>
      </c>
      <c r="F16" s="3" t="s">
        <v>142</v>
      </c>
      <c r="G16" s="3">
        <v>14</v>
      </c>
      <c r="H16" s="3">
        <v>0</v>
      </c>
      <c r="I16" s="3">
        <f t="shared" si="8"/>
        <v>0</v>
      </c>
      <c r="J16" s="3" t="s">
        <v>141</v>
      </c>
      <c r="K16" s="3">
        <f>PERCENTILE($G$14:$G$25,0.75)</f>
        <v>20.25</v>
      </c>
      <c r="N16" s="4">
        <v>1</v>
      </c>
      <c r="O16" s="3">
        <v>0</v>
      </c>
      <c r="P16" s="3">
        <v>3.75</v>
      </c>
      <c r="Q16" s="3" t="s">
        <v>52</v>
      </c>
      <c r="R16" s="3" t="s">
        <v>142</v>
      </c>
      <c r="S16" s="3">
        <v>14</v>
      </c>
      <c r="T16" s="3">
        <v>0</v>
      </c>
      <c r="U16" s="3">
        <f t="shared" si="9"/>
        <v>0</v>
      </c>
      <c r="V16" s="3" t="s">
        <v>141</v>
      </c>
      <c r="W16" s="3">
        <f>PERCENTILE($G$14:$G$25,0.75)</f>
        <v>20.25</v>
      </c>
      <c r="Z16" s="4">
        <v>1</v>
      </c>
      <c r="AA16" s="3">
        <v>0</v>
      </c>
      <c r="AB16" s="3">
        <v>3.75</v>
      </c>
      <c r="AC16" s="3" t="s">
        <v>52</v>
      </c>
      <c r="AD16" s="3" t="s">
        <v>142</v>
      </c>
      <c r="AE16" s="3">
        <v>14</v>
      </c>
      <c r="AF16" s="3">
        <v>0</v>
      </c>
      <c r="AG16" s="3">
        <f t="shared" si="10"/>
        <v>0</v>
      </c>
      <c r="AH16" s="3" t="s">
        <v>141</v>
      </c>
      <c r="AI16" s="3">
        <f>PERCENTILE($G$14:$G$25,0.75)</f>
        <v>20.25</v>
      </c>
      <c r="AL16" s="4">
        <v>1</v>
      </c>
      <c r="AM16" s="3">
        <v>0</v>
      </c>
      <c r="AN16" s="3">
        <v>3.75</v>
      </c>
      <c r="AO16" s="3" t="s">
        <v>52</v>
      </c>
      <c r="AP16" s="3" t="s">
        <v>142</v>
      </c>
      <c r="AQ16" s="3">
        <v>14</v>
      </c>
      <c r="AR16" s="3">
        <v>0</v>
      </c>
      <c r="AS16" s="3">
        <f t="shared" si="11"/>
        <v>0</v>
      </c>
      <c r="AT16" s="3" t="s">
        <v>141</v>
      </c>
      <c r="AU16" s="3">
        <f>PERCENTILE($G$14:$G$25,0.75)</f>
        <v>20.25</v>
      </c>
      <c r="AX16" s="4">
        <v>1</v>
      </c>
      <c r="AY16" s="3">
        <v>0</v>
      </c>
      <c r="AZ16" s="3">
        <v>3</v>
      </c>
      <c r="BA16" s="3" t="s">
        <v>52</v>
      </c>
      <c r="BB16" s="3" t="s">
        <v>142</v>
      </c>
      <c r="BC16" s="3">
        <v>14</v>
      </c>
      <c r="BD16" s="3">
        <v>0</v>
      </c>
      <c r="BE16" s="3">
        <f t="shared" si="12"/>
        <v>0</v>
      </c>
      <c r="BF16" s="3" t="s">
        <v>141</v>
      </c>
      <c r="BG16" s="3">
        <f>PERCENTILE($G$14:$G$25,0.75)</f>
        <v>20.25</v>
      </c>
      <c r="BJ16" s="4">
        <v>1</v>
      </c>
      <c r="BK16" s="3">
        <v>0</v>
      </c>
      <c r="BL16" s="3">
        <v>3</v>
      </c>
      <c r="BM16" s="3" t="s">
        <v>142</v>
      </c>
      <c r="BN16" s="3" t="s">
        <v>52</v>
      </c>
      <c r="BO16" s="3">
        <v>14</v>
      </c>
      <c r="BP16" s="3">
        <v>3</v>
      </c>
      <c r="BQ16" s="3">
        <f t="shared" si="13"/>
        <v>3</v>
      </c>
      <c r="BR16" s="3" t="s">
        <v>141</v>
      </c>
      <c r="BS16" s="3">
        <f>PERCENTILE($G$14:$G$25,0.75)</f>
        <v>20.25</v>
      </c>
      <c r="BV16" s="4">
        <v>1</v>
      </c>
      <c r="BW16" s="3">
        <v>0</v>
      </c>
      <c r="BX16" s="3">
        <v>1.5</v>
      </c>
      <c r="BY16" s="3" t="s">
        <v>142</v>
      </c>
      <c r="BZ16" s="3" t="s">
        <v>52</v>
      </c>
      <c r="CA16" s="3">
        <v>14</v>
      </c>
      <c r="CB16" s="3">
        <v>1.5</v>
      </c>
      <c r="CC16" s="3">
        <f t="shared" si="14"/>
        <v>1.5</v>
      </c>
      <c r="CD16" s="3" t="s">
        <v>141</v>
      </c>
      <c r="CE16" s="3">
        <f>PERCENTILE($G$14:$G$25,0.75)</f>
        <v>20.25</v>
      </c>
      <c r="CH16" s="4">
        <v>1</v>
      </c>
      <c r="CI16" s="3">
        <v>0</v>
      </c>
      <c r="CJ16" s="3">
        <v>0.75</v>
      </c>
      <c r="CK16" s="3">
        <v>1</v>
      </c>
      <c r="CL16" s="3">
        <v>0</v>
      </c>
      <c r="CM16" s="6">
        <v>0.2857142857142857</v>
      </c>
      <c r="CN16" s="3">
        <v>1</v>
      </c>
      <c r="CO16" s="3">
        <f t="shared" si="4"/>
        <v>1</v>
      </c>
    </row>
    <row r="17" spans="2:93" x14ac:dyDescent="0.25">
      <c r="B17" s="4">
        <v>1</v>
      </c>
      <c r="C17" s="3">
        <v>0</v>
      </c>
      <c r="D17" s="3">
        <v>4.75</v>
      </c>
      <c r="E17" s="3" t="s">
        <v>52</v>
      </c>
      <c r="F17" s="3" t="s">
        <v>142</v>
      </c>
      <c r="G17" s="3">
        <v>15</v>
      </c>
      <c r="H17" s="3">
        <v>0.25</v>
      </c>
      <c r="I17" s="3">
        <f t="shared" si="8"/>
        <v>0.25</v>
      </c>
      <c r="J17" s="3" t="s">
        <v>142</v>
      </c>
      <c r="K17" s="3">
        <f>PERCENTILE($G$14:$G$25,1)</f>
        <v>23</v>
      </c>
      <c r="N17" s="4">
        <v>1</v>
      </c>
      <c r="O17" s="3">
        <v>0</v>
      </c>
      <c r="P17" s="3">
        <v>4.75</v>
      </c>
      <c r="Q17" s="3" t="s">
        <v>52</v>
      </c>
      <c r="R17" s="3" t="s">
        <v>142</v>
      </c>
      <c r="S17" s="3">
        <v>15</v>
      </c>
      <c r="T17" s="3">
        <v>0.25</v>
      </c>
      <c r="U17" s="3">
        <f t="shared" si="9"/>
        <v>0.25</v>
      </c>
      <c r="V17" s="3" t="s">
        <v>142</v>
      </c>
      <c r="W17" s="3">
        <f>PERCENTILE($G$14:$G$25,1)</f>
        <v>23</v>
      </c>
      <c r="Z17" s="4">
        <v>1</v>
      </c>
      <c r="AA17" s="3">
        <v>0</v>
      </c>
      <c r="AB17" s="3">
        <v>4.75</v>
      </c>
      <c r="AC17" s="3" t="s">
        <v>52</v>
      </c>
      <c r="AD17" s="3" t="s">
        <v>142</v>
      </c>
      <c r="AE17" s="3">
        <v>15</v>
      </c>
      <c r="AF17" s="3">
        <v>0.25</v>
      </c>
      <c r="AG17" s="3">
        <f t="shared" si="10"/>
        <v>0.25</v>
      </c>
      <c r="AH17" s="3" t="s">
        <v>142</v>
      </c>
      <c r="AI17" s="3">
        <f>PERCENTILE($G$14:$G$25,1)</f>
        <v>23</v>
      </c>
      <c r="AL17" s="4">
        <v>1</v>
      </c>
      <c r="AM17" s="3">
        <v>0</v>
      </c>
      <c r="AN17" s="3">
        <v>4.75</v>
      </c>
      <c r="AO17" s="3" t="s">
        <v>52</v>
      </c>
      <c r="AP17" s="3" t="s">
        <v>142</v>
      </c>
      <c r="AQ17" s="3">
        <v>15</v>
      </c>
      <c r="AR17" s="3">
        <v>0.25</v>
      </c>
      <c r="AS17" s="3">
        <f t="shared" si="11"/>
        <v>0.25</v>
      </c>
      <c r="AT17" s="3" t="s">
        <v>142</v>
      </c>
      <c r="AU17" s="3">
        <f>PERCENTILE($G$14:$G$25,1)</f>
        <v>23</v>
      </c>
      <c r="AX17" s="4">
        <v>1</v>
      </c>
      <c r="AY17" s="3">
        <v>0</v>
      </c>
      <c r="AZ17" s="3">
        <v>3</v>
      </c>
      <c r="BA17" s="3" t="s">
        <v>52</v>
      </c>
      <c r="BB17" s="3" t="s">
        <v>142</v>
      </c>
      <c r="BC17" s="3">
        <v>15</v>
      </c>
      <c r="BD17" s="3">
        <v>1</v>
      </c>
      <c r="BE17" s="3">
        <f t="shared" si="12"/>
        <v>1</v>
      </c>
      <c r="BF17" s="3" t="s">
        <v>142</v>
      </c>
      <c r="BG17" s="3">
        <f>PERCENTILE($G$14:$G$25,1)</f>
        <v>23</v>
      </c>
      <c r="BJ17" s="4">
        <v>1</v>
      </c>
      <c r="BK17" s="3">
        <v>0</v>
      </c>
      <c r="BL17" s="3">
        <v>3</v>
      </c>
      <c r="BM17" s="3" t="s">
        <v>142</v>
      </c>
      <c r="BN17" s="3" t="s">
        <v>52</v>
      </c>
      <c r="BO17" s="3">
        <v>15</v>
      </c>
      <c r="BP17" s="3">
        <v>2</v>
      </c>
      <c r="BQ17" s="3">
        <f t="shared" si="13"/>
        <v>2</v>
      </c>
      <c r="BR17" s="3" t="s">
        <v>142</v>
      </c>
      <c r="BS17" s="3">
        <f>PERCENTILE($G$14:$G$25,1)</f>
        <v>23</v>
      </c>
      <c r="BV17" s="4">
        <v>1</v>
      </c>
      <c r="BW17" s="3">
        <v>0</v>
      </c>
      <c r="BX17" s="3">
        <v>1.5</v>
      </c>
      <c r="BY17" s="3" t="s">
        <v>142</v>
      </c>
      <c r="BZ17" s="3" t="s">
        <v>52</v>
      </c>
      <c r="CA17" s="3">
        <v>15</v>
      </c>
      <c r="CB17" s="3">
        <v>1</v>
      </c>
      <c r="CC17" s="3">
        <f t="shared" si="14"/>
        <v>1</v>
      </c>
      <c r="CD17" s="3" t="s">
        <v>142</v>
      </c>
      <c r="CE17" s="3">
        <f>PERCENTILE($G$14:$G$25,1)</f>
        <v>23</v>
      </c>
      <c r="CH17" s="4">
        <v>1</v>
      </c>
      <c r="CI17" s="3">
        <v>0</v>
      </c>
      <c r="CJ17" s="3">
        <v>0.75</v>
      </c>
      <c r="CK17" s="3">
        <v>1</v>
      </c>
      <c r="CL17" s="3">
        <v>0</v>
      </c>
      <c r="CM17" s="6">
        <v>0.42857142857142899</v>
      </c>
      <c r="CN17" s="3">
        <v>0.5</v>
      </c>
      <c r="CO17" s="3">
        <f>IF(CM17&lt;=0, 1.5, IF(CM17&lt;3/7, 1, IF(AND(CM17&gt;=3/7, CM17&lt;1), 0.5, IF(CM17&gt;=1, 0, "NULL"))))</f>
        <v>0.5</v>
      </c>
    </row>
    <row r="18" spans="2:93" x14ac:dyDescent="0.25">
      <c r="B18" s="4">
        <v>1</v>
      </c>
      <c r="C18" s="3">
        <v>0</v>
      </c>
      <c r="D18" s="3">
        <v>5.75</v>
      </c>
      <c r="E18" s="3" t="s">
        <v>52</v>
      </c>
      <c r="F18" s="3" t="s">
        <v>142</v>
      </c>
      <c r="G18" s="3">
        <v>16</v>
      </c>
      <c r="H18" s="3">
        <v>0.25</v>
      </c>
      <c r="I18" s="3">
        <f t="shared" si="8"/>
        <v>0.25</v>
      </c>
      <c r="N18" s="4">
        <v>1</v>
      </c>
      <c r="O18" s="3">
        <v>0</v>
      </c>
      <c r="P18" s="3">
        <v>5.75</v>
      </c>
      <c r="Q18" s="3" t="s">
        <v>52</v>
      </c>
      <c r="R18" s="3" t="s">
        <v>142</v>
      </c>
      <c r="S18" s="3">
        <v>16</v>
      </c>
      <c r="T18" s="3">
        <v>0.25</v>
      </c>
      <c r="U18" s="3">
        <f t="shared" si="9"/>
        <v>0.25</v>
      </c>
      <c r="Z18" s="4">
        <v>1</v>
      </c>
      <c r="AA18" s="3">
        <v>0</v>
      </c>
      <c r="AB18" s="3">
        <v>5.75</v>
      </c>
      <c r="AC18" s="3" t="s">
        <v>52</v>
      </c>
      <c r="AD18" s="3" t="s">
        <v>142</v>
      </c>
      <c r="AE18" s="3">
        <v>16</v>
      </c>
      <c r="AF18" s="3">
        <v>0.25</v>
      </c>
      <c r="AG18" s="3">
        <f t="shared" si="10"/>
        <v>0.25</v>
      </c>
      <c r="AL18" s="4">
        <v>1</v>
      </c>
      <c r="AM18" s="3">
        <v>0</v>
      </c>
      <c r="AN18" s="3">
        <v>5.75</v>
      </c>
      <c r="AO18" s="3" t="s">
        <v>52</v>
      </c>
      <c r="AP18" s="3" t="s">
        <v>142</v>
      </c>
      <c r="AQ18" s="3">
        <v>16</v>
      </c>
      <c r="AR18" s="3">
        <v>0.25</v>
      </c>
      <c r="AS18" s="3">
        <f t="shared" si="11"/>
        <v>0.25</v>
      </c>
      <c r="AX18" s="4">
        <v>1</v>
      </c>
      <c r="AY18" s="3">
        <v>0</v>
      </c>
      <c r="AZ18" s="3">
        <v>3</v>
      </c>
      <c r="BA18" s="3" t="s">
        <v>52</v>
      </c>
      <c r="BB18" s="3" t="s">
        <v>142</v>
      </c>
      <c r="BC18" s="3">
        <v>16</v>
      </c>
      <c r="BD18" s="3">
        <v>1</v>
      </c>
      <c r="BE18" s="3">
        <f t="shared" si="12"/>
        <v>1</v>
      </c>
      <c r="BJ18" s="4">
        <v>1</v>
      </c>
      <c r="BK18" s="3">
        <v>0</v>
      </c>
      <c r="BL18" s="3">
        <v>3</v>
      </c>
      <c r="BM18" s="3" t="s">
        <v>142</v>
      </c>
      <c r="BN18" s="3" t="s">
        <v>52</v>
      </c>
      <c r="BO18" s="3">
        <v>16</v>
      </c>
      <c r="BP18" s="3">
        <v>2</v>
      </c>
      <c r="BQ18" s="3">
        <f t="shared" si="13"/>
        <v>2</v>
      </c>
      <c r="BV18" s="4">
        <v>1</v>
      </c>
      <c r="BW18" s="3">
        <v>0</v>
      </c>
      <c r="BX18" s="3">
        <v>1.5</v>
      </c>
      <c r="BY18" s="3" t="s">
        <v>142</v>
      </c>
      <c r="BZ18" s="3" t="s">
        <v>52</v>
      </c>
      <c r="CA18" s="3">
        <v>16</v>
      </c>
      <c r="CB18" s="3">
        <v>1</v>
      </c>
      <c r="CC18" s="3">
        <f t="shared" si="14"/>
        <v>1</v>
      </c>
      <c r="CH18" s="4">
        <v>1</v>
      </c>
      <c r="CI18" s="3">
        <v>0</v>
      </c>
      <c r="CJ18" s="3">
        <v>0.75</v>
      </c>
      <c r="CK18" s="3">
        <v>1</v>
      </c>
      <c r="CL18" s="3">
        <v>0</v>
      </c>
      <c r="CM18" s="6">
        <v>0.57142857142857095</v>
      </c>
      <c r="CN18" s="3">
        <v>0.5</v>
      </c>
      <c r="CO18" s="3">
        <f t="shared" si="4"/>
        <v>0.5</v>
      </c>
    </row>
    <row r="19" spans="2:93" x14ac:dyDescent="0.25">
      <c r="B19" s="4">
        <v>1</v>
      </c>
      <c r="C19" s="3">
        <v>0</v>
      </c>
      <c r="D19" s="3">
        <v>6.75</v>
      </c>
      <c r="E19" s="3" t="s">
        <v>52</v>
      </c>
      <c r="F19" s="3" t="s">
        <v>142</v>
      </c>
      <c r="G19" s="3">
        <v>17</v>
      </c>
      <c r="H19" s="3">
        <v>0.25</v>
      </c>
      <c r="I19" s="3">
        <f t="shared" si="8"/>
        <v>0.25</v>
      </c>
      <c r="N19" s="4">
        <v>1</v>
      </c>
      <c r="O19" s="3">
        <v>0</v>
      </c>
      <c r="P19" s="3">
        <v>6.75</v>
      </c>
      <c r="Q19" s="3" t="s">
        <v>52</v>
      </c>
      <c r="R19" s="3" t="s">
        <v>142</v>
      </c>
      <c r="S19" s="3">
        <v>17</v>
      </c>
      <c r="T19" s="3">
        <v>0.25</v>
      </c>
      <c r="U19" s="3">
        <f t="shared" si="9"/>
        <v>0.25</v>
      </c>
      <c r="Z19" s="4">
        <v>1</v>
      </c>
      <c r="AA19" s="3">
        <v>0</v>
      </c>
      <c r="AB19" s="3">
        <v>6.75</v>
      </c>
      <c r="AC19" s="3" t="s">
        <v>52</v>
      </c>
      <c r="AD19" s="3" t="s">
        <v>142</v>
      </c>
      <c r="AE19" s="3">
        <v>17</v>
      </c>
      <c r="AF19" s="3">
        <v>0.25</v>
      </c>
      <c r="AG19" s="3">
        <f t="shared" si="10"/>
        <v>0.25</v>
      </c>
      <c r="AL19" s="4">
        <v>1</v>
      </c>
      <c r="AM19" s="3">
        <v>0</v>
      </c>
      <c r="AN19" s="3">
        <v>6.75</v>
      </c>
      <c r="AO19" s="3" t="s">
        <v>52</v>
      </c>
      <c r="AP19" s="3" t="s">
        <v>142</v>
      </c>
      <c r="AQ19" s="3">
        <v>17</v>
      </c>
      <c r="AR19" s="3">
        <v>0.25</v>
      </c>
      <c r="AS19" s="3">
        <f t="shared" si="11"/>
        <v>0.25</v>
      </c>
      <c r="AX19" s="4">
        <v>1</v>
      </c>
      <c r="AY19" s="3">
        <v>0</v>
      </c>
      <c r="AZ19" s="3">
        <v>3</v>
      </c>
      <c r="BA19" s="3" t="s">
        <v>52</v>
      </c>
      <c r="BB19" s="3" t="s">
        <v>142</v>
      </c>
      <c r="BC19" s="3">
        <v>17</v>
      </c>
      <c r="BD19" s="3">
        <v>1</v>
      </c>
      <c r="BE19" s="3">
        <f t="shared" si="12"/>
        <v>1</v>
      </c>
      <c r="BJ19" s="4">
        <v>1</v>
      </c>
      <c r="BK19" s="3">
        <v>0</v>
      </c>
      <c r="BL19" s="3">
        <v>3</v>
      </c>
      <c r="BM19" s="3" t="s">
        <v>142</v>
      </c>
      <c r="BN19" s="3" t="s">
        <v>52</v>
      </c>
      <c r="BO19" s="3">
        <v>17</v>
      </c>
      <c r="BP19" s="3">
        <v>2</v>
      </c>
      <c r="BQ19" s="3">
        <f t="shared" si="13"/>
        <v>2</v>
      </c>
      <c r="BV19" s="4">
        <v>1</v>
      </c>
      <c r="BW19" s="3">
        <v>0</v>
      </c>
      <c r="BX19" s="3">
        <v>1.5</v>
      </c>
      <c r="BY19" s="3" t="s">
        <v>142</v>
      </c>
      <c r="BZ19" s="3" t="s">
        <v>52</v>
      </c>
      <c r="CA19" s="3">
        <v>17</v>
      </c>
      <c r="CB19" s="3">
        <v>1</v>
      </c>
      <c r="CC19" s="3">
        <f t="shared" si="14"/>
        <v>1</v>
      </c>
      <c r="CH19" s="4">
        <v>1</v>
      </c>
      <c r="CI19" s="3">
        <v>0</v>
      </c>
      <c r="CJ19" s="3">
        <v>0.75</v>
      </c>
      <c r="CK19" s="3">
        <v>1</v>
      </c>
      <c r="CL19" s="3">
        <v>0</v>
      </c>
      <c r="CM19" s="6">
        <v>0.71428571428571397</v>
      </c>
      <c r="CN19" s="3">
        <v>0.5</v>
      </c>
      <c r="CO19" s="3">
        <f t="shared" si="4"/>
        <v>0.5</v>
      </c>
    </row>
    <row r="20" spans="2:93" x14ac:dyDescent="0.25">
      <c r="B20" s="4">
        <v>1</v>
      </c>
      <c r="C20" s="3">
        <v>0</v>
      </c>
      <c r="D20" s="3">
        <v>7.75</v>
      </c>
      <c r="E20" s="3" t="s">
        <v>52</v>
      </c>
      <c r="F20" s="3" t="s">
        <v>142</v>
      </c>
      <c r="G20" s="3">
        <v>18</v>
      </c>
      <c r="H20" s="3">
        <v>0.5</v>
      </c>
      <c r="I20" s="3">
        <f t="shared" si="8"/>
        <v>0.5</v>
      </c>
      <c r="N20" s="4">
        <v>1</v>
      </c>
      <c r="O20" s="3">
        <v>0</v>
      </c>
      <c r="P20" s="3">
        <v>7.75</v>
      </c>
      <c r="Q20" s="3" t="s">
        <v>52</v>
      </c>
      <c r="R20" s="3" t="s">
        <v>142</v>
      </c>
      <c r="S20" s="3">
        <v>18</v>
      </c>
      <c r="T20" s="3">
        <v>0.5</v>
      </c>
      <c r="U20" s="3">
        <f t="shared" si="9"/>
        <v>0.5</v>
      </c>
      <c r="Z20" s="4">
        <v>1</v>
      </c>
      <c r="AA20" s="3">
        <v>0</v>
      </c>
      <c r="AB20" s="3">
        <v>7.75</v>
      </c>
      <c r="AC20" s="3" t="s">
        <v>52</v>
      </c>
      <c r="AD20" s="3" t="s">
        <v>142</v>
      </c>
      <c r="AE20" s="3">
        <v>18</v>
      </c>
      <c r="AF20" s="3">
        <v>0.5</v>
      </c>
      <c r="AG20" s="3">
        <f t="shared" si="10"/>
        <v>0.5</v>
      </c>
      <c r="AL20" s="4">
        <v>1</v>
      </c>
      <c r="AM20" s="3">
        <v>0</v>
      </c>
      <c r="AN20" s="3">
        <v>7.75</v>
      </c>
      <c r="AO20" s="3" t="s">
        <v>52</v>
      </c>
      <c r="AP20" s="3" t="s">
        <v>142</v>
      </c>
      <c r="AQ20" s="3">
        <v>18</v>
      </c>
      <c r="AR20" s="3">
        <v>0.5</v>
      </c>
      <c r="AS20" s="3">
        <f t="shared" si="11"/>
        <v>0.5</v>
      </c>
      <c r="AX20" s="4">
        <v>1</v>
      </c>
      <c r="AY20" s="3">
        <v>0</v>
      </c>
      <c r="AZ20" s="3">
        <v>3</v>
      </c>
      <c r="BA20" s="3" t="s">
        <v>52</v>
      </c>
      <c r="BB20" s="3" t="s">
        <v>142</v>
      </c>
      <c r="BC20" s="3">
        <v>18</v>
      </c>
      <c r="BD20" s="3">
        <v>2</v>
      </c>
      <c r="BE20" s="3">
        <f t="shared" si="12"/>
        <v>2</v>
      </c>
      <c r="BJ20" s="4">
        <v>1</v>
      </c>
      <c r="BK20" s="3">
        <v>0</v>
      </c>
      <c r="BL20" s="3">
        <v>3</v>
      </c>
      <c r="BM20" s="3" t="s">
        <v>142</v>
      </c>
      <c r="BN20" s="3" t="s">
        <v>52</v>
      </c>
      <c r="BO20" s="3">
        <v>18</v>
      </c>
      <c r="BP20" s="3">
        <v>1</v>
      </c>
      <c r="BQ20" s="3">
        <f t="shared" si="13"/>
        <v>1</v>
      </c>
      <c r="BV20" s="4">
        <v>1</v>
      </c>
      <c r="BW20" s="3">
        <v>0</v>
      </c>
      <c r="BX20" s="3">
        <v>1.5</v>
      </c>
      <c r="BY20" s="3" t="s">
        <v>142</v>
      </c>
      <c r="BZ20" s="3" t="s">
        <v>52</v>
      </c>
      <c r="CA20" s="3">
        <v>18</v>
      </c>
      <c r="CB20" s="3">
        <v>0.5</v>
      </c>
      <c r="CC20" s="3">
        <f t="shared" si="14"/>
        <v>0.5</v>
      </c>
      <c r="CH20" s="4">
        <v>1</v>
      </c>
      <c r="CI20" s="3">
        <v>0</v>
      </c>
      <c r="CJ20" s="3">
        <v>0.75</v>
      </c>
      <c r="CK20" s="3">
        <v>1</v>
      </c>
      <c r="CL20" s="3">
        <v>0</v>
      </c>
      <c r="CM20" s="6">
        <v>0.85714285714285698</v>
      </c>
      <c r="CN20" s="3">
        <v>0.5</v>
      </c>
      <c r="CO20" s="3">
        <f t="shared" si="4"/>
        <v>0.5</v>
      </c>
    </row>
    <row r="21" spans="2:93" x14ac:dyDescent="0.25">
      <c r="B21" s="4">
        <v>1</v>
      </c>
      <c r="C21" s="3">
        <v>0</v>
      </c>
      <c r="D21" s="3">
        <v>8.75</v>
      </c>
      <c r="E21" s="3" t="s">
        <v>52</v>
      </c>
      <c r="F21" s="3" t="s">
        <v>142</v>
      </c>
      <c r="G21" s="3">
        <v>19</v>
      </c>
      <c r="H21" s="3">
        <v>0.5</v>
      </c>
      <c r="I21" s="3">
        <f t="shared" si="8"/>
        <v>0.5</v>
      </c>
      <c r="N21" s="4">
        <v>1</v>
      </c>
      <c r="O21" s="3">
        <v>0</v>
      </c>
      <c r="P21" s="3">
        <v>8.75</v>
      </c>
      <c r="Q21" s="3" t="s">
        <v>52</v>
      </c>
      <c r="R21" s="3" t="s">
        <v>142</v>
      </c>
      <c r="S21" s="3">
        <v>19</v>
      </c>
      <c r="T21" s="3">
        <v>0.5</v>
      </c>
      <c r="U21" s="3">
        <f t="shared" si="9"/>
        <v>0.5</v>
      </c>
      <c r="Z21" s="4">
        <v>1</v>
      </c>
      <c r="AA21" s="3">
        <v>0</v>
      </c>
      <c r="AB21" s="3">
        <v>8.75</v>
      </c>
      <c r="AC21" s="3" t="s">
        <v>52</v>
      </c>
      <c r="AD21" s="3" t="s">
        <v>142</v>
      </c>
      <c r="AE21" s="3">
        <v>19</v>
      </c>
      <c r="AF21" s="3">
        <v>0.5</v>
      </c>
      <c r="AG21" s="3">
        <f t="shared" si="10"/>
        <v>0.5</v>
      </c>
      <c r="AL21" s="4">
        <v>1</v>
      </c>
      <c r="AM21" s="3">
        <v>0</v>
      </c>
      <c r="AN21" s="3">
        <v>8.75</v>
      </c>
      <c r="AO21" s="3" t="s">
        <v>52</v>
      </c>
      <c r="AP21" s="3" t="s">
        <v>142</v>
      </c>
      <c r="AQ21" s="3">
        <v>19</v>
      </c>
      <c r="AR21" s="3">
        <v>0.5</v>
      </c>
      <c r="AS21" s="3">
        <f t="shared" si="11"/>
        <v>0.5</v>
      </c>
      <c r="AX21" s="4">
        <v>1</v>
      </c>
      <c r="AY21" s="3">
        <v>0</v>
      </c>
      <c r="AZ21" s="3">
        <v>3</v>
      </c>
      <c r="BA21" s="3" t="s">
        <v>52</v>
      </c>
      <c r="BB21" s="3" t="s">
        <v>142</v>
      </c>
      <c r="BC21" s="3">
        <v>19</v>
      </c>
      <c r="BD21" s="3">
        <v>2</v>
      </c>
      <c r="BE21" s="3">
        <f t="shared" si="12"/>
        <v>2</v>
      </c>
      <c r="BJ21" s="4">
        <v>1</v>
      </c>
      <c r="BK21" s="3">
        <v>0</v>
      </c>
      <c r="BL21" s="3">
        <v>3</v>
      </c>
      <c r="BM21" s="3" t="s">
        <v>142</v>
      </c>
      <c r="BN21" s="3" t="s">
        <v>52</v>
      </c>
      <c r="BO21" s="3">
        <v>19</v>
      </c>
      <c r="BP21" s="3">
        <v>1</v>
      </c>
      <c r="BQ21" s="3">
        <f t="shared" si="13"/>
        <v>1</v>
      </c>
      <c r="BV21" s="4">
        <v>1</v>
      </c>
      <c r="BW21" s="3">
        <v>0</v>
      </c>
      <c r="BX21" s="3">
        <v>1.5</v>
      </c>
      <c r="BY21" s="3" t="s">
        <v>142</v>
      </c>
      <c r="BZ21" s="3" t="s">
        <v>52</v>
      </c>
      <c r="CA21" s="3">
        <v>19</v>
      </c>
      <c r="CB21" s="3">
        <v>0.5</v>
      </c>
      <c r="CC21" s="3">
        <f t="shared" si="14"/>
        <v>0.5</v>
      </c>
      <c r="CH21" s="4">
        <v>1</v>
      </c>
      <c r="CI21" s="3">
        <v>0</v>
      </c>
      <c r="CJ21" s="3">
        <v>0.75</v>
      </c>
      <c r="CK21" s="3">
        <v>1</v>
      </c>
      <c r="CL21" s="3">
        <v>0</v>
      </c>
      <c r="CM21" s="6">
        <v>1</v>
      </c>
      <c r="CN21" s="3">
        <v>0</v>
      </c>
      <c r="CO21" s="3">
        <f t="shared" si="4"/>
        <v>0</v>
      </c>
    </row>
    <row r="22" spans="2:93" x14ac:dyDescent="0.25">
      <c r="B22" s="4">
        <v>1</v>
      </c>
      <c r="C22" s="3">
        <v>0</v>
      </c>
      <c r="D22" s="3">
        <v>9.75</v>
      </c>
      <c r="E22" s="3" t="s">
        <v>52</v>
      </c>
      <c r="F22" s="3" t="s">
        <v>142</v>
      </c>
      <c r="G22" s="3">
        <v>20</v>
      </c>
      <c r="H22" s="3">
        <v>0.5</v>
      </c>
      <c r="I22" s="3">
        <f t="shared" si="8"/>
        <v>0.5</v>
      </c>
      <c r="N22" s="4">
        <v>1</v>
      </c>
      <c r="O22" s="3">
        <v>0</v>
      </c>
      <c r="P22" s="3">
        <v>9.75</v>
      </c>
      <c r="Q22" s="3" t="s">
        <v>52</v>
      </c>
      <c r="R22" s="3" t="s">
        <v>142</v>
      </c>
      <c r="S22" s="3">
        <v>20</v>
      </c>
      <c r="T22" s="3">
        <v>0.5</v>
      </c>
      <c r="U22" s="3">
        <f t="shared" si="9"/>
        <v>0.5</v>
      </c>
      <c r="Z22" s="4">
        <v>1</v>
      </c>
      <c r="AA22" s="3">
        <v>0</v>
      </c>
      <c r="AB22" s="3">
        <v>9.75</v>
      </c>
      <c r="AC22" s="3" t="s">
        <v>52</v>
      </c>
      <c r="AD22" s="3" t="s">
        <v>142</v>
      </c>
      <c r="AE22" s="3">
        <v>20</v>
      </c>
      <c r="AF22" s="3">
        <v>0.5</v>
      </c>
      <c r="AG22" s="3">
        <f t="shared" si="10"/>
        <v>0.5</v>
      </c>
      <c r="AL22" s="4">
        <v>1</v>
      </c>
      <c r="AM22" s="3">
        <v>0</v>
      </c>
      <c r="AN22" s="3">
        <v>9.75</v>
      </c>
      <c r="AO22" s="3" t="s">
        <v>52</v>
      </c>
      <c r="AP22" s="3" t="s">
        <v>142</v>
      </c>
      <c r="AQ22" s="3">
        <v>20</v>
      </c>
      <c r="AR22" s="3">
        <v>0.5</v>
      </c>
      <c r="AS22" s="3">
        <f t="shared" si="11"/>
        <v>0.5</v>
      </c>
      <c r="AX22" s="4">
        <v>1</v>
      </c>
      <c r="AY22" s="3">
        <v>0</v>
      </c>
      <c r="AZ22" s="3">
        <v>3</v>
      </c>
      <c r="BA22" s="3" t="s">
        <v>52</v>
      </c>
      <c r="BB22" s="3" t="s">
        <v>142</v>
      </c>
      <c r="BC22" s="3">
        <v>20</v>
      </c>
      <c r="BD22" s="3">
        <v>2</v>
      </c>
      <c r="BE22" s="3">
        <f t="shared" si="12"/>
        <v>2</v>
      </c>
      <c r="BJ22" s="4">
        <v>1</v>
      </c>
      <c r="BK22" s="3">
        <v>0</v>
      </c>
      <c r="BL22" s="3">
        <v>3</v>
      </c>
      <c r="BM22" s="3" t="s">
        <v>142</v>
      </c>
      <c r="BN22" s="3" t="s">
        <v>52</v>
      </c>
      <c r="BO22" s="3">
        <v>20</v>
      </c>
      <c r="BP22" s="3">
        <v>1</v>
      </c>
      <c r="BQ22" s="3">
        <f t="shared" si="13"/>
        <v>1</v>
      </c>
      <c r="BV22" s="4">
        <v>1</v>
      </c>
      <c r="BW22" s="3">
        <v>0</v>
      </c>
      <c r="BX22" s="3">
        <v>1.5</v>
      </c>
      <c r="BY22" s="3" t="s">
        <v>142</v>
      </c>
      <c r="BZ22" s="3" t="s">
        <v>52</v>
      </c>
      <c r="CA22" s="3">
        <v>20</v>
      </c>
      <c r="CB22" s="3">
        <v>0.5</v>
      </c>
      <c r="CC22" s="3">
        <f t="shared" si="14"/>
        <v>0.5</v>
      </c>
      <c r="CH22" s="4">
        <v>1</v>
      </c>
      <c r="CI22" s="3">
        <v>0</v>
      </c>
      <c r="CJ22" s="3">
        <v>0.75</v>
      </c>
      <c r="CK22" s="3">
        <v>1</v>
      </c>
      <c r="CL22" s="3">
        <v>0</v>
      </c>
      <c r="CM22" s="6">
        <v>1.1428571428571399</v>
      </c>
      <c r="CN22" s="3">
        <v>0</v>
      </c>
      <c r="CO22" s="3">
        <f t="shared" si="4"/>
        <v>0</v>
      </c>
    </row>
    <row r="23" spans="2:93" x14ac:dyDescent="0.25">
      <c r="B23" s="4">
        <v>1</v>
      </c>
      <c r="C23" s="3">
        <v>0</v>
      </c>
      <c r="D23" s="3">
        <v>10.75</v>
      </c>
      <c r="E23" s="3" t="s">
        <v>52</v>
      </c>
      <c r="F23" s="3" t="s">
        <v>142</v>
      </c>
      <c r="G23" s="3">
        <v>21</v>
      </c>
      <c r="H23" s="3">
        <v>0.75</v>
      </c>
      <c r="I23" s="3">
        <f t="shared" si="8"/>
        <v>0.75</v>
      </c>
      <c r="N23" s="4">
        <v>1</v>
      </c>
      <c r="O23" s="3">
        <v>0</v>
      </c>
      <c r="P23" s="3">
        <v>10.75</v>
      </c>
      <c r="Q23" s="3" t="s">
        <v>52</v>
      </c>
      <c r="R23" s="3" t="s">
        <v>142</v>
      </c>
      <c r="S23" s="3">
        <v>21</v>
      </c>
      <c r="T23" s="3">
        <v>0.75</v>
      </c>
      <c r="U23" s="3">
        <f t="shared" si="9"/>
        <v>0.75</v>
      </c>
      <c r="Z23" s="4">
        <v>1</v>
      </c>
      <c r="AA23" s="3">
        <v>0</v>
      </c>
      <c r="AB23" s="3">
        <v>10.75</v>
      </c>
      <c r="AC23" s="3" t="s">
        <v>52</v>
      </c>
      <c r="AD23" s="3" t="s">
        <v>142</v>
      </c>
      <c r="AE23" s="3">
        <v>21</v>
      </c>
      <c r="AF23" s="3">
        <v>0.75</v>
      </c>
      <c r="AG23" s="3">
        <f t="shared" si="10"/>
        <v>0.75</v>
      </c>
      <c r="AL23" s="4">
        <v>1</v>
      </c>
      <c r="AM23" s="3">
        <v>0</v>
      </c>
      <c r="AN23" s="3">
        <v>10.75</v>
      </c>
      <c r="AO23" s="3" t="s">
        <v>52</v>
      </c>
      <c r="AP23" s="3" t="s">
        <v>142</v>
      </c>
      <c r="AQ23" s="3">
        <v>21</v>
      </c>
      <c r="AR23" s="3">
        <v>0.75</v>
      </c>
      <c r="AS23" s="3">
        <f t="shared" si="11"/>
        <v>0.75</v>
      </c>
      <c r="AX23" s="4">
        <v>1</v>
      </c>
      <c r="AY23" s="3">
        <v>0</v>
      </c>
      <c r="AZ23" s="3">
        <v>3</v>
      </c>
      <c r="BA23" s="3" t="s">
        <v>52</v>
      </c>
      <c r="BB23" s="3" t="s">
        <v>142</v>
      </c>
      <c r="BC23" s="3">
        <v>21</v>
      </c>
      <c r="BD23" s="3">
        <v>3</v>
      </c>
      <c r="BE23" s="3">
        <f t="shared" si="12"/>
        <v>3</v>
      </c>
      <c r="BJ23" s="4">
        <v>1</v>
      </c>
      <c r="BK23" s="3">
        <v>0</v>
      </c>
      <c r="BL23" s="3">
        <v>3</v>
      </c>
      <c r="BM23" s="3" t="s">
        <v>142</v>
      </c>
      <c r="BN23" s="3" t="s">
        <v>52</v>
      </c>
      <c r="BO23" s="3">
        <v>21</v>
      </c>
      <c r="BP23" s="3">
        <v>0</v>
      </c>
      <c r="BQ23" s="3">
        <f t="shared" si="13"/>
        <v>0</v>
      </c>
      <c r="BV23" s="4">
        <v>1</v>
      </c>
      <c r="BW23" s="3">
        <v>0</v>
      </c>
      <c r="BX23" s="3">
        <v>1.5</v>
      </c>
      <c r="BY23" s="3" t="s">
        <v>142</v>
      </c>
      <c r="BZ23" s="3" t="s">
        <v>52</v>
      </c>
      <c r="CA23" s="3">
        <v>21</v>
      </c>
      <c r="CB23" s="3">
        <v>0</v>
      </c>
      <c r="CC23" s="3">
        <f t="shared" si="14"/>
        <v>0</v>
      </c>
      <c r="CH23" s="4">
        <v>1</v>
      </c>
      <c r="CI23" s="3">
        <v>0</v>
      </c>
      <c r="CJ23" s="3">
        <v>0.75</v>
      </c>
      <c r="CK23" s="3">
        <v>1</v>
      </c>
      <c r="CL23" s="3">
        <v>0</v>
      </c>
      <c r="CM23" s="6">
        <v>1.28571428571429</v>
      </c>
      <c r="CN23" s="3">
        <v>0</v>
      </c>
      <c r="CO23" s="3">
        <f t="shared" si="4"/>
        <v>0</v>
      </c>
    </row>
    <row r="24" spans="2:93" x14ac:dyDescent="0.25">
      <c r="B24" s="4">
        <v>1</v>
      </c>
      <c r="C24" s="3">
        <v>0</v>
      </c>
      <c r="D24" s="3">
        <v>11.75</v>
      </c>
      <c r="E24" s="3" t="s">
        <v>52</v>
      </c>
      <c r="F24" s="3" t="s">
        <v>142</v>
      </c>
      <c r="G24" s="3">
        <v>22</v>
      </c>
      <c r="H24" s="3">
        <v>0.75</v>
      </c>
      <c r="I24" s="3">
        <f t="shared" si="8"/>
        <v>0.75</v>
      </c>
      <c r="N24" s="4">
        <v>1</v>
      </c>
      <c r="O24" s="3">
        <v>0</v>
      </c>
      <c r="P24" s="3">
        <v>11.75</v>
      </c>
      <c r="Q24" s="3" t="s">
        <v>52</v>
      </c>
      <c r="R24" s="3" t="s">
        <v>142</v>
      </c>
      <c r="S24" s="3">
        <v>22</v>
      </c>
      <c r="T24" s="3">
        <v>0.75</v>
      </c>
      <c r="U24" s="3">
        <f t="shared" si="9"/>
        <v>0.75</v>
      </c>
      <c r="Z24" s="4">
        <v>1</v>
      </c>
      <c r="AA24" s="3">
        <v>0</v>
      </c>
      <c r="AB24" s="3">
        <v>11.75</v>
      </c>
      <c r="AC24" s="3" t="s">
        <v>52</v>
      </c>
      <c r="AD24" s="3" t="s">
        <v>142</v>
      </c>
      <c r="AE24" s="3">
        <v>22</v>
      </c>
      <c r="AF24" s="3">
        <v>0.75</v>
      </c>
      <c r="AG24" s="3">
        <f t="shared" si="10"/>
        <v>0.75</v>
      </c>
      <c r="AL24" s="4">
        <v>1</v>
      </c>
      <c r="AM24" s="3">
        <v>0</v>
      </c>
      <c r="AN24" s="3">
        <v>11.75</v>
      </c>
      <c r="AO24" s="3" t="s">
        <v>52</v>
      </c>
      <c r="AP24" s="3" t="s">
        <v>142</v>
      </c>
      <c r="AQ24" s="3">
        <v>22</v>
      </c>
      <c r="AR24" s="3">
        <v>0.75</v>
      </c>
      <c r="AS24" s="3">
        <f t="shared" si="11"/>
        <v>0.75</v>
      </c>
      <c r="AX24" s="4">
        <v>1</v>
      </c>
      <c r="AY24" s="3">
        <v>0</v>
      </c>
      <c r="AZ24" s="3">
        <v>3</v>
      </c>
      <c r="BA24" s="3" t="s">
        <v>52</v>
      </c>
      <c r="BB24" s="3" t="s">
        <v>142</v>
      </c>
      <c r="BC24" s="3">
        <v>22</v>
      </c>
      <c r="BD24" s="3">
        <v>3</v>
      </c>
      <c r="BE24" s="3">
        <f t="shared" si="12"/>
        <v>3</v>
      </c>
      <c r="BJ24" s="4">
        <v>1</v>
      </c>
      <c r="BK24" s="3">
        <v>0</v>
      </c>
      <c r="BL24" s="3">
        <v>3</v>
      </c>
      <c r="BM24" s="3" t="s">
        <v>142</v>
      </c>
      <c r="BN24" s="3" t="s">
        <v>52</v>
      </c>
      <c r="BO24" s="3">
        <v>22</v>
      </c>
      <c r="BP24" s="3">
        <v>0</v>
      </c>
      <c r="BQ24" s="3">
        <f t="shared" si="13"/>
        <v>0</v>
      </c>
      <c r="BV24" s="4">
        <v>1</v>
      </c>
      <c r="BW24" s="3">
        <v>0</v>
      </c>
      <c r="BX24" s="3">
        <v>1.5</v>
      </c>
      <c r="BY24" s="3" t="s">
        <v>142</v>
      </c>
      <c r="BZ24" s="3" t="s">
        <v>52</v>
      </c>
      <c r="CA24" s="3">
        <v>22</v>
      </c>
      <c r="CB24" s="3">
        <v>0</v>
      </c>
      <c r="CC24" s="3">
        <f t="shared" si="14"/>
        <v>0</v>
      </c>
      <c r="CH24" s="4">
        <v>1</v>
      </c>
      <c r="CI24" s="3">
        <v>0</v>
      </c>
      <c r="CJ24" s="3">
        <v>0.75</v>
      </c>
      <c r="CK24" s="3">
        <v>1</v>
      </c>
      <c r="CL24" s="3">
        <v>0</v>
      </c>
      <c r="CM24" s="6">
        <v>1.4285714285714299</v>
      </c>
      <c r="CN24" s="3">
        <v>0</v>
      </c>
      <c r="CO24" s="3">
        <f t="shared" si="4"/>
        <v>0</v>
      </c>
    </row>
    <row r="25" spans="2:93" x14ac:dyDescent="0.25">
      <c r="B25" s="4">
        <v>1</v>
      </c>
      <c r="C25" s="3">
        <v>0</v>
      </c>
      <c r="D25" s="3">
        <v>12.75</v>
      </c>
      <c r="E25" s="3" t="s">
        <v>52</v>
      </c>
      <c r="F25" s="3" t="s">
        <v>142</v>
      </c>
      <c r="G25" s="3">
        <v>23</v>
      </c>
      <c r="H25" s="3">
        <v>0.75</v>
      </c>
      <c r="I25" s="3">
        <f t="shared" si="8"/>
        <v>0.75</v>
      </c>
      <c r="N25" s="4">
        <v>1</v>
      </c>
      <c r="O25" s="3">
        <v>0</v>
      </c>
      <c r="P25" s="3">
        <v>12.75</v>
      </c>
      <c r="Q25" s="3" t="s">
        <v>52</v>
      </c>
      <c r="R25" s="3" t="s">
        <v>142</v>
      </c>
      <c r="S25" s="3">
        <v>23</v>
      </c>
      <c r="T25" s="3">
        <v>0.75</v>
      </c>
      <c r="U25" s="3">
        <f t="shared" si="9"/>
        <v>0.75</v>
      </c>
      <c r="Z25" s="4">
        <v>1</v>
      </c>
      <c r="AA25" s="3">
        <v>0</v>
      </c>
      <c r="AB25" s="3">
        <v>12.75</v>
      </c>
      <c r="AC25" s="3" t="s">
        <v>52</v>
      </c>
      <c r="AD25" s="3" t="s">
        <v>142</v>
      </c>
      <c r="AE25" s="3">
        <v>23</v>
      </c>
      <c r="AF25" s="3">
        <v>0.75</v>
      </c>
      <c r="AG25" s="3">
        <f t="shared" si="10"/>
        <v>0.75</v>
      </c>
      <c r="AL25" s="4">
        <v>1</v>
      </c>
      <c r="AM25" s="3">
        <v>0</v>
      </c>
      <c r="AN25" s="3">
        <v>12.75</v>
      </c>
      <c r="AO25" s="3" t="s">
        <v>52</v>
      </c>
      <c r="AP25" s="3" t="s">
        <v>142</v>
      </c>
      <c r="AQ25" s="3">
        <v>23</v>
      </c>
      <c r="AR25" s="3">
        <v>0.75</v>
      </c>
      <c r="AS25" s="3">
        <f t="shared" si="11"/>
        <v>0.75</v>
      </c>
      <c r="AX25" s="4">
        <v>1</v>
      </c>
      <c r="AY25" s="3">
        <v>0</v>
      </c>
      <c r="AZ25" s="3">
        <v>3</v>
      </c>
      <c r="BA25" s="3" t="s">
        <v>52</v>
      </c>
      <c r="BB25" s="3" t="s">
        <v>142</v>
      </c>
      <c r="BC25" s="3">
        <v>23</v>
      </c>
      <c r="BD25" s="3">
        <v>3</v>
      </c>
      <c r="BE25" s="3">
        <f t="shared" si="12"/>
        <v>3</v>
      </c>
      <c r="BJ25" s="4">
        <v>1</v>
      </c>
      <c r="BK25" s="3">
        <v>0</v>
      </c>
      <c r="BL25" s="3">
        <v>3</v>
      </c>
      <c r="BM25" s="3" t="s">
        <v>142</v>
      </c>
      <c r="BN25" s="3" t="s">
        <v>52</v>
      </c>
      <c r="BO25" s="3">
        <v>23</v>
      </c>
      <c r="BP25" s="3">
        <v>0</v>
      </c>
      <c r="BQ25" s="3">
        <f t="shared" si="13"/>
        <v>0</v>
      </c>
      <c r="BV25" s="4">
        <v>1</v>
      </c>
      <c r="BW25" s="3">
        <v>0</v>
      </c>
      <c r="BX25" s="3">
        <v>1.5</v>
      </c>
      <c r="BY25" s="3" t="s">
        <v>142</v>
      </c>
      <c r="BZ25" s="3" t="s">
        <v>52</v>
      </c>
      <c r="CA25" s="3">
        <v>23</v>
      </c>
      <c r="CB25" s="3">
        <v>0</v>
      </c>
      <c r="CC25" s="3">
        <f t="shared" si="14"/>
        <v>0</v>
      </c>
      <c r="CH25" s="4">
        <v>1</v>
      </c>
      <c r="CI25" s="3">
        <v>0</v>
      </c>
      <c r="CJ25" s="3">
        <v>0.75</v>
      </c>
      <c r="CK25" s="3">
        <v>1</v>
      </c>
      <c r="CL25" s="3">
        <v>0</v>
      </c>
      <c r="CM25" s="6">
        <v>1.5714285714285701</v>
      </c>
      <c r="CN25" s="3">
        <v>0</v>
      </c>
      <c r="CO25" s="3">
        <f t="shared" si="4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E2E42-EA72-A444-8BCF-459F534D38C0}">
  <dimension ref="A1:CO25"/>
  <sheetViews>
    <sheetView workbookViewId="0">
      <selection activeCell="BV11" sqref="BV11"/>
    </sheetView>
  </sheetViews>
  <sheetFormatPr baseColWidth="10" defaultRowHeight="21" x14ac:dyDescent="0.25"/>
  <cols>
    <col min="1" max="2" width="15.83203125" style="3" customWidth="1"/>
    <col min="3" max="4" width="12.1640625" style="3" customWidth="1"/>
    <col min="5" max="6" width="12.6640625" style="3" customWidth="1"/>
    <col min="7" max="9" width="10.83203125" style="3"/>
    <col min="10" max="10" width="13.5" style="3" customWidth="1"/>
    <col min="11" max="11" width="14.5" style="3" customWidth="1"/>
    <col min="12" max="12" width="10.83203125" style="3"/>
    <col min="13" max="13" width="28.1640625" style="3" customWidth="1"/>
    <col min="14" max="14" width="15.83203125" style="3" customWidth="1"/>
    <col min="15" max="16" width="12.1640625" style="3" customWidth="1"/>
    <col min="17" max="18" width="12.6640625" style="3" customWidth="1"/>
    <col min="19" max="21" width="10.83203125" style="3"/>
    <col min="22" max="22" width="13.5" style="3" customWidth="1"/>
    <col min="23" max="23" width="14.5" style="3" customWidth="1"/>
    <col min="24" max="24" width="10.83203125" style="3"/>
    <col min="25" max="25" width="14.6640625" style="3" customWidth="1"/>
    <col min="26" max="26" width="15.83203125" style="3" customWidth="1"/>
    <col min="27" max="28" width="12.1640625" style="3" customWidth="1"/>
    <col min="29" max="30" width="12.6640625" style="3" customWidth="1"/>
    <col min="31" max="33" width="10.83203125" style="3"/>
    <col min="34" max="34" width="13.5" style="3" customWidth="1"/>
    <col min="35" max="35" width="14.5" style="3" customWidth="1"/>
    <col min="36" max="37" width="10.83203125" style="3"/>
    <col min="38" max="38" width="15.83203125" style="3" customWidth="1"/>
    <col min="39" max="40" width="12.1640625" style="3" customWidth="1"/>
    <col min="41" max="42" width="12.6640625" style="3" customWidth="1"/>
    <col min="43" max="45" width="10.83203125" style="3"/>
    <col min="46" max="46" width="13.5" style="3" customWidth="1"/>
    <col min="47" max="47" width="14.5" style="3" customWidth="1"/>
    <col min="48" max="49" width="10.83203125" style="3"/>
    <col min="50" max="50" width="15.83203125" style="3" customWidth="1"/>
    <col min="51" max="52" width="12.1640625" style="3" customWidth="1"/>
    <col min="53" max="54" width="12.6640625" style="3" customWidth="1"/>
    <col min="55" max="57" width="10.83203125" style="3"/>
    <col min="58" max="58" width="13.5" style="3" customWidth="1"/>
    <col min="59" max="59" width="14.5" style="3" customWidth="1"/>
    <col min="60" max="60" width="10.83203125" style="3"/>
    <col min="61" max="61" width="23.83203125" style="3" customWidth="1"/>
    <col min="62" max="62" width="15.83203125" style="3" customWidth="1"/>
    <col min="63" max="64" width="12.1640625" style="3" customWidth="1"/>
    <col min="65" max="66" width="12.6640625" style="3" customWidth="1"/>
    <col min="67" max="69" width="10.83203125" style="3"/>
    <col min="70" max="70" width="13.5" style="3" customWidth="1"/>
    <col min="71" max="71" width="14.5" style="3" customWidth="1"/>
    <col min="72" max="72" width="10.83203125" style="3"/>
    <col min="73" max="73" width="25.1640625" style="3" customWidth="1"/>
    <col min="74" max="74" width="15.83203125" style="3" customWidth="1"/>
    <col min="75" max="76" width="12.1640625" style="3" customWidth="1"/>
    <col min="77" max="78" width="12.6640625" style="3" customWidth="1"/>
    <col min="79" max="81" width="10.83203125" style="3"/>
    <col min="82" max="82" width="13.5" style="3" customWidth="1"/>
    <col min="83" max="83" width="14.5" style="3" customWidth="1"/>
    <col min="84" max="85" width="10.83203125" style="3"/>
    <col min="86" max="86" width="15.83203125" style="3" customWidth="1"/>
    <col min="87" max="16384" width="10.83203125" style="3"/>
  </cols>
  <sheetData>
    <row r="1" spans="1:93" ht="88" x14ac:dyDescent="0.25">
      <c r="A1" s="2" t="s">
        <v>0</v>
      </c>
      <c r="B1" s="7" t="s">
        <v>143</v>
      </c>
      <c r="C1" s="1" t="s">
        <v>1</v>
      </c>
      <c r="D1" s="1" t="s">
        <v>2</v>
      </c>
      <c r="E1" s="1" t="s">
        <v>15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138</v>
      </c>
      <c r="K1" s="1" t="s">
        <v>139</v>
      </c>
      <c r="M1" s="2" t="s">
        <v>0</v>
      </c>
      <c r="N1" s="7" t="s">
        <v>143</v>
      </c>
      <c r="O1" s="1" t="s">
        <v>1</v>
      </c>
      <c r="P1" s="1" t="s">
        <v>2</v>
      </c>
      <c r="Q1" s="1" t="s">
        <v>15</v>
      </c>
      <c r="R1" s="1" t="s">
        <v>3</v>
      </c>
      <c r="S1" s="1" t="s">
        <v>6</v>
      </c>
      <c r="T1" s="1" t="s">
        <v>7</v>
      </c>
      <c r="U1" s="1" t="s">
        <v>8</v>
      </c>
      <c r="V1" s="1" t="s">
        <v>138</v>
      </c>
      <c r="W1" s="1" t="s">
        <v>139</v>
      </c>
      <c r="Y1" s="2" t="s">
        <v>0</v>
      </c>
      <c r="Z1" s="7" t="s">
        <v>143</v>
      </c>
      <c r="AA1" s="1" t="s">
        <v>1</v>
      </c>
      <c r="AB1" s="1" t="s">
        <v>2</v>
      </c>
      <c r="AC1" s="1" t="s">
        <v>15</v>
      </c>
      <c r="AD1" s="1" t="s">
        <v>3</v>
      </c>
      <c r="AE1" s="1" t="s">
        <v>6</v>
      </c>
      <c r="AF1" s="1" t="s">
        <v>7</v>
      </c>
      <c r="AG1" s="1" t="s">
        <v>8</v>
      </c>
      <c r="AH1" s="1" t="s">
        <v>138</v>
      </c>
      <c r="AI1" s="1" t="s">
        <v>139</v>
      </c>
      <c r="AK1" s="7" t="s">
        <v>0</v>
      </c>
      <c r="AL1" s="7" t="s">
        <v>143</v>
      </c>
      <c r="AM1" s="1" t="s">
        <v>1</v>
      </c>
      <c r="AN1" s="1" t="s">
        <v>2</v>
      </c>
      <c r="AO1" s="1" t="s">
        <v>15</v>
      </c>
      <c r="AP1" s="1" t="s">
        <v>3</v>
      </c>
      <c r="AQ1" s="1" t="s">
        <v>6</v>
      </c>
      <c r="AR1" s="1" t="s">
        <v>7</v>
      </c>
      <c r="AS1" s="1" t="s">
        <v>8</v>
      </c>
      <c r="AT1" s="1" t="s">
        <v>138</v>
      </c>
      <c r="AU1" s="1" t="s">
        <v>139</v>
      </c>
      <c r="AW1" s="7" t="s">
        <v>0</v>
      </c>
      <c r="AX1" s="7" t="s">
        <v>143</v>
      </c>
      <c r="AY1" s="1" t="s">
        <v>1</v>
      </c>
      <c r="AZ1" s="1" t="s">
        <v>2</v>
      </c>
      <c r="BA1" s="1" t="s">
        <v>15</v>
      </c>
      <c r="BB1" s="1" t="s">
        <v>3</v>
      </c>
      <c r="BC1" s="1" t="s">
        <v>6</v>
      </c>
      <c r="BD1" s="1" t="s">
        <v>7</v>
      </c>
      <c r="BE1" s="1" t="s">
        <v>8</v>
      </c>
      <c r="BF1" s="1" t="s">
        <v>138</v>
      </c>
      <c r="BG1" s="1" t="s">
        <v>139</v>
      </c>
      <c r="BI1" s="7" t="s">
        <v>0</v>
      </c>
      <c r="BJ1" s="7" t="s">
        <v>143</v>
      </c>
      <c r="BK1" s="1" t="s">
        <v>1</v>
      </c>
      <c r="BL1" s="1" t="s">
        <v>2</v>
      </c>
      <c r="BM1" s="1" t="s">
        <v>15</v>
      </c>
      <c r="BN1" s="1" t="s">
        <v>3</v>
      </c>
      <c r="BO1" s="1" t="s">
        <v>6</v>
      </c>
      <c r="BP1" s="1" t="s">
        <v>7</v>
      </c>
      <c r="BQ1" s="1" t="s">
        <v>8</v>
      </c>
      <c r="BR1" s="1" t="s">
        <v>138</v>
      </c>
      <c r="BS1" s="1" t="s">
        <v>139</v>
      </c>
      <c r="BU1" s="7" t="s">
        <v>0</v>
      </c>
      <c r="BV1" s="7" t="s">
        <v>143</v>
      </c>
      <c r="BW1" s="1" t="s">
        <v>1</v>
      </c>
      <c r="BX1" s="1" t="s">
        <v>2</v>
      </c>
      <c r="BY1" s="1" t="s">
        <v>15</v>
      </c>
      <c r="BZ1" s="1" t="s">
        <v>3</v>
      </c>
      <c r="CA1" s="1" t="s">
        <v>6</v>
      </c>
      <c r="CB1" s="1" t="s">
        <v>7</v>
      </c>
      <c r="CC1" s="1" t="s">
        <v>8</v>
      </c>
      <c r="CD1" s="1" t="s">
        <v>138</v>
      </c>
      <c r="CE1" s="1" t="s">
        <v>139</v>
      </c>
      <c r="CG1" s="7" t="s">
        <v>0</v>
      </c>
      <c r="CH1" s="7" t="s">
        <v>143</v>
      </c>
      <c r="CI1" s="1" t="s">
        <v>1</v>
      </c>
      <c r="CJ1" s="1" t="s">
        <v>2</v>
      </c>
      <c r="CK1" s="1" t="s">
        <v>15</v>
      </c>
      <c r="CL1" s="1" t="s">
        <v>3</v>
      </c>
      <c r="CM1" s="1" t="s">
        <v>6</v>
      </c>
      <c r="CN1" s="1" t="s">
        <v>7</v>
      </c>
      <c r="CO1" s="1" t="s">
        <v>8</v>
      </c>
    </row>
    <row r="2" spans="1:93" ht="66" x14ac:dyDescent="0.25">
      <c r="A2" s="4" t="s">
        <v>4</v>
      </c>
      <c r="B2" s="4">
        <v>2</v>
      </c>
      <c r="C2" s="3">
        <v>0</v>
      </c>
      <c r="D2" s="3">
        <v>0.75</v>
      </c>
      <c r="E2" s="3" t="s">
        <v>52</v>
      </c>
      <c r="F2" s="3" t="s">
        <v>142</v>
      </c>
      <c r="G2" s="3">
        <v>0</v>
      </c>
      <c r="H2" s="3">
        <v>0</v>
      </c>
      <c r="I2" s="3">
        <f t="shared" ref="I2:I13" si="0">IF(G2&lt;=$K$2,0,IF(G2&lt;=$K$3,0.25,IF(G2&lt;=$K$4,0.5,IF(G2&lt;=$K$5, 0.75, "NULL"))))</f>
        <v>0</v>
      </c>
      <c r="J2" s="3" t="s">
        <v>52</v>
      </c>
      <c r="K2" s="3">
        <f>PERCENTILE($G$2:$G$13,0.25)</f>
        <v>2.75</v>
      </c>
      <c r="M2" s="3" t="s">
        <v>134</v>
      </c>
      <c r="N2" s="4">
        <v>2</v>
      </c>
      <c r="O2" s="3">
        <v>0</v>
      </c>
      <c r="P2" s="3">
        <v>0.75</v>
      </c>
      <c r="Q2" s="3" t="s">
        <v>52</v>
      </c>
      <c r="R2" s="3" t="s">
        <v>142</v>
      </c>
      <c r="S2" s="3">
        <v>0</v>
      </c>
      <c r="T2" s="3">
        <v>0</v>
      </c>
      <c r="U2" s="3">
        <f t="shared" ref="U2:U13" si="1">IF(S2&lt;=$K$2,0,IF(S2&lt;=$K$3,0.25,IF(S2&lt;=$K$4,0.5,IF(S2&lt;=$K$5, 0.75, "NULL"))))</f>
        <v>0</v>
      </c>
      <c r="V2" s="3" t="s">
        <v>52</v>
      </c>
      <c r="W2" s="3">
        <f>PERCENTILE($G$2:$G$13,0.25)</f>
        <v>2.75</v>
      </c>
      <c r="Y2" s="3" t="s">
        <v>5</v>
      </c>
      <c r="Z2" s="4">
        <v>2</v>
      </c>
      <c r="AA2" s="3">
        <v>0</v>
      </c>
      <c r="AB2" s="3">
        <v>0.75</v>
      </c>
      <c r="AC2" s="3" t="s">
        <v>52</v>
      </c>
      <c r="AD2" s="3" t="s">
        <v>142</v>
      </c>
      <c r="AE2" s="3">
        <v>0</v>
      </c>
      <c r="AF2" s="3">
        <v>0</v>
      </c>
      <c r="AG2" s="3">
        <f t="shared" ref="AG2:AG13" si="2">IF(AE2&lt;=$K$2,0,IF(AE2&lt;=$K$3,0.25,IF(AE2&lt;=$K$4,0.5,IF(AE2&lt;=$K$5, 0.75, "NULL"))))</f>
        <v>0</v>
      </c>
      <c r="AH2" s="3" t="s">
        <v>52</v>
      </c>
      <c r="AI2" s="3">
        <f>PERCENTILE($G$2:$G$13,0.25)</f>
        <v>2.75</v>
      </c>
      <c r="AK2" s="5" t="s">
        <v>135</v>
      </c>
      <c r="AL2" s="4">
        <v>2</v>
      </c>
      <c r="AM2" s="3">
        <v>0</v>
      </c>
      <c r="AN2" s="3">
        <v>0.75</v>
      </c>
      <c r="AO2" s="3" t="s">
        <v>52</v>
      </c>
      <c r="AP2" s="3" t="s">
        <v>142</v>
      </c>
      <c r="AQ2" s="3">
        <v>0</v>
      </c>
      <c r="AR2" s="3">
        <v>0</v>
      </c>
      <c r="AS2" s="3">
        <f t="shared" ref="AS2:AS13" si="3">IF(AQ2&lt;=$K$2,0,IF(AQ2&lt;=$K$3,0.25,IF(AQ2&lt;=$K$4,0.5,IF(AQ2&lt;=$K$5, 0.75, "NULL"))))</f>
        <v>0</v>
      </c>
      <c r="AT2" s="3" t="s">
        <v>52</v>
      </c>
      <c r="AU2" s="3">
        <f>PERCENTILE($G$2:$G$13,0.25)</f>
        <v>2.75</v>
      </c>
      <c r="AW2" s="5" t="s">
        <v>34</v>
      </c>
      <c r="AX2" s="4">
        <v>2</v>
      </c>
      <c r="AY2" s="3">
        <v>0</v>
      </c>
      <c r="AZ2" s="3">
        <v>3</v>
      </c>
      <c r="BA2" s="3" t="s">
        <v>52</v>
      </c>
      <c r="BB2" s="3" t="s">
        <v>142</v>
      </c>
      <c r="BC2" s="3">
        <v>0</v>
      </c>
      <c r="BD2" s="3">
        <v>0</v>
      </c>
      <c r="BE2" s="3">
        <f>IF(BC2&lt;=$K$2,0,IF(BC2&lt;=$K$3,1,IF(BC2&lt;=$K$4,2,IF(BC2&lt;=$K$5, 3, "NULL"))))</f>
        <v>0</v>
      </c>
      <c r="BF2" s="3" t="s">
        <v>52</v>
      </c>
      <c r="BG2" s="3">
        <f>PERCENTILE($G$2:$G$13,0.25)</f>
        <v>2.75</v>
      </c>
      <c r="BI2" s="5" t="s">
        <v>11</v>
      </c>
      <c r="BJ2" s="4">
        <v>2</v>
      </c>
      <c r="BK2" s="3">
        <v>0</v>
      </c>
      <c r="BL2" s="3">
        <v>3</v>
      </c>
      <c r="BM2" s="3" t="s">
        <v>52</v>
      </c>
      <c r="BN2" s="3" t="s">
        <v>142</v>
      </c>
      <c r="BO2" s="3">
        <v>0</v>
      </c>
      <c r="BP2" s="3">
        <v>3</v>
      </c>
      <c r="BQ2" s="3">
        <f>IF(BO2&lt;=$K$2,3,IF(BO2&lt;=$K$3,2,IF(BO2&lt;=$K$4,1,IF(BO2&lt;=$K$5, 0, "NULL"))))</f>
        <v>3</v>
      </c>
      <c r="BR2" s="3" t="s">
        <v>52</v>
      </c>
      <c r="BS2" s="3">
        <f>PERCENTILE($G$2:$G$13,0.25)</f>
        <v>2.75</v>
      </c>
      <c r="BU2" s="5" t="s">
        <v>136</v>
      </c>
      <c r="BV2" s="4">
        <v>2</v>
      </c>
      <c r="BW2" s="3">
        <v>0</v>
      </c>
      <c r="BX2" s="3">
        <v>1.5</v>
      </c>
      <c r="BY2" s="3" t="s">
        <v>52</v>
      </c>
      <c r="BZ2" s="3" t="s">
        <v>142</v>
      </c>
      <c r="CA2" s="3">
        <v>0</v>
      </c>
      <c r="CB2" s="3">
        <v>1.5</v>
      </c>
      <c r="CC2" s="3">
        <f>IF(CA2&lt;=$K$2,1.5,IF(CA2&lt;=$K$3,1,IF(CA2&lt;=$K$4,0.5,IF(CA2&lt;=$K$5, 0, "NULL"))))</f>
        <v>1.5</v>
      </c>
      <c r="CD2" s="3" t="s">
        <v>52</v>
      </c>
      <c r="CE2" s="3">
        <f>PERCENTILE($G$2:$G$13,0.25)</f>
        <v>2.75</v>
      </c>
      <c r="CG2" s="5" t="s">
        <v>137</v>
      </c>
      <c r="CH2" s="4">
        <v>2</v>
      </c>
      <c r="CI2" s="3">
        <v>0</v>
      </c>
      <c r="CJ2" s="3">
        <v>0.75</v>
      </c>
      <c r="CK2" s="3">
        <v>0</v>
      </c>
      <c r="CL2" s="3">
        <v>1</v>
      </c>
      <c r="CM2" s="6">
        <v>0</v>
      </c>
      <c r="CN2" s="3">
        <v>1.5</v>
      </c>
      <c r="CO2" s="3">
        <f t="shared" ref="CO2:CO25" si="4">IF(CM2&lt;=0, 1.5, IF(CM2&lt;3/7, 1, IF(AND(CM2&gt;=3/7, CM2&lt;1), 0.5, IF(CM2&gt;=1, 0, "NULL"))))</f>
        <v>1.5</v>
      </c>
    </row>
    <row r="3" spans="1:93" x14ac:dyDescent="0.25">
      <c r="B3" s="4">
        <v>2</v>
      </c>
      <c r="C3" s="3">
        <v>0</v>
      </c>
      <c r="D3" s="3">
        <v>0.75</v>
      </c>
      <c r="E3" s="3" t="s">
        <v>52</v>
      </c>
      <c r="F3" s="3" t="s">
        <v>142</v>
      </c>
      <c r="G3" s="3">
        <v>1</v>
      </c>
      <c r="H3" s="3">
        <v>0</v>
      </c>
      <c r="I3" s="3">
        <f t="shared" si="0"/>
        <v>0</v>
      </c>
      <c r="J3" s="3" t="s">
        <v>140</v>
      </c>
      <c r="K3" s="3">
        <f>PERCENTILE($G$2:$G$13,0.5)</f>
        <v>5.5</v>
      </c>
      <c r="N3" s="4">
        <v>2</v>
      </c>
      <c r="O3" s="3">
        <v>0</v>
      </c>
      <c r="P3" s="3">
        <v>0.75</v>
      </c>
      <c r="Q3" s="3" t="s">
        <v>52</v>
      </c>
      <c r="R3" s="3" t="s">
        <v>142</v>
      </c>
      <c r="S3" s="3">
        <v>1</v>
      </c>
      <c r="T3" s="3">
        <v>0</v>
      </c>
      <c r="U3" s="3">
        <f t="shared" si="1"/>
        <v>0</v>
      </c>
      <c r="V3" s="3" t="s">
        <v>140</v>
      </c>
      <c r="W3" s="3">
        <f>PERCENTILE($G$2:$G$13,0.5)</f>
        <v>5.5</v>
      </c>
      <c r="Z3" s="4">
        <v>2</v>
      </c>
      <c r="AA3" s="3">
        <v>0</v>
      </c>
      <c r="AB3" s="3">
        <v>0.75</v>
      </c>
      <c r="AC3" s="3" t="s">
        <v>52</v>
      </c>
      <c r="AD3" s="3" t="s">
        <v>142</v>
      </c>
      <c r="AE3" s="3">
        <v>1</v>
      </c>
      <c r="AF3" s="3">
        <v>0</v>
      </c>
      <c r="AG3" s="3">
        <f t="shared" si="2"/>
        <v>0</v>
      </c>
      <c r="AH3" s="3" t="s">
        <v>140</v>
      </c>
      <c r="AI3" s="3">
        <f>PERCENTILE($G$2:$G$13,0.5)</f>
        <v>5.5</v>
      </c>
      <c r="AL3" s="4">
        <v>2</v>
      </c>
      <c r="AM3" s="3">
        <v>0</v>
      </c>
      <c r="AN3" s="3">
        <v>0.75</v>
      </c>
      <c r="AO3" s="3" t="s">
        <v>52</v>
      </c>
      <c r="AP3" s="3" t="s">
        <v>142</v>
      </c>
      <c r="AQ3" s="3">
        <v>1</v>
      </c>
      <c r="AR3" s="3">
        <v>0</v>
      </c>
      <c r="AS3" s="3">
        <f t="shared" si="3"/>
        <v>0</v>
      </c>
      <c r="AT3" s="3" t="s">
        <v>140</v>
      </c>
      <c r="AU3" s="3">
        <f>PERCENTILE($G$2:$G$13,0.5)</f>
        <v>5.5</v>
      </c>
      <c r="AX3" s="4">
        <v>2</v>
      </c>
      <c r="AY3" s="3">
        <v>0</v>
      </c>
      <c r="AZ3" s="3">
        <v>3</v>
      </c>
      <c r="BA3" s="3" t="s">
        <v>52</v>
      </c>
      <c r="BB3" s="3" t="s">
        <v>142</v>
      </c>
      <c r="BC3" s="3">
        <v>1</v>
      </c>
      <c r="BD3" s="3">
        <v>0</v>
      </c>
      <c r="BE3" s="3">
        <f t="shared" ref="BE3:BE13" si="5">IF(BC3&lt;=$K$2,0,IF(BC3&lt;=$K$3,1,IF(BC3&lt;=$K$4,2,IF(BC3&lt;=$K$5, 3, "NULL"))))</f>
        <v>0</v>
      </c>
      <c r="BF3" s="3" t="s">
        <v>140</v>
      </c>
      <c r="BG3" s="3">
        <f>PERCENTILE($G$2:$G$13,0.5)</f>
        <v>5.5</v>
      </c>
      <c r="BJ3" s="4">
        <v>2</v>
      </c>
      <c r="BK3" s="3">
        <v>0</v>
      </c>
      <c r="BL3" s="3">
        <v>3</v>
      </c>
      <c r="BM3" s="3" t="s">
        <v>52</v>
      </c>
      <c r="BN3" s="3" t="s">
        <v>142</v>
      </c>
      <c r="BO3" s="3">
        <v>1</v>
      </c>
      <c r="BP3" s="3">
        <v>3</v>
      </c>
      <c r="BQ3" s="3">
        <f t="shared" ref="BQ3:BQ13" si="6">IF(BO3&lt;=$K$2,3,IF(BO3&lt;=$K$3,2,IF(BO3&lt;=$K$4,1,IF(BO3&lt;=$K$5, 0, "NULL"))))</f>
        <v>3</v>
      </c>
      <c r="BR3" s="3" t="s">
        <v>140</v>
      </c>
      <c r="BS3" s="3">
        <f>PERCENTILE($G$2:$G$13,0.5)</f>
        <v>5.5</v>
      </c>
      <c r="BV3" s="4">
        <v>2</v>
      </c>
      <c r="BW3" s="3">
        <v>0</v>
      </c>
      <c r="BX3" s="3">
        <v>1.5</v>
      </c>
      <c r="BY3" s="3" t="s">
        <v>52</v>
      </c>
      <c r="BZ3" s="3" t="s">
        <v>142</v>
      </c>
      <c r="CA3" s="3">
        <v>1</v>
      </c>
      <c r="CB3" s="3">
        <v>1.5</v>
      </c>
      <c r="CC3" s="3">
        <f t="shared" ref="CC3:CC13" si="7">IF(CA3&lt;=$K$2,1.5,IF(CA3&lt;=$K$3,1,IF(CA3&lt;=$K$4,0.5,IF(CA3&lt;=$K$5, 0, "NULL"))))</f>
        <v>1.5</v>
      </c>
      <c r="CD3" s="3" t="s">
        <v>140</v>
      </c>
      <c r="CE3" s="3">
        <f>PERCENTILE($G$2:$G$13,0.5)</f>
        <v>5.5</v>
      </c>
      <c r="CH3" s="4">
        <v>2</v>
      </c>
      <c r="CI3" s="3">
        <v>0</v>
      </c>
      <c r="CJ3" s="3">
        <v>0.75</v>
      </c>
      <c r="CK3" s="3">
        <v>0</v>
      </c>
      <c r="CL3" s="3">
        <v>1</v>
      </c>
      <c r="CM3" s="6">
        <v>0.14285714285714285</v>
      </c>
      <c r="CN3" s="3">
        <v>1</v>
      </c>
      <c r="CO3" s="3">
        <f t="shared" si="4"/>
        <v>1</v>
      </c>
    </row>
    <row r="4" spans="1:93" x14ac:dyDescent="0.25">
      <c r="B4" s="4">
        <v>2</v>
      </c>
      <c r="C4" s="3">
        <v>0</v>
      </c>
      <c r="D4" s="3">
        <v>0.75</v>
      </c>
      <c r="E4" s="3" t="s">
        <v>52</v>
      </c>
      <c r="F4" s="3" t="s">
        <v>142</v>
      </c>
      <c r="G4" s="3">
        <v>2</v>
      </c>
      <c r="H4" s="3">
        <v>0</v>
      </c>
      <c r="I4" s="3">
        <f t="shared" si="0"/>
        <v>0</v>
      </c>
      <c r="J4" s="3" t="s">
        <v>141</v>
      </c>
      <c r="K4" s="3">
        <f>PERCENTILE($G$2:$G$13,0.75)</f>
        <v>8.25</v>
      </c>
      <c r="N4" s="4">
        <v>2</v>
      </c>
      <c r="O4" s="3">
        <v>0</v>
      </c>
      <c r="P4" s="3">
        <v>0.75</v>
      </c>
      <c r="Q4" s="3" t="s">
        <v>52</v>
      </c>
      <c r="R4" s="3" t="s">
        <v>142</v>
      </c>
      <c r="S4" s="3">
        <v>2</v>
      </c>
      <c r="T4" s="3">
        <v>0</v>
      </c>
      <c r="U4" s="3">
        <f t="shared" si="1"/>
        <v>0</v>
      </c>
      <c r="V4" s="3" t="s">
        <v>141</v>
      </c>
      <c r="W4" s="3">
        <f>PERCENTILE($G$2:$G$13,0.75)</f>
        <v>8.25</v>
      </c>
      <c r="Z4" s="4">
        <v>2</v>
      </c>
      <c r="AA4" s="3">
        <v>0</v>
      </c>
      <c r="AB4" s="3">
        <v>0.75</v>
      </c>
      <c r="AC4" s="3" t="s">
        <v>52</v>
      </c>
      <c r="AD4" s="3" t="s">
        <v>142</v>
      </c>
      <c r="AE4" s="3">
        <v>2</v>
      </c>
      <c r="AF4" s="3">
        <v>0</v>
      </c>
      <c r="AG4" s="3">
        <f t="shared" si="2"/>
        <v>0</v>
      </c>
      <c r="AH4" s="3" t="s">
        <v>141</v>
      </c>
      <c r="AI4" s="3">
        <f>PERCENTILE($G$2:$G$13,0.75)</f>
        <v>8.25</v>
      </c>
      <c r="AL4" s="4">
        <v>2</v>
      </c>
      <c r="AM4" s="3">
        <v>0</v>
      </c>
      <c r="AN4" s="3">
        <v>0.75</v>
      </c>
      <c r="AO4" s="3" t="s">
        <v>52</v>
      </c>
      <c r="AP4" s="3" t="s">
        <v>142</v>
      </c>
      <c r="AQ4" s="3">
        <v>2</v>
      </c>
      <c r="AR4" s="3">
        <v>0</v>
      </c>
      <c r="AS4" s="3">
        <f t="shared" si="3"/>
        <v>0</v>
      </c>
      <c r="AT4" s="3" t="s">
        <v>141</v>
      </c>
      <c r="AU4" s="3">
        <f>PERCENTILE($G$2:$G$13,0.75)</f>
        <v>8.25</v>
      </c>
      <c r="AX4" s="4">
        <v>2</v>
      </c>
      <c r="AY4" s="3">
        <v>0</v>
      </c>
      <c r="AZ4" s="3">
        <v>3</v>
      </c>
      <c r="BA4" s="3" t="s">
        <v>52</v>
      </c>
      <c r="BB4" s="3" t="s">
        <v>142</v>
      </c>
      <c r="BC4" s="3">
        <v>2</v>
      </c>
      <c r="BD4" s="3">
        <v>0</v>
      </c>
      <c r="BE4" s="3">
        <f t="shared" si="5"/>
        <v>0</v>
      </c>
      <c r="BF4" s="3" t="s">
        <v>141</v>
      </c>
      <c r="BG4" s="3">
        <f>PERCENTILE($G$2:$G$13,0.75)</f>
        <v>8.25</v>
      </c>
      <c r="BJ4" s="4">
        <v>2</v>
      </c>
      <c r="BK4" s="3">
        <v>0</v>
      </c>
      <c r="BL4" s="3">
        <v>3</v>
      </c>
      <c r="BM4" s="3" t="s">
        <v>52</v>
      </c>
      <c r="BN4" s="3" t="s">
        <v>142</v>
      </c>
      <c r="BO4" s="3">
        <v>2</v>
      </c>
      <c r="BP4" s="3">
        <v>3</v>
      </c>
      <c r="BQ4" s="3">
        <f t="shared" si="6"/>
        <v>3</v>
      </c>
      <c r="BR4" s="3" t="s">
        <v>141</v>
      </c>
      <c r="BS4" s="3">
        <f>PERCENTILE($G$2:$G$13,0.75)</f>
        <v>8.25</v>
      </c>
      <c r="BV4" s="4">
        <v>2</v>
      </c>
      <c r="BW4" s="3">
        <v>0</v>
      </c>
      <c r="BX4" s="3">
        <v>1.5</v>
      </c>
      <c r="BY4" s="3" t="s">
        <v>52</v>
      </c>
      <c r="BZ4" s="3" t="s">
        <v>142</v>
      </c>
      <c r="CA4" s="3">
        <v>2</v>
      </c>
      <c r="CB4" s="3">
        <v>1.5</v>
      </c>
      <c r="CC4" s="3">
        <f t="shared" si="7"/>
        <v>1.5</v>
      </c>
      <c r="CD4" s="3" t="s">
        <v>141</v>
      </c>
      <c r="CE4" s="3">
        <f>PERCENTILE($G$2:$G$13,0.75)</f>
        <v>8.25</v>
      </c>
      <c r="CH4" s="4">
        <v>2</v>
      </c>
      <c r="CI4" s="3">
        <v>0</v>
      </c>
      <c r="CJ4" s="3">
        <v>0.75</v>
      </c>
      <c r="CK4" s="3">
        <v>0</v>
      </c>
      <c r="CL4" s="3">
        <v>1</v>
      </c>
      <c r="CM4" s="6">
        <v>0.2857142857142857</v>
      </c>
      <c r="CN4" s="3">
        <v>1</v>
      </c>
      <c r="CO4" s="3">
        <f t="shared" si="4"/>
        <v>1</v>
      </c>
    </row>
    <row r="5" spans="1:93" x14ac:dyDescent="0.25">
      <c r="B5" s="4">
        <v>2</v>
      </c>
      <c r="C5" s="3">
        <v>0</v>
      </c>
      <c r="D5" s="3">
        <v>0.75</v>
      </c>
      <c r="E5" s="3" t="s">
        <v>52</v>
      </c>
      <c r="F5" s="3" t="s">
        <v>142</v>
      </c>
      <c r="G5" s="3">
        <v>3</v>
      </c>
      <c r="H5" s="3">
        <v>0.25</v>
      </c>
      <c r="I5" s="3">
        <f t="shared" si="0"/>
        <v>0.25</v>
      </c>
      <c r="J5" s="3" t="s">
        <v>142</v>
      </c>
      <c r="K5" s="3">
        <f>PERCENTILE($G$2:$G$13,1)</f>
        <v>11</v>
      </c>
      <c r="N5" s="4">
        <v>2</v>
      </c>
      <c r="O5" s="3">
        <v>0</v>
      </c>
      <c r="P5" s="3">
        <v>0.75</v>
      </c>
      <c r="Q5" s="3" t="s">
        <v>52</v>
      </c>
      <c r="R5" s="3" t="s">
        <v>142</v>
      </c>
      <c r="S5" s="3">
        <v>3</v>
      </c>
      <c r="T5" s="3">
        <v>0.25</v>
      </c>
      <c r="U5" s="3">
        <f t="shared" si="1"/>
        <v>0.25</v>
      </c>
      <c r="V5" s="3" t="s">
        <v>142</v>
      </c>
      <c r="W5" s="3">
        <f>PERCENTILE($G$2:$G$13,1)</f>
        <v>11</v>
      </c>
      <c r="Z5" s="4">
        <v>2</v>
      </c>
      <c r="AA5" s="3">
        <v>0</v>
      </c>
      <c r="AB5" s="3">
        <v>0.75</v>
      </c>
      <c r="AC5" s="3" t="s">
        <v>52</v>
      </c>
      <c r="AD5" s="3" t="s">
        <v>142</v>
      </c>
      <c r="AE5" s="3">
        <v>3</v>
      </c>
      <c r="AF5" s="3">
        <v>0.25</v>
      </c>
      <c r="AG5" s="3">
        <f t="shared" si="2"/>
        <v>0.25</v>
      </c>
      <c r="AH5" s="3" t="s">
        <v>142</v>
      </c>
      <c r="AI5" s="3">
        <f>PERCENTILE($G$2:$G$13,1)</f>
        <v>11</v>
      </c>
      <c r="AL5" s="4">
        <v>2</v>
      </c>
      <c r="AM5" s="3">
        <v>0</v>
      </c>
      <c r="AN5" s="3">
        <v>0.75</v>
      </c>
      <c r="AO5" s="3" t="s">
        <v>52</v>
      </c>
      <c r="AP5" s="3" t="s">
        <v>142</v>
      </c>
      <c r="AQ5" s="3">
        <v>3</v>
      </c>
      <c r="AR5" s="3">
        <v>0.25</v>
      </c>
      <c r="AS5" s="3">
        <f t="shared" si="3"/>
        <v>0.25</v>
      </c>
      <c r="AT5" s="3" t="s">
        <v>142</v>
      </c>
      <c r="AU5" s="3">
        <f>PERCENTILE($G$2:$G$13,1)</f>
        <v>11</v>
      </c>
      <c r="AX5" s="4">
        <v>2</v>
      </c>
      <c r="AY5" s="3">
        <v>0</v>
      </c>
      <c r="AZ5" s="3">
        <v>3</v>
      </c>
      <c r="BA5" s="3" t="s">
        <v>52</v>
      </c>
      <c r="BB5" s="3" t="s">
        <v>142</v>
      </c>
      <c r="BC5" s="3">
        <v>3</v>
      </c>
      <c r="BD5" s="3">
        <v>1</v>
      </c>
      <c r="BE5" s="3">
        <f t="shared" si="5"/>
        <v>1</v>
      </c>
      <c r="BF5" s="3" t="s">
        <v>142</v>
      </c>
      <c r="BG5" s="3">
        <f>PERCENTILE($G$2:$G$13,1)</f>
        <v>11</v>
      </c>
      <c r="BJ5" s="4">
        <v>2</v>
      </c>
      <c r="BK5" s="3">
        <v>0</v>
      </c>
      <c r="BL5" s="3">
        <v>3</v>
      </c>
      <c r="BM5" s="3" t="s">
        <v>52</v>
      </c>
      <c r="BN5" s="3" t="s">
        <v>142</v>
      </c>
      <c r="BO5" s="3">
        <v>3</v>
      </c>
      <c r="BP5" s="3">
        <v>2</v>
      </c>
      <c r="BQ5" s="3">
        <f t="shared" si="6"/>
        <v>2</v>
      </c>
      <c r="BR5" s="3" t="s">
        <v>142</v>
      </c>
      <c r="BS5" s="3">
        <f>PERCENTILE($G$2:$G$13,1)</f>
        <v>11</v>
      </c>
      <c r="BV5" s="4">
        <v>2</v>
      </c>
      <c r="BW5" s="3">
        <v>0</v>
      </c>
      <c r="BX5" s="3">
        <v>1.5</v>
      </c>
      <c r="BY5" s="3" t="s">
        <v>52</v>
      </c>
      <c r="BZ5" s="3" t="s">
        <v>142</v>
      </c>
      <c r="CA5" s="3">
        <v>3</v>
      </c>
      <c r="CB5" s="3">
        <v>1</v>
      </c>
      <c r="CC5" s="3">
        <f t="shared" si="7"/>
        <v>1</v>
      </c>
      <c r="CD5" s="3" t="s">
        <v>142</v>
      </c>
      <c r="CE5" s="3">
        <f>PERCENTILE($G$2:$G$13,1)</f>
        <v>11</v>
      </c>
      <c r="CH5" s="4">
        <v>2</v>
      </c>
      <c r="CI5" s="3">
        <v>0</v>
      </c>
      <c r="CJ5" s="3">
        <v>0.75</v>
      </c>
      <c r="CK5" s="3">
        <v>0</v>
      </c>
      <c r="CL5" s="3">
        <v>1</v>
      </c>
      <c r="CM5" s="6">
        <v>0.42857142857142899</v>
      </c>
      <c r="CN5" s="3">
        <v>0.5</v>
      </c>
      <c r="CO5" s="3">
        <f>IF(CM5&lt;=0, 1.5, IF(CM5&lt;3/7, 1, IF(AND(CM5&gt;=3/7, CM5&lt;1), 0.5, IF(CM5&gt;=1, 0, "NULL"))))</f>
        <v>0.5</v>
      </c>
    </row>
    <row r="6" spans="1:93" x14ac:dyDescent="0.25">
      <c r="B6" s="4">
        <v>2</v>
      </c>
      <c r="C6" s="3">
        <v>0</v>
      </c>
      <c r="D6" s="3">
        <v>0.75</v>
      </c>
      <c r="E6" s="3" t="s">
        <v>52</v>
      </c>
      <c r="F6" s="3" t="s">
        <v>142</v>
      </c>
      <c r="G6" s="3">
        <v>4</v>
      </c>
      <c r="H6" s="3">
        <v>0.25</v>
      </c>
      <c r="I6" s="3">
        <f t="shared" si="0"/>
        <v>0.25</v>
      </c>
      <c r="N6" s="4">
        <v>2</v>
      </c>
      <c r="O6" s="3">
        <v>0</v>
      </c>
      <c r="P6" s="3">
        <v>0.75</v>
      </c>
      <c r="Q6" s="3" t="s">
        <v>52</v>
      </c>
      <c r="R6" s="3" t="s">
        <v>142</v>
      </c>
      <c r="S6" s="3">
        <v>4</v>
      </c>
      <c r="T6" s="3">
        <v>0.25</v>
      </c>
      <c r="U6" s="3">
        <f t="shared" si="1"/>
        <v>0.25</v>
      </c>
      <c r="Z6" s="4">
        <v>2</v>
      </c>
      <c r="AA6" s="3">
        <v>0</v>
      </c>
      <c r="AB6" s="3">
        <v>0.75</v>
      </c>
      <c r="AC6" s="3" t="s">
        <v>52</v>
      </c>
      <c r="AD6" s="3" t="s">
        <v>142</v>
      </c>
      <c r="AE6" s="3">
        <v>4</v>
      </c>
      <c r="AF6" s="3">
        <v>0.25</v>
      </c>
      <c r="AG6" s="3">
        <f t="shared" si="2"/>
        <v>0.25</v>
      </c>
      <c r="AL6" s="4">
        <v>2</v>
      </c>
      <c r="AM6" s="3">
        <v>0</v>
      </c>
      <c r="AN6" s="3">
        <v>0.75</v>
      </c>
      <c r="AO6" s="3" t="s">
        <v>52</v>
      </c>
      <c r="AP6" s="3" t="s">
        <v>142</v>
      </c>
      <c r="AQ6" s="3">
        <v>4</v>
      </c>
      <c r="AR6" s="3">
        <v>0.25</v>
      </c>
      <c r="AS6" s="3">
        <f t="shared" si="3"/>
        <v>0.25</v>
      </c>
      <c r="AX6" s="4">
        <v>2</v>
      </c>
      <c r="AY6" s="3">
        <v>0</v>
      </c>
      <c r="AZ6" s="3">
        <v>3</v>
      </c>
      <c r="BA6" s="3" t="s">
        <v>52</v>
      </c>
      <c r="BB6" s="3" t="s">
        <v>142</v>
      </c>
      <c r="BC6" s="3">
        <v>4</v>
      </c>
      <c r="BD6" s="3">
        <v>1</v>
      </c>
      <c r="BE6" s="3">
        <f t="shared" si="5"/>
        <v>1</v>
      </c>
      <c r="BJ6" s="4">
        <v>2</v>
      </c>
      <c r="BK6" s="3">
        <v>0</v>
      </c>
      <c r="BL6" s="3">
        <v>3</v>
      </c>
      <c r="BM6" s="3" t="s">
        <v>52</v>
      </c>
      <c r="BN6" s="3" t="s">
        <v>142</v>
      </c>
      <c r="BO6" s="3">
        <v>4</v>
      </c>
      <c r="BP6" s="3">
        <v>2</v>
      </c>
      <c r="BQ6" s="3">
        <f t="shared" si="6"/>
        <v>2</v>
      </c>
      <c r="BV6" s="4">
        <v>2</v>
      </c>
      <c r="BW6" s="3">
        <v>0</v>
      </c>
      <c r="BX6" s="3">
        <v>1.5</v>
      </c>
      <c r="BY6" s="3" t="s">
        <v>52</v>
      </c>
      <c r="BZ6" s="3" t="s">
        <v>142</v>
      </c>
      <c r="CA6" s="3">
        <v>4</v>
      </c>
      <c r="CB6" s="3">
        <v>1</v>
      </c>
      <c r="CC6" s="3">
        <f t="shared" si="7"/>
        <v>1</v>
      </c>
      <c r="CH6" s="4">
        <v>2</v>
      </c>
      <c r="CI6" s="3">
        <v>0</v>
      </c>
      <c r="CJ6" s="3">
        <v>0.75</v>
      </c>
      <c r="CK6" s="3">
        <v>0</v>
      </c>
      <c r="CL6" s="3">
        <v>1</v>
      </c>
      <c r="CM6" s="6">
        <v>0.57142857142857095</v>
      </c>
      <c r="CN6" s="3">
        <v>0.5</v>
      </c>
      <c r="CO6" s="3">
        <f t="shared" si="4"/>
        <v>0.5</v>
      </c>
    </row>
    <row r="7" spans="1:93" x14ac:dyDescent="0.25">
      <c r="B7" s="4">
        <v>2</v>
      </c>
      <c r="C7" s="3">
        <v>0</v>
      </c>
      <c r="D7" s="3">
        <v>0.75</v>
      </c>
      <c r="E7" s="3" t="s">
        <v>52</v>
      </c>
      <c r="F7" s="3" t="s">
        <v>142</v>
      </c>
      <c r="G7" s="3">
        <v>5</v>
      </c>
      <c r="H7" s="3">
        <v>0.25</v>
      </c>
      <c r="I7" s="3">
        <f t="shared" si="0"/>
        <v>0.25</v>
      </c>
      <c r="N7" s="4">
        <v>2</v>
      </c>
      <c r="O7" s="3">
        <v>0</v>
      </c>
      <c r="P7" s="3">
        <v>0.75</v>
      </c>
      <c r="Q7" s="3" t="s">
        <v>52</v>
      </c>
      <c r="R7" s="3" t="s">
        <v>142</v>
      </c>
      <c r="S7" s="3">
        <v>5</v>
      </c>
      <c r="T7" s="3">
        <v>0.25</v>
      </c>
      <c r="U7" s="3">
        <f t="shared" si="1"/>
        <v>0.25</v>
      </c>
      <c r="Z7" s="4">
        <v>2</v>
      </c>
      <c r="AA7" s="3">
        <v>0</v>
      </c>
      <c r="AB7" s="3">
        <v>0.75</v>
      </c>
      <c r="AC7" s="3" t="s">
        <v>52</v>
      </c>
      <c r="AD7" s="3" t="s">
        <v>142</v>
      </c>
      <c r="AE7" s="3">
        <v>5</v>
      </c>
      <c r="AF7" s="3">
        <v>0.25</v>
      </c>
      <c r="AG7" s="3">
        <f t="shared" si="2"/>
        <v>0.25</v>
      </c>
      <c r="AL7" s="4">
        <v>2</v>
      </c>
      <c r="AM7" s="3">
        <v>0</v>
      </c>
      <c r="AN7" s="3">
        <v>0.75</v>
      </c>
      <c r="AO7" s="3" t="s">
        <v>52</v>
      </c>
      <c r="AP7" s="3" t="s">
        <v>142</v>
      </c>
      <c r="AQ7" s="3">
        <v>5</v>
      </c>
      <c r="AR7" s="3">
        <v>0.25</v>
      </c>
      <c r="AS7" s="3">
        <f t="shared" si="3"/>
        <v>0.25</v>
      </c>
      <c r="AX7" s="4">
        <v>2</v>
      </c>
      <c r="AY7" s="3">
        <v>0</v>
      </c>
      <c r="AZ7" s="3">
        <v>3</v>
      </c>
      <c r="BA7" s="3" t="s">
        <v>52</v>
      </c>
      <c r="BB7" s="3" t="s">
        <v>142</v>
      </c>
      <c r="BC7" s="3">
        <v>5</v>
      </c>
      <c r="BD7" s="3">
        <v>1</v>
      </c>
      <c r="BE7" s="3">
        <f t="shared" si="5"/>
        <v>1</v>
      </c>
      <c r="BJ7" s="4">
        <v>2</v>
      </c>
      <c r="BK7" s="3">
        <v>0</v>
      </c>
      <c r="BL7" s="3">
        <v>3</v>
      </c>
      <c r="BM7" s="3" t="s">
        <v>52</v>
      </c>
      <c r="BN7" s="3" t="s">
        <v>142</v>
      </c>
      <c r="BO7" s="3">
        <v>5</v>
      </c>
      <c r="BP7" s="3">
        <v>2</v>
      </c>
      <c r="BQ7" s="3">
        <f t="shared" si="6"/>
        <v>2</v>
      </c>
      <c r="BV7" s="4">
        <v>2</v>
      </c>
      <c r="BW7" s="3">
        <v>0</v>
      </c>
      <c r="BX7" s="3">
        <v>1.5</v>
      </c>
      <c r="BY7" s="3" t="s">
        <v>52</v>
      </c>
      <c r="BZ7" s="3" t="s">
        <v>142</v>
      </c>
      <c r="CA7" s="3">
        <v>5</v>
      </c>
      <c r="CB7" s="3">
        <v>1</v>
      </c>
      <c r="CC7" s="3">
        <f t="shared" si="7"/>
        <v>1</v>
      </c>
      <c r="CH7" s="4">
        <v>2</v>
      </c>
      <c r="CI7" s="3">
        <v>0</v>
      </c>
      <c r="CJ7" s="3">
        <v>0.75</v>
      </c>
      <c r="CK7" s="3">
        <v>0</v>
      </c>
      <c r="CL7" s="3">
        <v>1</v>
      </c>
      <c r="CM7" s="6">
        <v>0.71428571428571397</v>
      </c>
      <c r="CN7" s="3">
        <v>0.5</v>
      </c>
      <c r="CO7" s="3">
        <f t="shared" si="4"/>
        <v>0.5</v>
      </c>
    </row>
    <row r="8" spans="1:93" x14ac:dyDescent="0.25">
      <c r="B8" s="4">
        <v>2</v>
      </c>
      <c r="C8" s="3">
        <v>0</v>
      </c>
      <c r="D8" s="3">
        <v>0.75</v>
      </c>
      <c r="E8" s="3" t="s">
        <v>52</v>
      </c>
      <c r="F8" s="3" t="s">
        <v>142</v>
      </c>
      <c r="G8" s="3">
        <v>6</v>
      </c>
      <c r="H8" s="3">
        <v>0.5</v>
      </c>
      <c r="I8" s="3">
        <f t="shared" si="0"/>
        <v>0.5</v>
      </c>
      <c r="N8" s="4">
        <v>2</v>
      </c>
      <c r="O8" s="3">
        <v>0</v>
      </c>
      <c r="P8" s="3">
        <v>0.75</v>
      </c>
      <c r="Q8" s="3" t="s">
        <v>52</v>
      </c>
      <c r="R8" s="3" t="s">
        <v>142</v>
      </c>
      <c r="S8" s="3">
        <v>6</v>
      </c>
      <c r="T8" s="3">
        <v>0.5</v>
      </c>
      <c r="U8" s="3">
        <f t="shared" si="1"/>
        <v>0.5</v>
      </c>
      <c r="Z8" s="4">
        <v>2</v>
      </c>
      <c r="AA8" s="3">
        <v>0</v>
      </c>
      <c r="AB8" s="3">
        <v>0.75</v>
      </c>
      <c r="AC8" s="3" t="s">
        <v>52</v>
      </c>
      <c r="AD8" s="3" t="s">
        <v>142</v>
      </c>
      <c r="AE8" s="3">
        <v>6</v>
      </c>
      <c r="AF8" s="3">
        <v>0.5</v>
      </c>
      <c r="AG8" s="3">
        <f t="shared" si="2"/>
        <v>0.5</v>
      </c>
      <c r="AL8" s="4">
        <v>2</v>
      </c>
      <c r="AM8" s="3">
        <v>0</v>
      </c>
      <c r="AN8" s="3">
        <v>0.75</v>
      </c>
      <c r="AO8" s="3" t="s">
        <v>52</v>
      </c>
      <c r="AP8" s="3" t="s">
        <v>142</v>
      </c>
      <c r="AQ8" s="3">
        <v>6</v>
      </c>
      <c r="AR8" s="3">
        <v>0.5</v>
      </c>
      <c r="AS8" s="3">
        <f t="shared" si="3"/>
        <v>0.5</v>
      </c>
      <c r="AX8" s="4">
        <v>2</v>
      </c>
      <c r="AY8" s="3">
        <v>0</v>
      </c>
      <c r="AZ8" s="3">
        <v>3</v>
      </c>
      <c r="BA8" s="3" t="s">
        <v>52</v>
      </c>
      <c r="BB8" s="3" t="s">
        <v>142</v>
      </c>
      <c r="BC8" s="3">
        <v>6</v>
      </c>
      <c r="BD8" s="3">
        <v>2</v>
      </c>
      <c r="BE8" s="3">
        <f t="shared" si="5"/>
        <v>2</v>
      </c>
      <c r="BJ8" s="4">
        <v>2</v>
      </c>
      <c r="BK8" s="3">
        <v>0</v>
      </c>
      <c r="BL8" s="3">
        <v>3</v>
      </c>
      <c r="BM8" s="3" t="s">
        <v>52</v>
      </c>
      <c r="BN8" s="3" t="s">
        <v>142</v>
      </c>
      <c r="BO8" s="3">
        <v>6</v>
      </c>
      <c r="BP8" s="3">
        <v>1</v>
      </c>
      <c r="BQ8" s="3">
        <f t="shared" si="6"/>
        <v>1</v>
      </c>
      <c r="BV8" s="4">
        <v>2</v>
      </c>
      <c r="BW8" s="3">
        <v>0</v>
      </c>
      <c r="BX8" s="3">
        <v>1.5</v>
      </c>
      <c r="BY8" s="3" t="s">
        <v>52</v>
      </c>
      <c r="BZ8" s="3" t="s">
        <v>142</v>
      </c>
      <c r="CA8" s="3">
        <v>6</v>
      </c>
      <c r="CB8" s="3">
        <v>0.5</v>
      </c>
      <c r="CC8" s="3">
        <f t="shared" si="7"/>
        <v>0.5</v>
      </c>
      <c r="CH8" s="4">
        <v>2</v>
      </c>
      <c r="CI8" s="3">
        <v>0</v>
      </c>
      <c r="CJ8" s="3">
        <v>0.75</v>
      </c>
      <c r="CK8" s="3">
        <v>0</v>
      </c>
      <c r="CL8" s="3">
        <v>1</v>
      </c>
      <c r="CM8" s="6">
        <v>0.85714285714285698</v>
      </c>
      <c r="CN8" s="3">
        <v>0.5</v>
      </c>
      <c r="CO8" s="3">
        <f t="shared" si="4"/>
        <v>0.5</v>
      </c>
    </row>
    <row r="9" spans="1:93" x14ac:dyDescent="0.25">
      <c r="B9" s="4">
        <v>2</v>
      </c>
      <c r="C9" s="3">
        <v>0</v>
      </c>
      <c r="D9" s="3">
        <v>0.75</v>
      </c>
      <c r="E9" s="3" t="s">
        <v>52</v>
      </c>
      <c r="F9" s="3" t="s">
        <v>142</v>
      </c>
      <c r="G9" s="3">
        <v>7</v>
      </c>
      <c r="H9" s="3">
        <v>0.5</v>
      </c>
      <c r="I9" s="3">
        <f t="shared" si="0"/>
        <v>0.5</v>
      </c>
      <c r="N9" s="4">
        <v>2</v>
      </c>
      <c r="O9" s="3">
        <v>0</v>
      </c>
      <c r="P9" s="3">
        <v>0.75</v>
      </c>
      <c r="Q9" s="3" t="s">
        <v>52</v>
      </c>
      <c r="R9" s="3" t="s">
        <v>142</v>
      </c>
      <c r="S9" s="3">
        <v>7</v>
      </c>
      <c r="T9" s="3">
        <v>0.5</v>
      </c>
      <c r="U9" s="3">
        <f t="shared" si="1"/>
        <v>0.5</v>
      </c>
      <c r="Z9" s="4">
        <v>2</v>
      </c>
      <c r="AA9" s="3">
        <v>0</v>
      </c>
      <c r="AB9" s="3">
        <v>0.75</v>
      </c>
      <c r="AC9" s="3" t="s">
        <v>52</v>
      </c>
      <c r="AD9" s="3" t="s">
        <v>142</v>
      </c>
      <c r="AE9" s="3">
        <v>7</v>
      </c>
      <c r="AF9" s="3">
        <v>0.5</v>
      </c>
      <c r="AG9" s="3">
        <f t="shared" si="2"/>
        <v>0.5</v>
      </c>
      <c r="AL9" s="4">
        <v>2</v>
      </c>
      <c r="AM9" s="3">
        <v>0</v>
      </c>
      <c r="AN9" s="3">
        <v>0.75</v>
      </c>
      <c r="AO9" s="3" t="s">
        <v>52</v>
      </c>
      <c r="AP9" s="3" t="s">
        <v>142</v>
      </c>
      <c r="AQ9" s="3">
        <v>7</v>
      </c>
      <c r="AR9" s="3">
        <v>0.5</v>
      </c>
      <c r="AS9" s="3">
        <f t="shared" si="3"/>
        <v>0.5</v>
      </c>
      <c r="AX9" s="4">
        <v>2</v>
      </c>
      <c r="AY9" s="3">
        <v>0</v>
      </c>
      <c r="AZ9" s="3">
        <v>3</v>
      </c>
      <c r="BA9" s="3" t="s">
        <v>52</v>
      </c>
      <c r="BB9" s="3" t="s">
        <v>142</v>
      </c>
      <c r="BC9" s="3">
        <v>7</v>
      </c>
      <c r="BD9" s="3">
        <v>2</v>
      </c>
      <c r="BE9" s="3">
        <f t="shared" si="5"/>
        <v>2</v>
      </c>
      <c r="BJ9" s="4">
        <v>2</v>
      </c>
      <c r="BK9" s="3">
        <v>0</v>
      </c>
      <c r="BL9" s="3">
        <v>3</v>
      </c>
      <c r="BM9" s="3" t="s">
        <v>52</v>
      </c>
      <c r="BN9" s="3" t="s">
        <v>142</v>
      </c>
      <c r="BO9" s="3">
        <v>7</v>
      </c>
      <c r="BP9" s="3">
        <v>1</v>
      </c>
      <c r="BQ9" s="3">
        <f t="shared" si="6"/>
        <v>1</v>
      </c>
      <c r="BV9" s="4">
        <v>2</v>
      </c>
      <c r="BW9" s="3">
        <v>0</v>
      </c>
      <c r="BX9" s="3">
        <v>1.5</v>
      </c>
      <c r="BY9" s="3" t="s">
        <v>52</v>
      </c>
      <c r="BZ9" s="3" t="s">
        <v>142</v>
      </c>
      <c r="CA9" s="3">
        <v>7</v>
      </c>
      <c r="CB9" s="3">
        <v>0.5</v>
      </c>
      <c r="CC9" s="3">
        <f t="shared" si="7"/>
        <v>0.5</v>
      </c>
      <c r="CH9" s="4">
        <v>2</v>
      </c>
      <c r="CI9" s="3">
        <v>0</v>
      </c>
      <c r="CJ9" s="3">
        <v>0.75</v>
      </c>
      <c r="CK9" s="3">
        <v>0</v>
      </c>
      <c r="CL9" s="3">
        <v>1</v>
      </c>
      <c r="CM9" s="6">
        <v>1</v>
      </c>
      <c r="CN9" s="3">
        <v>0</v>
      </c>
      <c r="CO9" s="3">
        <f t="shared" si="4"/>
        <v>0</v>
      </c>
    </row>
    <row r="10" spans="1:93" x14ac:dyDescent="0.25">
      <c r="B10" s="4">
        <v>2</v>
      </c>
      <c r="C10" s="3">
        <v>0</v>
      </c>
      <c r="D10" s="3">
        <v>0.75</v>
      </c>
      <c r="E10" s="3" t="s">
        <v>52</v>
      </c>
      <c r="F10" s="3" t="s">
        <v>142</v>
      </c>
      <c r="G10" s="3">
        <v>8</v>
      </c>
      <c r="H10" s="3">
        <v>0.5</v>
      </c>
      <c r="I10" s="3">
        <f t="shared" si="0"/>
        <v>0.5</v>
      </c>
      <c r="N10" s="4">
        <v>2</v>
      </c>
      <c r="O10" s="3">
        <v>0</v>
      </c>
      <c r="P10" s="3">
        <v>0.75</v>
      </c>
      <c r="Q10" s="3" t="s">
        <v>52</v>
      </c>
      <c r="R10" s="3" t="s">
        <v>142</v>
      </c>
      <c r="S10" s="3">
        <v>8</v>
      </c>
      <c r="T10" s="3">
        <v>0.5</v>
      </c>
      <c r="U10" s="3">
        <f t="shared" si="1"/>
        <v>0.5</v>
      </c>
      <c r="Z10" s="4">
        <v>2</v>
      </c>
      <c r="AA10" s="3">
        <v>0</v>
      </c>
      <c r="AB10" s="3">
        <v>0.75</v>
      </c>
      <c r="AC10" s="3" t="s">
        <v>52</v>
      </c>
      <c r="AD10" s="3" t="s">
        <v>142</v>
      </c>
      <c r="AE10" s="3">
        <v>8</v>
      </c>
      <c r="AF10" s="3">
        <v>0.5</v>
      </c>
      <c r="AG10" s="3">
        <f t="shared" si="2"/>
        <v>0.5</v>
      </c>
      <c r="AL10" s="4">
        <v>2</v>
      </c>
      <c r="AM10" s="3">
        <v>0</v>
      </c>
      <c r="AN10" s="3">
        <v>0.75</v>
      </c>
      <c r="AO10" s="3" t="s">
        <v>52</v>
      </c>
      <c r="AP10" s="3" t="s">
        <v>142</v>
      </c>
      <c r="AQ10" s="3">
        <v>8</v>
      </c>
      <c r="AR10" s="3">
        <v>0.5</v>
      </c>
      <c r="AS10" s="3">
        <f t="shared" si="3"/>
        <v>0.5</v>
      </c>
      <c r="AX10" s="4">
        <v>2</v>
      </c>
      <c r="AY10" s="3">
        <v>0</v>
      </c>
      <c r="AZ10" s="3">
        <v>3</v>
      </c>
      <c r="BA10" s="3" t="s">
        <v>52</v>
      </c>
      <c r="BB10" s="3" t="s">
        <v>142</v>
      </c>
      <c r="BC10" s="3">
        <v>8</v>
      </c>
      <c r="BD10" s="3">
        <v>2</v>
      </c>
      <c r="BE10" s="3">
        <f t="shared" si="5"/>
        <v>2</v>
      </c>
      <c r="BJ10" s="4">
        <v>2</v>
      </c>
      <c r="BK10" s="3">
        <v>0</v>
      </c>
      <c r="BL10" s="3">
        <v>3</v>
      </c>
      <c r="BM10" s="3" t="s">
        <v>52</v>
      </c>
      <c r="BN10" s="3" t="s">
        <v>142</v>
      </c>
      <c r="BO10" s="3">
        <v>8</v>
      </c>
      <c r="BP10" s="3">
        <v>1</v>
      </c>
      <c r="BQ10" s="3">
        <f t="shared" si="6"/>
        <v>1</v>
      </c>
      <c r="BV10" s="4">
        <v>2</v>
      </c>
      <c r="BW10" s="3">
        <v>0</v>
      </c>
      <c r="BX10" s="3">
        <v>1.5</v>
      </c>
      <c r="BY10" s="3" t="s">
        <v>52</v>
      </c>
      <c r="BZ10" s="3" t="s">
        <v>142</v>
      </c>
      <c r="CA10" s="3">
        <v>8</v>
      </c>
      <c r="CB10" s="3">
        <v>0.5</v>
      </c>
      <c r="CC10" s="3">
        <f t="shared" si="7"/>
        <v>0.5</v>
      </c>
      <c r="CH10" s="4">
        <v>2</v>
      </c>
      <c r="CI10" s="3">
        <v>0</v>
      </c>
      <c r="CJ10" s="3">
        <v>0.75</v>
      </c>
      <c r="CK10" s="3">
        <v>0</v>
      </c>
      <c r="CL10" s="3">
        <v>1</v>
      </c>
      <c r="CM10" s="6">
        <v>1.1428571428571399</v>
      </c>
      <c r="CN10" s="3">
        <v>0</v>
      </c>
      <c r="CO10" s="3">
        <f t="shared" si="4"/>
        <v>0</v>
      </c>
    </row>
    <row r="11" spans="1:93" x14ac:dyDescent="0.25">
      <c r="B11" s="4">
        <v>2</v>
      </c>
      <c r="C11" s="3">
        <v>0</v>
      </c>
      <c r="D11" s="3">
        <v>0.75</v>
      </c>
      <c r="E11" s="3" t="s">
        <v>52</v>
      </c>
      <c r="F11" s="3" t="s">
        <v>142</v>
      </c>
      <c r="G11" s="3">
        <v>9</v>
      </c>
      <c r="H11" s="3">
        <v>0.75</v>
      </c>
      <c r="I11" s="3">
        <f t="shared" si="0"/>
        <v>0.75</v>
      </c>
      <c r="N11" s="4">
        <v>2</v>
      </c>
      <c r="O11" s="3">
        <v>0</v>
      </c>
      <c r="P11" s="3">
        <v>0.75</v>
      </c>
      <c r="Q11" s="3" t="s">
        <v>52</v>
      </c>
      <c r="R11" s="3" t="s">
        <v>142</v>
      </c>
      <c r="S11" s="3">
        <v>9</v>
      </c>
      <c r="T11" s="3">
        <v>0.75</v>
      </c>
      <c r="U11" s="3">
        <f t="shared" si="1"/>
        <v>0.75</v>
      </c>
      <c r="Z11" s="4">
        <v>2</v>
      </c>
      <c r="AA11" s="3">
        <v>0</v>
      </c>
      <c r="AB11" s="3">
        <v>0.75</v>
      </c>
      <c r="AC11" s="3" t="s">
        <v>52</v>
      </c>
      <c r="AD11" s="3" t="s">
        <v>142</v>
      </c>
      <c r="AE11" s="3">
        <v>9</v>
      </c>
      <c r="AF11" s="3">
        <v>0.75</v>
      </c>
      <c r="AG11" s="3">
        <f t="shared" si="2"/>
        <v>0.75</v>
      </c>
      <c r="AL11" s="4">
        <v>2</v>
      </c>
      <c r="AM11" s="3">
        <v>0</v>
      </c>
      <c r="AN11" s="3">
        <v>0.75</v>
      </c>
      <c r="AO11" s="3" t="s">
        <v>52</v>
      </c>
      <c r="AP11" s="3" t="s">
        <v>142</v>
      </c>
      <c r="AQ11" s="3">
        <v>9</v>
      </c>
      <c r="AR11" s="3">
        <v>0.75</v>
      </c>
      <c r="AS11" s="3">
        <f t="shared" si="3"/>
        <v>0.75</v>
      </c>
      <c r="AX11" s="4">
        <v>2</v>
      </c>
      <c r="AY11" s="3">
        <v>0</v>
      </c>
      <c r="AZ11" s="3">
        <v>3</v>
      </c>
      <c r="BA11" s="3" t="s">
        <v>52</v>
      </c>
      <c r="BB11" s="3" t="s">
        <v>142</v>
      </c>
      <c r="BC11" s="3">
        <v>9</v>
      </c>
      <c r="BD11" s="3">
        <v>3</v>
      </c>
      <c r="BE11" s="3">
        <f t="shared" si="5"/>
        <v>3</v>
      </c>
      <c r="BJ11" s="4">
        <v>2</v>
      </c>
      <c r="BK11" s="3">
        <v>0</v>
      </c>
      <c r="BL11" s="3">
        <v>3</v>
      </c>
      <c r="BM11" s="3" t="s">
        <v>52</v>
      </c>
      <c r="BN11" s="3" t="s">
        <v>142</v>
      </c>
      <c r="BO11" s="3">
        <v>9</v>
      </c>
      <c r="BP11" s="3">
        <v>0</v>
      </c>
      <c r="BQ11" s="3">
        <f t="shared" si="6"/>
        <v>0</v>
      </c>
      <c r="BV11" s="4">
        <v>2</v>
      </c>
      <c r="BW11" s="3">
        <v>0</v>
      </c>
      <c r="BX11" s="3">
        <v>1.5</v>
      </c>
      <c r="BY11" s="3" t="s">
        <v>52</v>
      </c>
      <c r="BZ11" s="3" t="s">
        <v>142</v>
      </c>
      <c r="CA11" s="3">
        <v>9</v>
      </c>
      <c r="CB11" s="3">
        <v>0</v>
      </c>
      <c r="CC11" s="3">
        <f t="shared" si="7"/>
        <v>0</v>
      </c>
      <c r="CH11" s="4">
        <v>2</v>
      </c>
      <c r="CI11" s="3">
        <v>0</v>
      </c>
      <c r="CJ11" s="3">
        <v>0.75</v>
      </c>
      <c r="CK11" s="3">
        <v>0</v>
      </c>
      <c r="CL11" s="3">
        <v>1</v>
      </c>
      <c r="CM11" s="6">
        <v>1.28571428571429</v>
      </c>
      <c r="CN11" s="3">
        <v>0</v>
      </c>
      <c r="CO11" s="3">
        <f t="shared" si="4"/>
        <v>0</v>
      </c>
    </row>
    <row r="12" spans="1:93" x14ac:dyDescent="0.25">
      <c r="B12" s="4">
        <v>2</v>
      </c>
      <c r="C12" s="3">
        <v>0</v>
      </c>
      <c r="D12" s="3">
        <v>0.75</v>
      </c>
      <c r="E12" s="3" t="s">
        <v>52</v>
      </c>
      <c r="F12" s="3" t="s">
        <v>142</v>
      </c>
      <c r="G12" s="3">
        <v>10</v>
      </c>
      <c r="H12" s="3">
        <v>0.75</v>
      </c>
      <c r="I12" s="3">
        <f t="shared" si="0"/>
        <v>0.75</v>
      </c>
      <c r="N12" s="4">
        <v>2</v>
      </c>
      <c r="O12" s="3">
        <v>0</v>
      </c>
      <c r="P12" s="3">
        <v>0.75</v>
      </c>
      <c r="Q12" s="3" t="s">
        <v>52</v>
      </c>
      <c r="R12" s="3" t="s">
        <v>142</v>
      </c>
      <c r="S12" s="3">
        <v>10</v>
      </c>
      <c r="T12" s="3">
        <v>0.75</v>
      </c>
      <c r="U12" s="3">
        <f t="shared" si="1"/>
        <v>0.75</v>
      </c>
      <c r="Z12" s="4">
        <v>2</v>
      </c>
      <c r="AA12" s="3">
        <v>0</v>
      </c>
      <c r="AB12" s="3">
        <v>0.75</v>
      </c>
      <c r="AC12" s="3" t="s">
        <v>52</v>
      </c>
      <c r="AD12" s="3" t="s">
        <v>142</v>
      </c>
      <c r="AE12" s="3">
        <v>10</v>
      </c>
      <c r="AF12" s="3">
        <v>0.75</v>
      </c>
      <c r="AG12" s="3">
        <f t="shared" si="2"/>
        <v>0.75</v>
      </c>
      <c r="AL12" s="4">
        <v>2</v>
      </c>
      <c r="AM12" s="3">
        <v>0</v>
      </c>
      <c r="AN12" s="3">
        <v>0.75</v>
      </c>
      <c r="AO12" s="3" t="s">
        <v>52</v>
      </c>
      <c r="AP12" s="3" t="s">
        <v>142</v>
      </c>
      <c r="AQ12" s="3">
        <v>10</v>
      </c>
      <c r="AR12" s="3">
        <v>0.75</v>
      </c>
      <c r="AS12" s="3">
        <f t="shared" si="3"/>
        <v>0.75</v>
      </c>
      <c r="AX12" s="4">
        <v>2</v>
      </c>
      <c r="AY12" s="3">
        <v>0</v>
      </c>
      <c r="AZ12" s="3">
        <v>3</v>
      </c>
      <c r="BA12" s="3" t="s">
        <v>52</v>
      </c>
      <c r="BB12" s="3" t="s">
        <v>142</v>
      </c>
      <c r="BC12" s="3">
        <v>10</v>
      </c>
      <c r="BD12" s="3">
        <v>3</v>
      </c>
      <c r="BE12" s="3">
        <f t="shared" si="5"/>
        <v>3</v>
      </c>
      <c r="BJ12" s="4">
        <v>2</v>
      </c>
      <c r="BK12" s="3">
        <v>0</v>
      </c>
      <c r="BL12" s="3">
        <v>3</v>
      </c>
      <c r="BM12" s="3" t="s">
        <v>52</v>
      </c>
      <c r="BN12" s="3" t="s">
        <v>142</v>
      </c>
      <c r="BO12" s="3">
        <v>10</v>
      </c>
      <c r="BP12" s="3">
        <v>0</v>
      </c>
      <c r="BQ12" s="3">
        <f t="shared" si="6"/>
        <v>0</v>
      </c>
      <c r="BV12" s="4">
        <v>2</v>
      </c>
      <c r="BW12" s="3">
        <v>0</v>
      </c>
      <c r="BX12" s="3">
        <v>1.5</v>
      </c>
      <c r="BY12" s="3" t="s">
        <v>52</v>
      </c>
      <c r="BZ12" s="3" t="s">
        <v>142</v>
      </c>
      <c r="CA12" s="3">
        <v>10</v>
      </c>
      <c r="CB12" s="3">
        <v>0</v>
      </c>
      <c r="CC12" s="3">
        <f t="shared" si="7"/>
        <v>0</v>
      </c>
      <c r="CH12" s="4">
        <v>2</v>
      </c>
      <c r="CI12" s="3">
        <v>0</v>
      </c>
      <c r="CJ12" s="3">
        <v>0.75</v>
      </c>
      <c r="CK12" s="3">
        <v>0</v>
      </c>
      <c r="CL12" s="3">
        <v>1</v>
      </c>
      <c r="CM12" s="6">
        <v>1.4285714285714299</v>
      </c>
      <c r="CN12" s="3">
        <v>0</v>
      </c>
      <c r="CO12" s="3">
        <f t="shared" si="4"/>
        <v>0</v>
      </c>
    </row>
    <row r="13" spans="1:93" x14ac:dyDescent="0.25">
      <c r="B13" s="4">
        <v>2</v>
      </c>
      <c r="C13" s="3">
        <v>0</v>
      </c>
      <c r="D13" s="3">
        <v>0.75</v>
      </c>
      <c r="E13" s="3" t="s">
        <v>52</v>
      </c>
      <c r="F13" s="3" t="s">
        <v>142</v>
      </c>
      <c r="G13" s="3">
        <v>11</v>
      </c>
      <c r="H13" s="3">
        <v>0.75</v>
      </c>
      <c r="I13" s="3">
        <f t="shared" si="0"/>
        <v>0.75</v>
      </c>
      <c r="N13" s="4">
        <v>2</v>
      </c>
      <c r="O13" s="3">
        <v>0</v>
      </c>
      <c r="P13" s="3">
        <v>0.75</v>
      </c>
      <c r="Q13" s="3" t="s">
        <v>52</v>
      </c>
      <c r="R13" s="3" t="s">
        <v>142</v>
      </c>
      <c r="S13" s="3">
        <v>11</v>
      </c>
      <c r="T13" s="3">
        <v>0.75</v>
      </c>
      <c r="U13" s="3">
        <f t="shared" si="1"/>
        <v>0.75</v>
      </c>
      <c r="Z13" s="4">
        <v>2</v>
      </c>
      <c r="AA13" s="3">
        <v>0</v>
      </c>
      <c r="AB13" s="3">
        <v>0.75</v>
      </c>
      <c r="AC13" s="3" t="s">
        <v>52</v>
      </c>
      <c r="AD13" s="3" t="s">
        <v>142</v>
      </c>
      <c r="AE13" s="3">
        <v>11</v>
      </c>
      <c r="AF13" s="3">
        <v>0.75</v>
      </c>
      <c r="AG13" s="3">
        <f t="shared" si="2"/>
        <v>0.75</v>
      </c>
      <c r="AL13" s="4">
        <v>2</v>
      </c>
      <c r="AM13" s="3">
        <v>0</v>
      </c>
      <c r="AN13" s="3">
        <v>0.75</v>
      </c>
      <c r="AO13" s="3" t="s">
        <v>52</v>
      </c>
      <c r="AP13" s="3" t="s">
        <v>142</v>
      </c>
      <c r="AQ13" s="3">
        <v>11</v>
      </c>
      <c r="AR13" s="3">
        <v>0.75</v>
      </c>
      <c r="AS13" s="3">
        <f t="shared" si="3"/>
        <v>0.75</v>
      </c>
      <c r="AX13" s="4">
        <v>2</v>
      </c>
      <c r="AY13" s="3">
        <v>0</v>
      </c>
      <c r="AZ13" s="3">
        <v>3</v>
      </c>
      <c r="BA13" s="3" t="s">
        <v>52</v>
      </c>
      <c r="BB13" s="3" t="s">
        <v>142</v>
      </c>
      <c r="BC13" s="3">
        <v>11</v>
      </c>
      <c r="BD13" s="3">
        <v>3</v>
      </c>
      <c r="BE13" s="3">
        <f t="shared" si="5"/>
        <v>3</v>
      </c>
      <c r="BJ13" s="4">
        <v>2</v>
      </c>
      <c r="BK13" s="3">
        <v>0</v>
      </c>
      <c r="BL13" s="3">
        <v>3</v>
      </c>
      <c r="BM13" s="3" t="s">
        <v>52</v>
      </c>
      <c r="BN13" s="3" t="s">
        <v>142</v>
      </c>
      <c r="BO13" s="3">
        <v>11</v>
      </c>
      <c r="BP13" s="3">
        <v>0</v>
      </c>
      <c r="BQ13" s="3">
        <f t="shared" si="6"/>
        <v>0</v>
      </c>
      <c r="BV13" s="4">
        <v>2</v>
      </c>
      <c r="BW13" s="3">
        <v>0</v>
      </c>
      <c r="BX13" s="3">
        <v>1.5</v>
      </c>
      <c r="BY13" s="3" t="s">
        <v>52</v>
      </c>
      <c r="BZ13" s="3" t="s">
        <v>142</v>
      </c>
      <c r="CA13" s="3">
        <v>11</v>
      </c>
      <c r="CB13" s="3">
        <v>0</v>
      </c>
      <c r="CC13" s="3">
        <f t="shared" si="7"/>
        <v>0</v>
      </c>
      <c r="CH13" s="4">
        <v>2</v>
      </c>
      <c r="CI13" s="3">
        <v>0</v>
      </c>
      <c r="CJ13" s="3">
        <v>0.75</v>
      </c>
      <c r="CK13" s="3">
        <v>0</v>
      </c>
      <c r="CL13" s="3">
        <v>1</v>
      </c>
      <c r="CM13" s="6">
        <v>1.5714285714285701</v>
      </c>
      <c r="CN13" s="3">
        <v>0</v>
      </c>
      <c r="CO13" s="3">
        <f t="shared" si="4"/>
        <v>0</v>
      </c>
    </row>
    <row r="14" spans="1:93" x14ac:dyDescent="0.25">
      <c r="B14" s="4">
        <v>1</v>
      </c>
      <c r="C14" s="3">
        <v>0</v>
      </c>
      <c r="D14" s="3">
        <v>1.75</v>
      </c>
      <c r="E14" s="3" t="s">
        <v>52</v>
      </c>
      <c r="F14" s="3" t="s">
        <v>142</v>
      </c>
      <c r="G14" s="3">
        <v>12</v>
      </c>
      <c r="H14" s="3">
        <v>0</v>
      </c>
      <c r="I14" s="3">
        <f>IF(G14&lt;=$K$14,0,IF(G14&lt;=$K$15,0.25,IF(G14&lt;=$K$16,0.5,IF(G14&lt;=$K$17, 0.75, "NULL"))))</f>
        <v>0</v>
      </c>
      <c r="J14" s="3" t="s">
        <v>52</v>
      </c>
      <c r="K14" s="3">
        <f>PERCENTILE($G$14:$G$25,0.25)</f>
        <v>14.75</v>
      </c>
      <c r="N14" s="4">
        <v>1</v>
      </c>
      <c r="O14" s="3">
        <v>0</v>
      </c>
      <c r="P14" s="3">
        <v>1.75</v>
      </c>
      <c r="Q14" s="3" t="s">
        <v>52</v>
      </c>
      <c r="R14" s="3" t="s">
        <v>142</v>
      </c>
      <c r="S14" s="3">
        <v>12</v>
      </c>
      <c r="T14" s="3">
        <v>0</v>
      </c>
      <c r="U14" s="3">
        <f>IF(S14&lt;=$K$14,0,IF(S14&lt;=$K$15,0.25,IF(S14&lt;=$K$16,0.5,IF(S14&lt;=$K$17, 0.75, "NULL"))))</f>
        <v>0</v>
      </c>
      <c r="V14" s="3" t="s">
        <v>52</v>
      </c>
      <c r="W14" s="3">
        <f>PERCENTILE($G$14:$G$25,0.25)</f>
        <v>14.75</v>
      </c>
      <c r="Z14" s="4">
        <v>1</v>
      </c>
      <c r="AA14" s="3">
        <v>0</v>
      </c>
      <c r="AB14" s="3">
        <v>1.75</v>
      </c>
      <c r="AC14" s="3" t="s">
        <v>52</v>
      </c>
      <c r="AD14" s="3" t="s">
        <v>142</v>
      </c>
      <c r="AE14" s="3">
        <v>12</v>
      </c>
      <c r="AF14" s="3">
        <v>0</v>
      </c>
      <c r="AG14" s="3">
        <f>IF(AE14&lt;=$K$14,0,IF(AE14&lt;=$K$15,0.25,IF(AE14&lt;=$K$16,0.5,IF(AE14&lt;=$K$17, 0.75, "NULL"))))</f>
        <v>0</v>
      </c>
      <c r="AH14" s="3" t="s">
        <v>52</v>
      </c>
      <c r="AI14" s="3">
        <f>PERCENTILE($G$14:$G$25,0.25)</f>
        <v>14.75</v>
      </c>
      <c r="AL14" s="4">
        <v>1</v>
      </c>
      <c r="AM14" s="3">
        <v>0</v>
      </c>
      <c r="AN14" s="3">
        <v>1.75</v>
      </c>
      <c r="AO14" s="3" t="s">
        <v>52</v>
      </c>
      <c r="AP14" s="3" t="s">
        <v>142</v>
      </c>
      <c r="AQ14" s="3">
        <v>12</v>
      </c>
      <c r="AR14" s="3">
        <v>0</v>
      </c>
      <c r="AS14" s="3">
        <f>IF(AQ14&lt;=$AU$14,0,IF(AQ14&lt;=$AU$15,0.25,IF(AQ14&lt;=$AU$16,0.5,IF(AQ14&lt;=$AU$17, 0.75, "NULL"))))</f>
        <v>0</v>
      </c>
      <c r="AT14" s="3" t="s">
        <v>52</v>
      </c>
      <c r="AU14" s="3">
        <f>PERCENTILE($G$14:$G$25,0.25)</f>
        <v>14.75</v>
      </c>
      <c r="AX14" s="4">
        <v>1</v>
      </c>
      <c r="AY14" s="3">
        <v>0</v>
      </c>
      <c r="AZ14" s="3">
        <v>3</v>
      </c>
      <c r="BA14" s="3" t="s">
        <v>52</v>
      </c>
      <c r="BB14" s="3" t="s">
        <v>142</v>
      </c>
      <c r="BC14" s="3">
        <v>12</v>
      </c>
      <c r="BD14" s="3">
        <v>0</v>
      </c>
      <c r="BE14" s="3">
        <f>IF(BC14&lt;=$BG$14,0,IF(BC14&lt;=$BG$15,1,IF(BC14&lt;=$BG$16,2,IF(BC14&lt;=$BG$17, 3, "NULL"))))</f>
        <v>0</v>
      </c>
      <c r="BF14" s="3" t="s">
        <v>52</v>
      </c>
      <c r="BG14" s="3">
        <f>PERCENTILE($G$14:$G$25,0.25)</f>
        <v>14.75</v>
      </c>
      <c r="BJ14" s="4">
        <v>1</v>
      </c>
      <c r="BK14" s="3">
        <v>0</v>
      </c>
      <c r="BL14" s="3">
        <v>3</v>
      </c>
      <c r="BM14" s="3" t="s">
        <v>52</v>
      </c>
      <c r="BN14" s="3" t="s">
        <v>142</v>
      </c>
      <c r="BO14" s="3">
        <v>12</v>
      </c>
      <c r="BP14" s="3">
        <v>3</v>
      </c>
      <c r="BQ14" s="3">
        <f>IF(BO14&lt;=$BS$14,3,IF(BO14&lt;=$BS$15,2,IF(BO14&lt;=$BS$16,1,IF(BO14&lt;=$BS$17, 0, "NULL"))))</f>
        <v>3</v>
      </c>
      <c r="BR14" s="3" t="s">
        <v>52</v>
      </c>
      <c r="BS14" s="3">
        <f>PERCENTILE($G$14:$G$25,0.25)</f>
        <v>14.75</v>
      </c>
      <c r="BV14" s="4">
        <v>1</v>
      </c>
      <c r="BW14" s="3">
        <v>0</v>
      </c>
      <c r="BX14" s="3">
        <v>1.5</v>
      </c>
      <c r="BY14" s="3" t="s">
        <v>52</v>
      </c>
      <c r="BZ14" s="3" t="s">
        <v>142</v>
      </c>
      <c r="CA14" s="3">
        <v>12</v>
      </c>
      <c r="CB14" s="3">
        <v>1.5</v>
      </c>
      <c r="CC14" s="3">
        <f>IF(CA14&lt;=$CE$14,1.5,IF(CA14&lt;=$CE$15,1,IF(CA14&lt;=$CE$16,0.5,IF(CA14&lt;=$CE$17, 0, "NULL"))))</f>
        <v>1.5</v>
      </c>
      <c r="CD14" s="3" t="s">
        <v>52</v>
      </c>
      <c r="CE14" s="3">
        <f>PERCENTILE($G$14:$G$25,0.25)</f>
        <v>14.75</v>
      </c>
      <c r="CH14" s="4">
        <v>1</v>
      </c>
      <c r="CI14" s="3">
        <v>0</v>
      </c>
      <c r="CJ14" s="3">
        <v>0.75</v>
      </c>
      <c r="CK14" s="3">
        <v>0</v>
      </c>
      <c r="CL14" s="3">
        <v>1</v>
      </c>
      <c r="CM14" s="6">
        <v>0</v>
      </c>
      <c r="CN14" s="3">
        <v>1.5</v>
      </c>
      <c r="CO14" s="3">
        <f t="shared" si="4"/>
        <v>1.5</v>
      </c>
    </row>
    <row r="15" spans="1:93" x14ac:dyDescent="0.25">
      <c r="B15" s="4">
        <v>1</v>
      </c>
      <c r="C15" s="3">
        <v>0</v>
      </c>
      <c r="D15" s="3">
        <v>2.75</v>
      </c>
      <c r="E15" s="3" t="s">
        <v>52</v>
      </c>
      <c r="F15" s="3" t="s">
        <v>142</v>
      </c>
      <c r="G15" s="3">
        <v>13</v>
      </c>
      <c r="H15" s="3">
        <v>0</v>
      </c>
      <c r="I15" s="3">
        <f t="shared" ref="I15:I25" si="8">IF(G15&lt;=$K$14,0,IF(G15&lt;=$K$15,0.25,IF(G15&lt;=$K$16,0.5,IF(G15&lt;=$K$17, 0.75, "NULL"))))</f>
        <v>0</v>
      </c>
      <c r="J15" s="3" t="s">
        <v>140</v>
      </c>
      <c r="K15" s="3">
        <f>PERCENTILE($G$14:$G$25,0.5)</f>
        <v>17.5</v>
      </c>
      <c r="N15" s="4">
        <v>1</v>
      </c>
      <c r="O15" s="3">
        <v>0</v>
      </c>
      <c r="P15" s="3">
        <v>2.75</v>
      </c>
      <c r="Q15" s="3" t="s">
        <v>52</v>
      </c>
      <c r="R15" s="3" t="s">
        <v>142</v>
      </c>
      <c r="S15" s="3">
        <v>13</v>
      </c>
      <c r="T15" s="3">
        <v>0</v>
      </c>
      <c r="U15" s="3">
        <f t="shared" ref="U15:U25" si="9">IF(S15&lt;=$K$14,0,IF(S15&lt;=$K$15,0.25,IF(S15&lt;=$K$16,0.5,IF(S15&lt;=$K$17, 0.75, "NULL"))))</f>
        <v>0</v>
      </c>
      <c r="V15" s="3" t="s">
        <v>140</v>
      </c>
      <c r="W15" s="3">
        <f>PERCENTILE($G$14:$G$25,0.5)</f>
        <v>17.5</v>
      </c>
      <c r="Z15" s="4">
        <v>1</v>
      </c>
      <c r="AA15" s="3">
        <v>0</v>
      </c>
      <c r="AB15" s="3">
        <v>2.75</v>
      </c>
      <c r="AC15" s="3" t="s">
        <v>52</v>
      </c>
      <c r="AD15" s="3" t="s">
        <v>142</v>
      </c>
      <c r="AE15" s="3">
        <v>13</v>
      </c>
      <c r="AF15" s="3">
        <v>0</v>
      </c>
      <c r="AG15" s="3">
        <f t="shared" ref="AG15:AG25" si="10">IF(AE15&lt;=$K$14,0,IF(AE15&lt;=$K$15,0.25,IF(AE15&lt;=$K$16,0.5,IF(AE15&lt;=$K$17, 0.75, "NULL"))))</f>
        <v>0</v>
      </c>
      <c r="AH15" s="3" t="s">
        <v>140</v>
      </c>
      <c r="AI15" s="3">
        <f>PERCENTILE($G$14:$G$25,0.5)</f>
        <v>17.5</v>
      </c>
      <c r="AL15" s="4">
        <v>1</v>
      </c>
      <c r="AM15" s="3">
        <v>0</v>
      </c>
      <c r="AN15" s="3">
        <v>2.75</v>
      </c>
      <c r="AO15" s="3" t="s">
        <v>52</v>
      </c>
      <c r="AP15" s="3" t="s">
        <v>142</v>
      </c>
      <c r="AQ15" s="3">
        <v>13</v>
      </c>
      <c r="AR15" s="3">
        <v>0</v>
      </c>
      <c r="AS15" s="3">
        <f t="shared" ref="AS15:AS25" si="11">IF(AQ15&lt;=$AU$14,0,IF(AQ15&lt;=$AU$15,0.25,IF(AQ15&lt;=$AU$16,0.5,IF(AQ15&lt;=$AU$17, 0.75, "NULL"))))</f>
        <v>0</v>
      </c>
      <c r="AT15" s="3" t="s">
        <v>140</v>
      </c>
      <c r="AU15" s="3">
        <f>PERCENTILE($G$14:$G$25,0.5)</f>
        <v>17.5</v>
      </c>
      <c r="AX15" s="4">
        <v>1</v>
      </c>
      <c r="AY15" s="3">
        <v>0</v>
      </c>
      <c r="AZ15" s="3">
        <v>3</v>
      </c>
      <c r="BA15" s="3" t="s">
        <v>52</v>
      </c>
      <c r="BB15" s="3" t="s">
        <v>142</v>
      </c>
      <c r="BC15" s="3">
        <v>13</v>
      </c>
      <c r="BD15" s="3">
        <v>0</v>
      </c>
      <c r="BE15" s="3">
        <f t="shared" ref="BE15:BE25" si="12">IF(BC15&lt;=$BG$14,0,IF(BC15&lt;=$BG$15,1,IF(BC15&lt;=$BG$16,2,IF(BC15&lt;=$BG$17, 3, "NULL"))))</f>
        <v>0</v>
      </c>
      <c r="BF15" s="3" t="s">
        <v>140</v>
      </c>
      <c r="BG15" s="3">
        <f>PERCENTILE($G$14:$G$25,0.5)</f>
        <v>17.5</v>
      </c>
      <c r="BJ15" s="4">
        <v>1</v>
      </c>
      <c r="BK15" s="3">
        <v>0</v>
      </c>
      <c r="BL15" s="3">
        <v>3</v>
      </c>
      <c r="BM15" s="3" t="s">
        <v>52</v>
      </c>
      <c r="BN15" s="3" t="s">
        <v>142</v>
      </c>
      <c r="BO15" s="3">
        <v>13</v>
      </c>
      <c r="BP15" s="3">
        <v>3</v>
      </c>
      <c r="BQ15" s="3">
        <f t="shared" ref="BQ15:BQ25" si="13">IF(BO15&lt;=$BS$14,3,IF(BO15&lt;=$BS$15,2,IF(BO15&lt;=$BS$16,1,IF(BO15&lt;=$BS$17, 0, "NULL"))))</f>
        <v>3</v>
      </c>
      <c r="BR15" s="3" t="s">
        <v>140</v>
      </c>
      <c r="BS15" s="3">
        <f>PERCENTILE($G$14:$G$25,0.5)</f>
        <v>17.5</v>
      </c>
      <c r="BV15" s="4">
        <v>1</v>
      </c>
      <c r="BW15" s="3">
        <v>0</v>
      </c>
      <c r="BX15" s="3">
        <v>1.5</v>
      </c>
      <c r="BY15" s="3" t="s">
        <v>52</v>
      </c>
      <c r="BZ15" s="3" t="s">
        <v>142</v>
      </c>
      <c r="CA15" s="3">
        <v>13</v>
      </c>
      <c r="CB15" s="3">
        <v>1.5</v>
      </c>
      <c r="CC15" s="3">
        <f t="shared" ref="CC15:CC25" si="14">IF(CA15&lt;=$CE$14,1.5,IF(CA15&lt;=$CE$15,1,IF(CA15&lt;=$CE$16,0.5,IF(CA15&lt;=$CE$17, 0, "NULL"))))</f>
        <v>1.5</v>
      </c>
      <c r="CD15" s="3" t="s">
        <v>140</v>
      </c>
      <c r="CE15" s="3">
        <f>PERCENTILE($G$14:$G$25,0.5)</f>
        <v>17.5</v>
      </c>
      <c r="CH15" s="4">
        <v>1</v>
      </c>
      <c r="CI15" s="3">
        <v>0</v>
      </c>
      <c r="CJ15" s="3">
        <v>0.75</v>
      </c>
      <c r="CK15" s="3">
        <v>0</v>
      </c>
      <c r="CL15" s="3">
        <v>1</v>
      </c>
      <c r="CM15" s="6">
        <v>0.14285714285714285</v>
      </c>
      <c r="CN15" s="3">
        <v>1</v>
      </c>
      <c r="CO15" s="3">
        <f t="shared" si="4"/>
        <v>1</v>
      </c>
    </row>
    <row r="16" spans="1:93" x14ac:dyDescent="0.25">
      <c r="B16" s="4">
        <v>1</v>
      </c>
      <c r="C16" s="3">
        <v>0</v>
      </c>
      <c r="D16" s="3">
        <v>3.75</v>
      </c>
      <c r="E16" s="3" t="s">
        <v>52</v>
      </c>
      <c r="F16" s="3" t="s">
        <v>142</v>
      </c>
      <c r="G16" s="3">
        <v>14</v>
      </c>
      <c r="H16" s="3">
        <v>0</v>
      </c>
      <c r="I16" s="3">
        <f t="shared" si="8"/>
        <v>0</v>
      </c>
      <c r="J16" s="3" t="s">
        <v>141</v>
      </c>
      <c r="K16" s="3">
        <f>PERCENTILE($G$14:$G$25,0.75)</f>
        <v>20.25</v>
      </c>
      <c r="N16" s="4">
        <v>1</v>
      </c>
      <c r="O16" s="3">
        <v>0</v>
      </c>
      <c r="P16" s="3">
        <v>3.75</v>
      </c>
      <c r="Q16" s="3" t="s">
        <v>52</v>
      </c>
      <c r="R16" s="3" t="s">
        <v>142</v>
      </c>
      <c r="S16" s="3">
        <v>14</v>
      </c>
      <c r="T16" s="3">
        <v>0</v>
      </c>
      <c r="U16" s="3">
        <f t="shared" si="9"/>
        <v>0</v>
      </c>
      <c r="V16" s="3" t="s">
        <v>141</v>
      </c>
      <c r="W16" s="3">
        <f>PERCENTILE($G$14:$G$25,0.75)</f>
        <v>20.25</v>
      </c>
      <c r="Z16" s="4">
        <v>1</v>
      </c>
      <c r="AA16" s="3">
        <v>0</v>
      </c>
      <c r="AB16" s="3">
        <v>3.75</v>
      </c>
      <c r="AC16" s="3" t="s">
        <v>52</v>
      </c>
      <c r="AD16" s="3" t="s">
        <v>142</v>
      </c>
      <c r="AE16" s="3">
        <v>14</v>
      </c>
      <c r="AF16" s="3">
        <v>0</v>
      </c>
      <c r="AG16" s="3">
        <f t="shared" si="10"/>
        <v>0</v>
      </c>
      <c r="AH16" s="3" t="s">
        <v>141</v>
      </c>
      <c r="AI16" s="3">
        <f>PERCENTILE($G$14:$G$25,0.75)</f>
        <v>20.25</v>
      </c>
      <c r="AL16" s="4">
        <v>1</v>
      </c>
      <c r="AM16" s="3">
        <v>0</v>
      </c>
      <c r="AN16" s="3">
        <v>3.75</v>
      </c>
      <c r="AO16" s="3" t="s">
        <v>52</v>
      </c>
      <c r="AP16" s="3" t="s">
        <v>142</v>
      </c>
      <c r="AQ16" s="3">
        <v>14</v>
      </c>
      <c r="AR16" s="3">
        <v>0</v>
      </c>
      <c r="AS16" s="3">
        <f t="shared" si="11"/>
        <v>0</v>
      </c>
      <c r="AT16" s="3" t="s">
        <v>141</v>
      </c>
      <c r="AU16" s="3">
        <f>PERCENTILE($G$14:$G$25,0.75)</f>
        <v>20.25</v>
      </c>
      <c r="AX16" s="4">
        <v>1</v>
      </c>
      <c r="AY16" s="3">
        <v>0</v>
      </c>
      <c r="AZ16" s="3">
        <v>3</v>
      </c>
      <c r="BA16" s="3" t="s">
        <v>52</v>
      </c>
      <c r="BB16" s="3" t="s">
        <v>142</v>
      </c>
      <c r="BC16" s="3">
        <v>14</v>
      </c>
      <c r="BD16" s="3">
        <v>0</v>
      </c>
      <c r="BE16" s="3">
        <f t="shared" si="12"/>
        <v>0</v>
      </c>
      <c r="BF16" s="3" t="s">
        <v>141</v>
      </c>
      <c r="BG16" s="3">
        <f>PERCENTILE($G$14:$G$25,0.75)</f>
        <v>20.25</v>
      </c>
      <c r="BJ16" s="4">
        <v>1</v>
      </c>
      <c r="BK16" s="3">
        <v>0</v>
      </c>
      <c r="BL16" s="3">
        <v>3</v>
      </c>
      <c r="BM16" s="3" t="s">
        <v>52</v>
      </c>
      <c r="BN16" s="3" t="s">
        <v>142</v>
      </c>
      <c r="BO16" s="3">
        <v>14</v>
      </c>
      <c r="BP16" s="3">
        <v>3</v>
      </c>
      <c r="BQ16" s="3">
        <f t="shared" si="13"/>
        <v>3</v>
      </c>
      <c r="BR16" s="3" t="s">
        <v>141</v>
      </c>
      <c r="BS16" s="3">
        <f>PERCENTILE($G$14:$G$25,0.75)</f>
        <v>20.25</v>
      </c>
      <c r="BV16" s="4">
        <v>1</v>
      </c>
      <c r="BW16" s="3">
        <v>0</v>
      </c>
      <c r="BX16" s="3">
        <v>1.5</v>
      </c>
      <c r="BY16" s="3" t="s">
        <v>52</v>
      </c>
      <c r="BZ16" s="3" t="s">
        <v>142</v>
      </c>
      <c r="CA16" s="3">
        <v>14</v>
      </c>
      <c r="CB16" s="3">
        <v>1.5</v>
      </c>
      <c r="CC16" s="3">
        <f t="shared" si="14"/>
        <v>1.5</v>
      </c>
      <c r="CD16" s="3" t="s">
        <v>141</v>
      </c>
      <c r="CE16" s="3">
        <f>PERCENTILE($G$14:$G$25,0.75)</f>
        <v>20.25</v>
      </c>
      <c r="CH16" s="4">
        <v>1</v>
      </c>
      <c r="CI16" s="3">
        <v>0</v>
      </c>
      <c r="CJ16" s="3">
        <v>0.75</v>
      </c>
      <c r="CK16" s="3">
        <v>0</v>
      </c>
      <c r="CL16" s="3">
        <v>1</v>
      </c>
      <c r="CM16" s="6">
        <v>0.2857142857142857</v>
      </c>
      <c r="CN16" s="3">
        <v>1</v>
      </c>
      <c r="CO16" s="3">
        <f t="shared" si="4"/>
        <v>1</v>
      </c>
    </row>
    <row r="17" spans="2:93" x14ac:dyDescent="0.25">
      <c r="B17" s="4">
        <v>1</v>
      </c>
      <c r="C17" s="3">
        <v>0</v>
      </c>
      <c r="D17" s="3">
        <v>4.75</v>
      </c>
      <c r="E17" s="3" t="s">
        <v>52</v>
      </c>
      <c r="F17" s="3" t="s">
        <v>142</v>
      </c>
      <c r="G17" s="3">
        <v>15</v>
      </c>
      <c r="H17" s="3">
        <v>0.25</v>
      </c>
      <c r="I17" s="3">
        <f t="shared" si="8"/>
        <v>0.25</v>
      </c>
      <c r="J17" s="3" t="s">
        <v>142</v>
      </c>
      <c r="K17" s="3">
        <f>PERCENTILE($G$14:$G$25,1)</f>
        <v>23</v>
      </c>
      <c r="N17" s="4">
        <v>1</v>
      </c>
      <c r="O17" s="3">
        <v>0</v>
      </c>
      <c r="P17" s="3">
        <v>4.75</v>
      </c>
      <c r="Q17" s="3" t="s">
        <v>52</v>
      </c>
      <c r="R17" s="3" t="s">
        <v>142</v>
      </c>
      <c r="S17" s="3">
        <v>15</v>
      </c>
      <c r="T17" s="3">
        <v>0.25</v>
      </c>
      <c r="U17" s="3">
        <f t="shared" si="9"/>
        <v>0.25</v>
      </c>
      <c r="V17" s="3" t="s">
        <v>142</v>
      </c>
      <c r="W17" s="3">
        <f>PERCENTILE($G$14:$G$25,1)</f>
        <v>23</v>
      </c>
      <c r="Z17" s="4">
        <v>1</v>
      </c>
      <c r="AA17" s="3">
        <v>0</v>
      </c>
      <c r="AB17" s="3">
        <v>4.75</v>
      </c>
      <c r="AC17" s="3" t="s">
        <v>52</v>
      </c>
      <c r="AD17" s="3" t="s">
        <v>142</v>
      </c>
      <c r="AE17" s="3">
        <v>15</v>
      </c>
      <c r="AF17" s="3">
        <v>0.25</v>
      </c>
      <c r="AG17" s="3">
        <f t="shared" si="10"/>
        <v>0.25</v>
      </c>
      <c r="AH17" s="3" t="s">
        <v>142</v>
      </c>
      <c r="AI17" s="3">
        <f>PERCENTILE($G$14:$G$25,1)</f>
        <v>23</v>
      </c>
      <c r="AL17" s="4">
        <v>1</v>
      </c>
      <c r="AM17" s="3">
        <v>0</v>
      </c>
      <c r="AN17" s="3">
        <v>4.75</v>
      </c>
      <c r="AO17" s="3" t="s">
        <v>52</v>
      </c>
      <c r="AP17" s="3" t="s">
        <v>142</v>
      </c>
      <c r="AQ17" s="3">
        <v>15</v>
      </c>
      <c r="AR17" s="3">
        <v>0.25</v>
      </c>
      <c r="AS17" s="3">
        <f t="shared" si="11"/>
        <v>0.25</v>
      </c>
      <c r="AT17" s="3" t="s">
        <v>142</v>
      </c>
      <c r="AU17" s="3">
        <f>PERCENTILE($G$14:$G$25,1)</f>
        <v>23</v>
      </c>
      <c r="AX17" s="4">
        <v>1</v>
      </c>
      <c r="AY17" s="3">
        <v>0</v>
      </c>
      <c r="AZ17" s="3">
        <v>3</v>
      </c>
      <c r="BA17" s="3" t="s">
        <v>52</v>
      </c>
      <c r="BB17" s="3" t="s">
        <v>142</v>
      </c>
      <c r="BC17" s="3">
        <v>15</v>
      </c>
      <c r="BD17" s="3">
        <v>1</v>
      </c>
      <c r="BE17" s="3">
        <f t="shared" si="12"/>
        <v>1</v>
      </c>
      <c r="BF17" s="3" t="s">
        <v>142</v>
      </c>
      <c r="BG17" s="3">
        <f>PERCENTILE($G$14:$G$25,1)</f>
        <v>23</v>
      </c>
      <c r="BJ17" s="4">
        <v>1</v>
      </c>
      <c r="BK17" s="3">
        <v>0</v>
      </c>
      <c r="BL17" s="3">
        <v>3</v>
      </c>
      <c r="BM17" s="3" t="s">
        <v>52</v>
      </c>
      <c r="BN17" s="3" t="s">
        <v>142</v>
      </c>
      <c r="BO17" s="3">
        <v>15</v>
      </c>
      <c r="BP17" s="3">
        <v>2</v>
      </c>
      <c r="BQ17" s="3">
        <f t="shared" si="13"/>
        <v>2</v>
      </c>
      <c r="BR17" s="3" t="s">
        <v>142</v>
      </c>
      <c r="BS17" s="3">
        <f>PERCENTILE($G$14:$G$25,1)</f>
        <v>23</v>
      </c>
      <c r="BV17" s="4">
        <v>1</v>
      </c>
      <c r="BW17" s="3">
        <v>0</v>
      </c>
      <c r="BX17" s="3">
        <v>1.5</v>
      </c>
      <c r="BY17" s="3" t="s">
        <v>52</v>
      </c>
      <c r="BZ17" s="3" t="s">
        <v>142</v>
      </c>
      <c r="CA17" s="3">
        <v>15</v>
      </c>
      <c r="CB17" s="3">
        <v>1</v>
      </c>
      <c r="CC17" s="3">
        <f t="shared" si="14"/>
        <v>1</v>
      </c>
      <c r="CD17" s="3" t="s">
        <v>142</v>
      </c>
      <c r="CE17" s="3">
        <f>PERCENTILE($G$14:$G$25,1)</f>
        <v>23</v>
      </c>
      <c r="CH17" s="4">
        <v>1</v>
      </c>
      <c r="CI17" s="3">
        <v>0</v>
      </c>
      <c r="CJ17" s="3">
        <v>0.75</v>
      </c>
      <c r="CK17" s="3">
        <v>0</v>
      </c>
      <c r="CL17" s="3">
        <v>1</v>
      </c>
      <c r="CM17" s="6">
        <v>0.42857142857142899</v>
      </c>
      <c r="CN17" s="3">
        <v>0.5</v>
      </c>
      <c r="CO17" s="3">
        <f>IF(CM17&lt;=0, 1.5, IF(CM17&lt;3/7, 1, IF(AND(CM17&gt;=3/7, CM17&lt;1), 0.5, IF(CM17&gt;=1, 0, "NULL"))))</f>
        <v>0.5</v>
      </c>
    </row>
    <row r="18" spans="2:93" x14ac:dyDescent="0.25">
      <c r="B18" s="4">
        <v>1</v>
      </c>
      <c r="C18" s="3">
        <v>0</v>
      </c>
      <c r="D18" s="3">
        <v>5.75</v>
      </c>
      <c r="E18" s="3" t="s">
        <v>52</v>
      </c>
      <c r="F18" s="3" t="s">
        <v>142</v>
      </c>
      <c r="G18" s="3">
        <v>16</v>
      </c>
      <c r="H18" s="3">
        <v>0.25</v>
      </c>
      <c r="I18" s="3">
        <f t="shared" si="8"/>
        <v>0.25</v>
      </c>
      <c r="N18" s="4">
        <v>1</v>
      </c>
      <c r="O18" s="3">
        <v>0</v>
      </c>
      <c r="P18" s="3">
        <v>5.75</v>
      </c>
      <c r="Q18" s="3" t="s">
        <v>52</v>
      </c>
      <c r="R18" s="3" t="s">
        <v>142</v>
      </c>
      <c r="S18" s="3">
        <v>16</v>
      </c>
      <c r="T18" s="3">
        <v>0.25</v>
      </c>
      <c r="U18" s="3">
        <f t="shared" si="9"/>
        <v>0.25</v>
      </c>
      <c r="Z18" s="4">
        <v>1</v>
      </c>
      <c r="AA18" s="3">
        <v>0</v>
      </c>
      <c r="AB18" s="3">
        <v>5.75</v>
      </c>
      <c r="AC18" s="3" t="s">
        <v>52</v>
      </c>
      <c r="AD18" s="3" t="s">
        <v>142</v>
      </c>
      <c r="AE18" s="3">
        <v>16</v>
      </c>
      <c r="AF18" s="3">
        <v>0.25</v>
      </c>
      <c r="AG18" s="3">
        <f t="shared" si="10"/>
        <v>0.25</v>
      </c>
      <c r="AL18" s="4">
        <v>1</v>
      </c>
      <c r="AM18" s="3">
        <v>0</v>
      </c>
      <c r="AN18" s="3">
        <v>5.75</v>
      </c>
      <c r="AO18" s="3" t="s">
        <v>52</v>
      </c>
      <c r="AP18" s="3" t="s">
        <v>142</v>
      </c>
      <c r="AQ18" s="3">
        <v>16</v>
      </c>
      <c r="AR18" s="3">
        <v>0.25</v>
      </c>
      <c r="AS18" s="3">
        <f t="shared" si="11"/>
        <v>0.25</v>
      </c>
      <c r="AX18" s="4">
        <v>1</v>
      </c>
      <c r="AY18" s="3">
        <v>0</v>
      </c>
      <c r="AZ18" s="3">
        <v>3</v>
      </c>
      <c r="BA18" s="3" t="s">
        <v>52</v>
      </c>
      <c r="BB18" s="3" t="s">
        <v>142</v>
      </c>
      <c r="BC18" s="3">
        <v>16</v>
      </c>
      <c r="BD18" s="3">
        <v>1</v>
      </c>
      <c r="BE18" s="3">
        <f t="shared" si="12"/>
        <v>1</v>
      </c>
      <c r="BJ18" s="4">
        <v>1</v>
      </c>
      <c r="BK18" s="3">
        <v>0</v>
      </c>
      <c r="BL18" s="3">
        <v>3</v>
      </c>
      <c r="BM18" s="3" t="s">
        <v>52</v>
      </c>
      <c r="BN18" s="3" t="s">
        <v>142</v>
      </c>
      <c r="BO18" s="3">
        <v>16</v>
      </c>
      <c r="BP18" s="3">
        <v>2</v>
      </c>
      <c r="BQ18" s="3">
        <f t="shared" si="13"/>
        <v>2</v>
      </c>
      <c r="BV18" s="4">
        <v>1</v>
      </c>
      <c r="BW18" s="3">
        <v>0</v>
      </c>
      <c r="BX18" s="3">
        <v>1.5</v>
      </c>
      <c r="BY18" s="3" t="s">
        <v>52</v>
      </c>
      <c r="BZ18" s="3" t="s">
        <v>142</v>
      </c>
      <c r="CA18" s="3">
        <v>16</v>
      </c>
      <c r="CB18" s="3">
        <v>1</v>
      </c>
      <c r="CC18" s="3">
        <f t="shared" si="14"/>
        <v>1</v>
      </c>
      <c r="CH18" s="4">
        <v>1</v>
      </c>
      <c r="CI18" s="3">
        <v>0</v>
      </c>
      <c r="CJ18" s="3">
        <v>0.75</v>
      </c>
      <c r="CK18" s="3">
        <v>0</v>
      </c>
      <c r="CL18" s="3">
        <v>1</v>
      </c>
      <c r="CM18" s="6">
        <v>0.57142857142857095</v>
      </c>
      <c r="CN18" s="3">
        <v>0.5</v>
      </c>
      <c r="CO18" s="3">
        <f t="shared" si="4"/>
        <v>0.5</v>
      </c>
    </row>
    <row r="19" spans="2:93" x14ac:dyDescent="0.25">
      <c r="B19" s="4">
        <v>1</v>
      </c>
      <c r="C19" s="3">
        <v>0</v>
      </c>
      <c r="D19" s="3">
        <v>6.75</v>
      </c>
      <c r="E19" s="3" t="s">
        <v>52</v>
      </c>
      <c r="F19" s="3" t="s">
        <v>142</v>
      </c>
      <c r="G19" s="3">
        <v>17</v>
      </c>
      <c r="H19" s="3">
        <v>0.25</v>
      </c>
      <c r="I19" s="3">
        <f t="shared" si="8"/>
        <v>0.25</v>
      </c>
      <c r="N19" s="4">
        <v>1</v>
      </c>
      <c r="O19" s="3">
        <v>0</v>
      </c>
      <c r="P19" s="3">
        <v>6.75</v>
      </c>
      <c r="Q19" s="3" t="s">
        <v>52</v>
      </c>
      <c r="R19" s="3" t="s">
        <v>142</v>
      </c>
      <c r="S19" s="3">
        <v>17</v>
      </c>
      <c r="T19" s="3">
        <v>0.25</v>
      </c>
      <c r="U19" s="3">
        <f t="shared" si="9"/>
        <v>0.25</v>
      </c>
      <c r="Z19" s="4">
        <v>1</v>
      </c>
      <c r="AA19" s="3">
        <v>0</v>
      </c>
      <c r="AB19" s="3">
        <v>6.75</v>
      </c>
      <c r="AC19" s="3" t="s">
        <v>52</v>
      </c>
      <c r="AD19" s="3" t="s">
        <v>142</v>
      </c>
      <c r="AE19" s="3">
        <v>17</v>
      </c>
      <c r="AF19" s="3">
        <v>0.25</v>
      </c>
      <c r="AG19" s="3">
        <f t="shared" si="10"/>
        <v>0.25</v>
      </c>
      <c r="AL19" s="4">
        <v>1</v>
      </c>
      <c r="AM19" s="3">
        <v>0</v>
      </c>
      <c r="AN19" s="3">
        <v>6.75</v>
      </c>
      <c r="AO19" s="3" t="s">
        <v>52</v>
      </c>
      <c r="AP19" s="3" t="s">
        <v>142</v>
      </c>
      <c r="AQ19" s="3">
        <v>17</v>
      </c>
      <c r="AR19" s="3">
        <v>0.25</v>
      </c>
      <c r="AS19" s="3">
        <f t="shared" si="11"/>
        <v>0.25</v>
      </c>
      <c r="AX19" s="4">
        <v>1</v>
      </c>
      <c r="AY19" s="3">
        <v>0</v>
      </c>
      <c r="AZ19" s="3">
        <v>3</v>
      </c>
      <c r="BA19" s="3" t="s">
        <v>52</v>
      </c>
      <c r="BB19" s="3" t="s">
        <v>142</v>
      </c>
      <c r="BC19" s="3">
        <v>17</v>
      </c>
      <c r="BD19" s="3">
        <v>1</v>
      </c>
      <c r="BE19" s="3">
        <f t="shared" si="12"/>
        <v>1</v>
      </c>
      <c r="BJ19" s="4">
        <v>1</v>
      </c>
      <c r="BK19" s="3">
        <v>0</v>
      </c>
      <c r="BL19" s="3">
        <v>3</v>
      </c>
      <c r="BM19" s="3" t="s">
        <v>52</v>
      </c>
      <c r="BN19" s="3" t="s">
        <v>142</v>
      </c>
      <c r="BO19" s="3">
        <v>17</v>
      </c>
      <c r="BP19" s="3">
        <v>2</v>
      </c>
      <c r="BQ19" s="3">
        <f t="shared" si="13"/>
        <v>2</v>
      </c>
      <c r="BV19" s="4">
        <v>1</v>
      </c>
      <c r="BW19" s="3">
        <v>0</v>
      </c>
      <c r="BX19" s="3">
        <v>1.5</v>
      </c>
      <c r="BY19" s="3" t="s">
        <v>52</v>
      </c>
      <c r="BZ19" s="3" t="s">
        <v>142</v>
      </c>
      <c r="CA19" s="3">
        <v>17</v>
      </c>
      <c r="CB19" s="3">
        <v>1</v>
      </c>
      <c r="CC19" s="3">
        <f t="shared" si="14"/>
        <v>1</v>
      </c>
      <c r="CH19" s="4">
        <v>1</v>
      </c>
      <c r="CI19" s="3">
        <v>0</v>
      </c>
      <c r="CJ19" s="3">
        <v>0.75</v>
      </c>
      <c r="CK19" s="3">
        <v>0</v>
      </c>
      <c r="CL19" s="3">
        <v>1</v>
      </c>
      <c r="CM19" s="6">
        <v>0.71428571428571397</v>
      </c>
      <c r="CN19" s="3">
        <v>0.5</v>
      </c>
      <c r="CO19" s="3">
        <f t="shared" si="4"/>
        <v>0.5</v>
      </c>
    </row>
    <row r="20" spans="2:93" x14ac:dyDescent="0.25">
      <c r="B20" s="4">
        <v>1</v>
      </c>
      <c r="C20" s="3">
        <v>0</v>
      </c>
      <c r="D20" s="3">
        <v>7.75</v>
      </c>
      <c r="E20" s="3" t="s">
        <v>52</v>
      </c>
      <c r="F20" s="3" t="s">
        <v>142</v>
      </c>
      <c r="G20" s="3">
        <v>18</v>
      </c>
      <c r="H20" s="3">
        <v>0.5</v>
      </c>
      <c r="I20" s="3">
        <f t="shared" si="8"/>
        <v>0.5</v>
      </c>
      <c r="N20" s="4">
        <v>1</v>
      </c>
      <c r="O20" s="3">
        <v>0</v>
      </c>
      <c r="P20" s="3">
        <v>7.75</v>
      </c>
      <c r="Q20" s="3" t="s">
        <v>52</v>
      </c>
      <c r="R20" s="3" t="s">
        <v>142</v>
      </c>
      <c r="S20" s="3">
        <v>18</v>
      </c>
      <c r="T20" s="3">
        <v>0.5</v>
      </c>
      <c r="U20" s="3">
        <f t="shared" si="9"/>
        <v>0.5</v>
      </c>
      <c r="Z20" s="4">
        <v>1</v>
      </c>
      <c r="AA20" s="3">
        <v>0</v>
      </c>
      <c r="AB20" s="3">
        <v>7.75</v>
      </c>
      <c r="AC20" s="3" t="s">
        <v>52</v>
      </c>
      <c r="AD20" s="3" t="s">
        <v>142</v>
      </c>
      <c r="AE20" s="3">
        <v>18</v>
      </c>
      <c r="AF20" s="3">
        <v>0.5</v>
      </c>
      <c r="AG20" s="3">
        <f t="shared" si="10"/>
        <v>0.5</v>
      </c>
      <c r="AL20" s="4">
        <v>1</v>
      </c>
      <c r="AM20" s="3">
        <v>0</v>
      </c>
      <c r="AN20" s="3">
        <v>7.75</v>
      </c>
      <c r="AO20" s="3" t="s">
        <v>52</v>
      </c>
      <c r="AP20" s="3" t="s">
        <v>142</v>
      </c>
      <c r="AQ20" s="3">
        <v>18</v>
      </c>
      <c r="AR20" s="3">
        <v>0.5</v>
      </c>
      <c r="AS20" s="3">
        <f t="shared" si="11"/>
        <v>0.5</v>
      </c>
      <c r="AX20" s="4">
        <v>1</v>
      </c>
      <c r="AY20" s="3">
        <v>0</v>
      </c>
      <c r="AZ20" s="3">
        <v>3</v>
      </c>
      <c r="BA20" s="3" t="s">
        <v>52</v>
      </c>
      <c r="BB20" s="3" t="s">
        <v>142</v>
      </c>
      <c r="BC20" s="3">
        <v>18</v>
      </c>
      <c r="BD20" s="3">
        <v>2</v>
      </c>
      <c r="BE20" s="3">
        <f t="shared" si="12"/>
        <v>2</v>
      </c>
      <c r="BJ20" s="4">
        <v>1</v>
      </c>
      <c r="BK20" s="3">
        <v>0</v>
      </c>
      <c r="BL20" s="3">
        <v>3</v>
      </c>
      <c r="BM20" s="3" t="s">
        <v>52</v>
      </c>
      <c r="BN20" s="3" t="s">
        <v>142</v>
      </c>
      <c r="BO20" s="3">
        <v>18</v>
      </c>
      <c r="BP20" s="3">
        <v>1</v>
      </c>
      <c r="BQ20" s="3">
        <f t="shared" si="13"/>
        <v>1</v>
      </c>
      <c r="BV20" s="4">
        <v>1</v>
      </c>
      <c r="BW20" s="3">
        <v>0</v>
      </c>
      <c r="BX20" s="3">
        <v>1.5</v>
      </c>
      <c r="BY20" s="3" t="s">
        <v>52</v>
      </c>
      <c r="BZ20" s="3" t="s">
        <v>142</v>
      </c>
      <c r="CA20" s="3">
        <v>18</v>
      </c>
      <c r="CB20" s="3">
        <v>0.5</v>
      </c>
      <c r="CC20" s="3">
        <f t="shared" si="14"/>
        <v>0.5</v>
      </c>
      <c r="CH20" s="4">
        <v>1</v>
      </c>
      <c r="CI20" s="3">
        <v>0</v>
      </c>
      <c r="CJ20" s="3">
        <v>0.75</v>
      </c>
      <c r="CK20" s="3">
        <v>0</v>
      </c>
      <c r="CL20" s="3">
        <v>1</v>
      </c>
      <c r="CM20" s="6">
        <v>0.85714285714285698</v>
      </c>
      <c r="CN20" s="3">
        <v>0.5</v>
      </c>
      <c r="CO20" s="3">
        <f t="shared" si="4"/>
        <v>0.5</v>
      </c>
    </row>
    <row r="21" spans="2:93" x14ac:dyDescent="0.25">
      <c r="B21" s="4">
        <v>1</v>
      </c>
      <c r="C21" s="3">
        <v>0</v>
      </c>
      <c r="D21" s="3">
        <v>8.75</v>
      </c>
      <c r="E21" s="3" t="s">
        <v>52</v>
      </c>
      <c r="F21" s="3" t="s">
        <v>142</v>
      </c>
      <c r="G21" s="3">
        <v>19</v>
      </c>
      <c r="H21" s="3">
        <v>0.5</v>
      </c>
      <c r="I21" s="3">
        <f t="shared" si="8"/>
        <v>0.5</v>
      </c>
      <c r="N21" s="4">
        <v>1</v>
      </c>
      <c r="O21" s="3">
        <v>0</v>
      </c>
      <c r="P21" s="3">
        <v>8.75</v>
      </c>
      <c r="Q21" s="3" t="s">
        <v>52</v>
      </c>
      <c r="R21" s="3" t="s">
        <v>142</v>
      </c>
      <c r="S21" s="3">
        <v>19</v>
      </c>
      <c r="T21" s="3">
        <v>0.5</v>
      </c>
      <c r="U21" s="3">
        <f t="shared" si="9"/>
        <v>0.5</v>
      </c>
      <c r="Z21" s="4">
        <v>1</v>
      </c>
      <c r="AA21" s="3">
        <v>0</v>
      </c>
      <c r="AB21" s="3">
        <v>8.75</v>
      </c>
      <c r="AC21" s="3" t="s">
        <v>52</v>
      </c>
      <c r="AD21" s="3" t="s">
        <v>142</v>
      </c>
      <c r="AE21" s="3">
        <v>19</v>
      </c>
      <c r="AF21" s="3">
        <v>0.5</v>
      </c>
      <c r="AG21" s="3">
        <f t="shared" si="10"/>
        <v>0.5</v>
      </c>
      <c r="AL21" s="4">
        <v>1</v>
      </c>
      <c r="AM21" s="3">
        <v>0</v>
      </c>
      <c r="AN21" s="3">
        <v>8.75</v>
      </c>
      <c r="AO21" s="3" t="s">
        <v>52</v>
      </c>
      <c r="AP21" s="3" t="s">
        <v>142</v>
      </c>
      <c r="AQ21" s="3">
        <v>19</v>
      </c>
      <c r="AR21" s="3">
        <v>0.5</v>
      </c>
      <c r="AS21" s="3">
        <f t="shared" si="11"/>
        <v>0.5</v>
      </c>
      <c r="AX21" s="4">
        <v>1</v>
      </c>
      <c r="AY21" s="3">
        <v>0</v>
      </c>
      <c r="AZ21" s="3">
        <v>3</v>
      </c>
      <c r="BA21" s="3" t="s">
        <v>52</v>
      </c>
      <c r="BB21" s="3" t="s">
        <v>142</v>
      </c>
      <c r="BC21" s="3">
        <v>19</v>
      </c>
      <c r="BD21" s="3">
        <v>2</v>
      </c>
      <c r="BE21" s="3">
        <f t="shared" si="12"/>
        <v>2</v>
      </c>
      <c r="BJ21" s="4">
        <v>1</v>
      </c>
      <c r="BK21" s="3">
        <v>0</v>
      </c>
      <c r="BL21" s="3">
        <v>3</v>
      </c>
      <c r="BM21" s="3" t="s">
        <v>52</v>
      </c>
      <c r="BN21" s="3" t="s">
        <v>142</v>
      </c>
      <c r="BO21" s="3">
        <v>19</v>
      </c>
      <c r="BP21" s="3">
        <v>1</v>
      </c>
      <c r="BQ21" s="3">
        <f t="shared" si="13"/>
        <v>1</v>
      </c>
      <c r="BV21" s="4">
        <v>1</v>
      </c>
      <c r="BW21" s="3">
        <v>0</v>
      </c>
      <c r="BX21" s="3">
        <v>1.5</v>
      </c>
      <c r="BY21" s="3" t="s">
        <v>52</v>
      </c>
      <c r="BZ21" s="3" t="s">
        <v>142</v>
      </c>
      <c r="CA21" s="3">
        <v>19</v>
      </c>
      <c r="CB21" s="3">
        <v>0.5</v>
      </c>
      <c r="CC21" s="3">
        <f t="shared" si="14"/>
        <v>0.5</v>
      </c>
      <c r="CH21" s="4">
        <v>1</v>
      </c>
      <c r="CI21" s="3">
        <v>0</v>
      </c>
      <c r="CJ21" s="3">
        <v>0.75</v>
      </c>
      <c r="CK21" s="3">
        <v>0</v>
      </c>
      <c r="CL21" s="3">
        <v>1</v>
      </c>
      <c r="CM21" s="6">
        <v>1</v>
      </c>
      <c r="CN21" s="3">
        <v>0</v>
      </c>
      <c r="CO21" s="3">
        <f t="shared" si="4"/>
        <v>0</v>
      </c>
    </row>
    <row r="22" spans="2:93" x14ac:dyDescent="0.25">
      <c r="B22" s="4">
        <v>1</v>
      </c>
      <c r="C22" s="3">
        <v>0</v>
      </c>
      <c r="D22" s="3">
        <v>9.75</v>
      </c>
      <c r="E22" s="3" t="s">
        <v>52</v>
      </c>
      <c r="F22" s="3" t="s">
        <v>142</v>
      </c>
      <c r="G22" s="3">
        <v>20</v>
      </c>
      <c r="H22" s="3">
        <v>0.5</v>
      </c>
      <c r="I22" s="3">
        <f t="shared" si="8"/>
        <v>0.5</v>
      </c>
      <c r="N22" s="4">
        <v>1</v>
      </c>
      <c r="O22" s="3">
        <v>0</v>
      </c>
      <c r="P22" s="3">
        <v>9.75</v>
      </c>
      <c r="Q22" s="3" t="s">
        <v>52</v>
      </c>
      <c r="R22" s="3" t="s">
        <v>142</v>
      </c>
      <c r="S22" s="3">
        <v>20</v>
      </c>
      <c r="T22" s="3">
        <v>0.5</v>
      </c>
      <c r="U22" s="3">
        <f t="shared" si="9"/>
        <v>0.5</v>
      </c>
      <c r="Z22" s="4">
        <v>1</v>
      </c>
      <c r="AA22" s="3">
        <v>0</v>
      </c>
      <c r="AB22" s="3">
        <v>9.75</v>
      </c>
      <c r="AC22" s="3" t="s">
        <v>52</v>
      </c>
      <c r="AD22" s="3" t="s">
        <v>142</v>
      </c>
      <c r="AE22" s="3">
        <v>20</v>
      </c>
      <c r="AF22" s="3">
        <v>0.5</v>
      </c>
      <c r="AG22" s="3">
        <f t="shared" si="10"/>
        <v>0.5</v>
      </c>
      <c r="AL22" s="4">
        <v>1</v>
      </c>
      <c r="AM22" s="3">
        <v>0</v>
      </c>
      <c r="AN22" s="3">
        <v>9.75</v>
      </c>
      <c r="AO22" s="3" t="s">
        <v>52</v>
      </c>
      <c r="AP22" s="3" t="s">
        <v>142</v>
      </c>
      <c r="AQ22" s="3">
        <v>20</v>
      </c>
      <c r="AR22" s="3">
        <v>0.5</v>
      </c>
      <c r="AS22" s="3">
        <f t="shared" si="11"/>
        <v>0.5</v>
      </c>
      <c r="AX22" s="4">
        <v>1</v>
      </c>
      <c r="AY22" s="3">
        <v>0</v>
      </c>
      <c r="AZ22" s="3">
        <v>3</v>
      </c>
      <c r="BA22" s="3" t="s">
        <v>52</v>
      </c>
      <c r="BB22" s="3" t="s">
        <v>142</v>
      </c>
      <c r="BC22" s="3">
        <v>20</v>
      </c>
      <c r="BD22" s="3">
        <v>2</v>
      </c>
      <c r="BE22" s="3">
        <f t="shared" si="12"/>
        <v>2</v>
      </c>
      <c r="BJ22" s="4">
        <v>1</v>
      </c>
      <c r="BK22" s="3">
        <v>0</v>
      </c>
      <c r="BL22" s="3">
        <v>3</v>
      </c>
      <c r="BM22" s="3" t="s">
        <v>52</v>
      </c>
      <c r="BN22" s="3" t="s">
        <v>142</v>
      </c>
      <c r="BO22" s="3">
        <v>20</v>
      </c>
      <c r="BP22" s="3">
        <v>1</v>
      </c>
      <c r="BQ22" s="3">
        <f t="shared" si="13"/>
        <v>1</v>
      </c>
      <c r="BV22" s="4">
        <v>1</v>
      </c>
      <c r="BW22" s="3">
        <v>0</v>
      </c>
      <c r="BX22" s="3">
        <v>1.5</v>
      </c>
      <c r="BY22" s="3" t="s">
        <v>52</v>
      </c>
      <c r="BZ22" s="3" t="s">
        <v>142</v>
      </c>
      <c r="CA22" s="3">
        <v>20</v>
      </c>
      <c r="CB22" s="3">
        <v>0.5</v>
      </c>
      <c r="CC22" s="3">
        <f t="shared" si="14"/>
        <v>0.5</v>
      </c>
      <c r="CH22" s="4">
        <v>1</v>
      </c>
      <c r="CI22" s="3">
        <v>0</v>
      </c>
      <c r="CJ22" s="3">
        <v>0.75</v>
      </c>
      <c r="CK22" s="3">
        <v>0</v>
      </c>
      <c r="CL22" s="3">
        <v>1</v>
      </c>
      <c r="CM22" s="6">
        <v>1.1428571428571399</v>
      </c>
      <c r="CN22" s="3">
        <v>0</v>
      </c>
      <c r="CO22" s="3">
        <f t="shared" si="4"/>
        <v>0</v>
      </c>
    </row>
    <row r="23" spans="2:93" x14ac:dyDescent="0.25">
      <c r="B23" s="4">
        <v>1</v>
      </c>
      <c r="C23" s="3">
        <v>0</v>
      </c>
      <c r="D23" s="3">
        <v>10.75</v>
      </c>
      <c r="E23" s="3" t="s">
        <v>52</v>
      </c>
      <c r="F23" s="3" t="s">
        <v>142</v>
      </c>
      <c r="G23" s="3">
        <v>21</v>
      </c>
      <c r="H23" s="3">
        <v>0.75</v>
      </c>
      <c r="I23" s="3">
        <f t="shared" si="8"/>
        <v>0.75</v>
      </c>
      <c r="N23" s="4">
        <v>1</v>
      </c>
      <c r="O23" s="3">
        <v>0</v>
      </c>
      <c r="P23" s="3">
        <v>10.75</v>
      </c>
      <c r="Q23" s="3" t="s">
        <v>52</v>
      </c>
      <c r="R23" s="3" t="s">
        <v>142</v>
      </c>
      <c r="S23" s="3">
        <v>21</v>
      </c>
      <c r="T23" s="3">
        <v>0.75</v>
      </c>
      <c r="U23" s="3">
        <f t="shared" si="9"/>
        <v>0.75</v>
      </c>
      <c r="Z23" s="4">
        <v>1</v>
      </c>
      <c r="AA23" s="3">
        <v>0</v>
      </c>
      <c r="AB23" s="3">
        <v>10.75</v>
      </c>
      <c r="AC23" s="3" t="s">
        <v>52</v>
      </c>
      <c r="AD23" s="3" t="s">
        <v>142</v>
      </c>
      <c r="AE23" s="3">
        <v>21</v>
      </c>
      <c r="AF23" s="3">
        <v>0.75</v>
      </c>
      <c r="AG23" s="3">
        <f t="shared" si="10"/>
        <v>0.75</v>
      </c>
      <c r="AL23" s="4">
        <v>1</v>
      </c>
      <c r="AM23" s="3">
        <v>0</v>
      </c>
      <c r="AN23" s="3">
        <v>10.75</v>
      </c>
      <c r="AO23" s="3" t="s">
        <v>52</v>
      </c>
      <c r="AP23" s="3" t="s">
        <v>142</v>
      </c>
      <c r="AQ23" s="3">
        <v>21</v>
      </c>
      <c r="AR23" s="3">
        <v>0.75</v>
      </c>
      <c r="AS23" s="3">
        <f t="shared" si="11"/>
        <v>0.75</v>
      </c>
      <c r="AX23" s="4">
        <v>1</v>
      </c>
      <c r="AY23" s="3">
        <v>0</v>
      </c>
      <c r="AZ23" s="3">
        <v>3</v>
      </c>
      <c r="BA23" s="3" t="s">
        <v>52</v>
      </c>
      <c r="BB23" s="3" t="s">
        <v>142</v>
      </c>
      <c r="BC23" s="3">
        <v>21</v>
      </c>
      <c r="BD23" s="3">
        <v>3</v>
      </c>
      <c r="BE23" s="3">
        <f t="shared" si="12"/>
        <v>3</v>
      </c>
      <c r="BJ23" s="4">
        <v>1</v>
      </c>
      <c r="BK23" s="3">
        <v>0</v>
      </c>
      <c r="BL23" s="3">
        <v>3</v>
      </c>
      <c r="BM23" s="3" t="s">
        <v>52</v>
      </c>
      <c r="BN23" s="3" t="s">
        <v>142</v>
      </c>
      <c r="BO23" s="3">
        <v>21</v>
      </c>
      <c r="BP23" s="3">
        <v>0</v>
      </c>
      <c r="BQ23" s="3">
        <f t="shared" si="13"/>
        <v>0</v>
      </c>
      <c r="BV23" s="4">
        <v>1</v>
      </c>
      <c r="BW23" s="3">
        <v>0</v>
      </c>
      <c r="BX23" s="3">
        <v>1.5</v>
      </c>
      <c r="BY23" s="3" t="s">
        <v>52</v>
      </c>
      <c r="BZ23" s="3" t="s">
        <v>142</v>
      </c>
      <c r="CA23" s="3">
        <v>21</v>
      </c>
      <c r="CB23" s="3">
        <v>0</v>
      </c>
      <c r="CC23" s="3">
        <f t="shared" si="14"/>
        <v>0</v>
      </c>
      <c r="CH23" s="4">
        <v>1</v>
      </c>
      <c r="CI23" s="3">
        <v>0</v>
      </c>
      <c r="CJ23" s="3">
        <v>0.75</v>
      </c>
      <c r="CK23" s="3">
        <v>0</v>
      </c>
      <c r="CL23" s="3">
        <v>1</v>
      </c>
      <c r="CM23" s="6">
        <v>1.28571428571429</v>
      </c>
      <c r="CN23" s="3">
        <v>0</v>
      </c>
      <c r="CO23" s="3">
        <f t="shared" si="4"/>
        <v>0</v>
      </c>
    </row>
    <row r="24" spans="2:93" x14ac:dyDescent="0.25">
      <c r="B24" s="4">
        <v>1</v>
      </c>
      <c r="C24" s="3">
        <v>0</v>
      </c>
      <c r="D24" s="3">
        <v>11.75</v>
      </c>
      <c r="E24" s="3" t="s">
        <v>52</v>
      </c>
      <c r="F24" s="3" t="s">
        <v>142</v>
      </c>
      <c r="G24" s="3">
        <v>22</v>
      </c>
      <c r="H24" s="3">
        <v>0.75</v>
      </c>
      <c r="I24" s="3">
        <f t="shared" si="8"/>
        <v>0.75</v>
      </c>
      <c r="N24" s="4">
        <v>1</v>
      </c>
      <c r="O24" s="3">
        <v>0</v>
      </c>
      <c r="P24" s="3">
        <v>11.75</v>
      </c>
      <c r="Q24" s="3" t="s">
        <v>52</v>
      </c>
      <c r="R24" s="3" t="s">
        <v>142</v>
      </c>
      <c r="S24" s="3">
        <v>22</v>
      </c>
      <c r="T24" s="3">
        <v>0.75</v>
      </c>
      <c r="U24" s="3">
        <f t="shared" si="9"/>
        <v>0.75</v>
      </c>
      <c r="Z24" s="4">
        <v>1</v>
      </c>
      <c r="AA24" s="3">
        <v>0</v>
      </c>
      <c r="AB24" s="3">
        <v>11.75</v>
      </c>
      <c r="AC24" s="3" t="s">
        <v>52</v>
      </c>
      <c r="AD24" s="3" t="s">
        <v>142</v>
      </c>
      <c r="AE24" s="3">
        <v>22</v>
      </c>
      <c r="AF24" s="3">
        <v>0.75</v>
      </c>
      <c r="AG24" s="3">
        <f t="shared" si="10"/>
        <v>0.75</v>
      </c>
      <c r="AL24" s="4">
        <v>1</v>
      </c>
      <c r="AM24" s="3">
        <v>0</v>
      </c>
      <c r="AN24" s="3">
        <v>11.75</v>
      </c>
      <c r="AO24" s="3" t="s">
        <v>52</v>
      </c>
      <c r="AP24" s="3" t="s">
        <v>142</v>
      </c>
      <c r="AQ24" s="3">
        <v>22</v>
      </c>
      <c r="AR24" s="3">
        <v>0.75</v>
      </c>
      <c r="AS24" s="3">
        <f t="shared" si="11"/>
        <v>0.75</v>
      </c>
      <c r="AX24" s="4">
        <v>1</v>
      </c>
      <c r="AY24" s="3">
        <v>0</v>
      </c>
      <c r="AZ24" s="3">
        <v>3</v>
      </c>
      <c r="BA24" s="3" t="s">
        <v>52</v>
      </c>
      <c r="BB24" s="3" t="s">
        <v>142</v>
      </c>
      <c r="BC24" s="3">
        <v>22</v>
      </c>
      <c r="BD24" s="3">
        <v>3</v>
      </c>
      <c r="BE24" s="3">
        <f t="shared" si="12"/>
        <v>3</v>
      </c>
      <c r="BJ24" s="4">
        <v>1</v>
      </c>
      <c r="BK24" s="3">
        <v>0</v>
      </c>
      <c r="BL24" s="3">
        <v>3</v>
      </c>
      <c r="BM24" s="3" t="s">
        <v>52</v>
      </c>
      <c r="BN24" s="3" t="s">
        <v>142</v>
      </c>
      <c r="BO24" s="3">
        <v>22</v>
      </c>
      <c r="BP24" s="3">
        <v>0</v>
      </c>
      <c r="BQ24" s="3">
        <f t="shared" si="13"/>
        <v>0</v>
      </c>
      <c r="BV24" s="4">
        <v>1</v>
      </c>
      <c r="BW24" s="3">
        <v>0</v>
      </c>
      <c r="BX24" s="3">
        <v>1.5</v>
      </c>
      <c r="BY24" s="3" t="s">
        <v>52</v>
      </c>
      <c r="BZ24" s="3" t="s">
        <v>142</v>
      </c>
      <c r="CA24" s="3">
        <v>22</v>
      </c>
      <c r="CB24" s="3">
        <v>0</v>
      </c>
      <c r="CC24" s="3">
        <f t="shared" si="14"/>
        <v>0</v>
      </c>
      <c r="CH24" s="4">
        <v>1</v>
      </c>
      <c r="CI24" s="3">
        <v>0</v>
      </c>
      <c r="CJ24" s="3">
        <v>0.75</v>
      </c>
      <c r="CK24" s="3">
        <v>0</v>
      </c>
      <c r="CL24" s="3">
        <v>1</v>
      </c>
      <c r="CM24" s="6">
        <v>1.4285714285714299</v>
      </c>
      <c r="CN24" s="3">
        <v>0</v>
      </c>
      <c r="CO24" s="3">
        <f t="shared" si="4"/>
        <v>0</v>
      </c>
    </row>
    <row r="25" spans="2:93" x14ac:dyDescent="0.25">
      <c r="B25" s="4">
        <v>1</v>
      </c>
      <c r="C25" s="3">
        <v>0</v>
      </c>
      <c r="D25" s="3">
        <v>12.75</v>
      </c>
      <c r="E25" s="3" t="s">
        <v>52</v>
      </c>
      <c r="F25" s="3" t="s">
        <v>142</v>
      </c>
      <c r="G25" s="3">
        <v>23</v>
      </c>
      <c r="H25" s="3">
        <v>0.75</v>
      </c>
      <c r="I25" s="3">
        <f t="shared" si="8"/>
        <v>0.75</v>
      </c>
      <c r="N25" s="4">
        <v>1</v>
      </c>
      <c r="O25" s="3">
        <v>0</v>
      </c>
      <c r="P25" s="3">
        <v>12.75</v>
      </c>
      <c r="Q25" s="3" t="s">
        <v>52</v>
      </c>
      <c r="R25" s="3" t="s">
        <v>142</v>
      </c>
      <c r="S25" s="3">
        <v>23</v>
      </c>
      <c r="T25" s="3">
        <v>0.75</v>
      </c>
      <c r="U25" s="3">
        <f t="shared" si="9"/>
        <v>0.75</v>
      </c>
      <c r="Z25" s="4">
        <v>1</v>
      </c>
      <c r="AA25" s="3">
        <v>0</v>
      </c>
      <c r="AB25" s="3">
        <v>12.75</v>
      </c>
      <c r="AC25" s="3" t="s">
        <v>52</v>
      </c>
      <c r="AD25" s="3" t="s">
        <v>142</v>
      </c>
      <c r="AE25" s="3">
        <v>23</v>
      </c>
      <c r="AF25" s="3">
        <v>0.75</v>
      </c>
      <c r="AG25" s="3">
        <f t="shared" si="10"/>
        <v>0.75</v>
      </c>
      <c r="AL25" s="4">
        <v>1</v>
      </c>
      <c r="AM25" s="3">
        <v>0</v>
      </c>
      <c r="AN25" s="3">
        <v>12.75</v>
      </c>
      <c r="AO25" s="3" t="s">
        <v>52</v>
      </c>
      <c r="AP25" s="3" t="s">
        <v>142</v>
      </c>
      <c r="AQ25" s="3">
        <v>23</v>
      </c>
      <c r="AR25" s="3">
        <v>0.75</v>
      </c>
      <c r="AS25" s="3">
        <f t="shared" si="11"/>
        <v>0.75</v>
      </c>
      <c r="AX25" s="4">
        <v>1</v>
      </c>
      <c r="AY25" s="3">
        <v>0</v>
      </c>
      <c r="AZ25" s="3">
        <v>3</v>
      </c>
      <c r="BA25" s="3" t="s">
        <v>52</v>
      </c>
      <c r="BB25" s="3" t="s">
        <v>142</v>
      </c>
      <c r="BC25" s="3">
        <v>23</v>
      </c>
      <c r="BD25" s="3">
        <v>3</v>
      </c>
      <c r="BE25" s="3">
        <f t="shared" si="12"/>
        <v>3</v>
      </c>
      <c r="BJ25" s="4">
        <v>1</v>
      </c>
      <c r="BK25" s="3">
        <v>0</v>
      </c>
      <c r="BL25" s="3">
        <v>3</v>
      </c>
      <c r="BM25" s="3" t="s">
        <v>52</v>
      </c>
      <c r="BN25" s="3" t="s">
        <v>142</v>
      </c>
      <c r="BO25" s="3">
        <v>23</v>
      </c>
      <c r="BP25" s="3">
        <v>0</v>
      </c>
      <c r="BQ25" s="3">
        <f t="shared" si="13"/>
        <v>0</v>
      </c>
      <c r="BV25" s="4">
        <v>1</v>
      </c>
      <c r="BW25" s="3">
        <v>0</v>
      </c>
      <c r="BX25" s="3">
        <v>1.5</v>
      </c>
      <c r="BY25" s="3" t="s">
        <v>52</v>
      </c>
      <c r="BZ25" s="3" t="s">
        <v>142</v>
      </c>
      <c r="CA25" s="3">
        <v>23</v>
      </c>
      <c r="CB25" s="3">
        <v>0</v>
      </c>
      <c r="CC25" s="3">
        <f t="shared" si="14"/>
        <v>0</v>
      </c>
      <c r="CH25" s="4">
        <v>1</v>
      </c>
      <c r="CI25" s="3">
        <v>0</v>
      </c>
      <c r="CJ25" s="3">
        <v>0.75</v>
      </c>
      <c r="CK25" s="3">
        <v>0</v>
      </c>
      <c r="CL25" s="3">
        <v>1</v>
      </c>
      <c r="CM25" s="6">
        <v>1.5714285714285701</v>
      </c>
      <c r="CN25" s="3">
        <v>0</v>
      </c>
      <c r="CO25" s="3">
        <f t="shared" si="4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F907-20FC-904E-A1F5-39703D376F86}">
  <dimension ref="A1:ED27"/>
  <sheetViews>
    <sheetView workbookViewId="0">
      <selection activeCell="DT15" sqref="DT15:DT27"/>
    </sheetView>
  </sheetViews>
  <sheetFormatPr baseColWidth="10" defaultRowHeight="16" x14ac:dyDescent="0.2"/>
  <cols>
    <col min="1" max="1" width="18" customWidth="1"/>
    <col min="10" max="10" width="16.5" customWidth="1"/>
    <col min="19" max="19" width="17.6640625" customWidth="1"/>
    <col min="28" max="28" width="16.1640625" customWidth="1"/>
    <col min="37" max="37" width="18.6640625" customWidth="1"/>
    <col min="46" max="46" width="21.1640625" customWidth="1"/>
    <col min="73" max="73" width="17" customWidth="1"/>
    <col min="91" max="91" width="18.83203125" customWidth="1"/>
    <col min="100" max="100" width="13.83203125" customWidth="1"/>
  </cols>
  <sheetData>
    <row r="1" spans="1:134" ht="66" x14ac:dyDescent="0.25">
      <c r="A1" s="2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6</v>
      </c>
      <c r="G1" s="1" t="s">
        <v>7</v>
      </c>
      <c r="H1" s="1" t="s">
        <v>8</v>
      </c>
      <c r="J1" s="2" t="s">
        <v>0</v>
      </c>
      <c r="K1" s="1" t="s">
        <v>1</v>
      </c>
      <c r="L1" s="1" t="s">
        <v>2</v>
      </c>
      <c r="M1" s="1" t="s">
        <v>15</v>
      </c>
      <c r="N1" s="1" t="s">
        <v>3</v>
      </c>
      <c r="O1" s="1" t="s">
        <v>6</v>
      </c>
      <c r="P1" s="1" t="s">
        <v>7</v>
      </c>
      <c r="Q1" s="1" t="s">
        <v>8</v>
      </c>
      <c r="S1" s="2" t="s">
        <v>0</v>
      </c>
      <c r="T1" s="1" t="s">
        <v>1</v>
      </c>
      <c r="U1" s="1" t="s">
        <v>2</v>
      </c>
      <c r="V1" s="1" t="s">
        <v>15</v>
      </c>
      <c r="W1" s="1" t="s">
        <v>3</v>
      </c>
      <c r="X1" s="1" t="s">
        <v>6</v>
      </c>
      <c r="Y1" s="1" t="s">
        <v>7</v>
      </c>
      <c r="Z1" s="1" t="s">
        <v>8</v>
      </c>
      <c r="AB1" s="2" t="s">
        <v>0</v>
      </c>
      <c r="AC1" s="1" t="s">
        <v>1</v>
      </c>
      <c r="AD1" s="1" t="s">
        <v>2</v>
      </c>
      <c r="AE1" s="1" t="s">
        <v>15</v>
      </c>
      <c r="AF1" s="1" t="s">
        <v>3</v>
      </c>
      <c r="AG1" s="1" t="s">
        <v>6</v>
      </c>
      <c r="AH1" s="1" t="s">
        <v>7</v>
      </c>
      <c r="AI1" s="1" t="s">
        <v>8</v>
      </c>
      <c r="AK1" s="2" t="s">
        <v>0</v>
      </c>
      <c r="AL1" s="1" t="s">
        <v>1</v>
      </c>
      <c r="AM1" s="1" t="s">
        <v>2</v>
      </c>
      <c r="AN1" s="1" t="s">
        <v>15</v>
      </c>
      <c r="AO1" s="1" t="s">
        <v>3</v>
      </c>
      <c r="AP1" s="1" t="s">
        <v>6</v>
      </c>
      <c r="AQ1" s="1" t="s">
        <v>7</v>
      </c>
      <c r="AR1" s="1" t="s">
        <v>8</v>
      </c>
      <c r="AT1" s="2" t="s">
        <v>0</v>
      </c>
      <c r="AU1" s="1" t="s">
        <v>1</v>
      </c>
      <c r="AV1" s="1" t="s">
        <v>2</v>
      </c>
      <c r="AW1" s="1" t="s">
        <v>15</v>
      </c>
      <c r="AX1" s="1" t="s">
        <v>3</v>
      </c>
      <c r="AY1" s="1" t="s">
        <v>6</v>
      </c>
      <c r="AZ1" s="1" t="s">
        <v>7</v>
      </c>
      <c r="BA1" s="1" t="s">
        <v>8</v>
      </c>
      <c r="BC1" s="2" t="s">
        <v>0</v>
      </c>
      <c r="BD1" s="1" t="s">
        <v>1</v>
      </c>
      <c r="BE1" s="1" t="s">
        <v>2</v>
      </c>
      <c r="BF1" s="1" t="s">
        <v>15</v>
      </c>
      <c r="BG1" s="1" t="s">
        <v>3</v>
      </c>
      <c r="BH1" s="1" t="s">
        <v>6</v>
      </c>
      <c r="BI1" s="1" t="s">
        <v>7</v>
      </c>
      <c r="BJ1" s="1" t="s">
        <v>8</v>
      </c>
      <c r="BL1" s="2" t="s">
        <v>0</v>
      </c>
      <c r="BM1" s="1" t="s">
        <v>1</v>
      </c>
      <c r="BN1" s="1" t="s">
        <v>2</v>
      </c>
      <c r="BO1" s="1" t="s">
        <v>15</v>
      </c>
      <c r="BP1" s="1" t="s">
        <v>3</v>
      </c>
      <c r="BQ1" s="1" t="s">
        <v>6</v>
      </c>
      <c r="BR1" s="1" t="s">
        <v>7</v>
      </c>
      <c r="BS1" s="1" t="s">
        <v>8</v>
      </c>
      <c r="BU1" s="2" t="s">
        <v>0</v>
      </c>
      <c r="BV1" s="1" t="s">
        <v>1</v>
      </c>
      <c r="BW1" s="1" t="s">
        <v>2</v>
      </c>
      <c r="BX1" s="1" t="s">
        <v>15</v>
      </c>
      <c r="BY1" s="1" t="s">
        <v>3</v>
      </c>
      <c r="BZ1" s="1" t="s">
        <v>6</v>
      </c>
      <c r="CA1" s="1" t="s">
        <v>7</v>
      </c>
      <c r="CB1" s="1" t="s">
        <v>8</v>
      </c>
      <c r="CD1" s="2" t="s">
        <v>0</v>
      </c>
      <c r="CE1" s="1" t="s">
        <v>1</v>
      </c>
      <c r="CF1" s="1" t="s">
        <v>2</v>
      </c>
      <c r="CG1" s="1" t="s">
        <v>15</v>
      </c>
      <c r="CH1" s="1" t="s">
        <v>3</v>
      </c>
      <c r="CI1" s="1" t="s">
        <v>6</v>
      </c>
      <c r="CJ1" s="1" t="s">
        <v>7</v>
      </c>
      <c r="CK1" s="1" t="s">
        <v>8</v>
      </c>
      <c r="CM1" s="2" t="s">
        <v>0</v>
      </c>
      <c r="CN1" s="1" t="s">
        <v>1</v>
      </c>
      <c r="CO1" s="1" t="s">
        <v>2</v>
      </c>
      <c r="CP1" s="1" t="s">
        <v>15</v>
      </c>
      <c r="CQ1" s="1" t="s">
        <v>3</v>
      </c>
      <c r="CR1" s="1" t="s">
        <v>6</v>
      </c>
      <c r="CS1" s="1" t="s">
        <v>7</v>
      </c>
      <c r="CT1" s="1" t="s">
        <v>8</v>
      </c>
      <c r="CV1" s="2" t="s">
        <v>0</v>
      </c>
      <c r="CW1" s="1" t="s">
        <v>1</v>
      </c>
      <c r="CX1" s="1" t="s">
        <v>2</v>
      </c>
      <c r="CY1" s="1" t="s">
        <v>15</v>
      </c>
      <c r="CZ1" s="1" t="s">
        <v>3</v>
      </c>
      <c r="DA1" s="1" t="s">
        <v>6</v>
      </c>
      <c r="DB1" s="1" t="s">
        <v>7</v>
      </c>
      <c r="DC1" s="1" t="s">
        <v>8</v>
      </c>
      <c r="DE1" s="2" t="s">
        <v>0</v>
      </c>
      <c r="DF1" s="1" t="s">
        <v>1</v>
      </c>
      <c r="DG1" s="1" t="s">
        <v>2</v>
      </c>
      <c r="DH1" s="1" t="s">
        <v>15</v>
      </c>
      <c r="DI1" s="1" t="s">
        <v>3</v>
      </c>
      <c r="DJ1" s="1" t="s">
        <v>6</v>
      </c>
      <c r="DK1" s="1" t="s">
        <v>7</v>
      </c>
      <c r="DL1" s="1" t="s">
        <v>8</v>
      </c>
      <c r="DN1" s="2" t="s">
        <v>0</v>
      </c>
      <c r="DO1" s="1" t="s">
        <v>1</v>
      </c>
      <c r="DP1" s="1" t="s">
        <v>2</v>
      </c>
      <c r="DQ1" s="1" t="s">
        <v>15</v>
      </c>
      <c r="DR1" s="1" t="s">
        <v>3</v>
      </c>
      <c r="DS1" s="1" t="s">
        <v>6</v>
      </c>
      <c r="DT1" s="1" t="s">
        <v>7</v>
      </c>
      <c r="DU1" s="1" t="s">
        <v>8</v>
      </c>
      <c r="DW1" s="2" t="s">
        <v>0</v>
      </c>
      <c r="DX1" s="1" t="s">
        <v>1</v>
      </c>
      <c r="DY1" s="1" t="s">
        <v>2</v>
      </c>
      <c r="DZ1" s="1" t="s">
        <v>15</v>
      </c>
      <c r="EA1" s="1" t="s">
        <v>3</v>
      </c>
      <c r="EB1" s="1" t="s">
        <v>6</v>
      </c>
      <c r="EC1" s="1" t="s">
        <v>7</v>
      </c>
      <c r="ED1" s="1" t="s">
        <v>8</v>
      </c>
    </row>
    <row r="2" spans="1:134" ht="88" x14ac:dyDescent="0.25">
      <c r="A2" s="5" t="s">
        <v>16</v>
      </c>
      <c r="B2" s="1">
        <v>0</v>
      </c>
      <c r="C2" s="1">
        <v>10</v>
      </c>
      <c r="D2" s="1">
        <v>0</v>
      </c>
      <c r="E2" s="1">
        <v>75</v>
      </c>
      <c r="F2" s="3">
        <f>IF(D2+(E2-D2)/10*-1 &lt;0, 0, D2+(E2-D2)/10*-1)</f>
        <v>0</v>
      </c>
      <c r="G2" s="1">
        <v>0</v>
      </c>
      <c r="H2" s="3">
        <f>IF(F2&gt;E2, C2, IF(F2&lt;D2, B2, B2+(F2-D2)*C2/(E2-D2)))</f>
        <v>0</v>
      </c>
      <c r="J2" s="5" t="s">
        <v>144</v>
      </c>
      <c r="K2" s="1">
        <v>0</v>
      </c>
      <c r="L2" s="1">
        <v>10</v>
      </c>
      <c r="M2" s="1">
        <v>200</v>
      </c>
      <c r="N2" s="1">
        <v>50</v>
      </c>
      <c r="O2" s="3">
        <f>IF(M2+(N2-M2)/10*-1 &lt;0, 0, M2+(N2-M2)/10*-1)</f>
        <v>215</v>
      </c>
      <c r="P2" s="1">
        <v>0</v>
      </c>
      <c r="Q2" s="3">
        <f>IF(O2&gt;M2, K2, IF(O2&lt;N2, L2, K2+(O2-M2)*L2/(N2-M2)))</f>
        <v>0</v>
      </c>
      <c r="S2" s="5" t="s">
        <v>145</v>
      </c>
      <c r="T2" s="1">
        <v>0</v>
      </c>
      <c r="U2" s="1">
        <v>10</v>
      </c>
      <c r="V2" s="3">
        <v>0</v>
      </c>
      <c r="W2" s="3">
        <v>300</v>
      </c>
      <c r="X2" s="3">
        <f>V2+(W2-V2)/10*0</f>
        <v>0</v>
      </c>
      <c r="Y2" s="1">
        <v>0</v>
      </c>
      <c r="Z2" s="3">
        <f>IF(X2&gt;W2, U2, IF(X2&lt;V2, T2, T2+(X2-V2)*U2/(W2-V2)))</f>
        <v>0</v>
      </c>
      <c r="AB2" s="5" t="s">
        <v>146</v>
      </c>
      <c r="AC2" s="3">
        <v>0</v>
      </c>
      <c r="AD2" s="3">
        <v>10</v>
      </c>
      <c r="AE2" s="3">
        <v>0</v>
      </c>
      <c r="AF2" s="3">
        <v>200</v>
      </c>
      <c r="AG2" s="3">
        <f>AE2+(AF2-AE2)/10*0</f>
        <v>0</v>
      </c>
      <c r="AH2" s="1">
        <v>0</v>
      </c>
      <c r="AI2" s="3">
        <f>IF(AG2&gt;AF2, AD2, IF(AG2&lt;AE2, AC2, AC2+(AG2-AE2)*AD2/(AF2-AE2)))</f>
        <v>0</v>
      </c>
      <c r="AK2" s="5" t="s">
        <v>147</v>
      </c>
      <c r="AL2" s="3">
        <v>0</v>
      </c>
      <c r="AM2" s="3">
        <v>10</v>
      </c>
      <c r="AN2" s="3">
        <v>1000</v>
      </c>
      <c r="AO2" s="3">
        <v>250</v>
      </c>
      <c r="AP2" s="3">
        <f>IF(AN2+(AO2-AN2)/10*-1 &lt;0, 0, AN2+(AO2-AN2)/10*-1)</f>
        <v>1075</v>
      </c>
      <c r="AQ2" s="1">
        <v>0</v>
      </c>
      <c r="AR2" s="3">
        <f>IF(AP2&gt;AN2, AL2, IF(AP2&lt;AO2, AM2, AL2+(AP2-AN2)*AM2/(AO2-AN2)))</f>
        <v>0</v>
      </c>
      <c r="AT2" s="5" t="s">
        <v>11</v>
      </c>
      <c r="AU2" s="3">
        <v>0</v>
      </c>
      <c r="AV2" s="3">
        <v>10</v>
      </c>
      <c r="AW2" s="3">
        <v>100</v>
      </c>
      <c r="AX2" s="3">
        <v>14</v>
      </c>
      <c r="AY2" s="3">
        <f>IF(AW2+(AX2-AW2)/10*-1 &lt;0, 0, AW2+(AX2-AW2)/10*-1)</f>
        <v>108.6</v>
      </c>
      <c r="AZ2" s="1">
        <v>0</v>
      </c>
      <c r="BA2" s="3">
        <f>IF(AY2&gt;AW2, AU2, IF(AY2&lt;AX2, AV2, AU2+(AY2-AW2)*AV2/(AX2-AW2)))</f>
        <v>0</v>
      </c>
      <c r="BC2" s="5" t="s">
        <v>148</v>
      </c>
      <c r="BD2" s="3">
        <v>0</v>
      </c>
      <c r="BE2" s="3">
        <v>10</v>
      </c>
      <c r="BF2" s="3">
        <v>100</v>
      </c>
      <c r="BG2" s="3">
        <v>29</v>
      </c>
      <c r="BH2" s="3">
        <f>IF(BF2+(BG2-BF2)/10*-1 &lt;0, 0, BF2+(BG2-BF2)/10*-1)</f>
        <v>107.1</v>
      </c>
      <c r="BI2" s="1">
        <v>0</v>
      </c>
      <c r="BJ2" s="3">
        <f>IF(BH2&gt;BF2, BD2, IF(BH2&lt;BG2, BE2, BD2+(BH2-BF2)*BE2/(BG2-BF2)))</f>
        <v>0</v>
      </c>
      <c r="BL2" s="5" t="s">
        <v>149</v>
      </c>
      <c r="BM2" s="3">
        <v>0</v>
      </c>
      <c r="BN2" s="3">
        <v>10</v>
      </c>
      <c r="BO2" s="3">
        <v>120</v>
      </c>
      <c r="BP2" s="3">
        <v>13</v>
      </c>
      <c r="BQ2" s="3">
        <f>IF(BO2+(BP2-BO2)/10*-1 &lt;0, 0, BO2+(BP2-BO2)/10*-1)</f>
        <v>130.69999999999999</v>
      </c>
      <c r="BR2" s="1">
        <v>0</v>
      </c>
      <c r="BS2" s="3">
        <f>IF(BQ2&gt;BO2, BM2, IF(BQ2&lt;BP2, BN2, BM2+(BQ2-BO2)*BN2/(BP2-BO2)))</f>
        <v>0</v>
      </c>
      <c r="BU2" s="5" t="s">
        <v>150</v>
      </c>
      <c r="BV2" s="3">
        <v>0</v>
      </c>
      <c r="BW2" s="3">
        <v>10</v>
      </c>
      <c r="BX2" s="3">
        <v>0</v>
      </c>
      <c r="BY2" s="3">
        <v>28</v>
      </c>
      <c r="BZ2" s="3">
        <f>BX2+(BY2-BX2)/10*0</f>
        <v>0</v>
      </c>
      <c r="CA2" s="1">
        <v>0</v>
      </c>
      <c r="CB2" s="3">
        <f>IF(BZ2&gt;BY2, BW2, IF(BZ2&lt;BX2, BV2, BV2+(BZ2-BX2)*BW2/(BY2-BX2)))</f>
        <v>0</v>
      </c>
      <c r="CD2" s="5" t="s">
        <v>151</v>
      </c>
      <c r="CE2" s="3">
        <v>0</v>
      </c>
      <c r="CF2" s="3">
        <v>10</v>
      </c>
      <c r="CG2" s="3">
        <v>0</v>
      </c>
      <c r="CH2" s="3">
        <v>50</v>
      </c>
      <c r="CI2" s="3">
        <f>CG2+(CH2-CG2)/10*0</f>
        <v>0</v>
      </c>
      <c r="CJ2" s="1">
        <v>0</v>
      </c>
      <c r="CK2" s="3">
        <f>IF(CI2&gt;CH2, CF2, IF(CI2&lt;CG2, CE2, CE2+(CI2-CG2)*CF2/(CH2-CG2)))</f>
        <v>0</v>
      </c>
      <c r="CM2" s="5" t="s">
        <v>152</v>
      </c>
      <c r="CN2" s="3">
        <v>0</v>
      </c>
      <c r="CO2" s="3">
        <v>10</v>
      </c>
      <c r="CP2" s="3">
        <v>3.5</v>
      </c>
      <c r="CQ2" s="3">
        <v>21</v>
      </c>
      <c r="CR2" s="3">
        <f>CP2+(CQ2-CP2)/10*0</f>
        <v>3.5</v>
      </c>
      <c r="CS2" s="1">
        <v>0</v>
      </c>
      <c r="CT2" s="3">
        <f>IF(CR2&gt;CQ2, CO2, IF(CR2&lt;CP2, CN2, CN2+(CR2-CP2)*CO2/(CQ2-CP2)))</f>
        <v>0</v>
      </c>
      <c r="CV2" s="5" t="s">
        <v>153</v>
      </c>
      <c r="CW2" s="3">
        <v>0</v>
      </c>
      <c r="CX2" s="3">
        <v>10</v>
      </c>
      <c r="CY2" s="3">
        <v>10</v>
      </c>
      <c r="CZ2" s="3">
        <v>0</v>
      </c>
      <c r="DA2" s="3">
        <f>IF(CY2+(CZ2-CY2)/10*-1 &lt;0, 0, CY2+(CZ2-CY2)/10*-1)</f>
        <v>11</v>
      </c>
      <c r="DB2" s="1">
        <v>0</v>
      </c>
      <c r="DC2" s="3">
        <f>IF(DA2&gt;CY2, CW2, IF(DA2&lt;CZ2, CX2, CW2+(DA2-CY2)*CX2/(CZ2-CY2)))</f>
        <v>0</v>
      </c>
      <c r="DE2" s="5" t="s">
        <v>40</v>
      </c>
      <c r="DF2" s="3">
        <v>0</v>
      </c>
      <c r="DG2" s="3">
        <v>10</v>
      </c>
      <c r="DH2" s="3">
        <v>25</v>
      </c>
      <c r="DI2" s="3">
        <v>5</v>
      </c>
      <c r="DJ2" s="3">
        <f>IF(DH2+(DI2-DH2)/10*-1 &lt;0, 0, DH2+(DI2-DH2)/10*-1)</f>
        <v>27</v>
      </c>
      <c r="DK2" s="1">
        <v>0</v>
      </c>
      <c r="DL2" s="3">
        <f>IF(DJ2&gt;DH2, DF2, IF(DJ2&lt;DI2, DG2, DF2+(DJ2-DH2)*DG2/(DI2-DH2)))</f>
        <v>0</v>
      </c>
      <c r="DN2" s="5" t="s">
        <v>154</v>
      </c>
      <c r="DO2" s="3">
        <v>0</v>
      </c>
      <c r="DP2" s="3">
        <v>5</v>
      </c>
      <c r="DQ2" s="3">
        <v>0</v>
      </c>
      <c r="DR2" s="3">
        <v>100</v>
      </c>
      <c r="DS2" s="3">
        <f>DQ2+(DR2-DQ2)/10*0</f>
        <v>0</v>
      </c>
      <c r="DT2" s="3">
        <v>0</v>
      </c>
      <c r="DU2" s="3">
        <f>IF(DS2&gt;DR2, DP2, IF(DS2&lt;DQ2, DO2, DO2+(DS2-DQ2)*DP2/(DR2-DQ2)))</f>
        <v>0</v>
      </c>
      <c r="DW2" s="5" t="s">
        <v>155</v>
      </c>
      <c r="DX2" s="3">
        <v>0</v>
      </c>
      <c r="DY2" s="3">
        <v>5</v>
      </c>
      <c r="DZ2" s="3">
        <v>0</v>
      </c>
      <c r="EA2" s="3">
        <v>50</v>
      </c>
      <c r="EB2" s="3">
        <f>DZ2+(EA2-DZ2)/10*0</f>
        <v>0</v>
      </c>
      <c r="EC2" s="3">
        <v>0</v>
      </c>
      <c r="ED2" s="3">
        <f>IF(EB2&gt;EA2, DY2, IF(EB2&lt;DZ2, DX2, DX2+(EB2-DZ2)*DY2/(EA2-DZ2)))</f>
        <v>0</v>
      </c>
    </row>
    <row r="3" spans="1:134" ht="21" x14ac:dyDescent="0.25">
      <c r="B3" s="3">
        <v>0</v>
      </c>
      <c r="C3" s="3">
        <v>10</v>
      </c>
      <c r="D3" s="3">
        <v>0</v>
      </c>
      <c r="E3" s="3">
        <v>75</v>
      </c>
      <c r="F3" s="3">
        <f>D3+(E3-D3)/10*0</f>
        <v>0</v>
      </c>
      <c r="G3" s="3">
        <v>0</v>
      </c>
      <c r="H3" s="3">
        <f>IF(F3&gt;E3, C3, IF(F3&lt;D3, B3, B3+(F3-D3)*C3/(E3-D3)))</f>
        <v>0</v>
      </c>
      <c r="K3" s="3">
        <v>0</v>
      </c>
      <c r="L3" s="3">
        <v>10</v>
      </c>
      <c r="M3" s="3">
        <v>200</v>
      </c>
      <c r="N3" s="3">
        <v>50</v>
      </c>
      <c r="O3" s="3">
        <f>M3+(N3-M3)/10*0</f>
        <v>200</v>
      </c>
      <c r="P3" s="3">
        <v>0</v>
      </c>
      <c r="Q3" s="3">
        <f>IF(O3&gt;M3, K3, IF(O3&lt;N3, L3, K3+(O3-M3)*L3/(N3-M3)))</f>
        <v>0</v>
      </c>
      <c r="T3" s="3">
        <v>0</v>
      </c>
      <c r="U3" s="3">
        <v>10</v>
      </c>
      <c r="V3" s="3">
        <v>0</v>
      </c>
      <c r="W3" s="3">
        <v>300</v>
      </c>
      <c r="X3" s="3">
        <f>V3+(W3-V3)/10*0</f>
        <v>0</v>
      </c>
      <c r="Y3" s="3">
        <v>0</v>
      </c>
      <c r="Z3" s="3">
        <f>IF(X3&gt;W3, U3, IF(X3&lt;V3, T3, T3+(X3-V3)*U3/(W3-V3)))</f>
        <v>0</v>
      </c>
      <c r="AC3" s="3">
        <v>0</v>
      </c>
      <c r="AD3" s="3">
        <v>10</v>
      </c>
      <c r="AE3" s="3">
        <v>0</v>
      </c>
      <c r="AF3" s="3">
        <v>200</v>
      </c>
      <c r="AG3" s="3">
        <f>AE3+(AF3-AE3)/10*0</f>
        <v>0</v>
      </c>
      <c r="AH3" s="3">
        <v>0</v>
      </c>
      <c r="AI3" s="3">
        <f>IF(AG3&gt;AF3, AD3, IF(AG3&lt;AE3, AC3, AC3+(AG3-AE3)*AD3/(AF3-AE3)))</f>
        <v>0</v>
      </c>
      <c r="AK3" s="5"/>
      <c r="AL3" s="3">
        <v>0</v>
      </c>
      <c r="AM3" s="3">
        <v>10</v>
      </c>
      <c r="AN3" s="3">
        <v>1000</v>
      </c>
      <c r="AO3" s="3">
        <v>250</v>
      </c>
      <c r="AP3" s="3">
        <f>AN3+(AO3-AN3)/10*0</f>
        <v>1000</v>
      </c>
      <c r="AQ3" s="3">
        <v>0</v>
      </c>
      <c r="AR3" s="3">
        <f>IF(AP3&gt;AN3, AL3, IF(AP3&lt;AO3, AM3, AL3+(AP3-AN3)*AM3/(AO3-AN3)))</f>
        <v>0</v>
      </c>
      <c r="AT3" s="5"/>
      <c r="AU3" s="3">
        <v>0</v>
      </c>
      <c r="AV3" s="3">
        <v>10</v>
      </c>
      <c r="AW3" s="3">
        <v>100</v>
      </c>
      <c r="AX3" s="3">
        <v>14</v>
      </c>
      <c r="AY3" s="3">
        <f>AW3+(AX3-AW3)/10*0</f>
        <v>100</v>
      </c>
      <c r="AZ3" s="3">
        <v>0</v>
      </c>
      <c r="BA3" s="3">
        <f>IF(AY3&gt;AW3, AU3, IF(AY3&lt;AX3, AV3, AU3+(AY3-AW3)*AV3/(AX3-AW3)))</f>
        <v>0</v>
      </c>
      <c r="BD3" s="3">
        <v>0</v>
      </c>
      <c r="BE3" s="3">
        <v>10</v>
      </c>
      <c r="BF3" s="3">
        <v>100</v>
      </c>
      <c r="BG3" s="3">
        <v>29</v>
      </c>
      <c r="BH3" s="3">
        <f>BF3+(BG3-BF3)/10*0</f>
        <v>100</v>
      </c>
      <c r="BI3" s="3">
        <v>0</v>
      </c>
      <c r="BJ3" s="3">
        <f>IF(BH3&gt;BF3, BD3, IF(BH3&lt;BG3, BE3, BD3+(BH3-BF3)*BE3/(BG3-BF3)))</f>
        <v>0</v>
      </c>
      <c r="BM3" s="3">
        <v>0</v>
      </c>
      <c r="BN3" s="3">
        <v>10</v>
      </c>
      <c r="BO3" s="3">
        <v>120</v>
      </c>
      <c r="BP3" s="3">
        <v>13</v>
      </c>
      <c r="BQ3" s="3">
        <f>BO3+(BP3-BO3)/10*0</f>
        <v>120</v>
      </c>
      <c r="BR3" s="3">
        <v>0</v>
      </c>
      <c r="BS3" s="3">
        <f>IF(BQ3&gt;BO3, BM3, IF(BQ3&lt;BP3, BN3, BM3+(BQ3-BO3)*BN3/(BP3-BO3)))</f>
        <v>0</v>
      </c>
      <c r="BV3" s="3">
        <v>0</v>
      </c>
      <c r="BW3" s="3">
        <v>10</v>
      </c>
      <c r="BX3" s="3">
        <v>0</v>
      </c>
      <c r="BY3" s="3">
        <v>28</v>
      </c>
      <c r="BZ3" s="3">
        <f>BX3+(BY3-BX3)/10*0</f>
        <v>0</v>
      </c>
      <c r="CA3" s="3">
        <v>0</v>
      </c>
      <c r="CB3" s="3">
        <f>IF(BZ3&gt;BY3, BW3, IF(BZ3&lt;BX3, BV3, BV3+(BZ3-BX3)*BW3/(BY3-BX3)))</f>
        <v>0</v>
      </c>
      <c r="CE3" s="3">
        <v>0</v>
      </c>
      <c r="CF3" s="3">
        <v>10</v>
      </c>
      <c r="CG3" s="3">
        <v>0</v>
      </c>
      <c r="CH3" s="3">
        <v>50</v>
      </c>
      <c r="CI3" s="3">
        <f>CG3+(CH3-CG3)/10*0</f>
        <v>0</v>
      </c>
      <c r="CJ3" s="3">
        <v>0</v>
      </c>
      <c r="CK3" s="3">
        <f>IF(CI3&gt;CH3, CF3, IF(CI3&lt;CG3, CE3, CE3+(CI3-CG3)*CF3/(CH3-CG3)))</f>
        <v>0</v>
      </c>
      <c r="CN3" s="3">
        <v>0</v>
      </c>
      <c r="CO3" s="3">
        <v>10</v>
      </c>
      <c r="CP3" s="3">
        <v>3.5</v>
      </c>
      <c r="CQ3" s="3">
        <v>21</v>
      </c>
      <c r="CR3" s="3">
        <f>CP3+(CQ3-CP3)/10*0</f>
        <v>3.5</v>
      </c>
      <c r="CS3" s="3">
        <v>0</v>
      </c>
      <c r="CT3" s="3">
        <f>IF(CR3&gt;CQ3, CO3, IF(CR3&lt;CP3, CN3, CN3+(CR3-CP3)*CO3/(CQ3-CP3)))</f>
        <v>0</v>
      </c>
      <c r="CW3" s="3">
        <v>0</v>
      </c>
      <c r="CX3" s="3">
        <v>10</v>
      </c>
      <c r="CY3" s="3">
        <v>10</v>
      </c>
      <c r="CZ3" s="3">
        <v>0</v>
      </c>
      <c r="DA3" s="3">
        <f>CY3+(CZ3-CY3)/10*0</f>
        <v>10</v>
      </c>
      <c r="DB3" s="3">
        <v>0</v>
      </c>
      <c r="DC3" s="3">
        <f>IF(DA3&gt;CY3, CW3, IF(DA3&lt;CZ3, CX3, CW3+(DA3-CY3)*CX3/(CZ3-CY3)))</f>
        <v>0</v>
      </c>
      <c r="DE3" s="5"/>
      <c r="DF3" s="3">
        <v>0</v>
      </c>
      <c r="DG3" s="3">
        <v>10</v>
      </c>
      <c r="DH3" s="3">
        <v>25</v>
      </c>
      <c r="DI3" s="3">
        <v>5</v>
      </c>
      <c r="DJ3" s="3">
        <f>DH3+(DI3-DH3)/10*0</f>
        <v>25</v>
      </c>
      <c r="DK3" s="3">
        <v>0</v>
      </c>
      <c r="DL3" s="3">
        <f>IF(DJ3&gt;DH3, DF3, IF(DJ3&lt;DI3, DG3, DF3+(DJ3-DH3)*DG3/(DI3-DH3)))</f>
        <v>0</v>
      </c>
      <c r="DO3" s="3">
        <v>0</v>
      </c>
      <c r="DP3" s="3">
        <v>5</v>
      </c>
      <c r="DQ3" s="3">
        <v>0</v>
      </c>
      <c r="DR3" s="3">
        <v>100</v>
      </c>
      <c r="DS3" s="3">
        <f>DQ3+(DR3-DQ3)/10*0</f>
        <v>0</v>
      </c>
      <c r="DT3" s="3">
        <v>0</v>
      </c>
      <c r="DU3" s="3">
        <f>IF(DS3&gt;DR3, DP3, IF(DS3&lt;DQ3, DO3, DO3+(DS3-DQ3)*DP3/(DR3-DQ3)))</f>
        <v>0</v>
      </c>
      <c r="DX3" s="3">
        <v>0</v>
      </c>
      <c r="DY3" s="3">
        <v>5</v>
      </c>
      <c r="DZ3" s="3">
        <v>0</v>
      </c>
      <c r="EA3" s="3">
        <v>50</v>
      </c>
      <c r="EB3" s="3">
        <f>DZ3+(EA3-DZ3)/10*0</f>
        <v>0</v>
      </c>
      <c r="EC3" s="3">
        <v>0</v>
      </c>
      <c r="ED3" s="3">
        <f>IF(EB3&gt;EA3, DY3, IF(EB3&lt;DZ3, DX3, DX3+(EB3-DZ3)*DY3/(EA3-DZ3)))</f>
        <v>0</v>
      </c>
    </row>
    <row r="4" spans="1:134" ht="21" x14ac:dyDescent="0.25">
      <c r="A4" s="3"/>
      <c r="B4" s="3">
        <v>0</v>
      </c>
      <c r="C4" s="3">
        <v>10</v>
      </c>
      <c r="D4" s="3">
        <v>0</v>
      </c>
      <c r="E4" s="3">
        <v>75</v>
      </c>
      <c r="F4" s="3">
        <f>D4+(E4-D4)/10*1</f>
        <v>7.5</v>
      </c>
      <c r="G4" s="3">
        <v>1</v>
      </c>
      <c r="H4" s="3">
        <f t="shared" ref="H4:H14" si="0">IF(F4&gt;E4, C4, IF(F4&lt;D4, B4, B4+(F4-D4)*C4/(E4-D4)))</f>
        <v>1</v>
      </c>
      <c r="J4" s="3"/>
      <c r="K4" s="3">
        <v>0</v>
      </c>
      <c r="L4" s="3">
        <v>10</v>
      </c>
      <c r="M4" s="3">
        <v>200</v>
      </c>
      <c r="N4" s="3">
        <v>50</v>
      </c>
      <c r="O4" s="3">
        <f>M4+(N4-M4)/10*1</f>
        <v>185</v>
      </c>
      <c r="P4" s="3">
        <v>1</v>
      </c>
      <c r="Q4" s="3">
        <f t="shared" ref="Q4:Q14" si="1">IF(O4&gt;M4, K4, IF(O4&lt;N4, L4, K4+(O4-M4)*L4/(N4-M4)))</f>
        <v>1</v>
      </c>
      <c r="S4" s="3"/>
      <c r="T4" s="3">
        <v>0</v>
      </c>
      <c r="U4" s="3">
        <v>10</v>
      </c>
      <c r="V4" s="3">
        <v>0</v>
      </c>
      <c r="W4" s="3">
        <v>300</v>
      </c>
      <c r="X4" s="3">
        <f>V4+(W4-V4)/10*1</f>
        <v>30</v>
      </c>
      <c r="Y4" s="3">
        <v>1</v>
      </c>
      <c r="Z4" s="3">
        <f t="shared" ref="Z4:Z13" si="2">IF(X4&gt;W4, U4, IF(X4&lt;V4, T4, T4+(X4-V4)*U4/(W4-V4)))</f>
        <v>1</v>
      </c>
      <c r="AB4" s="3"/>
      <c r="AC4" s="3">
        <v>0</v>
      </c>
      <c r="AD4" s="3">
        <v>10</v>
      </c>
      <c r="AE4" s="3">
        <v>0</v>
      </c>
      <c r="AF4" s="3">
        <v>200</v>
      </c>
      <c r="AG4" s="3">
        <f>AE4+(AF4-AE4)/10*1</f>
        <v>20</v>
      </c>
      <c r="AH4" s="3">
        <v>1</v>
      </c>
      <c r="AI4" s="3">
        <f t="shared" ref="AI4:AI14" si="3">IF(AG4&gt;AF4, AD4, IF(AG4&lt;AE4, AC4, AC4+(AG4-AE4)*AD4/(AF4-AE4)))</f>
        <v>1</v>
      </c>
      <c r="AK4" s="3"/>
      <c r="AL4" s="3">
        <v>0</v>
      </c>
      <c r="AM4" s="3">
        <v>10</v>
      </c>
      <c r="AN4" s="3">
        <v>1000</v>
      </c>
      <c r="AO4" s="3">
        <v>250</v>
      </c>
      <c r="AP4" s="3">
        <f>AN4+(AO4-AN4)/10*1</f>
        <v>925</v>
      </c>
      <c r="AQ4" s="3">
        <v>1</v>
      </c>
      <c r="AR4" s="3">
        <f t="shared" ref="AR4:AR14" si="4">IF(AP4&gt;AN4, AL4, IF(AP4&lt;AO4, AM4, AL4+(AP4-AN4)*AM4/(AO4-AN4)))</f>
        <v>1</v>
      </c>
      <c r="AT4" s="3"/>
      <c r="AU4" s="3">
        <v>0</v>
      </c>
      <c r="AV4" s="3">
        <v>10</v>
      </c>
      <c r="AW4" s="3">
        <v>100</v>
      </c>
      <c r="AX4" s="3">
        <v>14</v>
      </c>
      <c r="AY4" s="3">
        <f>AW4+(AX4-AW4)/10*1</f>
        <v>91.4</v>
      </c>
      <c r="AZ4" s="3">
        <v>1</v>
      </c>
      <c r="BA4" s="3">
        <f t="shared" ref="BA4:BA14" si="5">IF(AY4&gt;AW4, AU4, IF(AY4&lt;AX4, AV4, AU4+(AY4-AW4)*AV4/(AX4-AW4)))</f>
        <v>0.99999999999999933</v>
      </c>
      <c r="BC4" s="3"/>
      <c r="BD4" s="3">
        <v>0</v>
      </c>
      <c r="BE4" s="3">
        <v>10</v>
      </c>
      <c r="BF4" s="3">
        <v>100</v>
      </c>
      <c r="BG4" s="3">
        <v>29</v>
      </c>
      <c r="BH4" s="3">
        <f>BF4+(BG4-BF4)/10*1</f>
        <v>92.9</v>
      </c>
      <c r="BI4" s="3">
        <v>1</v>
      </c>
      <c r="BJ4" s="3">
        <f t="shared" ref="BJ4:BJ14" si="6">IF(BH4&gt;BF4, BD4, IF(BH4&lt;BG4, BE4, BD4+(BH4-BF4)*BE4/(BG4-BF4)))</f>
        <v>0.99999999999999922</v>
      </c>
      <c r="BL4" s="3"/>
      <c r="BM4" s="3">
        <v>0</v>
      </c>
      <c r="BN4" s="3">
        <v>10</v>
      </c>
      <c r="BO4" s="3">
        <v>120</v>
      </c>
      <c r="BP4" s="3">
        <v>13</v>
      </c>
      <c r="BQ4" s="3">
        <f>BO4+(BP4-BO4)/10*1</f>
        <v>109.3</v>
      </c>
      <c r="BR4" s="3">
        <v>1</v>
      </c>
      <c r="BS4" s="3">
        <f t="shared" ref="BS4:BS14" si="7">IF(BQ4&gt;BO4, BM4, IF(BQ4&lt;BP4, BN4, BM4+(BQ4-BO4)*BN4/(BP4-BO4)))</f>
        <v>1.0000000000000002</v>
      </c>
      <c r="BU4" s="3"/>
      <c r="BV4" s="3">
        <v>0</v>
      </c>
      <c r="BW4" s="3">
        <v>10</v>
      </c>
      <c r="BX4" s="3">
        <v>0</v>
      </c>
      <c r="BY4" s="3">
        <v>28</v>
      </c>
      <c r="BZ4" s="3">
        <f>BX4+(BY4-BX4)/10*1</f>
        <v>2.8</v>
      </c>
      <c r="CA4" s="3">
        <v>1</v>
      </c>
      <c r="CB4" s="3">
        <f t="shared" ref="CB4:CB14" si="8">IF(BZ4&gt;BY4, BW4, IF(BZ4&lt;BX4, BV4, BV4+(BZ4-BX4)*BW4/(BY4-BX4)))</f>
        <v>1</v>
      </c>
      <c r="CD4" s="3"/>
      <c r="CE4" s="3">
        <v>0</v>
      </c>
      <c r="CF4" s="3">
        <v>10</v>
      </c>
      <c r="CG4" s="3">
        <v>0</v>
      </c>
      <c r="CH4" s="3">
        <v>50</v>
      </c>
      <c r="CI4" s="3">
        <f>CG4+(CH4-CG4)/10*1</f>
        <v>5</v>
      </c>
      <c r="CJ4" s="3">
        <v>1</v>
      </c>
      <c r="CK4" s="3">
        <f t="shared" ref="CK4:CK14" si="9">IF(CI4&gt;CH4, CF4, IF(CI4&lt;CG4, CE4, CE4+(CI4-CG4)*CF4/(CH4-CG4)))</f>
        <v>1</v>
      </c>
      <c r="CM4" s="3"/>
      <c r="CN4" s="3">
        <v>0</v>
      </c>
      <c r="CO4" s="3">
        <v>10</v>
      </c>
      <c r="CP4" s="3">
        <v>3.5</v>
      </c>
      <c r="CQ4" s="3">
        <v>21</v>
      </c>
      <c r="CR4" s="3">
        <f>CP4+(CQ4-CP4)/10*1</f>
        <v>5.25</v>
      </c>
      <c r="CS4" s="3">
        <v>1</v>
      </c>
      <c r="CT4" s="3">
        <f t="shared" ref="CT4:CT14" si="10">IF(CR4&gt;CQ4, CO4, IF(CR4&lt;CP4, CN4, CN4+(CR4-CP4)*CO4/(CQ4-CP4)))</f>
        <v>1</v>
      </c>
      <c r="CV4" s="3"/>
      <c r="CW4" s="3">
        <v>0</v>
      </c>
      <c r="CX4" s="3">
        <v>10</v>
      </c>
      <c r="CY4" s="3">
        <v>10</v>
      </c>
      <c r="CZ4" s="3">
        <v>0</v>
      </c>
      <c r="DA4" s="3">
        <f>CY4+(CZ4-CY4)/10*1</f>
        <v>9</v>
      </c>
      <c r="DB4" s="3">
        <v>1</v>
      </c>
      <c r="DC4" s="3">
        <f t="shared" ref="DC4:DC14" si="11">IF(DA4&gt;CY4, CW4, IF(DA4&lt;CZ4, CX4, CW4+(DA4-CY4)*CX4/(CZ4-CY4)))</f>
        <v>1</v>
      </c>
      <c r="DE4" s="3"/>
      <c r="DF4" s="3">
        <v>0</v>
      </c>
      <c r="DG4" s="3">
        <v>10</v>
      </c>
      <c r="DH4" s="3">
        <v>25</v>
      </c>
      <c r="DI4" s="3">
        <v>5</v>
      </c>
      <c r="DJ4" s="3">
        <f>DH4+(DI4-DH4)/10*1</f>
        <v>23</v>
      </c>
      <c r="DK4" s="3">
        <v>1</v>
      </c>
      <c r="DL4" s="3">
        <f t="shared" ref="DL4:DL14" si="12">IF(DJ4&gt;DH4, DF4, IF(DJ4&lt;DI4, DG4, DF4+(DJ4-DH4)*DG4/(DI4-DH4)))</f>
        <v>1</v>
      </c>
      <c r="DN4" s="3"/>
      <c r="DO4" s="3">
        <v>0</v>
      </c>
      <c r="DP4" s="3">
        <v>5</v>
      </c>
      <c r="DQ4" s="3">
        <v>0</v>
      </c>
      <c r="DR4" s="3">
        <v>100</v>
      </c>
      <c r="DS4" s="3">
        <f>DQ4+(DR4-DQ4)/10*1</f>
        <v>10</v>
      </c>
      <c r="DT4" s="3">
        <v>0.5</v>
      </c>
      <c r="DU4" s="3">
        <f t="shared" ref="DU4:DU14" si="13">IF(DS4&gt;DR4, DP4, IF(DS4&lt;DQ4, DO4, DO4+(DS4-DQ4)*DP4/(DR4-DQ4)))</f>
        <v>0.5</v>
      </c>
      <c r="DW4" s="3"/>
      <c r="DX4" s="3">
        <v>0</v>
      </c>
      <c r="DY4" s="3">
        <v>5</v>
      </c>
      <c r="DZ4" s="3">
        <v>0</v>
      </c>
      <c r="EA4" s="3">
        <v>50</v>
      </c>
      <c r="EB4" s="3">
        <f>DZ4+(EA4-DZ4)/10*1</f>
        <v>5</v>
      </c>
      <c r="EC4" s="3">
        <v>0.5</v>
      </c>
      <c r="ED4" s="3">
        <f t="shared" ref="ED4:ED14" si="14">IF(EB4&gt;EA4, DY4, IF(EB4&lt;DZ4, DX4, DX4+(EB4-DZ4)*DY4/(EA4-DZ4)))</f>
        <v>0.5</v>
      </c>
    </row>
    <row r="5" spans="1:134" ht="21" x14ac:dyDescent="0.25">
      <c r="A5" s="3"/>
      <c r="B5" s="3">
        <v>0</v>
      </c>
      <c r="C5" s="3">
        <v>10</v>
      </c>
      <c r="D5" s="3">
        <v>0</v>
      </c>
      <c r="E5" s="3">
        <v>75</v>
      </c>
      <c r="F5" s="3">
        <f>D5+(E5-D5)/10*2</f>
        <v>15</v>
      </c>
      <c r="G5" s="3">
        <v>2</v>
      </c>
      <c r="H5" s="3">
        <f t="shared" si="0"/>
        <v>2</v>
      </c>
      <c r="J5" s="3"/>
      <c r="K5" s="3">
        <v>0</v>
      </c>
      <c r="L5" s="3">
        <v>10</v>
      </c>
      <c r="M5" s="3">
        <v>200</v>
      </c>
      <c r="N5" s="3">
        <v>50</v>
      </c>
      <c r="O5" s="3">
        <f>M5+(N5-M5)/10*2</f>
        <v>170</v>
      </c>
      <c r="P5" s="3">
        <v>2</v>
      </c>
      <c r="Q5" s="3">
        <f t="shared" si="1"/>
        <v>2</v>
      </c>
      <c r="S5" s="3"/>
      <c r="T5" s="3">
        <v>0</v>
      </c>
      <c r="U5" s="3">
        <v>10</v>
      </c>
      <c r="V5" s="3">
        <v>0</v>
      </c>
      <c r="W5" s="3">
        <v>300</v>
      </c>
      <c r="X5" s="3">
        <f>V5+(W5-V5)/10*2</f>
        <v>60</v>
      </c>
      <c r="Y5" s="3">
        <v>2</v>
      </c>
      <c r="Z5" s="3">
        <f t="shared" si="2"/>
        <v>2</v>
      </c>
      <c r="AB5" s="3"/>
      <c r="AC5" s="3">
        <v>0</v>
      </c>
      <c r="AD5" s="3">
        <v>10</v>
      </c>
      <c r="AE5" s="3">
        <v>0</v>
      </c>
      <c r="AF5" s="3">
        <v>200</v>
      </c>
      <c r="AG5" s="3">
        <f>AE5+(AF5-AE5)/10*2</f>
        <v>40</v>
      </c>
      <c r="AH5" s="3">
        <v>2</v>
      </c>
      <c r="AI5" s="3">
        <f t="shared" si="3"/>
        <v>2</v>
      </c>
      <c r="AK5" s="3"/>
      <c r="AL5" s="3">
        <v>0</v>
      </c>
      <c r="AM5" s="3">
        <v>10</v>
      </c>
      <c r="AN5" s="3">
        <v>1000</v>
      </c>
      <c r="AO5" s="3">
        <v>250</v>
      </c>
      <c r="AP5" s="3">
        <f>AN5+(AO5-AN5)/10*2</f>
        <v>850</v>
      </c>
      <c r="AQ5" s="3">
        <v>2</v>
      </c>
      <c r="AR5" s="3">
        <f t="shared" si="4"/>
        <v>2</v>
      </c>
      <c r="AT5" s="3"/>
      <c r="AU5" s="3">
        <v>0</v>
      </c>
      <c r="AV5" s="3">
        <v>10</v>
      </c>
      <c r="AW5" s="3">
        <v>100</v>
      </c>
      <c r="AX5" s="3">
        <v>14</v>
      </c>
      <c r="AY5" s="3">
        <f>AW5+(AX5-AW5)/10*2</f>
        <v>82.8</v>
      </c>
      <c r="AZ5" s="3">
        <v>2</v>
      </c>
      <c r="BA5" s="3">
        <f t="shared" si="5"/>
        <v>2.0000000000000004</v>
      </c>
      <c r="BC5" s="3"/>
      <c r="BD5" s="3">
        <v>0</v>
      </c>
      <c r="BE5" s="3">
        <v>10</v>
      </c>
      <c r="BF5" s="3">
        <v>100</v>
      </c>
      <c r="BG5" s="3">
        <v>29</v>
      </c>
      <c r="BH5" s="3">
        <f>BF5+(BG5-BF5)/10*2</f>
        <v>85.8</v>
      </c>
      <c r="BI5" s="3">
        <v>2</v>
      </c>
      <c r="BJ5" s="3">
        <f t="shared" si="6"/>
        <v>2.0000000000000004</v>
      </c>
      <c r="BL5" s="3"/>
      <c r="BM5" s="3">
        <v>0</v>
      </c>
      <c r="BN5" s="3">
        <v>10</v>
      </c>
      <c r="BO5" s="3">
        <v>120</v>
      </c>
      <c r="BP5" s="3">
        <v>13</v>
      </c>
      <c r="BQ5" s="3">
        <f>BO5+(BP5-BO5)/10*2</f>
        <v>98.6</v>
      </c>
      <c r="BR5" s="3">
        <v>2</v>
      </c>
      <c r="BS5" s="3">
        <f t="shared" si="7"/>
        <v>2.0000000000000004</v>
      </c>
      <c r="BU5" s="3"/>
      <c r="BV5" s="3">
        <v>0</v>
      </c>
      <c r="BW5" s="3">
        <v>10</v>
      </c>
      <c r="BX5" s="3">
        <v>0</v>
      </c>
      <c r="BY5" s="3">
        <v>28</v>
      </c>
      <c r="BZ5" s="3">
        <f>BX5+(BY5-BX5)/10*2</f>
        <v>5.6</v>
      </c>
      <c r="CA5" s="3">
        <v>2</v>
      </c>
      <c r="CB5" s="3">
        <f t="shared" si="8"/>
        <v>2</v>
      </c>
      <c r="CD5" s="3"/>
      <c r="CE5" s="3">
        <v>0</v>
      </c>
      <c r="CF5" s="3">
        <v>10</v>
      </c>
      <c r="CG5" s="3">
        <v>0</v>
      </c>
      <c r="CH5" s="3">
        <v>50</v>
      </c>
      <c r="CI5" s="3">
        <f>CG5+(CH5-CG5)/10*2</f>
        <v>10</v>
      </c>
      <c r="CJ5" s="3">
        <v>2</v>
      </c>
      <c r="CK5" s="3">
        <f t="shared" si="9"/>
        <v>2</v>
      </c>
      <c r="CM5" s="3"/>
      <c r="CN5" s="3">
        <v>0</v>
      </c>
      <c r="CO5" s="3">
        <v>10</v>
      </c>
      <c r="CP5" s="3">
        <v>3.5</v>
      </c>
      <c r="CQ5" s="3">
        <v>21</v>
      </c>
      <c r="CR5" s="3">
        <f>CP5+(CQ5-CP5)/10*2</f>
        <v>7</v>
      </c>
      <c r="CS5" s="3">
        <v>2</v>
      </c>
      <c r="CT5" s="3">
        <f t="shared" si="10"/>
        <v>2</v>
      </c>
      <c r="CV5" s="3"/>
      <c r="CW5" s="3">
        <v>0</v>
      </c>
      <c r="CX5" s="3">
        <v>10</v>
      </c>
      <c r="CY5" s="3">
        <v>10</v>
      </c>
      <c r="CZ5" s="3">
        <v>0</v>
      </c>
      <c r="DA5" s="3">
        <f>CY5+(CZ5-CY5)/10*2</f>
        <v>8</v>
      </c>
      <c r="DB5" s="3">
        <v>2</v>
      </c>
      <c r="DC5" s="3">
        <f t="shared" si="11"/>
        <v>2</v>
      </c>
      <c r="DE5" s="3"/>
      <c r="DF5" s="3">
        <v>0</v>
      </c>
      <c r="DG5" s="3">
        <v>10</v>
      </c>
      <c r="DH5" s="3">
        <v>25</v>
      </c>
      <c r="DI5" s="3">
        <v>5</v>
      </c>
      <c r="DJ5" s="3">
        <f>DH5+(DI5-DH5)/10*2</f>
        <v>21</v>
      </c>
      <c r="DK5" s="3">
        <v>2</v>
      </c>
      <c r="DL5" s="3">
        <f t="shared" si="12"/>
        <v>2</v>
      </c>
      <c r="DN5" s="3"/>
      <c r="DO5" s="3">
        <v>0</v>
      </c>
      <c r="DP5" s="3">
        <v>5</v>
      </c>
      <c r="DQ5" s="3">
        <v>0</v>
      </c>
      <c r="DR5" s="3">
        <v>100</v>
      </c>
      <c r="DS5" s="3">
        <f>DQ5+(DR5-DQ5)/10*2</f>
        <v>20</v>
      </c>
      <c r="DT5" s="3">
        <v>1</v>
      </c>
      <c r="DU5" s="3">
        <f t="shared" si="13"/>
        <v>1</v>
      </c>
      <c r="DW5" s="3"/>
      <c r="DX5" s="3">
        <v>0</v>
      </c>
      <c r="DY5" s="3">
        <v>5</v>
      </c>
      <c r="DZ5" s="3">
        <v>0</v>
      </c>
      <c r="EA5" s="3">
        <v>50</v>
      </c>
      <c r="EB5" s="3">
        <f>DZ5+(EA5-DZ5)/10*2</f>
        <v>10</v>
      </c>
      <c r="EC5" s="3">
        <v>1</v>
      </c>
      <c r="ED5" s="3">
        <f t="shared" si="14"/>
        <v>1</v>
      </c>
    </row>
    <row r="6" spans="1:134" ht="21" x14ac:dyDescent="0.25">
      <c r="A6" s="3"/>
      <c r="B6" s="3">
        <v>0</v>
      </c>
      <c r="C6" s="3">
        <v>10</v>
      </c>
      <c r="D6" s="3">
        <v>0</v>
      </c>
      <c r="E6" s="3">
        <v>75</v>
      </c>
      <c r="F6" s="3">
        <f>D6+(E6-D6)/10*3</f>
        <v>22.5</v>
      </c>
      <c r="G6" s="3">
        <v>3</v>
      </c>
      <c r="H6" s="3">
        <f t="shared" si="0"/>
        <v>3</v>
      </c>
      <c r="J6" s="3"/>
      <c r="K6" s="3">
        <v>0</v>
      </c>
      <c r="L6" s="3">
        <v>10</v>
      </c>
      <c r="M6" s="3">
        <v>200</v>
      </c>
      <c r="N6" s="3">
        <v>50</v>
      </c>
      <c r="O6" s="3">
        <f>M6+(N6-M6)/10*3</f>
        <v>155</v>
      </c>
      <c r="P6" s="3">
        <v>3</v>
      </c>
      <c r="Q6" s="3">
        <f t="shared" si="1"/>
        <v>3</v>
      </c>
      <c r="S6" s="3"/>
      <c r="T6" s="3">
        <v>0</v>
      </c>
      <c r="U6" s="3">
        <v>10</v>
      </c>
      <c r="V6" s="3">
        <v>0</v>
      </c>
      <c r="W6" s="3">
        <v>300</v>
      </c>
      <c r="X6" s="3">
        <f>V6+(W6-V6)/10*3</f>
        <v>90</v>
      </c>
      <c r="Y6" s="3">
        <v>3</v>
      </c>
      <c r="Z6" s="3">
        <f t="shared" si="2"/>
        <v>3</v>
      </c>
      <c r="AB6" s="3"/>
      <c r="AC6" s="3">
        <v>0</v>
      </c>
      <c r="AD6" s="3">
        <v>10</v>
      </c>
      <c r="AE6" s="3">
        <v>0</v>
      </c>
      <c r="AF6" s="3">
        <v>200</v>
      </c>
      <c r="AG6" s="3">
        <f>AE6+(AF6-AE6)/10*3</f>
        <v>60</v>
      </c>
      <c r="AH6" s="3">
        <v>3</v>
      </c>
      <c r="AI6" s="3">
        <f t="shared" si="3"/>
        <v>3</v>
      </c>
      <c r="AK6" s="3"/>
      <c r="AL6" s="3">
        <v>0</v>
      </c>
      <c r="AM6" s="3">
        <v>10</v>
      </c>
      <c r="AN6" s="3">
        <v>1000</v>
      </c>
      <c r="AO6" s="3">
        <v>250</v>
      </c>
      <c r="AP6" s="3">
        <f>AN6+(AO6-AN6)/10*3</f>
        <v>775</v>
      </c>
      <c r="AQ6" s="3">
        <v>3</v>
      </c>
      <c r="AR6" s="3">
        <f t="shared" si="4"/>
        <v>3</v>
      </c>
      <c r="AT6" s="3"/>
      <c r="AU6" s="3">
        <v>0</v>
      </c>
      <c r="AV6" s="3">
        <v>10</v>
      </c>
      <c r="AW6" s="3">
        <v>100</v>
      </c>
      <c r="AX6" s="3">
        <v>14</v>
      </c>
      <c r="AY6" s="3">
        <f>AW6+(AX6-AW6)/10*3</f>
        <v>74.2</v>
      </c>
      <c r="AZ6" s="3">
        <v>3</v>
      </c>
      <c r="BA6" s="3">
        <f t="shared" si="5"/>
        <v>3</v>
      </c>
      <c r="BC6" s="3"/>
      <c r="BD6" s="3">
        <v>0</v>
      </c>
      <c r="BE6" s="3">
        <v>10</v>
      </c>
      <c r="BF6" s="3">
        <v>100</v>
      </c>
      <c r="BG6" s="3">
        <v>29</v>
      </c>
      <c r="BH6" s="3">
        <f>BF6+(BG6-BF6)/10*3</f>
        <v>78.7</v>
      </c>
      <c r="BI6" s="3">
        <v>3</v>
      </c>
      <c r="BJ6" s="3">
        <f t="shared" si="6"/>
        <v>2.9999999999999996</v>
      </c>
      <c r="BL6" s="3"/>
      <c r="BM6" s="3">
        <v>0</v>
      </c>
      <c r="BN6" s="3">
        <v>10</v>
      </c>
      <c r="BO6" s="3">
        <v>120</v>
      </c>
      <c r="BP6" s="3">
        <v>13</v>
      </c>
      <c r="BQ6" s="3">
        <f>BO6+(BP6-BO6)/10*3</f>
        <v>87.9</v>
      </c>
      <c r="BR6" s="3">
        <v>3</v>
      </c>
      <c r="BS6" s="3">
        <f t="shared" si="7"/>
        <v>2.9999999999999996</v>
      </c>
      <c r="BU6" s="3"/>
      <c r="BV6" s="3">
        <v>0</v>
      </c>
      <c r="BW6" s="3">
        <v>10</v>
      </c>
      <c r="BX6" s="3">
        <v>0</v>
      </c>
      <c r="BY6" s="3">
        <v>28</v>
      </c>
      <c r="BZ6" s="3">
        <f>BX6+(BY6-BX6)/10*3</f>
        <v>8.3999999999999986</v>
      </c>
      <c r="CA6" s="3">
        <v>3</v>
      </c>
      <c r="CB6" s="3">
        <f t="shared" si="8"/>
        <v>2.9999999999999996</v>
      </c>
      <c r="CD6" s="3"/>
      <c r="CE6" s="3">
        <v>0</v>
      </c>
      <c r="CF6" s="3">
        <v>10</v>
      </c>
      <c r="CG6" s="3">
        <v>0</v>
      </c>
      <c r="CH6" s="3">
        <v>50</v>
      </c>
      <c r="CI6" s="3">
        <f>CG6+(CH6-CG6)/10*3</f>
        <v>15</v>
      </c>
      <c r="CJ6" s="3">
        <v>3</v>
      </c>
      <c r="CK6" s="3">
        <f t="shared" si="9"/>
        <v>3</v>
      </c>
      <c r="CM6" s="3"/>
      <c r="CN6" s="3">
        <v>0</v>
      </c>
      <c r="CO6" s="3">
        <v>10</v>
      </c>
      <c r="CP6" s="3">
        <v>3.5</v>
      </c>
      <c r="CQ6" s="3">
        <v>21</v>
      </c>
      <c r="CR6" s="3">
        <f>CP6+(CQ6-CP6)/10*3</f>
        <v>8.75</v>
      </c>
      <c r="CS6" s="3">
        <v>3</v>
      </c>
      <c r="CT6" s="3">
        <f t="shared" si="10"/>
        <v>3</v>
      </c>
      <c r="CV6" s="3"/>
      <c r="CW6" s="3">
        <v>0</v>
      </c>
      <c r="CX6" s="3">
        <v>10</v>
      </c>
      <c r="CY6" s="3">
        <v>10</v>
      </c>
      <c r="CZ6" s="3">
        <v>0</v>
      </c>
      <c r="DA6" s="3">
        <f>CY6+(CZ6-CY6)/10*3</f>
        <v>7</v>
      </c>
      <c r="DB6" s="3">
        <v>3</v>
      </c>
      <c r="DC6" s="3">
        <f t="shared" si="11"/>
        <v>3</v>
      </c>
      <c r="DE6" s="3"/>
      <c r="DF6" s="3">
        <v>0</v>
      </c>
      <c r="DG6" s="3">
        <v>10</v>
      </c>
      <c r="DH6" s="3">
        <v>25</v>
      </c>
      <c r="DI6" s="3">
        <v>5</v>
      </c>
      <c r="DJ6" s="3">
        <f>DH6+(DI6-DH6)/10*3</f>
        <v>19</v>
      </c>
      <c r="DK6" s="3">
        <v>3</v>
      </c>
      <c r="DL6" s="3">
        <f t="shared" si="12"/>
        <v>3</v>
      </c>
      <c r="DN6" s="3"/>
      <c r="DO6" s="3">
        <v>0</v>
      </c>
      <c r="DP6" s="3">
        <v>5</v>
      </c>
      <c r="DQ6" s="3">
        <v>0</v>
      </c>
      <c r="DR6" s="3">
        <v>100</v>
      </c>
      <c r="DS6" s="3">
        <f>DQ6+(DR6-DQ6)/10*3</f>
        <v>30</v>
      </c>
      <c r="DT6" s="3">
        <v>1.5</v>
      </c>
      <c r="DU6" s="3">
        <f t="shared" si="13"/>
        <v>1.5</v>
      </c>
      <c r="DW6" s="3"/>
      <c r="DX6" s="3">
        <v>0</v>
      </c>
      <c r="DY6" s="3">
        <v>5</v>
      </c>
      <c r="DZ6" s="3">
        <v>0</v>
      </c>
      <c r="EA6" s="3">
        <v>50</v>
      </c>
      <c r="EB6" s="3">
        <f>DZ6+(EA6-DZ6)/10*3</f>
        <v>15</v>
      </c>
      <c r="EC6" s="3">
        <v>1.5</v>
      </c>
      <c r="ED6" s="3">
        <f t="shared" si="14"/>
        <v>1.5</v>
      </c>
    </row>
    <row r="7" spans="1:134" ht="21" x14ac:dyDescent="0.25">
      <c r="A7" s="3"/>
      <c r="B7" s="3">
        <v>0</v>
      </c>
      <c r="C7" s="3">
        <v>10</v>
      </c>
      <c r="D7" s="3">
        <v>0</v>
      </c>
      <c r="E7" s="3">
        <v>75</v>
      </c>
      <c r="F7" s="3">
        <f>D7+(E7-D7)/10*4</f>
        <v>30</v>
      </c>
      <c r="G7" s="3">
        <v>4</v>
      </c>
      <c r="H7" s="3">
        <f t="shared" si="0"/>
        <v>4</v>
      </c>
      <c r="J7" s="3"/>
      <c r="K7" s="3">
        <v>0</v>
      </c>
      <c r="L7" s="3">
        <v>10</v>
      </c>
      <c r="M7" s="3">
        <v>200</v>
      </c>
      <c r="N7" s="3">
        <v>50</v>
      </c>
      <c r="O7" s="3">
        <f>M7+(N7-M7)/10*4</f>
        <v>140</v>
      </c>
      <c r="P7" s="3">
        <v>4</v>
      </c>
      <c r="Q7" s="3">
        <f t="shared" si="1"/>
        <v>4</v>
      </c>
      <c r="S7" s="3"/>
      <c r="T7" s="3">
        <v>0</v>
      </c>
      <c r="U7" s="3">
        <v>10</v>
      </c>
      <c r="V7" s="3">
        <v>0</v>
      </c>
      <c r="W7" s="3">
        <v>300</v>
      </c>
      <c r="X7" s="3">
        <f>V7+(W7-V7)/10*4</f>
        <v>120</v>
      </c>
      <c r="Y7" s="3">
        <v>4</v>
      </c>
      <c r="Z7" s="3">
        <f t="shared" si="2"/>
        <v>4</v>
      </c>
      <c r="AB7" s="3"/>
      <c r="AC7" s="3">
        <v>0</v>
      </c>
      <c r="AD7" s="3">
        <v>10</v>
      </c>
      <c r="AE7" s="3">
        <v>0</v>
      </c>
      <c r="AF7" s="3">
        <v>200</v>
      </c>
      <c r="AG7" s="3">
        <f>AE7+(AF7-AE7)/10*4</f>
        <v>80</v>
      </c>
      <c r="AH7" s="3">
        <v>4</v>
      </c>
      <c r="AI7" s="3">
        <f t="shared" si="3"/>
        <v>4</v>
      </c>
      <c r="AK7" s="3"/>
      <c r="AL7" s="3">
        <v>0</v>
      </c>
      <c r="AM7" s="3">
        <v>10</v>
      </c>
      <c r="AN7" s="3">
        <v>1000</v>
      </c>
      <c r="AO7" s="3">
        <v>250</v>
      </c>
      <c r="AP7" s="3">
        <f>AN7+(AO7-AN7)/10*4</f>
        <v>700</v>
      </c>
      <c r="AQ7" s="3">
        <v>4</v>
      </c>
      <c r="AR7" s="3">
        <f t="shared" si="4"/>
        <v>4</v>
      </c>
      <c r="AT7" s="3"/>
      <c r="AU7" s="3">
        <v>0</v>
      </c>
      <c r="AV7" s="3">
        <v>10</v>
      </c>
      <c r="AW7" s="3">
        <v>100</v>
      </c>
      <c r="AX7" s="3">
        <v>14</v>
      </c>
      <c r="AY7" s="3">
        <f>AW7+(AX7-AW7)/10*4</f>
        <v>65.599999999999994</v>
      </c>
      <c r="AZ7" s="3">
        <v>4</v>
      </c>
      <c r="BA7" s="3">
        <f t="shared" si="5"/>
        <v>4.0000000000000009</v>
      </c>
      <c r="BC7" s="3"/>
      <c r="BD7" s="3">
        <v>0</v>
      </c>
      <c r="BE7" s="3">
        <v>10</v>
      </c>
      <c r="BF7" s="3">
        <v>100</v>
      </c>
      <c r="BG7" s="3">
        <v>29</v>
      </c>
      <c r="BH7" s="3">
        <f>BF7+(BG7-BF7)/10*4</f>
        <v>71.599999999999994</v>
      </c>
      <c r="BI7" s="3">
        <v>4</v>
      </c>
      <c r="BJ7" s="3">
        <f t="shared" si="6"/>
        <v>4.0000000000000009</v>
      </c>
      <c r="BL7" s="3"/>
      <c r="BM7" s="3">
        <v>0</v>
      </c>
      <c r="BN7" s="3">
        <v>10</v>
      </c>
      <c r="BO7" s="3">
        <v>120</v>
      </c>
      <c r="BP7" s="3">
        <v>13</v>
      </c>
      <c r="BQ7" s="3">
        <f>BO7+(BP7-BO7)/10*4</f>
        <v>77.2</v>
      </c>
      <c r="BR7" s="3">
        <v>4</v>
      </c>
      <c r="BS7" s="3">
        <f t="shared" si="7"/>
        <v>4</v>
      </c>
      <c r="BU7" s="3"/>
      <c r="BV7" s="3">
        <v>0</v>
      </c>
      <c r="BW7" s="3">
        <v>10</v>
      </c>
      <c r="BX7" s="3">
        <v>0</v>
      </c>
      <c r="BY7" s="3">
        <v>28</v>
      </c>
      <c r="BZ7" s="3">
        <f>BX7+(BY7-BX7)/10*4</f>
        <v>11.2</v>
      </c>
      <c r="CA7" s="3">
        <v>4</v>
      </c>
      <c r="CB7" s="3">
        <f t="shared" si="8"/>
        <v>4</v>
      </c>
      <c r="CD7" s="3"/>
      <c r="CE7" s="3">
        <v>0</v>
      </c>
      <c r="CF7" s="3">
        <v>10</v>
      </c>
      <c r="CG7" s="3">
        <v>0</v>
      </c>
      <c r="CH7" s="3">
        <v>50</v>
      </c>
      <c r="CI7" s="3">
        <f>CG7+(CH7-CG7)/10*4</f>
        <v>20</v>
      </c>
      <c r="CJ7" s="3">
        <v>4</v>
      </c>
      <c r="CK7" s="3">
        <f t="shared" si="9"/>
        <v>4</v>
      </c>
      <c r="CM7" s="3"/>
      <c r="CN7" s="3">
        <v>0</v>
      </c>
      <c r="CO7" s="3">
        <v>10</v>
      </c>
      <c r="CP7" s="3">
        <v>3.5</v>
      </c>
      <c r="CQ7" s="3">
        <v>21</v>
      </c>
      <c r="CR7" s="3">
        <f>CP7+(CQ7-CP7)/10*4</f>
        <v>10.5</v>
      </c>
      <c r="CS7" s="3">
        <v>4</v>
      </c>
      <c r="CT7" s="3">
        <f t="shared" si="10"/>
        <v>4</v>
      </c>
      <c r="CV7" s="3"/>
      <c r="CW7" s="3">
        <v>0</v>
      </c>
      <c r="CX7" s="3">
        <v>10</v>
      </c>
      <c r="CY7" s="3">
        <v>10</v>
      </c>
      <c r="CZ7" s="3">
        <v>0</v>
      </c>
      <c r="DA7" s="3">
        <f>CY7+(CZ7-CY7)/10*4</f>
        <v>6</v>
      </c>
      <c r="DB7" s="3">
        <v>4</v>
      </c>
      <c r="DC7" s="3">
        <f t="shared" si="11"/>
        <v>4</v>
      </c>
      <c r="DE7" s="3"/>
      <c r="DF7" s="3">
        <v>0</v>
      </c>
      <c r="DG7" s="3">
        <v>10</v>
      </c>
      <c r="DH7" s="3">
        <v>25</v>
      </c>
      <c r="DI7" s="3">
        <v>5</v>
      </c>
      <c r="DJ7" s="3">
        <f>DH7+(DI7-DH7)/10*4</f>
        <v>17</v>
      </c>
      <c r="DK7" s="3">
        <v>4</v>
      </c>
      <c r="DL7" s="3">
        <f t="shared" si="12"/>
        <v>4</v>
      </c>
      <c r="DN7" s="3"/>
      <c r="DO7" s="3">
        <v>0</v>
      </c>
      <c r="DP7" s="3">
        <v>5</v>
      </c>
      <c r="DQ7" s="3">
        <v>0</v>
      </c>
      <c r="DR7" s="3">
        <v>100</v>
      </c>
      <c r="DS7" s="3">
        <f>DQ7+(DR7-DQ7)/10*4</f>
        <v>40</v>
      </c>
      <c r="DT7" s="3">
        <v>2</v>
      </c>
      <c r="DU7" s="3">
        <f t="shared" si="13"/>
        <v>2</v>
      </c>
      <c r="DW7" s="3"/>
      <c r="DX7" s="3">
        <v>0</v>
      </c>
      <c r="DY7" s="3">
        <v>5</v>
      </c>
      <c r="DZ7" s="3">
        <v>0</v>
      </c>
      <c r="EA7" s="3">
        <v>50</v>
      </c>
      <c r="EB7" s="3">
        <f>DZ7+(EA7-DZ7)/10*4</f>
        <v>20</v>
      </c>
      <c r="EC7" s="3">
        <v>2</v>
      </c>
      <c r="ED7" s="3">
        <f t="shared" si="14"/>
        <v>2</v>
      </c>
    </row>
    <row r="8" spans="1:134" ht="21" x14ac:dyDescent="0.25">
      <c r="A8" s="3"/>
      <c r="B8" s="3">
        <v>0</v>
      </c>
      <c r="C8" s="3">
        <v>10</v>
      </c>
      <c r="D8" s="3">
        <v>0</v>
      </c>
      <c r="E8" s="3">
        <v>75</v>
      </c>
      <c r="F8" s="3">
        <f>D8+(E8-D8)/10*5</f>
        <v>37.5</v>
      </c>
      <c r="G8" s="3">
        <v>5</v>
      </c>
      <c r="H8" s="3">
        <f t="shared" si="0"/>
        <v>5</v>
      </c>
      <c r="J8" s="3"/>
      <c r="K8" s="3">
        <v>0</v>
      </c>
      <c r="L8" s="3">
        <v>10</v>
      </c>
      <c r="M8" s="3">
        <v>200</v>
      </c>
      <c r="N8" s="3">
        <v>50</v>
      </c>
      <c r="O8" s="3">
        <f>M8+(N8-M8)/10*5</f>
        <v>125</v>
      </c>
      <c r="P8" s="3">
        <v>5</v>
      </c>
      <c r="Q8" s="3">
        <f t="shared" si="1"/>
        <v>5</v>
      </c>
      <c r="S8" s="3"/>
      <c r="T8" s="3">
        <v>0</v>
      </c>
      <c r="U8" s="3">
        <v>10</v>
      </c>
      <c r="V8" s="3">
        <v>0</v>
      </c>
      <c r="W8" s="3">
        <v>300</v>
      </c>
      <c r="X8" s="3">
        <f>V8+(W8-V8)/10*5</f>
        <v>150</v>
      </c>
      <c r="Y8" s="3">
        <v>5</v>
      </c>
      <c r="Z8" s="3">
        <f t="shared" si="2"/>
        <v>5</v>
      </c>
      <c r="AB8" s="3"/>
      <c r="AC8" s="3">
        <v>0</v>
      </c>
      <c r="AD8" s="3">
        <v>10</v>
      </c>
      <c r="AE8" s="3">
        <v>0</v>
      </c>
      <c r="AF8" s="3">
        <v>200</v>
      </c>
      <c r="AG8" s="3">
        <f>AE8+(AF8-AE8)/10*5</f>
        <v>100</v>
      </c>
      <c r="AH8" s="3">
        <v>5</v>
      </c>
      <c r="AI8" s="3">
        <f t="shared" si="3"/>
        <v>5</v>
      </c>
      <c r="AK8" s="3"/>
      <c r="AL8" s="3">
        <v>0</v>
      </c>
      <c r="AM8" s="3">
        <v>10</v>
      </c>
      <c r="AN8" s="3">
        <v>1000</v>
      </c>
      <c r="AO8" s="3">
        <v>250</v>
      </c>
      <c r="AP8" s="3">
        <f>AN8+(AO8-AN8)/10*5</f>
        <v>625</v>
      </c>
      <c r="AQ8" s="3">
        <v>5</v>
      </c>
      <c r="AR8" s="3">
        <f t="shared" si="4"/>
        <v>5</v>
      </c>
      <c r="AT8" s="3"/>
      <c r="AU8" s="3">
        <v>0</v>
      </c>
      <c r="AV8" s="3">
        <v>10</v>
      </c>
      <c r="AW8" s="3">
        <v>100</v>
      </c>
      <c r="AX8" s="3">
        <v>14</v>
      </c>
      <c r="AY8" s="3">
        <f>AW8+(AX8-AW8)/10*5</f>
        <v>57</v>
      </c>
      <c r="AZ8" s="3">
        <v>5</v>
      </c>
      <c r="BA8" s="3">
        <f t="shared" si="5"/>
        <v>5</v>
      </c>
      <c r="BC8" s="3"/>
      <c r="BD8" s="3">
        <v>0</v>
      </c>
      <c r="BE8" s="3">
        <v>10</v>
      </c>
      <c r="BF8" s="3">
        <v>100</v>
      </c>
      <c r="BG8" s="3">
        <v>29</v>
      </c>
      <c r="BH8" s="3">
        <f>BF8+(BG8-BF8)/10*5</f>
        <v>64.5</v>
      </c>
      <c r="BI8" s="3">
        <v>5</v>
      </c>
      <c r="BJ8" s="3">
        <f t="shared" si="6"/>
        <v>5</v>
      </c>
      <c r="BL8" s="3"/>
      <c r="BM8" s="3">
        <v>0</v>
      </c>
      <c r="BN8" s="3">
        <v>10</v>
      </c>
      <c r="BO8" s="3">
        <v>120</v>
      </c>
      <c r="BP8" s="3">
        <v>13</v>
      </c>
      <c r="BQ8" s="3">
        <f>BO8+(BP8-BO8)/10*5</f>
        <v>66.5</v>
      </c>
      <c r="BR8" s="3">
        <v>5</v>
      </c>
      <c r="BS8" s="3">
        <f t="shared" si="7"/>
        <v>5</v>
      </c>
      <c r="BU8" s="3"/>
      <c r="BV8" s="3">
        <v>0</v>
      </c>
      <c r="BW8" s="3">
        <v>10</v>
      </c>
      <c r="BX8" s="3">
        <v>0</v>
      </c>
      <c r="BY8" s="3">
        <v>28</v>
      </c>
      <c r="BZ8" s="3">
        <f>BX8+(BY8-BX8)/10*5</f>
        <v>14</v>
      </c>
      <c r="CA8" s="3">
        <v>5</v>
      </c>
      <c r="CB8" s="3">
        <f t="shared" si="8"/>
        <v>5</v>
      </c>
      <c r="CD8" s="3"/>
      <c r="CE8" s="3">
        <v>0</v>
      </c>
      <c r="CF8" s="3">
        <v>10</v>
      </c>
      <c r="CG8" s="3">
        <v>0</v>
      </c>
      <c r="CH8" s="3">
        <v>50</v>
      </c>
      <c r="CI8" s="3">
        <f>CG8+(CH8-CG8)/10*5</f>
        <v>25</v>
      </c>
      <c r="CJ8" s="3">
        <v>5</v>
      </c>
      <c r="CK8" s="3">
        <f t="shared" si="9"/>
        <v>5</v>
      </c>
      <c r="CM8" s="3"/>
      <c r="CN8" s="3">
        <v>0</v>
      </c>
      <c r="CO8" s="3">
        <v>10</v>
      </c>
      <c r="CP8" s="3">
        <v>3.5</v>
      </c>
      <c r="CQ8" s="3">
        <v>21</v>
      </c>
      <c r="CR8" s="3">
        <f>CP8+(CQ8-CP8)/10*5</f>
        <v>12.25</v>
      </c>
      <c r="CS8" s="3">
        <v>5</v>
      </c>
      <c r="CT8" s="3">
        <f t="shared" si="10"/>
        <v>5</v>
      </c>
      <c r="CV8" s="3"/>
      <c r="CW8" s="3">
        <v>0</v>
      </c>
      <c r="CX8" s="3">
        <v>10</v>
      </c>
      <c r="CY8" s="3">
        <v>10</v>
      </c>
      <c r="CZ8" s="3">
        <v>0</v>
      </c>
      <c r="DA8" s="3">
        <f>CY8+(CZ8-CY8)/10*5</f>
        <v>5</v>
      </c>
      <c r="DB8" s="3">
        <v>5</v>
      </c>
      <c r="DC8" s="3">
        <f t="shared" si="11"/>
        <v>5</v>
      </c>
      <c r="DE8" s="3"/>
      <c r="DF8" s="3">
        <v>0</v>
      </c>
      <c r="DG8" s="3">
        <v>10</v>
      </c>
      <c r="DH8" s="3">
        <v>25</v>
      </c>
      <c r="DI8" s="3">
        <v>5</v>
      </c>
      <c r="DJ8" s="3">
        <f>DH8+(DI8-DH8)/10*5</f>
        <v>15</v>
      </c>
      <c r="DK8" s="3">
        <v>5</v>
      </c>
      <c r="DL8" s="3">
        <f t="shared" si="12"/>
        <v>5</v>
      </c>
      <c r="DN8" s="3"/>
      <c r="DO8" s="3">
        <v>0</v>
      </c>
      <c r="DP8" s="3">
        <v>5</v>
      </c>
      <c r="DQ8" s="3">
        <v>0</v>
      </c>
      <c r="DR8" s="3">
        <v>100</v>
      </c>
      <c r="DS8" s="3">
        <f>DQ8+(DR8-DQ8)/10*5</f>
        <v>50</v>
      </c>
      <c r="DT8" s="3">
        <v>2.5</v>
      </c>
      <c r="DU8" s="3">
        <f t="shared" si="13"/>
        <v>2.5</v>
      </c>
      <c r="DW8" s="3"/>
      <c r="DX8" s="3">
        <v>0</v>
      </c>
      <c r="DY8" s="3">
        <v>5</v>
      </c>
      <c r="DZ8" s="3">
        <v>0</v>
      </c>
      <c r="EA8" s="3">
        <v>50</v>
      </c>
      <c r="EB8" s="3">
        <f>DZ8+(EA8-DZ8)/10*5</f>
        <v>25</v>
      </c>
      <c r="EC8" s="3">
        <v>2.5</v>
      </c>
      <c r="ED8" s="3">
        <f t="shared" si="14"/>
        <v>2.5</v>
      </c>
    </row>
    <row r="9" spans="1:134" ht="21" x14ac:dyDescent="0.25">
      <c r="A9" s="3"/>
      <c r="B9" s="3">
        <v>0</v>
      </c>
      <c r="C9" s="3">
        <v>10</v>
      </c>
      <c r="D9" s="3">
        <v>0</v>
      </c>
      <c r="E9" s="3">
        <v>75</v>
      </c>
      <c r="F9" s="3">
        <f>D9+(E9-D9)/10*6</f>
        <v>45</v>
      </c>
      <c r="G9" s="3">
        <v>6</v>
      </c>
      <c r="H9" s="3">
        <f t="shared" si="0"/>
        <v>6</v>
      </c>
      <c r="J9" s="3"/>
      <c r="K9" s="3">
        <v>0</v>
      </c>
      <c r="L9" s="3">
        <v>10</v>
      </c>
      <c r="M9" s="3">
        <v>200</v>
      </c>
      <c r="N9" s="3">
        <v>50</v>
      </c>
      <c r="O9" s="3">
        <f>M9+(N9-M9)/10*6</f>
        <v>110</v>
      </c>
      <c r="P9" s="3">
        <v>6</v>
      </c>
      <c r="Q9" s="3">
        <f t="shared" si="1"/>
        <v>6</v>
      </c>
      <c r="S9" s="3"/>
      <c r="T9" s="3">
        <v>0</v>
      </c>
      <c r="U9" s="3">
        <v>10</v>
      </c>
      <c r="V9" s="3">
        <v>0</v>
      </c>
      <c r="W9" s="3">
        <v>300</v>
      </c>
      <c r="X9" s="3">
        <f>V9+(W9-V9)/10*6</f>
        <v>180</v>
      </c>
      <c r="Y9" s="3">
        <v>6</v>
      </c>
      <c r="Z9" s="3">
        <f t="shared" si="2"/>
        <v>6</v>
      </c>
      <c r="AB9" s="3"/>
      <c r="AC9" s="3">
        <v>0</v>
      </c>
      <c r="AD9" s="3">
        <v>10</v>
      </c>
      <c r="AE9" s="3">
        <v>0</v>
      </c>
      <c r="AF9" s="3">
        <v>200</v>
      </c>
      <c r="AG9" s="3">
        <f>AE9+(AF9-AE9)/10*6</f>
        <v>120</v>
      </c>
      <c r="AH9" s="3">
        <v>6</v>
      </c>
      <c r="AI9" s="3">
        <f t="shared" si="3"/>
        <v>6</v>
      </c>
      <c r="AK9" s="3"/>
      <c r="AL9" s="3">
        <v>0</v>
      </c>
      <c r="AM9" s="3">
        <v>10</v>
      </c>
      <c r="AN9" s="3">
        <v>1000</v>
      </c>
      <c r="AO9" s="3">
        <v>250</v>
      </c>
      <c r="AP9" s="3">
        <f>AN9+(AO9-AN9)/10*6</f>
        <v>550</v>
      </c>
      <c r="AQ9" s="3">
        <v>6</v>
      </c>
      <c r="AR9" s="3">
        <f t="shared" si="4"/>
        <v>6</v>
      </c>
      <c r="AT9" s="3"/>
      <c r="AU9" s="3">
        <v>0</v>
      </c>
      <c r="AV9" s="3">
        <v>10</v>
      </c>
      <c r="AW9" s="3">
        <v>100</v>
      </c>
      <c r="AX9" s="3">
        <v>14</v>
      </c>
      <c r="AY9" s="3">
        <f>AW9+(AX9-AW9)/10*6</f>
        <v>48.400000000000006</v>
      </c>
      <c r="AZ9" s="3">
        <v>6</v>
      </c>
      <c r="BA9" s="3">
        <f t="shared" si="5"/>
        <v>6</v>
      </c>
      <c r="BC9" s="3"/>
      <c r="BD9" s="3">
        <v>0</v>
      </c>
      <c r="BE9" s="3">
        <v>10</v>
      </c>
      <c r="BF9" s="3">
        <v>100</v>
      </c>
      <c r="BG9" s="3">
        <v>29</v>
      </c>
      <c r="BH9" s="3">
        <f>BF9+(BG9-BF9)/10*6</f>
        <v>57.400000000000006</v>
      </c>
      <c r="BI9" s="3">
        <v>6</v>
      </c>
      <c r="BJ9" s="3">
        <f t="shared" si="6"/>
        <v>5.9999999999999991</v>
      </c>
      <c r="BL9" s="3"/>
      <c r="BM9" s="3">
        <v>0</v>
      </c>
      <c r="BN9" s="3">
        <v>10</v>
      </c>
      <c r="BO9" s="3">
        <v>120</v>
      </c>
      <c r="BP9" s="3">
        <v>13</v>
      </c>
      <c r="BQ9" s="3">
        <f>BO9+(BP9-BO9)/10*6</f>
        <v>55.800000000000011</v>
      </c>
      <c r="BR9" s="3">
        <v>6</v>
      </c>
      <c r="BS9" s="3">
        <f t="shared" si="7"/>
        <v>5.9999999999999991</v>
      </c>
      <c r="BU9" s="3"/>
      <c r="BV9" s="3">
        <v>0</v>
      </c>
      <c r="BW9" s="3">
        <v>10</v>
      </c>
      <c r="BX9" s="3">
        <v>0</v>
      </c>
      <c r="BY9" s="3">
        <v>28</v>
      </c>
      <c r="BZ9" s="3">
        <f>BX9+(BY9-BX9)/10*6</f>
        <v>16.799999999999997</v>
      </c>
      <c r="CA9" s="3">
        <v>6</v>
      </c>
      <c r="CB9" s="3">
        <f t="shared" si="8"/>
        <v>5.9999999999999991</v>
      </c>
      <c r="CD9" s="3"/>
      <c r="CE9" s="3">
        <v>0</v>
      </c>
      <c r="CF9" s="3">
        <v>10</v>
      </c>
      <c r="CG9" s="3">
        <v>0</v>
      </c>
      <c r="CH9" s="3">
        <v>50</v>
      </c>
      <c r="CI9" s="3">
        <f>CG9+(CH9-CG9)/10*6</f>
        <v>30</v>
      </c>
      <c r="CJ9" s="3">
        <v>6</v>
      </c>
      <c r="CK9" s="3">
        <f t="shared" si="9"/>
        <v>6</v>
      </c>
      <c r="CM9" s="3"/>
      <c r="CN9" s="3">
        <v>0</v>
      </c>
      <c r="CO9" s="3">
        <v>10</v>
      </c>
      <c r="CP9" s="3">
        <v>3.5</v>
      </c>
      <c r="CQ9" s="3">
        <v>21</v>
      </c>
      <c r="CR9" s="3">
        <f>CP9+(CQ9-CP9)/10*6</f>
        <v>14</v>
      </c>
      <c r="CS9" s="3">
        <v>6</v>
      </c>
      <c r="CT9" s="3">
        <f t="shared" si="10"/>
        <v>6</v>
      </c>
      <c r="CV9" s="3"/>
      <c r="CW9" s="3">
        <v>0</v>
      </c>
      <c r="CX9" s="3">
        <v>10</v>
      </c>
      <c r="CY9" s="3">
        <v>10</v>
      </c>
      <c r="CZ9" s="3">
        <v>0</v>
      </c>
      <c r="DA9" s="3">
        <f>CY9+(CZ9-CY9)/10*6</f>
        <v>4</v>
      </c>
      <c r="DB9" s="3">
        <v>6</v>
      </c>
      <c r="DC9" s="3">
        <f t="shared" si="11"/>
        <v>6</v>
      </c>
      <c r="DE9" s="3"/>
      <c r="DF9" s="3">
        <v>0</v>
      </c>
      <c r="DG9" s="3">
        <v>10</v>
      </c>
      <c r="DH9" s="3">
        <v>25</v>
      </c>
      <c r="DI9" s="3">
        <v>5</v>
      </c>
      <c r="DJ9" s="3">
        <f>DH9+(DI9-DH9)/10*6</f>
        <v>13</v>
      </c>
      <c r="DK9" s="3">
        <v>6</v>
      </c>
      <c r="DL9" s="3">
        <f t="shared" si="12"/>
        <v>6</v>
      </c>
      <c r="DN9" s="3"/>
      <c r="DO9" s="3">
        <v>0</v>
      </c>
      <c r="DP9" s="3">
        <v>5</v>
      </c>
      <c r="DQ9" s="3">
        <v>0</v>
      </c>
      <c r="DR9" s="3">
        <v>100</v>
      </c>
      <c r="DS9" s="3">
        <f>DQ9+(DR9-DQ9)/10*6</f>
        <v>60</v>
      </c>
      <c r="DT9" s="3">
        <v>3</v>
      </c>
      <c r="DU9" s="3">
        <f t="shared" si="13"/>
        <v>3</v>
      </c>
      <c r="DW9" s="3"/>
      <c r="DX9" s="3">
        <v>0</v>
      </c>
      <c r="DY9" s="3">
        <v>5</v>
      </c>
      <c r="DZ9" s="3">
        <v>0</v>
      </c>
      <c r="EA9" s="3">
        <v>50</v>
      </c>
      <c r="EB9" s="3">
        <f>DZ9+(EA9-DZ9)/10*6</f>
        <v>30</v>
      </c>
      <c r="EC9" s="3">
        <v>3</v>
      </c>
      <c r="ED9" s="3">
        <f t="shared" si="14"/>
        <v>3</v>
      </c>
    </row>
    <row r="10" spans="1:134" ht="21" x14ac:dyDescent="0.25">
      <c r="A10" s="3"/>
      <c r="B10" s="3">
        <v>0</v>
      </c>
      <c r="C10" s="3">
        <v>10</v>
      </c>
      <c r="D10" s="3">
        <v>0</v>
      </c>
      <c r="E10" s="3">
        <v>75</v>
      </c>
      <c r="F10" s="3">
        <f>D10+(E10-D10)/10*7</f>
        <v>52.5</v>
      </c>
      <c r="G10" s="3">
        <v>7</v>
      </c>
      <c r="H10" s="3">
        <f t="shared" si="0"/>
        <v>7</v>
      </c>
      <c r="J10" s="3"/>
      <c r="K10" s="3">
        <v>0</v>
      </c>
      <c r="L10" s="3">
        <v>10</v>
      </c>
      <c r="M10" s="3">
        <v>200</v>
      </c>
      <c r="N10" s="3">
        <v>50</v>
      </c>
      <c r="O10" s="3">
        <f>M10+(N10-M10)/10*7</f>
        <v>95</v>
      </c>
      <c r="P10" s="3">
        <v>7</v>
      </c>
      <c r="Q10" s="3">
        <f t="shared" si="1"/>
        <v>7</v>
      </c>
      <c r="S10" s="3"/>
      <c r="T10" s="3">
        <v>0</v>
      </c>
      <c r="U10" s="3">
        <v>10</v>
      </c>
      <c r="V10" s="3">
        <v>0</v>
      </c>
      <c r="W10" s="3">
        <v>300</v>
      </c>
      <c r="X10" s="3">
        <f>V10+(W10-V10)/10*7</f>
        <v>210</v>
      </c>
      <c r="Y10" s="3">
        <v>7</v>
      </c>
      <c r="Z10" s="3">
        <f t="shared" si="2"/>
        <v>7</v>
      </c>
      <c r="AB10" s="3"/>
      <c r="AC10" s="3">
        <v>0</v>
      </c>
      <c r="AD10" s="3">
        <v>10</v>
      </c>
      <c r="AE10" s="3">
        <v>0</v>
      </c>
      <c r="AF10" s="3">
        <v>200</v>
      </c>
      <c r="AG10" s="3">
        <f>AE10+(AF10-AE10)/10*7</f>
        <v>140</v>
      </c>
      <c r="AH10" s="3">
        <v>7</v>
      </c>
      <c r="AI10" s="3">
        <f t="shared" si="3"/>
        <v>7</v>
      </c>
      <c r="AK10" s="3"/>
      <c r="AL10" s="3">
        <v>0</v>
      </c>
      <c r="AM10" s="3">
        <v>10</v>
      </c>
      <c r="AN10" s="3">
        <v>1000</v>
      </c>
      <c r="AO10" s="3">
        <v>250</v>
      </c>
      <c r="AP10" s="3">
        <f>AN10+(AO10-AN10)/10*7</f>
        <v>475</v>
      </c>
      <c r="AQ10" s="3">
        <v>7</v>
      </c>
      <c r="AR10" s="3">
        <f t="shared" si="4"/>
        <v>7</v>
      </c>
      <c r="AT10" s="3"/>
      <c r="AU10" s="3">
        <v>0</v>
      </c>
      <c r="AV10" s="3">
        <v>10</v>
      </c>
      <c r="AW10" s="3">
        <v>100</v>
      </c>
      <c r="AX10" s="3">
        <v>14</v>
      </c>
      <c r="AY10" s="3">
        <f>AW10+(AX10-AW10)/10*7</f>
        <v>39.800000000000004</v>
      </c>
      <c r="AZ10" s="3">
        <v>7</v>
      </c>
      <c r="BA10" s="3">
        <f t="shared" si="5"/>
        <v>7</v>
      </c>
      <c r="BC10" s="3"/>
      <c r="BD10" s="3">
        <v>0</v>
      </c>
      <c r="BE10" s="3">
        <v>10</v>
      </c>
      <c r="BF10" s="3">
        <v>100</v>
      </c>
      <c r="BG10" s="3">
        <v>29</v>
      </c>
      <c r="BH10" s="3">
        <f>BF10+(BG10-BF10)/10*7</f>
        <v>50.300000000000004</v>
      </c>
      <c r="BI10" s="3">
        <v>7</v>
      </c>
      <c r="BJ10" s="3">
        <f t="shared" si="6"/>
        <v>6.9999999999999991</v>
      </c>
      <c r="BL10" s="3"/>
      <c r="BM10" s="3">
        <v>0</v>
      </c>
      <c r="BN10" s="3">
        <v>10</v>
      </c>
      <c r="BO10" s="3">
        <v>120</v>
      </c>
      <c r="BP10" s="3">
        <v>13</v>
      </c>
      <c r="BQ10" s="3">
        <f>BO10+(BP10-BO10)/10*7</f>
        <v>45.100000000000009</v>
      </c>
      <c r="BR10" s="3">
        <v>7</v>
      </c>
      <c r="BS10" s="3">
        <f t="shared" si="7"/>
        <v>6.9999999999999991</v>
      </c>
      <c r="BU10" s="3"/>
      <c r="BV10" s="3">
        <v>0</v>
      </c>
      <c r="BW10" s="3">
        <v>10</v>
      </c>
      <c r="BX10" s="3">
        <v>0</v>
      </c>
      <c r="BY10" s="3">
        <v>28</v>
      </c>
      <c r="BZ10" s="3">
        <f>BX10+(BY10-BX10)/10*7</f>
        <v>19.599999999999998</v>
      </c>
      <c r="CA10" s="3">
        <v>7</v>
      </c>
      <c r="CB10" s="3">
        <f t="shared" si="8"/>
        <v>6.9999999999999991</v>
      </c>
      <c r="CD10" s="3"/>
      <c r="CE10" s="3">
        <v>0</v>
      </c>
      <c r="CF10" s="3">
        <v>10</v>
      </c>
      <c r="CG10" s="3">
        <v>0</v>
      </c>
      <c r="CH10" s="3">
        <v>50</v>
      </c>
      <c r="CI10" s="3">
        <f>CG10+(CH10-CG10)/10*7</f>
        <v>35</v>
      </c>
      <c r="CJ10" s="3">
        <v>7</v>
      </c>
      <c r="CK10" s="3">
        <f t="shared" si="9"/>
        <v>7</v>
      </c>
      <c r="CM10" s="3"/>
      <c r="CN10" s="3">
        <v>0</v>
      </c>
      <c r="CO10" s="3">
        <v>10</v>
      </c>
      <c r="CP10" s="3">
        <v>3.5</v>
      </c>
      <c r="CQ10" s="3">
        <v>21</v>
      </c>
      <c r="CR10" s="3">
        <f>CP10+(CQ10-CP10)/10*7</f>
        <v>15.75</v>
      </c>
      <c r="CS10" s="3">
        <v>7</v>
      </c>
      <c r="CT10" s="3">
        <f t="shared" si="10"/>
        <v>7</v>
      </c>
      <c r="CV10" s="3"/>
      <c r="CW10" s="3">
        <v>0</v>
      </c>
      <c r="CX10" s="3">
        <v>10</v>
      </c>
      <c r="CY10" s="3">
        <v>10</v>
      </c>
      <c r="CZ10" s="3">
        <v>0</v>
      </c>
      <c r="DA10" s="3">
        <f>CY10+(CZ10-CY10)/10*7</f>
        <v>3</v>
      </c>
      <c r="DB10" s="3">
        <v>7</v>
      </c>
      <c r="DC10" s="3">
        <f t="shared" si="11"/>
        <v>7</v>
      </c>
      <c r="DE10" s="3"/>
      <c r="DF10" s="3">
        <v>0</v>
      </c>
      <c r="DG10" s="3">
        <v>10</v>
      </c>
      <c r="DH10" s="3">
        <v>25</v>
      </c>
      <c r="DI10" s="3">
        <v>5</v>
      </c>
      <c r="DJ10" s="3">
        <f>DH10+(DI10-DH10)/10*7</f>
        <v>11</v>
      </c>
      <c r="DK10" s="3">
        <v>7</v>
      </c>
      <c r="DL10" s="3">
        <f t="shared" si="12"/>
        <v>7</v>
      </c>
      <c r="DN10" s="3"/>
      <c r="DO10" s="3">
        <v>0</v>
      </c>
      <c r="DP10" s="3">
        <v>5</v>
      </c>
      <c r="DQ10" s="3">
        <v>0</v>
      </c>
      <c r="DR10" s="3">
        <v>100</v>
      </c>
      <c r="DS10" s="3">
        <f>DQ10+(DR10-DQ10)/10*7</f>
        <v>70</v>
      </c>
      <c r="DT10" s="3">
        <v>3.5</v>
      </c>
      <c r="DU10" s="3">
        <f t="shared" si="13"/>
        <v>3.5</v>
      </c>
      <c r="DW10" s="3"/>
      <c r="DX10" s="3">
        <v>0</v>
      </c>
      <c r="DY10" s="3">
        <v>5</v>
      </c>
      <c r="DZ10" s="3">
        <v>0</v>
      </c>
      <c r="EA10" s="3">
        <v>50</v>
      </c>
      <c r="EB10" s="3">
        <f>DZ10+(EA10-DZ10)/10*7</f>
        <v>35</v>
      </c>
      <c r="EC10" s="3">
        <v>3.5</v>
      </c>
      <c r="ED10" s="3">
        <f t="shared" si="14"/>
        <v>3.5</v>
      </c>
    </row>
    <row r="11" spans="1:134" ht="21" x14ac:dyDescent="0.25">
      <c r="A11" s="3"/>
      <c r="B11" s="3">
        <v>0</v>
      </c>
      <c r="C11" s="3">
        <v>10</v>
      </c>
      <c r="D11" s="3">
        <v>0</v>
      </c>
      <c r="E11" s="3">
        <v>75</v>
      </c>
      <c r="F11" s="3">
        <f>D11+(E11-D11)/10*8</f>
        <v>60</v>
      </c>
      <c r="G11" s="3">
        <v>8</v>
      </c>
      <c r="H11" s="3">
        <f t="shared" si="0"/>
        <v>8</v>
      </c>
      <c r="J11" s="3"/>
      <c r="K11" s="3">
        <v>0</v>
      </c>
      <c r="L11" s="3">
        <v>10</v>
      </c>
      <c r="M11" s="3">
        <v>200</v>
      </c>
      <c r="N11" s="3">
        <v>50</v>
      </c>
      <c r="O11" s="3">
        <f>M11+(N11-M11)/10*8</f>
        <v>80</v>
      </c>
      <c r="P11" s="3">
        <v>8</v>
      </c>
      <c r="Q11" s="3">
        <f t="shared" si="1"/>
        <v>8</v>
      </c>
      <c r="S11" s="3"/>
      <c r="T11" s="3">
        <v>0</v>
      </c>
      <c r="U11" s="3">
        <v>10</v>
      </c>
      <c r="V11" s="3">
        <v>0</v>
      </c>
      <c r="W11" s="3">
        <v>300</v>
      </c>
      <c r="X11" s="3">
        <f>V11+(W11-V11)/10*8</f>
        <v>240</v>
      </c>
      <c r="Y11" s="3">
        <v>8</v>
      </c>
      <c r="Z11" s="3">
        <f t="shared" si="2"/>
        <v>8</v>
      </c>
      <c r="AB11" s="3"/>
      <c r="AC11" s="3">
        <v>0</v>
      </c>
      <c r="AD11" s="3">
        <v>10</v>
      </c>
      <c r="AE11" s="3">
        <v>0</v>
      </c>
      <c r="AF11" s="3">
        <v>200</v>
      </c>
      <c r="AG11" s="3">
        <f>AE11+(AF11-AE11)/10*8</f>
        <v>160</v>
      </c>
      <c r="AH11" s="3">
        <v>8</v>
      </c>
      <c r="AI11" s="3">
        <f t="shared" si="3"/>
        <v>8</v>
      </c>
      <c r="AK11" s="3"/>
      <c r="AL11" s="3">
        <v>0</v>
      </c>
      <c r="AM11" s="3">
        <v>10</v>
      </c>
      <c r="AN11" s="3">
        <v>1000</v>
      </c>
      <c r="AO11" s="3">
        <v>250</v>
      </c>
      <c r="AP11" s="3">
        <f>AN11+(AO11-AN11)/10*8</f>
        <v>400</v>
      </c>
      <c r="AQ11" s="3">
        <v>8</v>
      </c>
      <c r="AR11" s="3">
        <f t="shared" si="4"/>
        <v>8</v>
      </c>
      <c r="AT11" s="3"/>
      <c r="AU11" s="3">
        <v>0</v>
      </c>
      <c r="AV11" s="3">
        <v>10</v>
      </c>
      <c r="AW11" s="3">
        <v>100</v>
      </c>
      <c r="AX11" s="3">
        <v>14</v>
      </c>
      <c r="AY11" s="3">
        <f>AW11+(AX11-AW11)/10*8</f>
        <v>31.200000000000003</v>
      </c>
      <c r="AZ11" s="3">
        <v>8</v>
      </c>
      <c r="BA11" s="3">
        <f t="shared" si="5"/>
        <v>8</v>
      </c>
      <c r="BC11" s="3"/>
      <c r="BD11" s="3">
        <v>0</v>
      </c>
      <c r="BE11" s="3">
        <v>10</v>
      </c>
      <c r="BF11" s="3">
        <v>100</v>
      </c>
      <c r="BG11" s="3">
        <v>29</v>
      </c>
      <c r="BH11" s="3">
        <f>BF11+(BG11-BF11)/10*8</f>
        <v>43.2</v>
      </c>
      <c r="BI11" s="3">
        <v>8</v>
      </c>
      <c r="BJ11" s="3">
        <f t="shared" si="6"/>
        <v>8</v>
      </c>
      <c r="BL11" s="3"/>
      <c r="BM11" s="3">
        <v>0</v>
      </c>
      <c r="BN11" s="3">
        <v>10</v>
      </c>
      <c r="BO11" s="3">
        <v>120</v>
      </c>
      <c r="BP11" s="3">
        <v>13</v>
      </c>
      <c r="BQ11" s="3">
        <f>BO11+(BP11-BO11)/10*8</f>
        <v>34.400000000000006</v>
      </c>
      <c r="BR11" s="3">
        <v>8</v>
      </c>
      <c r="BS11" s="3">
        <f t="shared" si="7"/>
        <v>8</v>
      </c>
      <c r="BU11" s="3"/>
      <c r="BV11" s="3">
        <v>0</v>
      </c>
      <c r="BW11" s="3">
        <v>10</v>
      </c>
      <c r="BX11" s="3">
        <v>0</v>
      </c>
      <c r="BY11" s="3">
        <v>28</v>
      </c>
      <c r="BZ11" s="3">
        <f>BX11+(BY11-BX11)/10*8</f>
        <v>22.4</v>
      </c>
      <c r="CA11" s="3">
        <v>8</v>
      </c>
      <c r="CB11" s="3">
        <f t="shared" si="8"/>
        <v>8</v>
      </c>
      <c r="CD11" s="3"/>
      <c r="CE11" s="3">
        <v>0</v>
      </c>
      <c r="CF11" s="3">
        <v>10</v>
      </c>
      <c r="CG11" s="3">
        <v>0</v>
      </c>
      <c r="CH11" s="3">
        <v>50</v>
      </c>
      <c r="CI11" s="3">
        <f>CG11+(CH11-CG11)/10*8</f>
        <v>40</v>
      </c>
      <c r="CJ11" s="3">
        <v>8</v>
      </c>
      <c r="CK11" s="3">
        <f t="shared" si="9"/>
        <v>8</v>
      </c>
      <c r="CM11" s="3"/>
      <c r="CN11" s="3">
        <v>0</v>
      </c>
      <c r="CO11" s="3">
        <v>10</v>
      </c>
      <c r="CP11" s="3">
        <v>3.5</v>
      </c>
      <c r="CQ11" s="3">
        <v>21</v>
      </c>
      <c r="CR11" s="3">
        <f>CP11+(CQ11-CP11)/10*8</f>
        <v>17.5</v>
      </c>
      <c r="CS11" s="3">
        <v>8</v>
      </c>
      <c r="CT11" s="3">
        <f t="shared" si="10"/>
        <v>8</v>
      </c>
      <c r="CV11" s="3"/>
      <c r="CW11" s="3">
        <v>0</v>
      </c>
      <c r="CX11" s="3">
        <v>10</v>
      </c>
      <c r="CY11" s="3">
        <v>10</v>
      </c>
      <c r="CZ11" s="3">
        <v>0</v>
      </c>
      <c r="DA11" s="3">
        <f>CY11+(CZ11-CY11)/10*8</f>
        <v>2</v>
      </c>
      <c r="DB11" s="3">
        <v>8</v>
      </c>
      <c r="DC11" s="3">
        <f t="shared" si="11"/>
        <v>8</v>
      </c>
      <c r="DE11" s="3"/>
      <c r="DF11" s="3">
        <v>0</v>
      </c>
      <c r="DG11" s="3">
        <v>10</v>
      </c>
      <c r="DH11" s="3">
        <v>25</v>
      </c>
      <c r="DI11" s="3">
        <v>5</v>
      </c>
      <c r="DJ11" s="3">
        <f>DH11+(DI11-DH11)/10*8</f>
        <v>9</v>
      </c>
      <c r="DK11" s="3">
        <v>8</v>
      </c>
      <c r="DL11" s="3">
        <f t="shared" si="12"/>
        <v>8</v>
      </c>
      <c r="DN11" s="3"/>
      <c r="DO11" s="3">
        <v>0</v>
      </c>
      <c r="DP11" s="3">
        <v>5</v>
      </c>
      <c r="DQ11" s="3">
        <v>0</v>
      </c>
      <c r="DR11" s="3">
        <v>100</v>
      </c>
      <c r="DS11" s="3">
        <f>DQ11+(DR11-DQ11)/10*8</f>
        <v>80</v>
      </c>
      <c r="DT11" s="3">
        <v>4</v>
      </c>
      <c r="DU11" s="3">
        <f t="shared" si="13"/>
        <v>4</v>
      </c>
      <c r="DW11" s="3"/>
      <c r="DX11" s="3">
        <v>0</v>
      </c>
      <c r="DY11" s="3">
        <v>5</v>
      </c>
      <c r="DZ11" s="3">
        <v>0</v>
      </c>
      <c r="EA11" s="3">
        <v>50</v>
      </c>
      <c r="EB11" s="3">
        <f>DZ11+(EA11-DZ11)/10*8</f>
        <v>40</v>
      </c>
      <c r="EC11" s="3">
        <v>4</v>
      </c>
      <c r="ED11" s="3">
        <f t="shared" si="14"/>
        <v>4</v>
      </c>
    </row>
    <row r="12" spans="1:134" ht="21" x14ac:dyDescent="0.25">
      <c r="A12" s="3"/>
      <c r="B12" s="3">
        <v>0</v>
      </c>
      <c r="C12" s="3">
        <v>10</v>
      </c>
      <c r="D12" s="3">
        <v>0</v>
      </c>
      <c r="E12" s="3">
        <v>75</v>
      </c>
      <c r="F12" s="3">
        <f>D12+(E12-D12)/10*9</f>
        <v>67.5</v>
      </c>
      <c r="G12" s="3">
        <v>9</v>
      </c>
      <c r="H12" s="3">
        <f t="shared" si="0"/>
        <v>9</v>
      </c>
      <c r="J12" s="3"/>
      <c r="K12" s="3">
        <v>0</v>
      </c>
      <c r="L12" s="3">
        <v>10</v>
      </c>
      <c r="M12" s="3">
        <v>200</v>
      </c>
      <c r="N12" s="3">
        <v>50</v>
      </c>
      <c r="O12" s="3">
        <f>M12+(N12-M12)/10*9</f>
        <v>65</v>
      </c>
      <c r="P12" s="3">
        <v>9</v>
      </c>
      <c r="Q12" s="3">
        <f t="shared" si="1"/>
        <v>9</v>
      </c>
      <c r="S12" s="3"/>
      <c r="T12" s="3">
        <v>0</v>
      </c>
      <c r="U12" s="3">
        <v>10</v>
      </c>
      <c r="V12" s="3">
        <v>0</v>
      </c>
      <c r="W12" s="3">
        <v>300</v>
      </c>
      <c r="X12" s="3">
        <f>V12+(W12-V12)/10*9</f>
        <v>270</v>
      </c>
      <c r="Y12" s="3">
        <v>9</v>
      </c>
      <c r="Z12" s="3">
        <f t="shared" si="2"/>
        <v>9</v>
      </c>
      <c r="AB12" s="3"/>
      <c r="AC12" s="3">
        <v>0</v>
      </c>
      <c r="AD12" s="3">
        <v>10</v>
      </c>
      <c r="AE12" s="3">
        <v>0</v>
      </c>
      <c r="AF12" s="3">
        <v>200</v>
      </c>
      <c r="AG12" s="3">
        <f>AE12+(AF12-AE12)/10*9</f>
        <v>180</v>
      </c>
      <c r="AH12" s="3">
        <v>9</v>
      </c>
      <c r="AI12" s="3">
        <f t="shared" si="3"/>
        <v>9</v>
      </c>
      <c r="AK12" s="3"/>
      <c r="AL12" s="3">
        <v>0</v>
      </c>
      <c r="AM12" s="3">
        <v>10</v>
      </c>
      <c r="AN12" s="3">
        <v>1000</v>
      </c>
      <c r="AO12" s="3">
        <v>250</v>
      </c>
      <c r="AP12" s="3">
        <f>AN12+(AO12-AN12)/10*9</f>
        <v>325</v>
      </c>
      <c r="AQ12" s="3">
        <v>9</v>
      </c>
      <c r="AR12" s="3">
        <f t="shared" si="4"/>
        <v>9</v>
      </c>
      <c r="AT12" s="3"/>
      <c r="AU12" s="3">
        <v>0</v>
      </c>
      <c r="AV12" s="3">
        <v>10</v>
      </c>
      <c r="AW12" s="3">
        <v>100</v>
      </c>
      <c r="AX12" s="3">
        <v>14</v>
      </c>
      <c r="AY12" s="3">
        <f>AW12+(AX12-AW12)/10*9</f>
        <v>22.600000000000009</v>
      </c>
      <c r="AZ12" s="3">
        <v>9</v>
      </c>
      <c r="BA12" s="3">
        <f t="shared" si="5"/>
        <v>8.9999999999999982</v>
      </c>
      <c r="BC12" s="3"/>
      <c r="BD12" s="3">
        <v>0</v>
      </c>
      <c r="BE12" s="3">
        <v>10</v>
      </c>
      <c r="BF12" s="3">
        <v>100</v>
      </c>
      <c r="BG12" s="3">
        <v>29</v>
      </c>
      <c r="BH12" s="3">
        <f>BF12+(BG12-BF12)/10*9</f>
        <v>36.1</v>
      </c>
      <c r="BI12" s="3">
        <v>9</v>
      </c>
      <c r="BJ12" s="3">
        <f t="shared" si="6"/>
        <v>9</v>
      </c>
      <c r="BL12" s="3"/>
      <c r="BM12" s="3">
        <v>0</v>
      </c>
      <c r="BN12" s="3">
        <v>10</v>
      </c>
      <c r="BO12" s="3">
        <v>120</v>
      </c>
      <c r="BP12" s="3">
        <v>13</v>
      </c>
      <c r="BQ12" s="3">
        <f>BO12+(BP12-BO12)/10*9</f>
        <v>23.700000000000003</v>
      </c>
      <c r="BR12" s="3">
        <v>9</v>
      </c>
      <c r="BS12" s="3">
        <f t="shared" si="7"/>
        <v>9</v>
      </c>
      <c r="BU12" s="3"/>
      <c r="BV12" s="3">
        <v>0</v>
      </c>
      <c r="BW12" s="3">
        <v>10</v>
      </c>
      <c r="BX12" s="3">
        <v>0</v>
      </c>
      <c r="BY12" s="3">
        <v>28</v>
      </c>
      <c r="BZ12" s="3">
        <f>BX12+(BY12-BX12)/10*9</f>
        <v>25.2</v>
      </c>
      <c r="CA12" s="3">
        <v>9</v>
      </c>
      <c r="CB12" s="3">
        <f t="shared" si="8"/>
        <v>9</v>
      </c>
      <c r="CD12" s="3"/>
      <c r="CE12" s="3">
        <v>0</v>
      </c>
      <c r="CF12" s="3">
        <v>10</v>
      </c>
      <c r="CG12" s="3">
        <v>0</v>
      </c>
      <c r="CH12" s="3">
        <v>50</v>
      </c>
      <c r="CI12" s="3">
        <f>CG12+(CH12-CG12)/10*9</f>
        <v>45</v>
      </c>
      <c r="CJ12" s="3">
        <v>9</v>
      </c>
      <c r="CK12" s="3">
        <f t="shared" si="9"/>
        <v>9</v>
      </c>
      <c r="CM12" s="3"/>
      <c r="CN12" s="3">
        <v>0</v>
      </c>
      <c r="CO12" s="3">
        <v>10</v>
      </c>
      <c r="CP12" s="3">
        <v>3.5</v>
      </c>
      <c r="CQ12" s="3">
        <v>21</v>
      </c>
      <c r="CR12" s="3">
        <f>CP12+(CQ12-CP12)/10*9</f>
        <v>19.25</v>
      </c>
      <c r="CS12" s="3">
        <v>9</v>
      </c>
      <c r="CT12" s="3">
        <f t="shared" si="10"/>
        <v>9</v>
      </c>
      <c r="CV12" s="3"/>
      <c r="CW12" s="3">
        <v>0</v>
      </c>
      <c r="CX12" s="3">
        <v>10</v>
      </c>
      <c r="CY12" s="3">
        <v>10</v>
      </c>
      <c r="CZ12" s="3">
        <v>0</v>
      </c>
      <c r="DA12" s="3">
        <f>CY12+(CZ12-CY12)/10*9</f>
        <v>1</v>
      </c>
      <c r="DB12" s="3">
        <v>9</v>
      </c>
      <c r="DC12" s="3">
        <f t="shared" si="11"/>
        <v>9</v>
      </c>
      <c r="DE12" s="3"/>
      <c r="DF12" s="3">
        <v>0</v>
      </c>
      <c r="DG12" s="3">
        <v>10</v>
      </c>
      <c r="DH12" s="3">
        <v>25</v>
      </c>
      <c r="DI12" s="3">
        <v>5</v>
      </c>
      <c r="DJ12" s="3">
        <f>DH12+(DI12-DH12)/10*9</f>
        <v>7</v>
      </c>
      <c r="DK12" s="3">
        <v>9</v>
      </c>
      <c r="DL12" s="3">
        <f t="shared" si="12"/>
        <v>9</v>
      </c>
      <c r="DN12" s="3"/>
      <c r="DO12" s="3">
        <v>0</v>
      </c>
      <c r="DP12" s="3">
        <v>5</v>
      </c>
      <c r="DQ12" s="3">
        <v>0</v>
      </c>
      <c r="DR12" s="3">
        <v>100</v>
      </c>
      <c r="DS12" s="3">
        <f>DQ12+(DR12-DQ12)/10*9</f>
        <v>90</v>
      </c>
      <c r="DT12" s="3">
        <v>4.5</v>
      </c>
      <c r="DU12" s="3">
        <f t="shared" si="13"/>
        <v>4.5</v>
      </c>
      <c r="DW12" s="3"/>
      <c r="DX12" s="3">
        <v>0</v>
      </c>
      <c r="DY12" s="3">
        <v>5</v>
      </c>
      <c r="DZ12" s="3">
        <v>0</v>
      </c>
      <c r="EA12" s="3">
        <v>50</v>
      </c>
      <c r="EB12" s="3">
        <f>DZ12+(EA12-DZ12)/10*9</f>
        <v>45</v>
      </c>
      <c r="EC12" s="3">
        <v>4.5</v>
      </c>
      <c r="ED12" s="3">
        <f t="shared" si="14"/>
        <v>4.5</v>
      </c>
    </row>
    <row r="13" spans="1:134" ht="21" x14ac:dyDescent="0.25">
      <c r="A13" s="3"/>
      <c r="B13" s="3">
        <v>0</v>
      </c>
      <c r="C13" s="3">
        <v>10</v>
      </c>
      <c r="D13" s="3">
        <v>0</v>
      </c>
      <c r="E13" s="3">
        <v>75</v>
      </c>
      <c r="F13" s="3">
        <f>D13+(E13-D13)/10*10</f>
        <v>75</v>
      </c>
      <c r="G13" s="3">
        <v>10</v>
      </c>
      <c r="H13" s="3">
        <f t="shared" si="0"/>
        <v>10</v>
      </c>
      <c r="J13" s="3"/>
      <c r="K13" s="3">
        <v>0</v>
      </c>
      <c r="L13" s="3">
        <v>10</v>
      </c>
      <c r="M13" s="3">
        <v>200</v>
      </c>
      <c r="N13" s="3">
        <v>50</v>
      </c>
      <c r="O13" s="3">
        <f>M13+(N13-M13)/10*10</f>
        <v>50</v>
      </c>
      <c r="P13" s="3">
        <v>10</v>
      </c>
      <c r="Q13" s="3">
        <f t="shared" si="1"/>
        <v>10</v>
      </c>
      <c r="S13" s="3"/>
      <c r="T13" s="3">
        <v>0</v>
      </c>
      <c r="U13" s="3">
        <v>10</v>
      </c>
      <c r="V13" s="3">
        <v>0</v>
      </c>
      <c r="W13" s="3">
        <v>300</v>
      </c>
      <c r="X13" s="3">
        <f>V13+(W13-V13)/10*10</f>
        <v>300</v>
      </c>
      <c r="Y13" s="3">
        <v>10</v>
      </c>
      <c r="Z13" s="3">
        <f t="shared" si="2"/>
        <v>10</v>
      </c>
      <c r="AB13" s="3"/>
      <c r="AC13" s="3">
        <v>0</v>
      </c>
      <c r="AD13" s="3">
        <v>10</v>
      </c>
      <c r="AE13" s="3">
        <v>0</v>
      </c>
      <c r="AF13" s="3">
        <v>200</v>
      </c>
      <c r="AG13" s="3">
        <f>AE13+(AF13-AE13)/10*10</f>
        <v>200</v>
      </c>
      <c r="AH13" s="3">
        <v>10</v>
      </c>
      <c r="AI13" s="3">
        <f t="shared" si="3"/>
        <v>10</v>
      </c>
      <c r="AK13" s="3"/>
      <c r="AL13" s="3">
        <v>0</v>
      </c>
      <c r="AM13" s="3">
        <v>10</v>
      </c>
      <c r="AN13" s="3">
        <v>1000</v>
      </c>
      <c r="AO13" s="3">
        <v>250</v>
      </c>
      <c r="AP13" s="3">
        <f>AN13+(AO13-AN13)/10*10</f>
        <v>250</v>
      </c>
      <c r="AQ13" s="3">
        <v>10</v>
      </c>
      <c r="AR13" s="3">
        <f t="shared" si="4"/>
        <v>10</v>
      </c>
      <c r="AT13" s="3"/>
      <c r="AU13" s="3">
        <v>0</v>
      </c>
      <c r="AV13" s="3">
        <v>10</v>
      </c>
      <c r="AW13" s="3">
        <v>100</v>
      </c>
      <c r="AX13" s="3">
        <v>14</v>
      </c>
      <c r="AY13" s="3">
        <f>AW13+(AX13-AW13)/10*10</f>
        <v>14</v>
      </c>
      <c r="AZ13" s="3">
        <v>10</v>
      </c>
      <c r="BA13" s="3">
        <f t="shared" si="5"/>
        <v>10</v>
      </c>
      <c r="BC13" s="3"/>
      <c r="BD13" s="3">
        <v>0</v>
      </c>
      <c r="BE13" s="3">
        <v>10</v>
      </c>
      <c r="BF13" s="3">
        <v>100</v>
      </c>
      <c r="BG13" s="3">
        <v>29</v>
      </c>
      <c r="BH13" s="3">
        <f>BF13+(BG13-BF13)/10*10</f>
        <v>29</v>
      </c>
      <c r="BI13" s="3">
        <v>10</v>
      </c>
      <c r="BJ13" s="3">
        <f t="shared" si="6"/>
        <v>10</v>
      </c>
      <c r="BL13" s="3"/>
      <c r="BM13" s="3">
        <v>0</v>
      </c>
      <c r="BN13" s="3">
        <v>10</v>
      </c>
      <c r="BO13" s="3">
        <v>120</v>
      </c>
      <c r="BP13" s="3">
        <v>13</v>
      </c>
      <c r="BQ13" s="3">
        <f>BO13+(BP13-BO13)/10*10</f>
        <v>13</v>
      </c>
      <c r="BR13" s="3">
        <v>10</v>
      </c>
      <c r="BS13" s="3">
        <f t="shared" si="7"/>
        <v>10</v>
      </c>
      <c r="BU13" s="3"/>
      <c r="BV13" s="3">
        <v>0</v>
      </c>
      <c r="BW13" s="3">
        <v>10</v>
      </c>
      <c r="BX13" s="3">
        <v>0</v>
      </c>
      <c r="BY13" s="3">
        <v>28</v>
      </c>
      <c r="BZ13" s="3">
        <f>BX13+(BY13-BX13)/10*10</f>
        <v>28</v>
      </c>
      <c r="CA13" s="3">
        <v>10</v>
      </c>
      <c r="CB13" s="3">
        <f t="shared" si="8"/>
        <v>10</v>
      </c>
      <c r="CD13" s="3"/>
      <c r="CE13" s="3">
        <v>0</v>
      </c>
      <c r="CF13" s="3">
        <v>10</v>
      </c>
      <c r="CG13" s="3">
        <v>0</v>
      </c>
      <c r="CH13" s="3">
        <v>50</v>
      </c>
      <c r="CI13" s="3">
        <f>CG13+(CH13-CG13)/10*10</f>
        <v>50</v>
      </c>
      <c r="CJ13" s="3">
        <v>10</v>
      </c>
      <c r="CK13" s="3">
        <f t="shared" si="9"/>
        <v>10</v>
      </c>
      <c r="CM13" s="3"/>
      <c r="CN13" s="3">
        <v>0</v>
      </c>
      <c r="CO13" s="3">
        <v>10</v>
      </c>
      <c r="CP13" s="3">
        <v>3.5</v>
      </c>
      <c r="CQ13" s="3">
        <v>21</v>
      </c>
      <c r="CR13" s="3">
        <f>CP13+(CQ13-CP13)/10*10</f>
        <v>21</v>
      </c>
      <c r="CS13" s="3">
        <v>10</v>
      </c>
      <c r="CT13" s="3">
        <f t="shared" si="10"/>
        <v>10</v>
      </c>
      <c r="CV13" s="3"/>
      <c r="CW13" s="3">
        <v>0</v>
      </c>
      <c r="CX13" s="3">
        <v>10</v>
      </c>
      <c r="CY13" s="3">
        <v>10</v>
      </c>
      <c r="CZ13" s="3">
        <v>0</v>
      </c>
      <c r="DA13" s="3">
        <f>CY13+(CZ13-CY13)/10*10</f>
        <v>0</v>
      </c>
      <c r="DB13" s="3">
        <v>10</v>
      </c>
      <c r="DC13" s="3">
        <f t="shared" si="11"/>
        <v>10</v>
      </c>
      <c r="DE13" s="3"/>
      <c r="DF13" s="3">
        <v>0</v>
      </c>
      <c r="DG13" s="3">
        <v>10</v>
      </c>
      <c r="DH13" s="3">
        <v>25</v>
      </c>
      <c r="DI13" s="3">
        <v>5</v>
      </c>
      <c r="DJ13" s="3">
        <f>DH13+(DI13-DH13)/10*10</f>
        <v>5</v>
      </c>
      <c r="DK13" s="3">
        <v>10</v>
      </c>
      <c r="DL13" s="3">
        <f t="shared" si="12"/>
        <v>10</v>
      </c>
      <c r="DN13" s="3"/>
      <c r="DO13" s="3">
        <v>0</v>
      </c>
      <c r="DP13" s="3">
        <v>5</v>
      </c>
      <c r="DQ13" s="3">
        <v>0</v>
      </c>
      <c r="DR13" s="3">
        <v>100</v>
      </c>
      <c r="DS13" s="3">
        <f>DQ13+(DR13-DQ13)/10*10</f>
        <v>100</v>
      </c>
      <c r="DT13" s="3">
        <v>5</v>
      </c>
      <c r="DU13" s="3">
        <f t="shared" si="13"/>
        <v>5</v>
      </c>
      <c r="DW13" s="3"/>
      <c r="DX13" s="3">
        <v>0</v>
      </c>
      <c r="DY13" s="3">
        <v>5</v>
      </c>
      <c r="DZ13" s="3">
        <v>0</v>
      </c>
      <c r="EA13" s="3">
        <v>50</v>
      </c>
      <c r="EB13" s="3">
        <f>DZ13+(EA13-DZ13)/10*10</f>
        <v>50</v>
      </c>
      <c r="EC13" s="3">
        <v>5</v>
      </c>
      <c r="ED13" s="3">
        <f t="shared" si="14"/>
        <v>5</v>
      </c>
    </row>
    <row r="14" spans="1:134" ht="21" x14ac:dyDescent="0.25">
      <c r="A14" s="3"/>
      <c r="B14" s="3">
        <v>0</v>
      </c>
      <c r="C14" s="3">
        <v>10</v>
      </c>
      <c r="D14" s="3">
        <v>0</v>
      </c>
      <c r="E14" s="3">
        <v>75</v>
      </c>
      <c r="F14" s="3">
        <f>D14+(E14-D14)/10*11</f>
        <v>82.5</v>
      </c>
      <c r="G14" s="3">
        <v>10</v>
      </c>
      <c r="H14" s="3">
        <f t="shared" si="0"/>
        <v>10</v>
      </c>
      <c r="J14" s="3"/>
      <c r="K14" s="3">
        <v>0</v>
      </c>
      <c r="L14" s="3">
        <v>10</v>
      </c>
      <c r="M14" s="3">
        <v>200</v>
      </c>
      <c r="N14" s="3">
        <v>50</v>
      </c>
      <c r="O14" s="3">
        <f>IF(M14+(N14-M14)/10*11&lt;0,0,(M14+(N14-M14)/10*11))</f>
        <v>35</v>
      </c>
      <c r="P14" s="3">
        <v>10</v>
      </c>
      <c r="Q14" s="3">
        <f t="shared" si="1"/>
        <v>10</v>
      </c>
      <c r="S14" s="3"/>
      <c r="T14" s="3">
        <v>0</v>
      </c>
      <c r="U14" s="3">
        <v>10</v>
      </c>
      <c r="V14" s="3">
        <v>0</v>
      </c>
      <c r="W14" s="3">
        <v>300</v>
      </c>
      <c r="X14" s="3">
        <f>V14+(W14-V14)/10*11</f>
        <v>330</v>
      </c>
      <c r="Y14" s="3">
        <v>10</v>
      </c>
      <c r="Z14" s="3">
        <f t="shared" ref="Z14" si="15">IF(X14&gt;W14, U14, IF(X14&lt;V14, T14, T14+(X14-V14)*U14/(W14-V14)))</f>
        <v>10</v>
      </c>
      <c r="AB14" s="3"/>
      <c r="AC14" s="3">
        <v>0</v>
      </c>
      <c r="AD14" s="3">
        <v>10</v>
      </c>
      <c r="AE14" s="3">
        <v>0</v>
      </c>
      <c r="AF14" s="3">
        <v>200</v>
      </c>
      <c r="AG14" s="3">
        <f>AE14+(AF14-AE14)/10*11</f>
        <v>220</v>
      </c>
      <c r="AH14" s="3">
        <v>10</v>
      </c>
      <c r="AI14" s="3">
        <f t="shared" si="3"/>
        <v>10</v>
      </c>
      <c r="AK14" s="3"/>
      <c r="AL14" s="3">
        <v>0</v>
      </c>
      <c r="AM14" s="3">
        <v>10</v>
      </c>
      <c r="AN14" s="3">
        <v>1000</v>
      </c>
      <c r="AO14" s="3">
        <v>250</v>
      </c>
      <c r="AP14" s="3">
        <f>IF(AN14+(AO14-AN14)/10*11&lt;0,0,(AN14+(AO14-AN14)/10*11))</f>
        <v>175</v>
      </c>
      <c r="AQ14" s="3">
        <v>10</v>
      </c>
      <c r="AR14" s="3">
        <f t="shared" si="4"/>
        <v>10</v>
      </c>
      <c r="AT14" s="3"/>
      <c r="AU14" s="3">
        <v>0</v>
      </c>
      <c r="AV14" s="3">
        <v>10</v>
      </c>
      <c r="AW14" s="3">
        <v>100</v>
      </c>
      <c r="AX14" s="3">
        <v>14</v>
      </c>
      <c r="AY14" s="3">
        <f>IF(AW14+(AX14-AW14)/10*11&lt;0,0,(AW14+(AX14-AW14)/10*11))</f>
        <v>5.4000000000000057</v>
      </c>
      <c r="AZ14" s="3">
        <v>10</v>
      </c>
      <c r="BA14" s="3">
        <f t="shared" si="5"/>
        <v>10</v>
      </c>
      <c r="BC14" s="3"/>
      <c r="BD14" s="3">
        <v>0</v>
      </c>
      <c r="BE14" s="3">
        <v>10</v>
      </c>
      <c r="BF14" s="3">
        <v>100</v>
      </c>
      <c r="BG14" s="3">
        <v>29</v>
      </c>
      <c r="BH14" s="3">
        <f>IF(BF14+(BG14-BF14)/10*11&lt;0,0,(BF14+(BG14-BF14)/10*11))</f>
        <v>21.900000000000006</v>
      </c>
      <c r="BI14" s="3">
        <v>10</v>
      </c>
      <c r="BJ14" s="3">
        <f t="shared" si="6"/>
        <v>10</v>
      </c>
      <c r="BL14" s="3"/>
      <c r="BM14" s="3">
        <v>0</v>
      </c>
      <c r="BN14" s="3">
        <v>10</v>
      </c>
      <c r="BO14" s="3">
        <v>120</v>
      </c>
      <c r="BP14" s="3">
        <v>13</v>
      </c>
      <c r="BQ14" s="3">
        <f>IF(BO14+(BP14-BO14)/10*11&lt;0,0,(BO14+(BP14-BO14)/10*11))</f>
        <v>2.3000000000000114</v>
      </c>
      <c r="BR14" s="3">
        <v>10</v>
      </c>
      <c r="BS14" s="3">
        <f t="shared" si="7"/>
        <v>10</v>
      </c>
      <c r="BU14" s="3"/>
      <c r="BV14" s="3">
        <v>0</v>
      </c>
      <c r="BW14" s="3">
        <v>10</v>
      </c>
      <c r="BX14" s="3">
        <v>0</v>
      </c>
      <c r="BY14" s="3">
        <v>28</v>
      </c>
      <c r="BZ14" s="3">
        <f>BX14+(BY14-BX14)/10*11</f>
        <v>30.799999999999997</v>
      </c>
      <c r="CA14" s="3">
        <v>10</v>
      </c>
      <c r="CB14" s="3">
        <f t="shared" si="8"/>
        <v>10</v>
      </c>
      <c r="CD14" s="3"/>
      <c r="CE14" s="3">
        <v>0</v>
      </c>
      <c r="CF14" s="3">
        <v>10</v>
      </c>
      <c r="CG14" s="3">
        <v>0</v>
      </c>
      <c r="CH14" s="3">
        <v>50</v>
      </c>
      <c r="CI14" s="3">
        <f>CG14+(CH14-CG14)/10*11</f>
        <v>55</v>
      </c>
      <c r="CJ14" s="3">
        <v>10</v>
      </c>
      <c r="CK14" s="3">
        <f t="shared" si="9"/>
        <v>10</v>
      </c>
      <c r="CM14" s="3"/>
      <c r="CN14" s="3">
        <v>0</v>
      </c>
      <c r="CO14" s="3">
        <v>10</v>
      </c>
      <c r="CP14" s="3">
        <v>3.5</v>
      </c>
      <c r="CQ14" s="3">
        <v>21</v>
      </c>
      <c r="CR14" s="3">
        <f>CP14+(CQ14-CP14)/10*11</f>
        <v>22.75</v>
      </c>
      <c r="CS14" s="3">
        <v>10</v>
      </c>
      <c r="CT14" s="3">
        <f t="shared" si="10"/>
        <v>10</v>
      </c>
      <c r="CV14" s="3"/>
      <c r="CW14" s="3">
        <v>0</v>
      </c>
      <c r="CX14" s="3">
        <v>10</v>
      </c>
      <c r="CY14" s="3">
        <v>10</v>
      </c>
      <c r="CZ14" s="3">
        <v>0</v>
      </c>
      <c r="DA14" s="3">
        <f>IF(CY14+(CZ14-CY14)/10*11&lt;0,0,(CY14+(CZ14-CY14)/10*11))</f>
        <v>0</v>
      </c>
      <c r="DB14" s="3">
        <v>10</v>
      </c>
      <c r="DC14" s="3">
        <f t="shared" si="11"/>
        <v>10</v>
      </c>
      <c r="DE14" s="3"/>
      <c r="DF14" s="3">
        <v>0</v>
      </c>
      <c r="DG14" s="3">
        <v>10</v>
      </c>
      <c r="DH14" s="3">
        <v>25</v>
      </c>
      <c r="DI14" s="3">
        <v>5</v>
      </c>
      <c r="DJ14" s="3">
        <f>IF(DH14+(DI14-DH14)/10*11&lt;0,0,(DH14+(DI14-DH14)/10*11))</f>
        <v>3</v>
      </c>
      <c r="DK14" s="3">
        <v>10</v>
      </c>
      <c r="DL14" s="3">
        <f t="shared" si="12"/>
        <v>10</v>
      </c>
      <c r="DN14" s="3"/>
      <c r="DO14" s="3">
        <v>0</v>
      </c>
      <c r="DP14" s="3">
        <v>5</v>
      </c>
      <c r="DQ14" s="3">
        <v>0</v>
      </c>
      <c r="DR14" s="3">
        <v>100</v>
      </c>
      <c r="DS14" s="3">
        <f>DQ14+(DR14-DQ14)/10*11</f>
        <v>110</v>
      </c>
      <c r="DT14" s="3">
        <v>5</v>
      </c>
      <c r="DU14" s="3">
        <f t="shared" si="13"/>
        <v>5</v>
      </c>
      <c r="DW14" s="3"/>
      <c r="DX14" s="3">
        <v>0</v>
      </c>
      <c r="DY14" s="3">
        <v>5</v>
      </c>
      <c r="DZ14" s="3">
        <v>0</v>
      </c>
      <c r="EA14" s="3">
        <v>50</v>
      </c>
      <c r="EB14" s="3">
        <f>DZ14+(EA14-DZ14)/10*11</f>
        <v>55</v>
      </c>
      <c r="EC14" s="3">
        <v>5</v>
      </c>
      <c r="ED14" s="3">
        <f t="shared" si="14"/>
        <v>5</v>
      </c>
    </row>
    <row r="15" spans="1:134" ht="44" x14ac:dyDescent="0.25">
      <c r="A15" s="5" t="s">
        <v>24</v>
      </c>
      <c r="B15" s="1">
        <v>0</v>
      </c>
      <c r="C15" s="1">
        <v>10</v>
      </c>
      <c r="D15" s="1">
        <v>0</v>
      </c>
      <c r="E15" s="1">
        <v>90</v>
      </c>
      <c r="F15" s="3">
        <f>IF(D15+(E15-D15)/10*-1 &lt;0, 0, D15+(E15-D15)/10*-1)</f>
        <v>0</v>
      </c>
      <c r="G15" s="1">
        <v>0</v>
      </c>
      <c r="H15" s="3">
        <f>IF(F15&gt;E15, C15, IF(F15&lt;D15, B15, B15+(F15-D15)*C15/(E15-D15)))</f>
        <v>0</v>
      </c>
      <c r="J15" s="3"/>
      <c r="K15" s="1">
        <v>0</v>
      </c>
      <c r="L15" s="1">
        <v>10</v>
      </c>
      <c r="M15" s="1">
        <v>200</v>
      </c>
      <c r="N15" s="1">
        <v>50</v>
      </c>
      <c r="O15" s="3">
        <f>IF(M15+(N15-M15)/10*-1 &lt;0, 0, M15+(N15-M15)/10*-1)</f>
        <v>215</v>
      </c>
      <c r="P15" s="1">
        <v>0</v>
      </c>
      <c r="Q15" s="3">
        <f>IF(O15&gt;M15, K15, IF(O15&lt;N15, L15, K15+(O15-M15)*L15/(N15-M15)))</f>
        <v>0</v>
      </c>
      <c r="S15" s="3"/>
      <c r="T15" s="1">
        <v>0</v>
      </c>
      <c r="U15" s="1">
        <v>10</v>
      </c>
      <c r="V15" s="3">
        <v>0</v>
      </c>
      <c r="W15" s="3">
        <v>300</v>
      </c>
      <c r="X15" s="3">
        <f>V15+(W15-V15)/10*0</f>
        <v>0</v>
      </c>
      <c r="Y15" s="1">
        <v>0</v>
      </c>
      <c r="Z15" s="3">
        <f>IF(X15&gt;W15, U15, IF(X15&lt;V15, T15, T15+(X15-V15)*U15/(W15-V15)))</f>
        <v>0</v>
      </c>
      <c r="AB15" s="3"/>
      <c r="AC15" s="3">
        <v>0</v>
      </c>
      <c r="AD15" s="3">
        <v>10</v>
      </c>
      <c r="AE15" s="3">
        <v>0</v>
      </c>
      <c r="AF15" s="3">
        <v>200</v>
      </c>
      <c r="AG15" s="3">
        <f>AE15+(AF15-AE15)/10*0</f>
        <v>0</v>
      </c>
      <c r="AH15" s="1">
        <v>0</v>
      </c>
      <c r="AI15" s="3">
        <f>IF(AG15&gt;AF15, AD15, IF(AG15&lt;AE15, AC15, AC15+(AG15-AE15)*AD15/(AF15-AE15)))</f>
        <v>0</v>
      </c>
      <c r="AK15" s="3"/>
      <c r="AL15" s="3">
        <v>0</v>
      </c>
      <c r="AM15" s="3">
        <v>10</v>
      </c>
      <c r="AN15" s="3">
        <v>1000</v>
      </c>
      <c r="AO15" s="3">
        <v>250</v>
      </c>
      <c r="AP15" s="3">
        <f>IF(AN15+(AO15-AN15)/10*-1 &lt;0, 0, AN15+(AO15-AN15)/10*-1)</f>
        <v>1075</v>
      </c>
      <c r="AQ15" s="1">
        <v>0</v>
      </c>
      <c r="AR15" s="3">
        <f>IF(AP15&gt;AN15, AL15, IF(AP15&lt;AO15, AM15, AL15+(AP15-AN15)*AM15/(AO15-AN15)))</f>
        <v>0</v>
      </c>
      <c r="AT15" s="3"/>
      <c r="AU15" s="3">
        <v>0</v>
      </c>
      <c r="AV15" s="3">
        <v>10</v>
      </c>
      <c r="AW15" s="3">
        <v>100</v>
      </c>
      <c r="AX15" s="3">
        <v>14</v>
      </c>
      <c r="AY15" s="3">
        <f>IF(AW15+(AX15-AW15)/10*-1 &lt;0, 0, AW15+(AX15-AW15)/10*-1)</f>
        <v>108.6</v>
      </c>
      <c r="AZ15" s="1">
        <v>0</v>
      </c>
      <c r="BA15" s="3">
        <f>IF(AY15&gt;AW15, AU15, IF(AY15&lt;AX15, AV15, AU15+(AY15-AW15)*AV15/(AX15-AW15)))</f>
        <v>0</v>
      </c>
      <c r="BC15" s="3"/>
      <c r="BD15" s="3">
        <v>0</v>
      </c>
      <c r="BE15" s="3">
        <v>10</v>
      </c>
      <c r="BF15" s="3">
        <v>100</v>
      </c>
      <c r="BG15" s="3">
        <v>29</v>
      </c>
      <c r="BH15" s="3">
        <f>IF(BF15+(BG15-BF15)/10*-1 &lt;0, 0, BF15+(BG15-BF15)/10*-1)</f>
        <v>107.1</v>
      </c>
      <c r="BI15" s="1">
        <v>0</v>
      </c>
      <c r="BJ15" s="3">
        <f>IF(BH15&gt;BF15, BD15, IF(BH15&lt;BG15, BE15, BD15+(BH15-BF15)*BE15/(BG15-BF15)))</f>
        <v>0</v>
      </c>
      <c r="BL15" s="3"/>
      <c r="BM15" s="3">
        <v>0</v>
      </c>
      <c r="BN15" s="3">
        <v>10</v>
      </c>
      <c r="BO15" s="3">
        <v>120</v>
      </c>
      <c r="BP15" s="3">
        <v>13</v>
      </c>
      <c r="BQ15" s="3">
        <f>IF(BO15+(BP15-BO15)/10*-1 &lt;0, 0, BO15+(BP15-BO15)/10*-1)</f>
        <v>130.69999999999999</v>
      </c>
      <c r="BR15" s="1">
        <v>0</v>
      </c>
      <c r="BS15" s="3">
        <f>IF(BQ15&gt;BO15, BM15, IF(BQ15&lt;BP15, BN15, BM15+(BQ15-BO15)*BN15/(BP15-BO15)))</f>
        <v>0</v>
      </c>
      <c r="BU15" s="3"/>
      <c r="BV15" s="3">
        <v>0</v>
      </c>
      <c r="BW15" s="3">
        <v>10</v>
      </c>
      <c r="BX15" s="3">
        <v>0</v>
      </c>
      <c r="BY15" s="3">
        <v>28</v>
      </c>
      <c r="BZ15" s="3">
        <f>BX15+(BY15-BX15)/10*0</f>
        <v>0</v>
      </c>
      <c r="CA15" s="1">
        <v>0</v>
      </c>
      <c r="CB15" s="3">
        <f>IF(BZ15&gt;BY15, BW15, IF(BZ15&lt;BX15, BV15, BV15+(BZ15-BX15)*BW15/(BY15-BX15)))</f>
        <v>0</v>
      </c>
      <c r="CD15" s="3"/>
      <c r="CE15" s="3">
        <v>0</v>
      </c>
      <c r="CF15" s="3">
        <v>10</v>
      </c>
      <c r="CG15" s="3">
        <v>0</v>
      </c>
      <c r="CH15" s="3">
        <v>50</v>
      </c>
      <c r="CI15" s="3">
        <f>CG15+(CH15-CG15)/10*0</f>
        <v>0</v>
      </c>
      <c r="CJ15" s="1">
        <v>0</v>
      </c>
      <c r="CK15" s="3">
        <f>IF(CI15&gt;CH15, CF15, IF(CI15&lt;CG15, CE15, CE15+(CI15-CG15)*CF15/(CH15-CG15)))</f>
        <v>0</v>
      </c>
      <c r="CM15" s="3"/>
      <c r="CN15" s="3">
        <v>0</v>
      </c>
      <c r="CO15" s="3">
        <v>10</v>
      </c>
      <c r="CP15" s="3">
        <v>3.5</v>
      </c>
      <c r="CQ15" s="3">
        <v>21</v>
      </c>
      <c r="CR15" s="3">
        <f>CP15+(CQ15-CP15)/10*0</f>
        <v>3.5</v>
      </c>
      <c r="CS15" s="1">
        <v>0</v>
      </c>
      <c r="CT15" s="3">
        <f>IF(CR15&gt;CQ15, CO15, IF(CR15&lt;CP15, CN15, CN15+(CR15-CP15)*CO15/(CQ15-CP15)))</f>
        <v>0</v>
      </c>
      <c r="CV15" s="3"/>
      <c r="CW15" s="3">
        <v>0</v>
      </c>
      <c r="CX15" s="3">
        <v>10</v>
      </c>
      <c r="CY15" s="3">
        <v>10</v>
      </c>
      <c r="CZ15" s="3">
        <v>0</v>
      </c>
      <c r="DA15" s="3">
        <f>IF(CY15+(CZ15-CY15)/10*-1 &lt;0, 0, CY15+(CZ15-CY15)/10*-1)</f>
        <v>11</v>
      </c>
      <c r="DB15" s="1">
        <v>0</v>
      </c>
      <c r="DC15" s="3">
        <f>IF(DA15&gt;CY15, CW15, IF(DA15&lt;CZ15, CX15, CW15+(DA15-CY15)*CX15/(CZ15-CY15)))</f>
        <v>0</v>
      </c>
      <c r="DE15" s="3"/>
      <c r="DF15" s="3">
        <v>0</v>
      </c>
      <c r="DG15" s="3">
        <v>10</v>
      </c>
      <c r="DH15" s="3">
        <v>25</v>
      </c>
      <c r="DI15" s="3">
        <v>5</v>
      </c>
      <c r="DJ15" s="3">
        <f>IF(DH15+(DI15-DH15)/10*-1 &lt;0, 0, DH15+(DI15-DH15)/10*-1)</f>
        <v>27</v>
      </c>
      <c r="DK15" s="1">
        <v>0</v>
      </c>
      <c r="DL15" s="3">
        <f>IF(DJ15&gt;DH15, DF15, IF(DJ15&lt;DI15, DG15, DF15+(DJ15-DH15)*DG15/(DI15-DH15)))</f>
        <v>0</v>
      </c>
      <c r="DN15" s="3"/>
      <c r="DO15" s="3">
        <v>0</v>
      </c>
      <c r="DP15" s="3">
        <v>5</v>
      </c>
      <c r="DQ15" s="3">
        <v>0</v>
      </c>
      <c r="DR15" s="3">
        <v>100</v>
      </c>
      <c r="DS15" s="3">
        <f>DQ15+(DR15-DQ15)/10*0</f>
        <v>0</v>
      </c>
      <c r="DT15" s="3">
        <v>0</v>
      </c>
      <c r="DU15" s="3">
        <f>IF(DS15&gt;DR15, DP15, IF(DS15&lt;DQ15, DO15, DO15+(DS15-DQ15)*DP15/(DR15-DQ15)))</f>
        <v>0</v>
      </c>
      <c r="DW15" s="3"/>
      <c r="DX15" s="3">
        <v>0</v>
      </c>
      <c r="DY15" s="3">
        <v>5</v>
      </c>
      <c r="DZ15" s="3">
        <v>0</v>
      </c>
      <c r="EA15" s="3">
        <v>50</v>
      </c>
      <c r="EB15" s="3">
        <f>DZ15+(EA15-DZ15)/10*0</f>
        <v>0</v>
      </c>
      <c r="EC15" s="3">
        <v>0</v>
      </c>
      <c r="ED15" s="3">
        <f>IF(EB15&gt;EA15, DY15, IF(EB15&lt;DZ15, DX15, DX15+(EB15-DZ15)*DY15/(EA15-DZ15)))</f>
        <v>0</v>
      </c>
    </row>
    <row r="16" spans="1:134" ht="21" x14ac:dyDescent="0.25">
      <c r="B16" s="3">
        <v>0</v>
      </c>
      <c r="C16" s="3">
        <v>10</v>
      </c>
      <c r="D16" s="3">
        <v>0</v>
      </c>
      <c r="E16" s="1">
        <v>90</v>
      </c>
      <c r="F16" s="3">
        <f>D16+(E16-D16)/10*0</f>
        <v>0</v>
      </c>
      <c r="G16" s="3">
        <v>0</v>
      </c>
      <c r="H16" s="3">
        <f>IF(F16&gt;E16, C16, IF(F16&lt;D16, B16, B16+(F16-D16)*C16/(E16-D16)))</f>
        <v>0</v>
      </c>
      <c r="J16" s="3"/>
      <c r="K16" s="3">
        <v>0</v>
      </c>
      <c r="L16" s="3">
        <v>10</v>
      </c>
      <c r="M16" s="3">
        <v>200</v>
      </c>
      <c r="N16" s="3">
        <v>50</v>
      </c>
      <c r="O16" s="3">
        <f>M16+(N16-M16)/10*0</f>
        <v>200</v>
      </c>
      <c r="P16" s="3">
        <v>0</v>
      </c>
      <c r="Q16" s="3">
        <f>IF(O16&gt;M16, K16, IF(O16&lt;N16, L16, K16+(O16-M16)*L16/(N16-M16)))</f>
        <v>0</v>
      </c>
      <c r="S16" s="3"/>
      <c r="T16" s="3">
        <v>0</v>
      </c>
      <c r="U16" s="3">
        <v>10</v>
      </c>
      <c r="V16" s="3">
        <v>0</v>
      </c>
      <c r="W16" s="3">
        <v>300</v>
      </c>
      <c r="X16" s="3">
        <f>V16+(W16-V16)/10*0</f>
        <v>0</v>
      </c>
      <c r="Y16" s="3">
        <v>0</v>
      </c>
      <c r="Z16" s="3">
        <f>IF(X16&gt;W16, U16, IF(X16&lt;V16, T16, T16+(X16-V16)*U16/(W16-V16)))</f>
        <v>0</v>
      </c>
      <c r="AB16" s="3"/>
      <c r="AC16" s="3">
        <v>0</v>
      </c>
      <c r="AD16" s="3">
        <v>10</v>
      </c>
      <c r="AE16" s="3">
        <v>0</v>
      </c>
      <c r="AF16" s="3">
        <v>200</v>
      </c>
      <c r="AG16" s="3">
        <f>AE16+(AF16-AE16)/10*0</f>
        <v>0</v>
      </c>
      <c r="AH16" s="3">
        <v>0</v>
      </c>
      <c r="AI16" s="3">
        <f>IF(AG16&gt;AF16, AD16, IF(AG16&lt;AE16, AC16, AC16+(AG16-AE16)*AD16/(AF16-AE16)))</f>
        <v>0</v>
      </c>
      <c r="AK16" s="3"/>
      <c r="AL16" s="3">
        <v>0</v>
      </c>
      <c r="AM16" s="3">
        <v>10</v>
      </c>
      <c r="AN16" s="3">
        <v>1000</v>
      </c>
      <c r="AO16" s="3">
        <v>250</v>
      </c>
      <c r="AP16" s="3">
        <f>AN16+(AO16-AN16)/10*0</f>
        <v>1000</v>
      </c>
      <c r="AQ16" s="3">
        <v>0</v>
      </c>
      <c r="AR16" s="3">
        <f>IF(AP16&gt;AN16, AL16, IF(AP16&lt;AO16, AM16, AL16+(AP16-AN16)*AM16/(AO16-AN16)))</f>
        <v>0</v>
      </c>
      <c r="AT16" s="3"/>
      <c r="AU16" s="3">
        <v>0</v>
      </c>
      <c r="AV16" s="3">
        <v>10</v>
      </c>
      <c r="AW16" s="3">
        <v>100</v>
      </c>
      <c r="AX16" s="3">
        <v>14</v>
      </c>
      <c r="AY16" s="3">
        <f>AW16+(AX16-AW16)/10*0</f>
        <v>100</v>
      </c>
      <c r="AZ16" s="3">
        <v>0</v>
      </c>
      <c r="BA16" s="3">
        <f>IF(AY16&gt;AW16, AU16, IF(AY16&lt;AX16, AV16, AU16+(AY16-AW16)*AV16/(AX16-AW16)))</f>
        <v>0</v>
      </c>
      <c r="BC16" s="3"/>
      <c r="BD16" s="3">
        <v>0</v>
      </c>
      <c r="BE16" s="3">
        <v>10</v>
      </c>
      <c r="BF16" s="3">
        <v>100</v>
      </c>
      <c r="BG16" s="3">
        <v>29</v>
      </c>
      <c r="BH16" s="3">
        <f>BF16+(BG16-BF16)/10*0</f>
        <v>100</v>
      </c>
      <c r="BI16" s="3">
        <v>0</v>
      </c>
      <c r="BJ16" s="3">
        <f>IF(BH16&gt;BF16, BD16, IF(BH16&lt;BG16, BE16, BD16+(BH16-BF16)*BE16/(BG16-BF16)))</f>
        <v>0</v>
      </c>
      <c r="BL16" s="3"/>
      <c r="BM16" s="3">
        <v>0</v>
      </c>
      <c r="BN16" s="3">
        <v>10</v>
      </c>
      <c r="BO16" s="3">
        <v>120</v>
      </c>
      <c r="BP16" s="3">
        <v>13</v>
      </c>
      <c r="BQ16" s="3">
        <f>BO16+(BP16-BO16)/10*0</f>
        <v>120</v>
      </c>
      <c r="BR16" s="3">
        <v>0</v>
      </c>
      <c r="BS16" s="3">
        <f>IF(BQ16&gt;BO16, BM16, IF(BQ16&lt;BP16, BN16, BM16+(BQ16-BO16)*BN16/(BP16-BO16)))</f>
        <v>0</v>
      </c>
      <c r="BU16" s="3"/>
      <c r="BV16" s="3">
        <v>0</v>
      </c>
      <c r="BW16" s="3">
        <v>10</v>
      </c>
      <c r="BX16" s="3">
        <v>0</v>
      </c>
      <c r="BY16" s="3">
        <v>28</v>
      </c>
      <c r="BZ16" s="3">
        <f>BX16+(BY16-BX16)/10*0</f>
        <v>0</v>
      </c>
      <c r="CA16" s="3">
        <v>0</v>
      </c>
      <c r="CB16" s="3">
        <f>IF(BZ16&gt;BY16, BW16, IF(BZ16&lt;BX16, BV16, BV16+(BZ16-BX16)*BW16/(BY16-BX16)))</f>
        <v>0</v>
      </c>
      <c r="CD16" s="3"/>
      <c r="CE16" s="3">
        <v>0</v>
      </c>
      <c r="CF16" s="3">
        <v>10</v>
      </c>
      <c r="CG16" s="3">
        <v>0</v>
      </c>
      <c r="CH16" s="3">
        <v>50</v>
      </c>
      <c r="CI16" s="3">
        <f>CG16+(CH16-CG16)/10*0</f>
        <v>0</v>
      </c>
      <c r="CJ16" s="3">
        <v>0</v>
      </c>
      <c r="CK16" s="3">
        <f>IF(CI16&gt;CH16, CF16, IF(CI16&lt;CG16, CE16, CE16+(CI16-CG16)*CF16/(CH16-CG16)))</f>
        <v>0</v>
      </c>
      <c r="CM16" s="3"/>
      <c r="CN16" s="3">
        <v>0</v>
      </c>
      <c r="CO16" s="3">
        <v>10</v>
      </c>
      <c r="CP16" s="3">
        <v>3.5</v>
      </c>
      <c r="CQ16" s="3">
        <v>21</v>
      </c>
      <c r="CR16" s="3">
        <f>CP16+(CQ16-CP16)/10*0</f>
        <v>3.5</v>
      </c>
      <c r="CS16" s="3">
        <v>0</v>
      </c>
      <c r="CT16" s="3">
        <f>IF(CR16&gt;CQ16, CO16, IF(CR16&lt;CP16, CN16, CN16+(CR16-CP16)*CO16/(CQ16-CP16)))</f>
        <v>0</v>
      </c>
      <c r="CV16" s="3"/>
      <c r="CW16" s="3">
        <v>0</v>
      </c>
      <c r="CX16" s="3">
        <v>10</v>
      </c>
      <c r="CY16" s="3">
        <v>10</v>
      </c>
      <c r="CZ16" s="3">
        <v>0</v>
      </c>
      <c r="DA16" s="3">
        <f>CY16+(CZ16-CY16)/10*0</f>
        <v>10</v>
      </c>
      <c r="DB16" s="3">
        <v>0</v>
      </c>
      <c r="DC16" s="3">
        <f>IF(DA16&gt;CY16, CW16, IF(DA16&lt;CZ16, CX16, CW16+(DA16-CY16)*CX16/(CZ16-CY16)))</f>
        <v>0</v>
      </c>
      <c r="DE16" s="3"/>
      <c r="DF16" s="3">
        <v>0</v>
      </c>
      <c r="DG16" s="3">
        <v>10</v>
      </c>
      <c r="DH16" s="3">
        <v>25</v>
      </c>
      <c r="DI16" s="3">
        <v>5</v>
      </c>
      <c r="DJ16" s="3">
        <f>DH16+(DI16-DH16)/10*0</f>
        <v>25</v>
      </c>
      <c r="DK16" s="3">
        <v>0</v>
      </c>
      <c r="DL16" s="3">
        <f>IF(DJ16&gt;DH16, DF16, IF(DJ16&lt;DI16, DG16, DF16+(DJ16-DH16)*DG16/(DI16-DH16)))</f>
        <v>0</v>
      </c>
      <c r="DN16" s="3"/>
      <c r="DO16" s="3">
        <v>0</v>
      </c>
      <c r="DP16" s="3">
        <v>5</v>
      </c>
      <c r="DQ16" s="3">
        <v>0</v>
      </c>
      <c r="DR16" s="3">
        <v>100</v>
      </c>
      <c r="DS16" s="3">
        <f>DQ16+(DR16-DQ16)/10*0</f>
        <v>0</v>
      </c>
      <c r="DT16" s="3">
        <v>0</v>
      </c>
      <c r="DU16" s="3">
        <f>IF(DS16&gt;DR16, DP16, IF(DS16&lt;DQ16, DO16, DO16+(DS16-DQ16)*DP16/(DR16-DQ16)))</f>
        <v>0</v>
      </c>
      <c r="DW16" s="3"/>
      <c r="DX16" s="3">
        <v>0</v>
      </c>
      <c r="DY16" s="3">
        <v>5</v>
      </c>
      <c r="DZ16" s="3">
        <v>0</v>
      </c>
      <c r="EA16" s="3">
        <v>50</v>
      </c>
      <c r="EB16" s="3">
        <f>DZ16+(EA16-DZ16)/10*0</f>
        <v>0</v>
      </c>
      <c r="EC16" s="3">
        <v>0</v>
      </c>
      <c r="ED16" s="3">
        <f>IF(EB16&gt;EA16, DY16, IF(EB16&lt;DZ16, DX16, DX16+(EB16-DZ16)*DY16/(EA16-DZ16)))</f>
        <v>0</v>
      </c>
    </row>
    <row r="17" spans="1:134" ht="21" x14ac:dyDescent="0.25">
      <c r="A17" s="3"/>
      <c r="B17" s="3">
        <v>0</v>
      </c>
      <c r="C17" s="3">
        <v>10</v>
      </c>
      <c r="D17" s="3">
        <v>0</v>
      </c>
      <c r="E17" s="1">
        <v>90</v>
      </c>
      <c r="F17" s="3">
        <f>D17+(E17-D17)/10*1</f>
        <v>9</v>
      </c>
      <c r="G17" s="3">
        <v>1</v>
      </c>
      <c r="H17" s="3">
        <f t="shared" ref="H17:H27" si="16">IF(F17&gt;E17, C17, IF(F17&lt;D17, B17, B17+(F17-D17)*C17/(E17-D17)))</f>
        <v>1</v>
      </c>
      <c r="J17" s="3"/>
      <c r="K17" s="3">
        <v>0</v>
      </c>
      <c r="L17" s="3">
        <v>10</v>
      </c>
      <c r="M17" s="3">
        <v>200</v>
      </c>
      <c r="N17" s="3">
        <v>50</v>
      </c>
      <c r="O17" s="3">
        <f>M17+(N17-M17)/10*1</f>
        <v>185</v>
      </c>
      <c r="P17" s="3">
        <v>1</v>
      </c>
      <c r="Q17" s="3">
        <f t="shared" ref="Q17:Q27" si="17">IF(O17&gt;M17, K17, IF(O17&lt;N17, L17, K17+(O17-M17)*L17/(N17-M17)))</f>
        <v>1</v>
      </c>
      <c r="S17" s="3"/>
      <c r="T17" s="3">
        <v>0</v>
      </c>
      <c r="U17" s="3">
        <v>10</v>
      </c>
      <c r="V17" s="3">
        <v>0</v>
      </c>
      <c r="W17" s="3">
        <v>300</v>
      </c>
      <c r="X17" s="3">
        <f>V17+(W17-V17)/10*1</f>
        <v>30</v>
      </c>
      <c r="Y17" s="3">
        <v>1</v>
      </c>
      <c r="Z17" s="3">
        <f t="shared" ref="Z17:Z27" si="18">IF(X17&gt;W17, U17, IF(X17&lt;V17, T17, T17+(X17-V17)*U17/(W17-V17)))</f>
        <v>1</v>
      </c>
      <c r="AB17" s="3"/>
      <c r="AC17" s="3">
        <v>0</v>
      </c>
      <c r="AD17" s="3">
        <v>10</v>
      </c>
      <c r="AE17" s="3">
        <v>0</v>
      </c>
      <c r="AF17" s="3">
        <v>200</v>
      </c>
      <c r="AG17" s="3">
        <f>AE17+(AF17-AE17)/10*1</f>
        <v>20</v>
      </c>
      <c r="AH17" s="3">
        <v>1</v>
      </c>
      <c r="AI17" s="3">
        <f t="shared" ref="AI17:AI27" si="19">IF(AG17&gt;AF17, AD17, IF(AG17&lt;AE17, AC17, AC17+(AG17-AE17)*AD17/(AF17-AE17)))</f>
        <v>1</v>
      </c>
      <c r="AK17" s="3"/>
      <c r="AL17" s="3">
        <v>0</v>
      </c>
      <c r="AM17" s="3">
        <v>10</v>
      </c>
      <c r="AN17" s="3">
        <v>1000</v>
      </c>
      <c r="AO17" s="3">
        <v>250</v>
      </c>
      <c r="AP17" s="3">
        <f>AN17+(AO17-AN17)/10*1</f>
        <v>925</v>
      </c>
      <c r="AQ17" s="3">
        <v>1</v>
      </c>
      <c r="AR17" s="3">
        <f t="shared" ref="AR17:AR27" si="20">IF(AP17&gt;AN17, AL17, IF(AP17&lt;AO17, AM17, AL17+(AP17-AN17)*AM17/(AO17-AN17)))</f>
        <v>1</v>
      </c>
      <c r="AT17" s="3"/>
      <c r="AU17" s="3">
        <v>0</v>
      </c>
      <c r="AV17" s="3">
        <v>10</v>
      </c>
      <c r="AW17" s="3">
        <v>100</v>
      </c>
      <c r="AX17" s="3">
        <v>14</v>
      </c>
      <c r="AY17" s="3">
        <f>AW17+(AX17-AW17)/10*1</f>
        <v>91.4</v>
      </c>
      <c r="AZ17" s="3">
        <v>1</v>
      </c>
      <c r="BA17" s="3">
        <f t="shared" ref="BA17:BA27" si="21">IF(AY17&gt;AW17, AU17, IF(AY17&lt;AX17, AV17, AU17+(AY17-AW17)*AV17/(AX17-AW17)))</f>
        <v>0.99999999999999933</v>
      </c>
      <c r="BC17" s="3"/>
      <c r="BD17" s="3">
        <v>0</v>
      </c>
      <c r="BE17" s="3">
        <v>10</v>
      </c>
      <c r="BF17" s="3">
        <v>100</v>
      </c>
      <c r="BG17" s="3">
        <v>29</v>
      </c>
      <c r="BH17" s="3">
        <f>BF17+(BG17-BF17)/10*1</f>
        <v>92.9</v>
      </c>
      <c r="BI17" s="3">
        <v>1</v>
      </c>
      <c r="BJ17" s="3">
        <f t="shared" ref="BJ17:BJ27" si="22">IF(BH17&gt;BF17, BD17, IF(BH17&lt;BG17, BE17, BD17+(BH17-BF17)*BE17/(BG17-BF17)))</f>
        <v>0.99999999999999922</v>
      </c>
      <c r="BL17" s="3"/>
      <c r="BM17" s="3">
        <v>0</v>
      </c>
      <c r="BN17" s="3">
        <v>10</v>
      </c>
      <c r="BO17" s="3">
        <v>120</v>
      </c>
      <c r="BP17" s="3">
        <v>13</v>
      </c>
      <c r="BQ17" s="3">
        <f>BO17+(BP17-BO17)/10*1</f>
        <v>109.3</v>
      </c>
      <c r="BR17" s="3">
        <v>1</v>
      </c>
      <c r="BS17" s="3">
        <f t="shared" ref="BS17:BS27" si="23">IF(BQ17&gt;BO17, BM17, IF(BQ17&lt;BP17, BN17, BM17+(BQ17-BO17)*BN17/(BP17-BO17)))</f>
        <v>1.0000000000000002</v>
      </c>
      <c r="BU17" s="3"/>
      <c r="BV17" s="3">
        <v>0</v>
      </c>
      <c r="BW17" s="3">
        <v>10</v>
      </c>
      <c r="BX17" s="3">
        <v>0</v>
      </c>
      <c r="BY17" s="3">
        <v>28</v>
      </c>
      <c r="BZ17" s="3">
        <f>BX17+(BY17-BX17)/10*1</f>
        <v>2.8</v>
      </c>
      <c r="CA17" s="3">
        <v>1</v>
      </c>
      <c r="CB17" s="3">
        <f t="shared" ref="CB17:CB27" si="24">IF(BZ17&gt;BY17, BW17, IF(BZ17&lt;BX17, BV17, BV17+(BZ17-BX17)*BW17/(BY17-BX17)))</f>
        <v>1</v>
      </c>
      <c r="CD17" s="3"/>
      <c r="CE17" s="3">
        <v>0</v>
      </c>
      <c r="CF17" s="3">
        <v>10</v>
      </c>
      <c r="CG17" s="3">
        <v>0</v>
      </c>
      <c r="CH17" s="3">
        <v>50</v>
      </c>
      <c r="CI17" s="3">
        <f>CG17+(CH17-CG17)/10*1</f>
        <v>5</v>
      </c>
      <c r="CJ17" s="3">
        <v>1</v>
      </c>
      <c r="CK17" s="3">
        <f t="shared" ref="CK17:CK27" si="25">IF(CI17&gt;CH17, CF17, IF(CI17&lt;CG17, CE17, CE17+(CI17-CG17)*CF17/(CH17-CG17)))</f>
        <v>1</v>
      </c>
      <c r="CM17" s="3"/>
      <c r="CN17" s="3">
        <v>0</v>
      </c>
      <c r="CO17" s="3">
        <v>10</v>
      </c>
      <c r="CP17" s="3">
        <v>3.5</v>
      </c>
      <c r="CQ17" s="3">
        <v>21</v>
      </c>
      <c r="CR17" s="3">
        <f>CP17+(CQ17-CP17)/10*1</f>
        <v>5.25</v>
      </c>
      <c r="CS17" s="3">
        <v>1</v>
      </c>
      <c r="CT17" s="3">
        <f t="shared" ref="CT17:CT27" si="26">IF(CR17&gt;CQ17, CO17, IF(CR17&lt;CP17, CN17, CN17+(CR17-CP17)*CO17/(CQ17-CP17)))</f>
        <v>1</v>
      </c>
      <c r="CV17" s="3"/>
      <c r="CW17" s="3">
        <v>0</v>
      </c>
      <c r="CX17" s="3">
        <v>10</v>
      </c>
      <c r="CY17" s="3">
        <v>10</v>
      </c>
      <c r="CZ17" s="3">
        <v>0</v>
      </c>
      <c r="DA17" s="3">
        <f>CY17+(CZ17-CY17)/10*1</f>
        <v>9</v>
      </c>
      <c r="DB17" s="3">
        <v>1</v>
      </c>
      <c r="DC17" s="3">
        <f t="shared" ref="DC17:DC27" si="27">IF(DA17&gt;CY17, CW17, IF(DA17&lt;CZ17, CX17, CW17+(DA17-CY17)*CX17/(CZ17-CY17)))</f>
        <v>1</v>
      </c>
      <c r="DE17" s="3"/>
      <c r="DF17" s="3">
        <v>0</v>
      </c>
      <c r="DG17" s="3">
        <v>10</v>
      </c>
      <c r="DH17" s="3">
        <v>25</v>
      </c>
      <c r="DI17" s="3">
        <v>5</v>
      </c>
      <c r="DJ17" s="3">
        <f>DH17+(DI17-DH17)/10*1</f>
        <v>23</v>
      </c>
      <c r="DK17" s="3">
        <v>1</v>
      </c>
      <c r="DL17" s="3">
        <f t="shared" ref="DL17:DL27" si="28">IF(DJ17&gt;DH17, DF17, IF(DJ17&lt;DI17, DG17, DF17+(DJ17-DH17)*DG17/(DI17-DH17)))</f>
        <v>1</v>
      </c>
      <c r="DN17" s="3"/>
      <c r="DO17" s="3">
        <v>0</v>
      </c>
      <c r="DP17" s="3">
        <v>5</v>
      </c>
      <c r="DQ17" s="3">
        <v>0</v>
      </c>
      <c r="DR17" s="3">
        <v>100</v>
      </c>
      <c r="DS17" s="3">
        <f>DQ17+(DR17-DQ17)/10*1</f>
        <v>10</v>
      </c>
      <c r="DT17" s="3">
        <v>0.5</v>
      </c>
      <c r="DU17" s="3">
        <f t="shared" ref="DU17:DU27" si="29">IF(DS17&gt;DR17, DP17, IF(DS17&lt;DQ17, DO17, DO17+(DS17-DQ17)*DP17/(DR17-DQ17)))</f>
        <v>0.5</v>
      </c>
      <c r="DW17" s="3"/>
      <c r="DX17" s="3">
        <v>0</v>
      </c>
      <c r="DY17" s="3">
        <v>5</v>
      </c>
      <c r="DZ17" s="3">
        <v>0</v>
      </c>
      <c r="EA17" s="3">
        <v>50</v>
      </c>
      <c r="EB17" s="3">
        <f>DZ17+(EA17-DZ17)/10*1</f>
        <v>5</v>
      </c>
      <c r="EC17" s="3">
        <v>0.5</v>
      </c>
      <c r="ED17" s="3">
        <f t="shared" ref="ED17:ED27" si="30">IF(EB17&gt;EA17, DY17, IF(EB17&lt;DZ17, DX17, DX17+(EB17-DZ17)*DY17/(EA17-DZ17)))</f>
        <v>0.5</v>
      </c>
    </row>
    <row r="18" spans="1:134" ht="21" x14ac:dyDescent="0.25">
      <c r="A18" s="3"/>
      <c r="B18" s="3">
        <v>0</v>
      </c>
      <c r="C18" s="3">
        <v>10</v>
      </c>
      <c r="D18" s="3">
        <v>0</v>
      </c>
      <c r="E18" s="1">
        <v>90</v>
      </c>
      <c r="F18" s="3">
        <f>D18+(E18-D18)/10*2</f>
        <v>18</v>
      </c>
      <c r="G18" s="3">
        <v>2</v>
      </c>
      <c r="H18" s="3">
        <f t="shared" si="16"/>
        <v>2</v>
      </c>
      <c r="J18" s="3"/>
      <c r="K18" s="3">
        <v>0</v>
      </c>
      <c r="L18" s="3">
        <v>10</v>
      </c>
      <c r="M18" s="3">
        <v>200</v>
      </c>
      <c r="N18" s="3">
        <v>50</v>
      </c>
      <c r="O18" s="3">
        <f>M18+(N18-M18)/10*2</f>
        <v>170</v>
      </c>
      <c r="P18" s="3">
        <v>2</v>
      </c>
      <c r="Q18" s="3">
        <f t="shared" si="17"/>
        <v>2</v>
      </c>
      <c r="S18" s="3"/>
      <c r="T18" s="3">
        <v>0</v>
      </c>
      <c r="U18" s="3">
        <v>10</v>
      </c>
      <c r="V18" s="3">
        <v>0</v>
      </c>
      <c r="W18" s="3">
        <v>300</v>
      </c>
      <c r="X18" s="3">
        <f>V18+(W18-V18)/10*2</f>
        <v>60</v>
      </c>
      <c r="Y18" s="3">
        <v>2</v>
      </c>
      <c r="Z18" s="3">
        <f t="shared" si="18"/>
        <v>2</v>
      </c>
      <c r="AB18" s="3"/>
      <c r="AC18" s="3">
        <v>0</v>
      </c>
      <c r="AD18" s="3">
        <v>10</v>
      </c>
      <c r="AE18" s="3">
        <v>0</v>
      </c>
      <c r="AF18" s="3">
        <v>200</v>
      </c>
      <c r="AG18" s="3">
        <f>AE18+(AF18-AE18)/10*2</f>
        <v>40</v>
      </c>
      <c r="AH18" s="3">
        <v>2</v>
      </c>
      <c r="AI18" s="3">
        <f t="shared" si="19"/>
        <v>2</v>
      </c>
      <c r="AK18" s="3"/>
      <c r="AL18" s="3">
        <v>0</v>
      </c>
      <c r="AM18" s="3">
        <v>10</v>
      </c>
      <c r="AN18" s="3">
        <v>1000</v>
      </c>
      <c r="AO18" s="3">
        <v>250</v>
      </c>
      <c r="AP18" s="3">
        <f>AN18+(AO18-AN18)/10*2</f>
        <v>850</v>
      </c>
      <c r="AQ18" s="3">
        <v>2</v>
      </c>
      <c r="AR18" s="3">
        <f t="shared" si="20"/>
        <v>2</v>
      </c>
      <c r="AT18" s="3"/>
      <c r="AU18" s="3">
        <v>0</v>
      </c>
      <c r="AV18" s="3">
        <v>10</v>
      </c>
      <c r="AW18" s="3">
        <v>100</v>
      </c>
      <c r="AX18" s="3">
        <v>14</v>
      </c>
      <c r="AY18" s="3">
        <f>AW18+(AX18-AW18)/10*2</f>
        <v>82.8</v>
      </c>
      <c r="AZ18" s="3">
        <v>2</v>
      </c>
      <c r="BA18" s="3">
        <f t="shared" si="21"/>
        <v>2.0000000000000004</v>
      </c>
      <c r="BC18" s="3"/>
      <c r="BD18" s="3">
        <v>0</v>
      </c>
      <c r="BE18" s="3">
        <v>10</v>
      </c>
      <c r="BF18" s="3">
        <v>100</v>
      </c>
      <c r="BG18" s="3">
        <v>29</v>
      </c>
      <c r="BH18" s="3">
        <f>BF18+(BG18-BF18)/10*2</f>
        <v>85.8</v>
      </c>
      <c r="BI18" s="3">
        <v>2</v>
      </c>
      <c r="BJ18" s="3">
        <f t="shared" si="22"/>
        <v>2.0000000000000004</v>
      </c>
      <c r="BL18" s="3"/>
      <c r="BM18" s="3">
        <v>0</v>
      </c>
      <c r="BN18" s="3">
        <v>10</v>
      </c>
      <c r="BO18" s="3">
        <v>120</v>
      </c>
      <c r="BP18" s="3">
        <v>13</v>
      </c>
      <c r="BQ18" s="3">
        <f>BO18+(BP18-BO18)/10*2</f>
        <v>98.6</v>
      </c>
      <c r="BR18" s="3">
        <v>2</v>
      </c>
      <c r="BS18" s="3">
        <f t="shared" si="23"/>
        <v>2.0000000000000004</v>
      </c>
      <c r="BU18" s="3"/>
      <c r="BV18" s="3">
        <v>0</v>
      </c>
      <c r="BW18" s="3">
        <v>10</v>
      </c>
      <c r="BX18" s="3">
        <v>0</v>
      </c>
      <c r="BY18" s="3">
        <v>28</v>
      </c>
      <c r="BZ18" s="3">
        <f>BX18+(BY18-BX18)/10*2</f>
        <v>5.6</v>
      </c>
      <c r="CA18" s="3">
        <v>2</v>
      </c>
      <c r="CB18" s="3">
        <f t="shared" si="24"/>
        <v>2</v>
      </c>
      <c r="CD18" s="3"/>
      <c r="CE18" s="3">
        <v>0</v>
      </c>
      <c r="CF18" s="3">
        <v>10</v>
      </c>
      <c r="CG18" s="3">
        <v>0</v>
      </c>
      <c r="CH18" s="3">
        <v>50</v>
      </c>
      <c r="CI18" s="3">
        <f>CG18+(CH18-CG18)/10*2</f>
        <v>10</v>
      </c>
      <c r="CJ18" s="3">
        <v>2</v>
      </c>
      <c r="CK18" s="3">
        <f t="shared" si="25"/>
        <v>2</v>
      </c>
      <c r="CM18" s="3"/>
      <c r="CN18" s="3">
        <v>0</v>
      </c>
      <c r="CO18" s="3">
        <v>10</v>
      </c>
      <c r="CP18" s="3">
        <v>3.5</v>
      </c>
      <c r="CQ18" s="3">
        <v>21</v>
      </c>
      <c r="CR18" s="3">
        <f>CP18+(CQ18-CP18)/10*2</f>
        <v>7</v>
      </c>
      <c r="CS18" s="3">
        <v>2</v>
      </c>
      <c r="CT18" s="3">
        <f t="shared" si="26"/>
        <v>2</v>
      </c>
      <c r="CV18" s="3"/>
      <c r="CW18" s="3">
        <v>0</v>
      </c>
      <c r="CX18" s="3">
        <v>10</v>
      </c>
      <c r="CY18" s="3">
        <v>10</v>
      </c>
      <c r="CZ18" s="3">
        <v>0</v>
      </c>
      <c r="DA18" s="3">
        <f>CY18+(CZ18-CY18)/10*2</f>
        <v>8</v>
      </c>
      <c r="DB18" s="3">
        <v>2</v>
      </c>
      <c r="DC18" s="3">
        <f t="shared" si="27"/>
        <v>2</v>
      </c>
      <c r="DE18" s="3"/>
      <c r="DF18" s="3">
        <v>0</v>
      </c>
      <c r="DG18" s="3">
        <v>10</v>
      </c>
      <c r="DH18" s="3">
        <v>25</v>
      </c>
      <c r="DI18" s="3">
        <v>5</v>
      </c>
      <c r="DJ18" s="3">
        <f>DH18+(DI18-DH18)/10*2</f>
        <v>21</v>
      </c>
      <c r="DK18" s="3">
        <v>2</v>
      </c>
      <c r="DL18" s="3">
        <f t="shared" si="28"/>
        <v>2</v>
      </c>
      <c r="DN18" s="3"/>
      <c r="DO18" s="3">
        <v>0</v>
      </c>
      <c r="DP18" s="3">
        <v>5</v>
      </c>
      <c r="DQ18" s="3">
        <v>0</v>
      </c>
      <c r="DR18" s="3">
        <v>100</v>
      </c>
      <c r="DS18" s="3">
        <f>DQ18+(DR18-DQ18)/10*2</f>
        <v>20</v>
      </c>
      <c r="DT18" s="3">
        <v>1</v>
      </c>
      <c r="DU18" s="3">
        <f t="shared" si="29"/>
        <v>1</v>
      </c>
      <c r="DW18" s="3"/>
      <c r="DX18" s="3">
        <v>0</v>
      </c>
      <c r="DY18" s="3">
        <v>5</v>
      </c>
      <c r="DZ18" s="3">
        <v>0</v>
      </c>
      <c r="EA18" s="3">
        <v>50</v>
      </c>
      <c r="EB18" s="3">
        <f>DZ18+(EA18-DZ18)/10*2</f>
        <v>10</v>
      </c>
      <c r="EC18" s="3">
        <v>1</v>
      </c>
      <c r="ED18" s="3">
        <f t="shared" si="30"/>
        <v>1</v>
      </c>
    </row>
    <row r="19" spans="1:134" ht="21" x14ac:dyDescent="0.25">
      <c r="A19" s="3"/>
      <c r="B19" s="3">
        <v>0</v>
      </c>
      <c r="C19" s="3">
        <v>10</v>
      </c>
      <c r="D19" s="3">
        <v>0</v>
      </c>
      <c r="E19" s="1">
        <v>90</v>
      </c>
      <c r="F19" s="3">
        <f>D19+(E19-D19)/10*3</f>
        <v>27</v>
      </c>
      <c r="G19" s="3">
        <v>3</v>
      </c>
      <c r="H19" s="3">
        <f t="shared" si="16"/>
        <v>3</v>
      </c>
      <c r="J19" s="3"/>
      <c r="K19" s="3">
        <v>0</v>
      </c>
      <c r="L19" s="3">
        <v>10</v>
      </c>
      <c r="M19" s="3">
        <v>200</v>
      </c>
      <c r="N19" s="3">
        <v>50</v>
      </c>
      <c r="O19" s="3">
        <f>M19+(N19-M19)/10*3</f>
        <v>155</v>
      </c>
      <c r="P19" s="3">
        <v>3</v>
      </c>
      <c r="Q19" s="3">
        <f t="shared" si="17"/>
        <v>3</v>
      </c>
      <c r="S19" s="3"/>
      <c r="T19" s="3">
        <v>0</v>
      </c>
      <c r="U19" s="3">
        <v>10</v>
      </c>
      <c r="V19" s="3">
        <v>0</v>
      </c>
      <c r="W19" s="3">
        <v>300</v>
      </c>
      <c r="X19" s="3">
        <f>V19+(W19-V19)/10*3</f>
        <v>90</v>
      </c>
      <c r="Y19" s="3">
        <v>3</v>
      </c>
      <c r="Z19" s="3">
        <f t="shared" si="18"/>
        <v>3</v>
      </c>
      <c r="AB19" s="3"/>
      <c r="AC19" s="3">
        <v>0</v>
      </c>
      <c r="AD19" s="3">
        <v>10</v>
      </c>
      <c r="AE19" s="3">
        <v>0</v>
      </c>
      <c r="AF19" s="3">
        <v>200</v>
      </c>
      <c r="AG19" s="3">
        <f>AE19+(AF19-AE19)/10*3</f>
        <v>60</v>
      </c>
      <c r="AH19" s="3">
        <v>3</v>
      </c>
      <c r="AI19" s="3">
        <f t="shared" si="19"/>
        <v>3</v>
      </c>
      <c r="AK19" s="3"/>
      <c r="AL19" s="3">
        <v>0</v>
      </c>
      <c r="AM19" s="3">
        <v>10</v>
      </c>
      <c r="AN19" s="3">
        <v>1000</v>
      </c>
      <c r="AO19" s="3">
        <v>250</v>
      </c>
      <c r="AP19" s="3">
        <f>AN19+(AO19-AN19)/10*3</f>
        <v>775</v>
      </c>
      <c r="AQ19" s="3">
        <v>3</v>
      </c>
      <c r="AR19" s="3">
        <f t="shared" si="20"/>
        <v>3</v>
      </c>
      <c r="AT19" s="3"/>
      <c r="AU19" s="3">
        <v>0</v>
      </c>
      <c r="AV19" s="3">
        <v>10</v>
      </c>
      <c r="AW19" s="3">
        <v>100</v>
      </c>
      <c r="AX19" s="3">
        <v>14</v>
      </c>
      <c r="AY19" s="3">
        <f>AW19+(AX19-AW19)/10*3</f>
        <v>74.2</v>
      </c>
      <c r="AZ19" s="3">
        <v>3</v>
      </c>
      <c r="BA19" s="3">
        <f t="shared" si="21"/>
        <v>3</v>
      </c>
      <c r="BC19" s="3"/>
      <c r="BD19" s="3">
        <v>0</v>
      </c>
      <c r="BE19" s="3">
        <v>10</v>
      </c>
      <c r="BF19" s="3">
        <v>100</v>
      </c>
      <c r="BG19" s="3">
        <v>29</v>
      </c>
      <c r="BH19" s="3">
        <f>BF19+(BG19-BF19)/10*3</f>
        <v>78.7</v>
      </c>
      <c r="BI19" s="3">
        <v>3</v>
      </c>
      <c r="BJ19" s="3">
        <f t="shared" si="22"/>
        <v>2.9999999999999996</v>
      </c>
      <c r="BL19" s="3"/>
      <c r="BM19" s="3">
        <v>0</v>
      </c>
      <c r="BN19" s="3">
        <v>10</v>
      </c>
      <c r="BO19" s="3">
        <v>120</v>
      </c>
      <c r="BP19" s="3">
        <v>13</v>
      </c>
      <c r="BQ19" s="3">
        <f>BO19+(BP19-BO19)/10*3</f>
        <v>87.9</v>
      </c>
      <c r="BR19" s="3">
        <v>3</v>
      </c>
      <c r="BS19" s="3">
        <f t="shared" si="23"/>
        <v>2.9999999999999996</v>
      </c>
      <c r="BU19" s="3"/>
      <c r="BV19" s="3">
        <v>0</v>
      </c>
      <c r="BW19" s="3">
        <v>10</v>
      </c>
      <c r="BX19" s="3">
        <v>0</v>
      </c>
      <c r="BY19" s="3">
        <v>28</v>
      </c>
      <c r="BZ19" s="3">
        <f>BX19+(BY19-BX19)/10*3</f>
        <v>8.3999999999999986</v>
      </c>
      <c r="CA19" s="3">
        <v>3</v>
      </c>
      <c r="CB19" s="3">
        <f t="shared" si="24"/>
        <v>2.9999999999999996</v>
      </c>
      <c r="CD19" s="3"/>
      <c r="CE19" s="3">
        <v>0</v>
      </c>
      <c r="CF19" s="3">
        <v>10</v>
      </c>
      <c r="CG19" s="3">
        <v>0</v>
      </c>
      <c r="CH19" s="3">
        <v>50</v>
      </c>
      <c r="CI19" s="3">
        <f>CG19+(CH19-CG19)/10*3</f>
        <v>15</v>
      </c>
      <c r="CJ19" s="3">
        <v>3</v>
      </c>
      <c r="CK19" s="3">
        <f t="shared" si="25"/>
        <v>3</v>
      </c>
      <c r="CM19" s="3"/>
      <c r="CN19" s="3">
        <v>0</v>
      </c>
      <c r="CO19" s="3">
        <v>10</v>
      </c>
      <c r="CP19" s="3">
        <v>3.5</v>
      </c>
      <c r="CQ19" s="3">
        <v>21</v>
      </c>
      <c r="CR19" s="3">
        <f>CP19+(CQ19-CP19)/10*3</f>
        <v>8.75</v>
      </c>
      <c r="CS19" s="3">
        <v>3</v>
      </c>
      <c r="CT19" s="3">
        <f t="shared" si="26"/>
        <v>3</v>
      </c>
      <c r="CV19" s="3"/>
      <c r="CW19" s="3">
        <v>0</v>
      </c>
      <c r="CX19" s="3">
        <v>10</v>
      </c>
      <c r="CY19" s="3">
        <v>10</v>
      </c>
      <c r="CZ19" s="3">
        <v>0</v>
      </c>
      <c r="DA19" s="3">
        <f>CY19+(CZ19-CY19)/10*3</f>
        <v>7</v>
      </c>
      <c r="DB19" s="3">
        <v>3</v>
      </c>
      <c r="DC19" s="3">
        <f t="shared" si="27"/>
        <v>3</v>
      </c>
      <c r="DE19" s="3"/>
      <c r="DF19" s="3">
        <v>0</v>
      </c>
      <c r="DG19" s="3">
        <v>10</v>
      </c>
      <c r="DH19" s="3">
        <v>25</v>
      </c>
      <c r="DI19" s="3">
        <v>5</v>
      </c>
      <c r="DJ19" s="3">
        <f>DH19+(DI19-DH19)/10*3</f>
        <v>19</v>
      </c>
      <c r="DK19" s="3">
        <v>3</v>
      </c>
      <c r="DL19" s="3">
        <f t="shared" si="28"/>
        <v>3</v>
      </c>
      <c r="DN19" s="3"/>
      <c r="DO19" s="3">
        <v>0</v>
      </c>
      <c r="DP19" s="3">
        <v>5</v>
      </c>
      <c r="DQ19" s="3">
        <v>0</v>
      </c>
      <c r="DR19" s="3">
        <v>100</v>
      </c>
      <c r="DS19" s="3">
        <f>DQ19+(DR19-DQ19)/10*3</f>
        <v>30</v>
      </c>
      <c r="DT19" s="3">
        <v>1.5</v>
      </c>
      <c r="DU19" s="3">
        <f t="shared" si="29"/>
        <v>1.5</v>
      </c>
      <c r="DW19" s="3"/>
      <c r="DX19" s="3">
        <v>0</v>
      </c>
      <c r="DY19" s="3">
        <v>5</v>
      </c>
      <c r="DZ19" s="3">
        <v>0</v>
      </c>
      <c r="EA19" s="3">
        <v>50</v>
      </c>
      <c r="EB19" s="3">
        <f>DZ19+(EA19-DZ19)/10*3</f>
        <v>15</v>
      </c>
      <c r="EC19" s="3">
        <v>1.5</v>
      </c>
      <c r="ED19" s="3">
        <f t="shared" si="30"/>
        <v>1.5</v>
      </c>
    </row>
    <row r="20" spans="1:134" ht="21" x14ac:dyDescent="0.25">
      <c r="A20" s="3"/>
      <c r="B20" s="3">
        <v>0</v>
      </c>
      <c r="C20" s="3">
        <v>10</v>
      </c>
      <c r="D20" s="3">
        <v>0</v>
      </c>
      <c r="E20" s="1">
        <v>90</v>
      </c>
      <c r="F20" s="3">
        <f>D20+(E20-D20)/10*4</f>
        <v>36</v>
      </c>
      <c r="G20" s="3">
        <v>4</v>
      </c>
      <c r="H20" s="3">
        <f t="shared" si="16"/>
        <v>4</v>
      </c>
      <c r="J20" s="3"/>
      <c r="K20" s="3">
        <v>0</v>
      </c>
      <c r="L20" s="3">
        <v>10</v>
      </c>
      <c r="M20" s="3">
        <v>200</v>
      </c>
      <c r="N20" s="3">
        <v>50</v>
      </c>
      <c r="O20" s="3">
        <f>M20+(N20-M20)/10*4</f>
        <v>140</v>
      </c>
      <c r="P20" s="3">
        <v>4</v>
      </c>
      <c r="Q20" s="3">
        <f t="shared" si="17"/>
        <v>4</v>
      </c>
      <c r="S20" s="3"/>
      <c r="T20" s="3">
        <v>0</v>
      </c>
      <c r="U20" s="3">
        <v>10</v>
      </c>
      <c r="V20" s="3">
        <v>0</v>
      </c>
      <c r="W20" s="3">
        <v>300</v>
      </c>
      <c r="X20" s="3">
        <f>V20+(W20-V20)/10*4</f>
        <v>120</v>
      </c>
      <c r="Y20" s="3">
        <v>4</v>
      </c>
      <c r="Z20" s="3">
        <f t="shared" si="18"/>
        <v>4</v>
      </c>
      <c r="AB20" s="3"/>
      <c r="AC20" s="3">
        <v>0</v>
      </c>
      <c r="AD20" s="3">
        <v>10</v>
      </c>
      <c r="AE20" s="3">
        <v>0</v>
      </c>
      <c r="AF20" s="3">
        <v>200</v>
      </c>
      <c r="AG20" s="3">
        <f>AE20+(AF20-AE20)/10*4</f>
        <v>80</v>
      </c>
      <c r="AH20" s="3">
        <v>4</v>
      </c>
      <c r="AI20" s="3">
        <f t="shared" si="19"/>
        <v>4</v>
      </c>
      <c r="AK20" s="3"/>
      <c r="AL20" s="3">
        <v>0</v>
      </c>
      <c r="AM20" s="3">
        <v>10</v>
      </c>
      <c r="AN20" s="3">
        <v>1000</v>
      </c>
      <c r="AO20" s="3">
        <v>250</v>
      </c>
      <c r="AP20" s="3">
        <f>AN20+(AO20-AN20)/10*4</f>
        <v>700</v>
      </c>
      <c r="AQ20" s="3">
        <v>4</v>
      </c>
      <c r="AR20" s="3">
        <f t="shared" si="20"/>
        <v>4</v>
      </c>
      <c r="AT20" s="3"/>
      <c r="AU20" s="3">
        <v>0</v>
      </c>
      <c r="AV20" s="3">
        <v>10</v>
      </c>
      <c r="AW20" s="3">
        <v>100</v>
      </c>
      <c r="AX20" s="3">
        <v>14</v>
      </c>
      <c r="AY20" s="3">
        <f>AW20+(AX20-AW20)/10*4</f>
        <v>65.599999999999994</v>
      </c>
      <c r="AZ20" s="3">
        <v>4</v>
      </c>
      <c r="BA20" s="3">
        <f t="shared" si="21"/>
        <v>4.0000000000000009</v>
      </c>
      <c r="BC20" s="3"/>
      <c r="BD20" s="3">
        <v>0</v>
      </c>
      <c r="BE20" s="3">
        <v>10</v>
      </c>
      <c r="BF20" s="3">
        <v>100</v>
      </c>
      <c r="BG20" s="3">
        <v>29</v>
      </c>
      <c r="BH20" s="3">
        <f>BF20+(BG20-BF20)/10*4</f>
        <v>71.599999999999994</v>
      </c>
      <c r="BI20" s="3">
        <v>4</v>
      </c>
      <c r="BJ20" s="3">
        <f t="shared" si="22"/>
        <v>4.0000000000000009</v>
      </c>
      <c r="BL20" s="3"/>
      <c r="BM20" s="3">
        <v>0</v>
      </c>
      <c r="BN20" s="3">
        <v>10</v>
      </c>
      <c r="BO20" s="3">
        <v>120</v>
      </c>
      <c r="BP20" s="3">
        <v>13</v>
      </c>
      <c r="BQ20" s="3">
        <f>BO20+(BP20-BO20)/10*4</f>
        <v>77.2</v>
      </c>
      <c r="BR20" s="3">
        <v>4</v>
      </c>
      <c r="BS20" s="3">
        <f t="shared" si="23"/>
        <v>4</v>
      </c>
      <c r="BU20" s="3"/>
      <c r="BV20" s="3">
        <v>0</v>
      </c>
      <c r="BW20" s="3">
        <v>10</v>
      </c>
      <c r="BX20" s="3">
        <v>0</v>
      </c>
      <c r="BY20" s="3">
        <v>28</v>
      </c>
      <c r="BZ20" s="3">
        <f>BX20+(BY20-BX20)/10*4</f>
        <v>11.2</v>
      </c>
      <c r="CA20" s="3">
        <v>4</v>
      </c>
      <c r="CB20" s="3">
        <f t="shared" si="24"/>
        <v>4</v>
      </c>
      <c r="CD20" s="3"/>
      <c r="CE20" s="3">
        <v>0</v>
      </c>
      <c r="CF20" s="3">
        <v>10</v>
      </c>
      <c r="CG20" s="3">
        <v>0</v>
      </c>
      <c r="CH20" s="3">
        <v>50</v>
      </c>
      <c r="CI20" s="3">
        <f>CG20+(CH20-CG20)/10*4</f>
        <v>20</v>
      </c>
      <c r="CJ20" s="3">
        <v>4</v>
      </c>
      <c r="CK20" s="3">
        <f t="shared" si="25"/>
        <v>4</v>
      </c>
      <c r="CM20" s="3"/>
      <c r="CN20" s="3">
        <v>0</v>
      </c>
      <c r="CO20" s="3">
        <v>10</v>
      </c>
      <c r="CP20" s="3">
        <v>3.5</v>
      </c>
      <c r="CQ20" s="3">
        <v>21</v>
      </c>
      <c r="CR20" s="3">
        <f>CP20+(CQ20-CP20)/10*4</f>
        <v>10.5</v>
      </c>
      <c r="CS20" s="3">
        <v>4</v>
      </c>
      <c r="CT20" s="3">
        <f t="shared" si="26"/>
        <v>4</v>
      </c>
      <c r="CV20" s="3"/>
      <c r="CW20" s="3">
        <v>0</v>
      </c>
      <c r="CX20" s="3">
        <v>10</v>
      </c>
      <c r="CY20" s="3">
        <v>10</v>
      </c>
      <c r="CZ20" s="3">
        <v>0</v>
      </c>
      <c r="DA20" s="3">
        <f>CY20+(CZ20-CY20)/10*4</f>
        <v>6</v>
      </c>
      <c r="DB20" s="3">
        <v>4</v>
      </c>
      <c r="DC20" s="3">
        <f t="shared" si="27"/>
        <v>4</v>
      </c>
      <c r="DE20" s="3"/>
      <c r="DF20" s="3">
        <v>0</v>
      </c>
      <c r="DG20" s="3">
        <v>10</v>
      </c>
      <c r="DH20" s="3">
        <v>25</v>
      </c>
      <c r="DI20" s="3">
        <v>5</v>
      </c>
      <c r="DJ20" s="3">
        <f>DH20+(DI20-DH20)/10*4</f>
        <v>17</v>
      </c>
      <c r="DK20" s="3">
        <v>4</v>
      </c>
      <c r="DL20" s="3">
        <f t="shared" si="28"/>
        <v>4</v>
      </c>
      <c r="DN20" s="3"/>
      <c r="DO20" s="3">
        <v>0</v>
      </c>
      <c r="DP20" s="3">
        <v>5</v>
      </c>
      <c r="DQ20" s="3">
        <v>0</v>
      </c>
      <c r="DR20" s="3">
        <v>100</v>
      </c>
      <c r="DS20" s="3">
        <f>DQ20+(DR20-DQ20)/10*4</f>
        <v>40</v>
      </c>
      <c r="DT20" s="3">
        <v>2</v>
      </c>
      <c r="DU20" s="3">
        <f t="shared" si="29"/>
        <v>2</v>
      </c>
      <c r="DW20" s="3"/>
      <c r="DX20" s="3">
        <v>0</v>
      </c>
      <c r="DY20" s="3">
        <v>5</v>
      </c>
      <c r="DZ20" s="3">
        <v>0</v>
      </c>
      <c r="EA20" s="3">
        <v>50</v>
      </c>
      <c r="EB20" s="3">
        <f>DZ20+(EA20-DZ20)/10*4</f>
        <v>20</v>
      </c>
      <c r="EC20" s="3">
        <v>2</v>
      </c>
      <c r="ED20" s="3">
        <f t="shared" si="30"/>
        <v>2</v>
      </c>
    </row>
    <row r="21" spans="1:134" ht="21" x14ac:dyDescent="0.25">
      <c r="A21" s="3"/>
      <c r="B21" s="3">
        <v>0</v>
      </c>
      <c r="C21" s="3">
        <v>10</v>
      </c>
      <c r="D21" s="3">
        <v>0</v>
      </c>
      <c r="E21" s="1">
        <v>90</v>
      </c>
      <c r="F21" s="3">
        <f>D21+(E21-D21)/10*5</f>
        <v>45</v>
      </c>
      <c r="G21" s="3">
        <v>5</v>
      </c>
      <c r="H21" s="3">
        <f t="shared" si="16"/>
        <v>5</v>
      </c>
      <c r="J21" s="3"/>
      <c r="K21" s="3">
        <v>0</v>
      </c>
      <c r="L21" s="3">
        <v>10</v>
      </c>
      <c r="M21" s="3">
        <v>200</v>
      </c>
      <c r="N21" s="3">
        <v>50</v>
      </c>
      <c r="O21" s="3">
        <f>M21+(N21-M21)/10*5</f>
        <v>125</v>
      </c>
      <c r="P21" s="3">
        <v>5</v>
      </c>
      <c r="Q21" s="3">
        <f t="shared" si="17"/>
        <v>5</v>
      </c>
      <c r="S21" s="3"/>
      <c r="T21" s="3">
        <v>0</v>
      </c>
      <c r="U21" s="3">
        <v>10</v>
      </c>
      <c r="V21" s="3">
        <v>0</v>
      </c>
      <c r="W21" s="3">
        <v>300</v>
      </c>
      <c r="X21" s="3">
        <f>V21+(W21-V21)/10*5</f>
        <v>150</v>
      </c>
      <c r="Y21" s="3">
        <v>5</v>
      </c>
      <c r="Z21" s="3">
        <f t="shared" si="18"/>
        <v>5</v>
      </c>
      <c r="AB21" s="3"/>
      <c r="AC21" s="3">
        <v>0</v>
      </c>
      <c r="AD21" s="3">
        <v>10</v>
      </c>
      <c r="AE21" s="3">
        <v>0</v>
      </c>
      <c r="AF21" s="3">
        <v>200</v>
      </c>
      <c r="AG21" s="3">
        <f>AE21+(AF21-AE21)/10*5</f>
        <v>100</v>
      </c>
      <c r="AH21" s="3">
        <v>5</v>
      </c>
      <c r="AI21" s="3">
        <f t="shared" si="19"/>
        <v>5</v>
      </c>
      <c r="AK21" s="3"/>
      <c r="AL21" s="3">
        <v>0</v>
      </c>
      <c r="AM21" s="3">
        <v>10</v>
      </c>
      <c r="AN21" s="3">
        <v>1000</v>
      </c>
      <c r="AO21" s="3">
        <v>250</v>
      </c>
      <c r="AP21" s="3">
        <f>AN21+(AO21-AN21)/10*5</f>
        <v>625</v>
      </c>
      <c r="AQ21" s="3">
        <v>5</v>
      </c>
      <c r="AR21" s="3">
        <f t="shared" si="20"/>
        <v>5</v>
      </c>
      <c r="AT21" s="3"/>
      <c r="AU21" s="3">
        <v>0</v>
      </c>
      <c r="AV21" s="3">
        <v>10</v>
      </c>
      <c r="AW21" s="3">
        <v>100</v>
      </c>
      <c r="AX21" s="3">
        <v>14</v>
      </c>
      <c r="AY21" s="3">
        <f>AW21+(AX21-AW21)/10*5</f>
        <v>57</v>
      </c>
      <c r="AZ21" s="3">
        <v>5</v>
      </c>
      <c r="BA21" s="3">
        <f t="shared" si="21"/>
        <v>5</v>
      </c>
      <c r="BC21" s="3"/>
      <c r="BD21" s="3">
        <v>0</v>
      </c>
      <c r="BE21" s="3">
        <v>10</v>
      </c>
      <c r="BF21" s="3">
        <v>100</v>
      </c>
      <c r="BG21" s="3">
        <v>29</v>
      </c>
      <c r="BH21" s="3">
        <f>BF21+(BG21-BF21)/10*5</f>
        <v>64.5</v>
      </c>
      <c r="BI21" s="3">
        <v>5</v>
      </c>
      <c r="BJ21" s="3">
        <f t="shared" si="22"/>
        <v>5</v>
      </c>
      <c r="BL21" s="3"/>
      <c r="BM21" s="3">
        <v>0</v>
      </c>
      <c r="BN21" s="3">
        <v>10</v>
      </c>
      <c r="BO21" s="3">
        <v>120</v>
      </c>
      <c r="BP21" s="3">
        <v>13</v>
      </c>
      <c r="BQ21" s="3">
        <f>BO21+(BP21-BO21)/10*5</f>
        <v>66.5</v>
      </c>
      <c r="BR21" s="3">
        <v>5</v>
      </c>
      <c r="BS21" s="3">
        <f t="shared" si="23"/>
        <v>5</v>
      </c>
      <c r="BU21" s="3"/>
      <c r="BV21" s="3">
        <v>0</v>
      </c>
      <c r="BW21" s="3">
        <v>10</v>
      </c>
      <c r="BX21" s="3">
        <v>0</v>
      </c>
      <c r="BY21" s="3">
        <v>28</v>
      </c>
      <c r="BZ21" s="3">
        <f>BX21+(BY21-BX21)/10*5</f>
        <v>14</v>
      </c>
      <c r="CA21" s="3">
        <v>5</v>
      </c>
      <c r="CB21" s="3">
        <f t="shared" si="24"/>
        <v>5</v>
      </c>
      <c r="CD21" s="3"/>
      <c r="CE21" s="3">
        <v>0</v>
      </c>
      <c r="CF21" s="3">
        <v>10</v>
      </c>
      <c r="CG21" s="3">
        <v>0</v>
      </c>
      <c r="CH21" s="3">
        <v>50</v>
      </c>
      <c r="CI21" s="3">
        <f>CG21+(CH21-CG21)/10*5</f>
        <v>25</v>
      </c>
      <c r="CJ21" s="3">
        <v>5</v>
      </c>
      <c r="CK21" s="3">
        <f t="shared" si="25"/>
        <v>5</v>
      </c>
      <c r="CM21" s="3"/>
      <c r="CN21" s="3">
        <v>0</v>
      </c>
      <c r="CO21" s="3">
        <v>10</v>
      </c>
      <c r="CP21" s="3">
        <v>3.5</v>
      </c>
      <c r="CQ21" s="3">
        <v>21</v>
      </c>
      <c r="CR21" s="3">
        <f>CP21+(CQ21-CP21)/10*5</f>
        <v>12.25</v>
      </c>
      <c r="CS21" s="3">
        <v>5</v>
      </c>
      <c r="CT21" s="3">
        <f t="shared" si="26"/>
        <v>5</v>
      </c>
      <c r="CV21" s="3"/>
      <c r="CW21" s="3">
        <v>0</v>
      </c>
      <c r="CX21" s="3">
        <v>10</v>
      </c>
      <c r="CY21" s="3">
        <v>10</v>
      </c>
      <c r="CZ21" s="3">
        <v>0</v>
      </c>
      <c r="DA21" s="3">
        <f>CY21+(CZ21-CY21)/10*5</f>
        <v>5</v>
      </c>
      <c r="DB21" s="3">
        <v>5</v>
      </c>
      <c r="DC21" s="3">
        <f t="shared" si="27"/>
        <v>5</v>
      </c>
      <c r="DE21" s="3"/>
      <c r="DF21" s="3">
        <v>0</v>
      </c>
      <c r="DG21" s="3">
        <v>10</v>
      </c>
      <c r="DH21" s="3">
        <v>25</v>
      </c>
      <c r="DI21" s="3">
        <v>5</v>
      </c>
      <c r="DJ21" s="3">
        <f>DH21+(DI21-DH21)/10*5</f>
        <v>15</v>
      </c>
      <c r="DK21" s="3">
        <v>5</v>
      </c>
      <c r="DL21" s="3">
        <f t="shared" si="28"/>
        <v>5</v>
      </c>
      <c r="DN21" s="3"/>
      <c r="DO21" s="3">
        <v>0</v>
      </c>
      <c r="DP21" s="3">
        <v>5</v>
      </c>
      <c r="DQ21" s="3">
        <v>0</v>
      </c>
      <c r="DR21" s="3">
        <v>100</v>
      </c>
      <c r="DS21" s="3">
        <f>DQ21+(DR21-DQ21)/10*5</f>
        <v>50</v>
      </c>
      <c r="DT21" s="3">
        <v>2.5</v>
      </c>
      <c r="DU21" s="3">
        <f t="shared" si="29"/>
        <v>2.5</v>
      </c>
      <c r="DW21" s="3"/>
      <c r="DX21" s="3">
        <v>0</v>
      </c>
      <c r="DY21" s="3">
        <v>5</v>
      </c>
      <c r="DZ21" s="3">
        <v>0</v>
      </c>
      <c r="EA21" s="3">
        <v>50</v>
      </c>
      <c r="EB21" s="3">
        <f>DZ21+(EA21-DZ21)/10*5</f>
        <v>25</v>
      </c>
      <c r="EC21" s="3">
        <v>2.5</v>
      </c>
      <c r="ED21" s="3">
        <f t="shared" si="30"/>
        <v>2.5</v>
      </c>
    </row>
    <row r="22" spans="1:134" ht="21" x14ac:dyDescent="0.25">
      <c r="A22" s="3"/>
      <c r="B22" s="3">
        <v>0</v>
      </c>
      <c r="C22" s="3">
        <v>10</v>
      </c>
      <c r="D22" s="3">
        <v>0</v>
      </c>
      <c r="E22" s="1">
        <v>90</v>
      </c>
      <c r="F22" s="3">
        <f>D22+(E22-D22)/10*6</f>
        <v>54</v>
      </c>
      <c r="G22" s="3">
        <v>6</v>
      </c>
      <c r="H22" s="3">
        <f t="shared" si="16"/>
        <v>6</v>
      </c>
      <c r="J22" s="3"/>
      <c r="K22" s="3">
        <v>0</v>
      </c>
      <c r="L22" s="3">
        <v>10</v>
      </c>
      <c r="M22" s="3">
        <v>200</v>
      </c>
      <c r="N22" s="3">
        <v>50</v>
      </c>
      <c r="O22" s="3">
        <f>M22+(N22-M22)/10*6</f>
        <v>110</v>
      </c>
      <c r="P22" s="3">
        <v>6</v>
      </c>
      <c r="Q22" s="3">
        <f t="shared" si="17"/>
        <v>6</v>
      </c>
      <c r="S22" s="3"/>
      <c r="T22" s="3">
        <v>0</v>
      </c>
      <c r="U22" s="3">
        <v>10</v>
      </c>
      <c r="V22" s="3">
        <v>0</v>
      </c>
      <c r="W22" s="3">
        <v>300</v>
      </c>
      <c r="X22" s="3">
        <f>V22+(W22-V22)/10*6</f>
        <v>180</v>
      </c>
      <c r="Y22" s="3">
        <v>6</v>
      </c>
      <c r="Z22" s="3">
        <f t="shared" si="18"/>
        <v>6</v>
      </c>
      <c r="AB22" s="3"/>
      <c r="AC22" s="3">
        <v>0</v>
      </c>
      <c r="AD22" s="3">
        <v>10</v>
      </c>
      <c r="AE22" s="3">
        <v>0</v>
      </c>
      <c r="AF22" s="3">
        <v>200</v>
      </c>
      <c r="AG22" s="3">
        <f>AE22+(AF22-AE22)/10*6</f>
        <v>120</v>
      </c>
      <c r="AH22" s="3">
        <v>6</v>
      </c>
      <c r="AI22" s="3">
        <f t="shared" si="19"/>
        <v>6</v>
      </c>
      <c r="AK22" s="3"/>
      <c r="AL22" s="3">
        <v>0</v>
      </c>
      <c r="AM22" s="3">
        <v>10</v>
      </c>
      <c r="AN22" s="3">
        <v>1000</v>
      </c>
      <c r="AO22" s="3">
        <v>250</v>
      </c>
      <c r="AP22" s="3">
        <f>AN22+(AO22-AN22)/10*6</f>
        <v>550</v>
      </c>
      <c r="AQ22" s="3">
        <v>6</v>
      </c>
      <c r="AR22" s="3">
        <f t="shared" si="20"/>
        <v>6</v>
      </c>
      <c r="AT22" s="3"/>
      <c r="AU22" s="3">
        <v>0</v>
      </c>
      <c r="AV22" s="3">
        <v>10</v>
      </c>
      <c r="AW22" s="3">
        <v>100</v>
      </c>
      <c r="AX22" s="3">
        <v>14</v>
      </c>
      <c r="AY22" s="3">
        <f>AW22+(AX22-AW22)/10*6</f>
        <v>48.400000000000006</v>
      </c>
      <c r="AZ22" s="3">
        <v>6</v>
      </c>
      <c r="BA22" s="3">
        <f t="shared" si="21"/>
        <v>6</v>
      </c>
      <c r="BC22" s="3"/>
      <c r="BD22" s="3">
        <v>0</v>
      </c>
      <c r="BE22" s="3">
        <v>10</v>
      </c>
      <c r="BF22" s="3">
        <v>100</v>
      </c>
      <c r="BG22" s="3">
        <v>29</v>
      </c>
      <c r="BH22" s="3">
        <f>BF22+(BG22-BF22)/10*6</f>
        <v>57.400000000000006</v>
      </c>
      <c r="BI22" s="3">
        <v>6</v>
      </c>
      <c r="BJ22" s="3">
        <f t="shared" si="22"/>
        <v>5.9999999999999991</v>
      </c>
      <c r="BL22" s="3"/>
      <c r="BM22" s="3">
        <v>0</v>
      </c>
      <c r="BN22" s="3">
        <v>10</v>
      </c>
      <c r="BO22" s="3">
        <v>120</v>
      </c>
      <c r="BP22" s="3">
        <v>13</v>
      </c>
      <c r="BQ22" s="3">
        <f>BO22+(BP22-BO22)/10*6</f>
        <v>55.800000000000011</v>
      </c>
      <c r="BR22" s="3">
        <v>6</v>
      </c>
      <c r="BS22" s="3">
        <f t="shared" si="23"/>
        <v>5.9999999999999991</v>
      </c>
      <c r="BU22" s="3"/>
      <c r="BV22" s="3">
        <v>0</v>
      </c>
      <c r="BW22" s="3">
        <v>10</v>
      </c>
      <c r="BX22" s="3">
        <v>0</v>
      </c>
      <c r="BY22" s="3">
        <v>28</v>
      </c>
      <c r="BZ22" s="3">
        <f>BX22+(BY22-BX22)/10*6</f>
        <v>16.799999999999997</v>
      </c>
      <c r="CA22" s="3">
        <v>6</v>
      </c>
      <c r="CB22" s="3">
        <f t="shared" si="24"/>
        <v>5.9999999999999991</v>
      </c>
      <c r="CD22" s="3"/>
      <c r="CE22" s="3">
        <v>0</v>
      </c>
      <c r="CF22" s="3">
        <v>10</v>
      </c>
      <c r="CG22" s="3">
        <v>0</v>
      </c>
      <c r="CH22" s="3">
        <v>50</v>
      </c>
      <c r="CI22" s="3">
        <f>CG22+(CH22-CG22)/10*6</f>
        <v>30</v>
      </c>
      <c r="CJ22" s="3">
        <v>6</v>
      </c>
      <c r="CK22" s="3">
        <f t="shared" si="25"/>
        <v>6</v>
      </c>
      <c r="CM22" s="3"/>
      <c r="CN22" s="3">
        <v>0</v>
      </c>
      <c r="CO22" s="3">
        <v>10</v>
      </c>
      <c r="CP22" s="3">
        <v>3.5</v>
      </c>
      <c r="CQ22" s="3">
        <v>21</v>
      </c>
      <c r="CR22" s="3">
        <f>CP22+(CQ22-CP22)/10*6</f>
        <v>14</v>
      </c>
      <c r="CS22" s="3">
        <v>6</v>
      </c>
      <c r="CT22" s="3">
        <f t="shared" si="26"/>
        <v>6</v>
      </c>
      <c r="CV22" s="3"/>
      <c r="CW22" s="3">
        <v>0</v>
      </c>
      <c r="CX22" s="3">
        <v>10</v>
      </c>
      <c r="CY22" s="3">
        <v>10</v>
      </c>
      <c r="CZ22" s="3">
        <v>0</v>
      </c>
      <c r="DA22" s="3">
        <f>CY22+(CZ22-CY22)/10*6</f>
        <v>4</v>
      </c>
      <c r="DB22" s="3">
        <v>6</v>
      </c>
      <c r="DC22" s="3">
        <f t="shared" si="27"/>
        <v>6</v>
      </c>
      <c r="DE22" s="3"/>
      <c r="DF22" s="3">
        <v>0</v>
      </c>
      <c r="DG22" s="3">
        <v>10</v>
      </c>
      <c r="DH22" s="3">
        <v>25</v>
      </c>
      <c r="DI22" s="3">
        <v>5</v>
      </c>
      <c r="DJ22" s="3">
        <f>DH22+(DI22-DH22)/10*6</f>
        <v>13</v>
      </c>
      <c r="DK22" s="3">
        <v>6</v>
      </c>
      <c r="DL22" s="3">
        <f t="shared" si="28"/>
        <v>6</v>
      </c>
      <c r="DN22" s="3"/>
      <c r="DO22" s="3">
        <v>0</v>
      </c>
      <c r="DP22" s="3">
        <v>5</v>
      </c>
      <c r="DQ22" s="3">
        <v>0</v>
      </c>
      <c r="DR22" s="3">
        <v>100</v>
      </c>
      <c r="DS22" s="3">
        <f>DQ22+(DR22-DQ22)/10*6</f>
        <v>60</v>
      </c>
      <c r="DT22" s="3">
        <v>3</v>
      </c>
      <c r="DU22" s="3">
        <f t="shared" si="29"/>
        <v>3</v>
      </c>
      <c r="DW22" s="3"/>
      <c r="DX22" s="3">
        <v>0</v>
      </c>
      <c r="DY22" s="3">
        <v>5</v>
      </c>
      <c r="DZ22" s="3">
        <v>0</v>
      </c>
      <c r="EA22" s="3">
        <v>50</v>
      </c>
      <c r="EB22" s="3">
        <f>DZ22+(EA22-DZ22)/10*6</f>
        <v>30</v>
      </c>
      <c r="EC22" s="3">
        <v>3</v>
      </c>
      <c r="ED22" s="3">
        <f t="shared" si="30"/>
        <v>3</v>
      </c>
    </row>
    <row r="23" spans="1:134" ht="21" x14ac:dyDescent="0.25">
      <c r="A23" s="3"/>
      <c r="B23" s="3">
        <v>0</v>
      </c>
      <c r="C23" s="3">
        <v>10</v>
      </c>
      <c r="D23" s="3">
        <v>0</v>
      </c>
      <c r="E23" s="1">
        <v>90</v>
      </c>
      <c r="F23" s="3">
        <f>D23+(E23-D23)/10*7</f>
        <v>63</v>
      </c>
      <c r="G23" s="3">
        <v>7</v>
      </c>
      <c r="H23" s="3">
        <f t="shared" si="16"/>
        <v>7</v>
      </c>
      <c r="J23" s="3"/>
      <c r="K23" s="3">
        <v>0</v>
      </c>
      <c r="L23" s="3">
        <v>10</v>
      </c>
      <c r="M23" s="3">
        <v>200</v>
      </c>
      <c r="N23" s="3">
        <v>50</v>
      </c>
      <c r="O23" s="3">
        <f>M23+(N23-M23)/10*7</f>
        <v>95</v>
      </c>
      <c r="P23" s="3">
        <v>7</v>
      </c>
      <c r="Q23" s="3">
        <f t="shared" si="17"/>
        <v>7</v>
      </c>
      <c r="S23" s="3"/>
      <c r="T23" s="3">
        <v>0</v>
      </c>
      <c r="U23" s="3">
        <v>10</v>
      </c>
      <c r="V23" s="3">
        <v>0</v>
      </c>
      <c r="W23" s="3">
        <v>300</v>
      </c>
      <c r="X23" s="3">
        <f>V23+(W23-V23)/10*7</f>
        <v>210</v>
      </c>
      <c r="Y23" s="3">
        <v>7</v>
      </c>
      <c r="Z23" s="3">
        <f t="shared" si="18"/>
        <v>7</v>
      </c>
      <c r="AB23" s="3"/>
      <c r="AC23" s="3">
        <v>0</v>
      </c>
      <c r="AD23" s="3">
        <v>10</v>
      </c>
      <c r="AE23" s="3">
        <v>0</v>
      </c>
      <c r="AF23" s="3">
        <v>200</v>
      </c>
      <c r="AG23" s="3">
        <f>AE23+(AF23-AE23)/10*7</f>
        <v>140</v>
      </c>
      <c r="AH23" s="3">
        <v>7</v>
      </c>
      <c r="AI23" s="3">
        <f t="shared" si="19"/>
        <v>7</v>
      </c>
      <c r="AK23" s="3"/>
      <c r="AL23" s="3">
        <v>0</v>
      </c>
      <c r="AM23" s="3">
        <v>10</v>
      </c>
      <c r="AN23" s="3">
        <v>1000</v>
      </c>
      <c r="AO23" s="3">
        <v>250</v>
      </c>
      <c r="AP23" s="3">
        <f>AN23+(AO23-AN23)/10*7</f>
        <v>475</v>
      </c>
      <c r="AQ23" s="3">
        <v>7</v>
      </c>
      <c r="AR23" s="3">
        <f t="shared" si="20"/>
        <v>7</v>
      </c>
      <c r="AT23" s="3"/>
      <c r="AU23" s="3">
        <v>0</v>
      </c>
      <c r="AV23" s="3">
        <v>10</v>
      </c>
      <c r="AW23" s="3">
        <v>100</v>
      </c>
      <c r="AX23" s="3">
        <v>14</v>
      </c>
      <c r="AY23" s="3">
        <f>AW23+(AX23-AW23)/10*7</f>
        <v>39.800000000000004</v>
      </c>
      <c r="AZ23" s="3">
        <v>7</v>
      </c>
      <c r="BA23" s="3">
        <f t="shared" si="21"/>
        <v>7</v>
      </c>
      <c r="BC23" s="3"/>
      <c r="BD23" s="3">
        <v>0</v>
      </c>
      <c r="BE23" s="3">
        <v>10</v>
      </c>
      <c r="BF23" s="3">
        <v>100</v>
      </c>
      <c r="BG23" s="3">
        <v>29</v>
      </c>
      <c r="BH23" s="3">
        <f>BF23+(BG23-BF23)/10*7</f>
        <v>50.300000000000004</v>
      </c>
      <c r="BI23" s="3">
        <v>7</v>
      </c>
      <c r="BJ23" s="3">
        <f t="shared" si="22"/>
        <v>6.9999999999999991</v>
      </c>
      <c r="BL23" s="3"/>
      <c r="BM23" s="3">
        <v>0</v>
      </c>
      <c r="BN23" s="3">
        <v>10</v>
      </c>
      <c r="BO23" s="3">
        <v>120</v>
      </c>
      <c r="BP23" s="3">
        <v>13</v>
      </c>
      <c r="BQ23" s="3">
        <f>BO23+(BP23-BO23)/10*7</f>
        <v>45.100000000000009</v>
      </c>
      <c r="BR23" s="3">
        <v>7</v>
      </c>
      <c r="BS23" s="3">
        <f t="shared" si="23"/>
        <v>6.9999999999999991</v>
      </c>
      <c r="BU23" s="3"/>
      <c r="BV23" s="3">
        <v>0</v>
      </c>
      <c r="BW23" s="3">
        <v>10</v>
      </c>
      <c r="BX23" s="3">
        <v>0</v>
      </c>
      <c r="BY23" s="3">
        <v>28</v>
      </c>
      <c r="BZ23" s="3">
        <f>BX23+(BY23-BX23)/10*7</f>
        <v>19.599999999999998</v>
      </c>
      <c r="CA23" s="3">
        <v>7</v>
      </c>
      <c r="CB23" s="3">
        <f t="shared" si="24"/>
        <v>6.9999999999999991</v>
      </c>
      <c r="CD23" s="3"/>
      <c r="CE23" s="3">
        <v>0</v>
      </c>
      <c r="CF23" s="3">
        <v>10</v>
      </c>
      <c r="CG23" s="3">
        <v>0</v>
      </c>
      <c r="CH23" s="3">
        <v>50</v>
      </c>
      <c r="CI23" s="3">
        <f>CG23+(CH23-CG23)/10*7</f>
        <v>35</v>
      </c>
      <c r="CJ23" s="3">
        <v>7</v>
      </c>
      <c r="CK23" s="3">
        <f t="shared" si="25"/>
        <v>7</v>
      </c>
      <c r="CM23" s="3"/>
      <c r="CN23" s="3">
        <v>0</v>
      </c>
      <c r="CO23" s="3">
        <v>10</v>
      </c>
      <c r="CP23" s="3">
        <v>3.5</v>
      </c>
      <c r="CQ23" s="3">
        <v>21</v>
      </c>
      <c r="CR23" s="3">
        <f>CP23+(CQ23-CP23)/10*7</f>
        <v>15.75</v>
      </c>
      <c r="CS23" s="3">
        <v>7</v>
      </c>
      <c r="CT23" s="3">
        <f t="shared" si="26"/>
        <v>7</v>
      </c>
      <c r="CV23" s="3"/>
      <c r="CW23" s="3">
        <v>0</v>
      </c>
      <c r="CX23" s="3">
        <v>10</v>
      </c>
      <c r="CY23" s="3">
        <v>10</v>
      </c>
      <c r="CZ23" s="3">
        <v>0</v>
      </c>
      <c r="DA23" s="3">
        <f>CY23+(CZ23-CY23)/10*7</f>
        <v>3</v>
      </c>
      <c r="DB23" s="3">
        <v>7</v>
      </c>
      <c r="DC23" s="3">
        <f t="shared" si="27"/>
        <v>7</v>
      </c>
      <c r="DE23" s="3"/>
      <c r="DF23" s="3">
        <v>0</v>
      </c>
      <c r="DG23" s="3">
        <v>10</v>
      </c>
      <c r="DH23" s="3">
        <v>25</v>
      </c>
      <c r="DI23" s="3">
        <v>5</v>
      </c>
      <c r="DJ23" s="3">
        <f>DH23+(DI23-DH23)/10*7</f>
        <v>11</v>
      </c>
      <c r="DK23" s="3">
        <v>7</v>
      </c>
      <c r="DL23" s="3">
        <f t="shared" si="28"/>
        <v>7</v>
      </c>
      <c r="DN23" s="3"/>
      <c r="DO23" s="3">
        <v>0</v>
      </c>
      <c r="DP23" s="3">
        <v>5</v>
      </c>
      <c r="DQ23" s="3">
        <v>0</v>
      </c>
      <c r="DR23" s="3">
        <v>100</v>
      </c>
      <c r="DS23" s="3">
        <f>DQ23+(DR23-DQ23)/10*7</f>
        <v>70</v>
      </c>
      <c r="DT23" s="3">
        <v>3.5</v>
      </c>
      <c r="DU23" s="3">
        <f t="shared" si="29"/>
        <v>3.5</v>
      </c>
      <c r="DW23" s="3"/>
      <c r="DX23" s="3">
        <v>0</v>
      </c>
      <c r="DY23" s="3">
        <v>5</v>
      </c>
      <c r="DZ23" s="3">
        <v>0</v>
      </c>
      <c r="EA23" s="3">
        <v>50</v>
      </c>
      <c r="EB23" s="3">
        <f>DZ23+(EA23-DZ23)/10*7</f>
        <v>35</v>
      </c>
      <c r="EC23" s="3">
        <v>3.5</v>
      </c>
      <c r="ED23" s="3">
        <f t="shared" si="30"/>
        <v>3.5</v>
      </c>
    </row>
    <row r="24" spans="1:134" ht="21" x14ac:dyDescent="0.25">
      <c r="A24" s="3"/>
      <c r="B24" s="3">
        <v>0</v>
      </c>
      <c r="C24" s="3">
        <v>10</v>
      </c>
      <c r="D24" s="3">
        <v>0</v>
      </c>
      <c r="E24" s="1">
        <v>90</v>
      </c>
      <c r="F24" s="3">
        <f>D24+(E24-D24)/10*8</f>
        <v>72</v>
      </c>
      <c r="G24" s="3">
        <v>8</v>
      </c>
      <c r="H24" s="3">
        <f t="shared" si="16"/>
        <v>8</v>
      </c>
      <c r="J24" s="3"/>
      <c r="K24" s="3">
        <v>0</v>
      </c>
      <c r="L24" s="3">
        <v>10</v>
      </c>
      <c r="M24" s="3">
        <v>200</v>
      </c>
      <c r="N24" s="3">
        <v>50</v>
      </c>
      <c r="O24" s="3">
        <f>M24+(N24-M24)/10*8</f>
        <v>80</v>
      </c>
      <c r="P24" s="3">
        <v>8</v>
      </c>
      <c r="Q24" s="3">
        <f t="shared" si="17"/>
        <v>8</v>
      </c>
      <c r="S24" s="3"/>
      <c r="T24" s="3">
        <v>0</v>
      </c>
      <c r="U24" s="3">
        <v>10</v>
      </c>
      <c r="V24" s="3">
        <v>0</v>
      </c>
      <c r="W24" s="3">
        <v>300</v>
      </c>
      <c r="X24" s="3">
        <f>V24+(W24-V24)/10*8</f>
        <v>240</v>
      </c>
      <c r="Y24" s="3">
        <v>8</v>
      </c>
      <c r="Z24" s="3">
        <f t="shared" si="18"/>
        <v>8</v>
      </c>
      <c r="AB24" s="3"/>
      <c r="AC24" s="3">
        <v>0</v>
      </c>
      <c r="AD24" s="3">
        <v>10</v>
      </c>
      <c r="AE24" s="3">
        <v>0</v>
      </c>
      <c r="AF24" s="3">
        <v>200</v>
      </c>
      <c r="AG24" s="3">
        <f>AE24+(AF24-AE24)/10*8</f>
        <v>160</v>
      </c>
      <c r="AH24" s="3">
        <v>8</v>
      </c>
      <c r="AI24" s="3">
        <f t="shared" si="19"/>
        <v>8</v>
      </c>
      <c r="AK24" s="3"/>
      <c r="AL24" s="3">
        <v>0</v>
      </c>
      <c r="AM24" s="3">
        <v>10</v>
      </c>
      <c r="AN24" s="3">
        <v>1000</v>
      </c>
      <c r="AO24" s="3">
        <v>250</v>
      </c>
      <c r="AP24" s="3">
        <f>AN24+(AO24-AN24)/10*8</f>
        <v>400</v>
      </c>
      <c r="AQ24" s="3">
        <v>8</v>
      </c>
      <c r="AR24" s="3">
        <f t="shared" si="20"/>
        <v>8</v>
      </c>
      <c r="AT24" s="3"/>
      <c r="AU24" s="3">
        <v>0</v>
      </c>
      <c r="AV24" s="3">
        <v>10</v>
      </c>
      <c r="AW24" s="3">
        <v>100</v>
      </c>
      <c r="AX24" s="3">
        <v>14</v>
      </c>
      <c r="AY24" s="3">
        <f>AW24+(AX24-AW24)/10*8</f>
        <v>31.200000000000003</v>
      </c>
      <c r="AZ24" s="3">
        <v>8</v>
      </c>
      <c r="BA24" s="3">
        <f t="shared" si="21"/>
        <v>8</v>
      </c>
      <c r="BC24" s="3"/>
      <c r="BD24" s="3">
        <v>0</v>
      </c>
      <c r="BE24" s="3">
        <v>10</v>
      </c>
      <c r="BF24" s="3">
        <v>100</v>
      </c>
      <c r="BG24" s="3">
        <v>29</v>
      </c>
      <c r="BH24" s="3">
        <f>BF24+(BG24-BF24)/10*8</f>
        <v>43.2</v>
      </c>
      <c r="BI24" s="3">
        <v>8</v>
      </c>
      <c r="BJ24" s="3">
        <f t="shared" si="22"/>
        <v>8</v>
      </c>
      <c r="BL24" s="3"/>
      <c r="BM24" s="3">
        <v>0</v>
      </c>
      <c r="BN24" s="3">
        <v>10</v>
      </c>
      <c r="BO24" s="3">
        <v>120</v>
      </c>
      <c r="BP24" s="3">
        <v>13</v>
      </c>
      <c r="BQ24" s="3">
        <f>BO24+(BP24-BO24)/10*8</f>
        <v>34.400000000000006</v>
      </c>
      <c r="BR24" s="3">
        <v>8</v>
      </c>
      <c r="BS24" s="3">
        <f t="shared" si="23"/>
        <v>8</v>
      </c>
      <c r="BU24" s="3"/>
      <c r="BV24" s="3">
        <v>0</v>
      </c>
      <c r="BW24" s="3">
        <v>10</v>
      </c>
      <c r="BX24" s="3">
        <v>0</v>
      </c>
      <c r="BY24" s="3">
        <v>28</v>
      </c>
      <c r="BZ24" s="3">
        <f>BX24+(BY24-BX24)/10*8</f>
        <v>22.4</v>
      </c>
      <c r="CA24" s="3">
        <v>8</v>
      </c>
      <c r="CB24" s="3">
        <f t="shared" si="24"/>
        <v>8</v>
      </c>
      <c r="CD24" s="3"/>
      <c r="CE24" s="3">
        <v>0</v>
      </c>
      <c r="CF24" s="3">
        <v>10</v>
      </c>
      <c r="CG24" s="3">
        <v>0</v>
      </c>
      <c r="CH24" s="3">
        <v>50</v>
      </c>
      <c r="CI24" s="3">
        <f>CG24+(CH24-CG24)/10*8</f>
        <v>40</v>
      </c>
      <c r="CJ24" s="3">
        <v>8</v>
      </c>
      <c r="CK24" s="3">
        <f t="shared" si="25"/>
        <v>8</v>
      </c>
      <c r="CM24" s="3"/>
      <c r="CN24" s="3">
        <v>0</v>
      </c>
      <c r="CO24" s="3">
        <v>10</v>
      </c>
      <c r="CP24" s="3">
        <v>3.5</v>
      </c>
      <c r="CQ24" s="3">
        <v>21</v>
      </c>
      <c r="CR24" s="3">
        <f>CP24+(CQ24-CP24)/10*8</f>
        <v>17.5</v>
      </c>
      <c r="CS24" s="3">
        <v>8</v>
      </c>
      <c r="CT24" s="3">
        <f t="shared" si="26"/>
        <v>8</v>
      </c>
      <c r="CV24" s="3"/>
      <c r="CW24" s="3">
        <v>0</v>
      </c>
      <c r="CX24" s="3">
        <v>10</v>
      </c>
      <c r="CY24" s="3">
        <v>10</v>
      </c>
      <c r="CZ24" s="3">
        <v>0</v>
      </c>
      <c r="DA24" s="3">
        <f>CY24+(CZ24-CY24)/10*8</f>
        <v>2</v>
      </c>
      <c r="DB24" s="3">
        <v>8</v>
      </c>
      <c r="DC24" s="3">
        <f t="shared" si="27"/>
        <v>8</v>
      </c>
      <c r="DE24" s="3"/>
      <c r="DF24" s="3">
        <v>0</v>
      </c>
      <c r="DG24" s="3">
        <v>10</v>
      </c>
      <c r="DH24" s="3">
        <v>25</v>
      </c>
      <c r="DI24" s="3">
        <v>5</v>
      </c>
      <c r="DJ24" s="3">
        <f>DH24+(DI24-DH24)/10*8</f>
        <v>9</v>
      </c>
      <c r="DK24" s="3">
        <v>8</v>
      </c>
      <c r="DL24" s="3">
        <f t="shared" si="28"/>
        <v>8</v>
      </c>
      <c r="DN24" s="3"/>
      <c r="DO24" s="3">
        <v>0</v>
      </c>
      <c r="DP24" s="3">
        <v>5</v>
      </c>
      <c r="DQ24" s="3">
        <v>0</v>
      </c>
      <c r="DR24" s="3">
        <v>100</v>
      </c>
      <c r="DS24" s="3">
        <f>DQ24+(DR24-DQ24)/10*8</f>
        <v>80</v>
      </c>
      <c r="DT24" s="3">
        <v>4</v>
      </c>
      <c r="DU24" s="3">
        <f t="shared" si="29"/>
        <v>4</v>
      </c>
      <c r="DW24" s="3"/>
      <c r="DX24" s="3">
        <v>0</v>
      </c>
      <c r="DY24" s="3">
        <v>5</v>
      </c>
      <c r="DZ24" s="3">
        <v>0</v>
      </c>
      <c r="EA24" s="3">
        <v>50</v>
      </c>
      <c r="EB24" s="3">
        <f>DZ24+(EA24-DZ24)/10*8</f>
        <v>40</v>
      </c>
      <c r="EC24" s="3">
        <v>4</v>
      </c>
      <c r="ED24" s="3">
        <f t="shared" si="30"/>
        <v>4</v>
      </c>
    </row>
    <row r="25" spans="1:134" ht="21" x14ac:dyDescent="0.25">
      <c r="A25" s="3"/>
      <c r="B25" s="3">
        <v>0</v>
      </c>
      <c r="C25" s="3">
        <v>10</v>
      </c>
      <c r="D25" s="3">
        <v>0</v>
      </c>
      <c r="E25" s="1">
        <v>90</v>
      </c>
      <c r="F25" s="3">
        <f>D25+(E25-D25)/10*9</f>
        <v>81</v>
      </c>
      <c r="G25" s="3">
        <v>9</v>
      </c>
      <c r="H25" s="3">
        <f t="shared" si="16"/>
        <v>9</v>
      </c>
      <c r="J25" s="3"/>
      <c r="K25" s="3">
        <v>0</v>
      </c>
      <c r="L25" s="3">
        <v>10</v>
      </c>
      <c r="M25" s="3">
        <v>200</v>
      </c>
      <c r="N25" s="3">
        <v>50</v>
      </c>
      <c r="O25" s="3">
        <f>M25+(N25-M25)/10*9</f>
        <v>65</v>
      </c>
      <c r="P25" s="3">
        <v>9</v>
      </c>
      <c r="Q25" s="3">
        <f t="shared" si="17"/>
        <v>9</v>
      </c>
      <c r="S25" s="3"/>
      <c r="T25" s="3">
        <v>0</v>
      </c>
      <c r="U25" s="3">
        <v>10</v>
      </c>
      <c r="V25" s="3">
        <v>0</v>
      </c>
      <c r="W25" s="3">
        <v>300</v>
      </c>
      <c r="X25" s="3">
        <f>V25+(W25-V25)/10*9</f>
        <v>270</v>
      </c>
      <c r="Y25" s="3">
        <v>9</v>
      </c>
      <c r="Z25" s="3">
        <f t="shared" si="18"/>
        <v>9</v>
      </c>
      <c r="AB25" s="3"/>
      <c r="AC25" s="3">
        <v>0</v>
      </c>
      <c r="AD25" s="3">
        <v>10</v>
      </c>
      <c r="AE25" s="3">
        <v>0</v>
      </c>
      <c r="AF25" s="3">
        <v>200</v>
      </c>
      <c r="AG25" s="3">
        <f>AE25+(AF25-AE25)/10*9</f>
        <v>180</v>
      </c>
      <c r="AH25" s="3">
        <v>9</v>
      </c>
      <c r="AI25" s="3">
        <f t="shared" si="19"/>
        <v>9</v>
      </c>
      <c r="AK25" s="3"/>
      <c r="AL25" s="3">
        <v>0</v>
      </c>
      <c r="AM25" s="3">
        <v>10</v>
      </c>
      <c r="AN25" s="3">
        <v>1000</v>
      </c>
      <c r="AO25" s="3">
        <v>250</v>
      </c>
      <c r="AP25" s="3">
        <f>AN25+(AO25-AN25)/10*9</f>
        <v>325</v>
      </c>
      <c r="AQ25" s="3">
        <v>9</v>
      </c>
      <c r="AR25" s="3">
        <f t="shared" si="20"/>
        <v>9</v>
      </c>
      <c r="AT25" s="3"/>
      <c r="AU25" s="3">
        <v>0</v>
      </c>
      <c r="AV25" s="3">
        <v>10</v>
      </c>
      <c r="AW25" s="3">
        <v>100</v>
      </c>
      <c r="AX25" s="3">
        <v>14</v>
      </c>
      <c r="AY25" s="3">
        <f>AW25+(AX25-AW25)/10*9</f>
        <v>22.600000000000009</v>
      </c>
      <c r="AZ25" s="3">
        <v>9</v>
      </c>
      <c r="BA25" s="3">
        <f t="shared" si="21"/>
        <v>8.9999999999999982</v>
      </c>
      <c r="BC25" s="3"/>
      <c r="BD25" s="3">
        <v>0</v>
      </c>
      <c r="BE25" s="3">
        <v>10</v>
      </c>
      <c r="BF25" s="3">
        <v>100</v>
      </c>
      <c r="BG25" s="3">
        <v>29</v>
      </c>
      <c r="BH25" s="3">
        <f>BF25+(BG25-BF25)/10*9</f>
        <v>36.1</v>
      </c>
      <c r="BI25" s="3">
        <v>9</v>
      </c>
      <c r="BJ25" s="3">
        <f t="shared" si="22"/>
        <v>9</v>
      </c>
      <c r="BL25" s="3"/>
      <c r="BM25" s="3">
        <v>0</v>
      </c>
      <c r="BN25" s="3">
        <v>10</v>
      </c>
      <c r="BO25" s="3">
        <v>120</v>
      </c>
      <c r="BP25" s="3">
        <v>13</v>
      </c>
      <c r="BQ25" s="3">
        <f>BO25+(BP25-BO25)/10*9</f>
        <v>23.700000000000003</v>
      </c>
      <c r="BR25" s="3">
        <v>9</v>
      </c>
      <c r="BS25" s="3">
        <f t="shared" si="23"/>
        <v>9</v>
      </c>
      <c r="BU25" s="3"/>
      <c r="BV25" s="3">
        <v>0</v>
      </c>
      <c r="BW25" s="3">
        <v>10</v>
      </c>
      <c r="BX25" s="3">
        <v>0</v>
      </c>
      <c r="BY25" s="3">
        <v>28</v>
      </c>
      <c r="BZ25" s="3">
        <f>BX25+(BY25-BX25)/10*9</f>
        <v>25.2</v>
      </c>
      <c r="CA25" s="3">
        <v>9</v>
      </c>
      <c r="CB25" s="3">
        <f t="shared" si="24"/>
        <v>9</v>
      </c>
      <c r="CD25" s="3"/>
      <c r="CE25" s="3">
        <v>0</v>
      </c>
      <c r="CF25" s="3">
        <v>10</v>
      </c>
      <c r="CG25" s="3">
        <v>0</v>
      </c>
      <c r="CH25" s="3">
        <v>50</v>
      </c>
      <c r="CI25" s="3">
        <f>CG25+(CH25-CG25)/10*9</f>
        <v>45</v>
      </c>
      <c r="CJ25" s="3">
        <v>9</v>
      </c>
      <c r="CK25" s="3">
        <f t="shared" si="25"/>
        <v>9</v>
      </c>
      <c r="CM25" s="3"/>
      <c r="CN25" s="3">
        <v>0</v>
      </c>
      <c r="CO25" s="3">
        <v>10</v>
      </c>
      <c r="CP25" s="3">
        <v>3.5</v>
      </c>
      <c r="CQ25" s="3">
        <v>21</v>
      </c>
      <c r="CR25" s="3">
        <f>CP25+(CQ25-CP25)/10*9</f>
        <v>19.25</v>
      </c>
      <c r="CS25" s="3">
        <v>9</v>
      </c>
      <c r="CT25" s="3">
        <f t="shared" si="26"/>
        <v>9</v>
      </c>
      <c r="CV25" s="3"/>
      <c r="CW25" s="3">
        <v>0</v>
      </c>
      <c r="CX25" s="3">
        <v>10</v>
      </c>
      <c r="CY25" s="3">
        <v>10</v>
      </c>
      <c r="CZ25" s="3">
        <v>0</v>
      </c>
      <c r="DA25" s="3">
        <f>CY25+(CZ25-CY25)/10*9</f>
        <v>1</v>
      </c>
      <c r="DB25" s="3">
        <v>9</v>
      </c>
      <c r="DC25" s="3">
        <f t="shared" si="27"/>
        <v>9</v>
      </c>
      <c r="DE25" s="3"/>
      <c r="DF25" s="3">
        <v>0</v>
      </c>
      <c r="DG25" s="3">
        <v>10</v>
      </c>
      <c r="DH25" s="3">
        <v>25</v>
      </c>
      <c r="DI25" s="3">
        <v>5</v>
      </c>
      <c r="DJ25" s="3">
        <f>DH25+(DI25-DH25)/10*9</f>
        <v>7</v>
      </c>
      <c r="DK25" s="3">
        <v>9</v>
      </c>
      <c r="DL25" s="3">
        <f t="shared" si="28"/>
        <v>9</v>
      </c>
      <c r="DN25" s="3"/>
      <c r="DO25" s="3">
        <v>0</v>
      </c>
      <c r="DP25" s="3">
        <v>5</v>
      </c>
      <c r="DQ25" s="3">
        <v>0</v>
      </c>
      <c r="DR25" s="3">
        <v>100</v>
      </c>
      <c r="DS25" s="3">
        <f>DQ25+(DR25-DQ25)/10*9</f>
        <v>90</v>
      </c>
      <c r="DT25" s="3">
        <v>4.5</v>
      </c>
      <c r="DU25" s="3">
        <f t="shared" si="29"/>
        <v>4.5</v>
      </c>
      <c r="DW25" s="3"/>
      <c r="DX25" s="3">
        <v>0</v>
      </c>
      <c r="DY25" s="3">
        <v>5</v>
      </c>
      <c r="DZ25" s="3">
        <v>0</v>
      </c>
      <c r="EA25" s="3">
        <v>50</v>
      </c>
      <c r="EB25" s="3">
        <f>DZ25+(EA25-DZ25)/10*9</f>
        <v>45</v>
      </c>
      <c r="EC25" s="3">
        <v>4.5</v>
      </c>
      <c r="ED25" s="3">
        <f t="shared" si="30"/>
        <v>4.5</v>
      </c>
    </row>
    <row r="26" spans="1:134" ht="21" x14ac:dyDescent="0.25">
      <c r="A26" s="3"/>
      <c r="B26" s="3">
        <v>0</v>
      </c>
      <c r="C26" s="3">
        <v>10</v>
      </c>
      <c r="D26" s="3">
        <v>0</v>
      </c>
      <c r="E26" s="1">
        <v>90</v>
      </c>
      <c r="F26" s="3">
        <f>D26+(E26-D26)/10*10</f>
        <v>90</v>
      </c>
      <c r="G26" s="3">
        <v>10</v>
      </c>
      <c r="H26" s="3">
        <f t="shared" si="16"/>
        <v>10</v>
      </c>
      <c r="J26" s="3"/>
      <c r="K26" s="3">
        <v>0</v>
      </c>
      <c r="L26" s="3">
        <v>10</v>
      </c>
      <c r="M26" s="3">
        <v>200</v>
      </c>
      <c r="N26" s="3">
        <v>50</v>
      </c>
      <c r="O26" s="3">
        <f>M26+(N26-M26)/10*10</f>
        <v>50</v>
      </c>
      <c r="P26" s="3">
        <v>10</v>
      </c>
      <c r="Q26" s="3">
        <f t="shared" si="17"/>
        <v>10</v>
      </c>
      <c r="S26" s="3"/>
      <c r="T26" s="3">
        <v>0</v>
      </c>
      <c r="U26" s="3">
        <v>10</v>
      </c>
      <c r="V26" s="3">
        <v>0</v>
      </c>
      <c r="W26" s="3">
        <v>300</v>
      </c>
      <c r="X26" s="3">
        <f>V26+(W26-V26)/10*10</f>
        <v>300</v>
      </c>
      <c r="Y26" s="3">
        <v>10</v>
      </c>
      <c r="Z26" s="3">
        <f t="shared" si="18"/>
        <v>10</v>
      </c>
      <c r="AB26" s="3"/>
      <c r="AC26" s="3">
        <v>0</v>
      </c>
      <c r="AD26" s="3">
        <v>10</v>
      </c>
      <c r="AE26" s="3">
        <v>0</v>
      </c>
      <c r="AF26" s="3">
        <v>200</v>
      </c>
      <c r="AG26" s="3">
        <f>AE26+(AF26-AE26)/10*10</f>
        <v>200</v>
      </c>
      <c r="AH26" s="3">
        <v>10</v>
      </c>
      <c r="AI26" s="3">
        <f t="shared" si="19"/>
        <v>10</v>
      </c>
      <c r="AK26" s="3"/>
      <c r="AL26" s="3">
        <v>0</v>
      </c>
      <c r="AM26" s="3">
        <v>10</v>
      </c>
      <c r="AN26" s="3">
        <v>1000</v>
      </c>
      <c r="AO26" s="3">
        <v>250</v>
      </c>
      <c r="AP26" s="3">
        <f>AN26+(AO26-AN26)/10*10</f>
        <v>250</v>
      </c>
      <c r="AQ26" s="3">
        <v>10</v>
      </c>
      <c r="AR26" s="3">
        <f t="shared" si="20"/>
        <v>10</v>
      </c>
      <c r="AT26" s="3"/>
      <c r="AU26" s="3">
        <v>0</v>
      </c>
      <c r="AV26" s="3">
        <v>10</v>
      </c>
      <c r="AW26" s="3">
        <v>100</v>
      </c>
      <c r="AX26" s="3">
        <v>14</v>
      </c>
      <c r="AY26" s="3">
        <f>AW26+(AX26-AW26)/10*10</f>
        <v>14</v>
      </c>
      <c r="AZ26" s="3">
        <v>10</v>
      </c>
      <c r="BA26" s="3">
        <f t="shared" si="21"/>
        <v>10</v>
      </c>
      <c r="BC26" s="3"/>
      <c r="BD26" s="3">
        <v>0</v>
      </c>
      <c r="BE26" s="3">
        <v>10</v>
      </c>
      <c r="BF26" s="3">
        <v>100</v>
      </c>
      <c r="BG26" s="3">
        <v>29</v>
      </c>
      <c r="BH26" s="3">
        <f>BF26+(BG26-BF26)/10*10</f>
        <v>29</v>
      </c>
      <c r="BI26" s="3">
        <v>10</v>
      </c>
      <c r="BJ26" s="3">
        <f t="shared" si="22"/>
        <v>10</v>
      </c>
      <c r="BL26" s="3"/>
      <c r="BM26" s="3">
        <v>0</v>
      </c>
      <c r="BN26" s="3">
        <v>10</v>
      </c>
      <c r="BO26" s="3">
        <v>120</v>
      </c>
      <c r="BP26" s="3">
        <v>13</v>
      </c>
      <c r="BQ26" s="3">
        <f>BO26+(BP26-BO26)/10*10</f>
        <v>13</v>
      </c>
      <c r="BR26" s="3">
        <v>10</v>
      </c>
      <c r="BS26" s="3">
        <f t="shared" si="23"/>
        <v>10</v>
      </c>
      <c r="BU26" s="3"/>
      <c r="BV26" s="3">
        <v>0</v>
      </c>
      <c r="BW26" s="3">
        <v>10</v>
      </c>
      <c r="BX26" s="3">
        <v>0</v>
      </c>
      <c r="BY26" s="3">
        <v>28</v>
      </c>
      <c r="BZ26" s="3">
        <f>BX26+(BY26-BX26)/10*10</f>
        <v>28</v>
      </c>
      <c r="CA26" s="3">
        <v>10</v>
      </c>
      <c r="CB26" s="3">
        <f t="shared" si="24"/>
        <v>10</v>
      </c>
      <c r="CD26" s="3"/>
      <c r="CE26" s="3">
        <v>0</v>
      </c>
      <c r="CF26" s="3">
        <v>10</v>
      </c>
      <c r="CG26" s="3">
        <v>0</v>
      </c>
      <c r="CH26" s="3">
        <v>50</v>
      </c>
      <c r="CI26" s="3">
        <f>CG26+(CH26-CG26)/10*10</f>
        <v>50</v>
      </c>
      <c r="CJ26" s="3">
        <v>10</v>
      </c>
      <c r="CK26" s="3">
        <f t="shared" si="25"/>
        <v>10</v>
      </c>
      <c r="CM26" s="3"/>
      <c r="CN26" s="3">
        <v>0</v>
      </c>
      <c r="CO26" s="3">
        <v>10</v>
      </c>
      <c r="CP26" s="3">
        <v>3.5</v>
      </c>
      <c r="CQ26" s="3">
        <v>21</v>
      </c>
      <c r="CR26" s="3">
        <f>CP26+(CQ26-CP26)/10*10</f>
        <v>21</v>
      </c>
      <c r="CS26" s="3">
        <v>10</v>
      </c>
      <c r="CT26" s="3">
        <f t="shared" si="26"/>
        <v>10</v>
      </c>
      <c r="CV26" s="3"/>
      <c r="CW26" s="3">
        <v>0</v>
      </c>
      <c r="CX26" s="3">
        <v>10</v>
      </c>
      <c r="CY26" s="3">
        <v>10</v>
      </c>
      <c r="CZ26" s="3">
        <v>0</v>
      </c>
      <c r="DA26" s="3">
        <f>CY26+(CZ26-CY26)/10*10</f>
        <v>0</v>
      </c>
      <c r="DB26" s="3">
        <v>10</v>
      </c>
      <c r="DC26" s="3">
        <f t="shared" si="27"/>
        <v>10</v>
      </c>
      <c r="DE26" s="3"/>
      <c r="DF26" s="3">
        <v>0</v>
      </c>
      <c r="DG26" s="3">
        <v>10</v>
      </c>
      <c r="DH26" s="3">
        <v>25</v>
      </c>
      <c r="DI26" s="3">
        <v>5</v>
      </c>
      <c r="DJ26" s="3">
        <f>DH26+(DI26-DH26)/10*10</f>
        <v>5</v>
      </c>
      <c r="DK26" s="3">
        <v>10</v>
      </c>
      <c r="DL26" s="3">
        <f t="shared" si="28"/>
        <v>10</v>
      </c>
      <c r="DN26" s="3"/>
      <c r="DO26" s="3">
        <v>0</v>
      </c>
      <c r="DP26" s="3">
        <v>5</v>
      </c>
      <c r="DQ26" s="3">
        <v>0</v>
      </c>
      <c r="DR26" s="3">
        <v>100</v>
      </c>
      <c r="DS26" s="3">
        <f>DQ26+(DR26-DQ26)/10*10</f>
        <v>100</v>
      </c>
      <c r="DT26" s="3">
        <v>5</v>
      </c>
      <c r="DU26" s="3">
        <f t="shared" si="29"/>
        <v>5</v>
      </c>
      <c r="DW26" s="3"/>
      <c r="DX26" s="3">
        <v>0</v>
      </c>
      <c r="DY26" s="3">
        <v>5</v>
      </c>
      <c r="DZ26" s="3">
        <v>0</v>
      </c>
      <c r="EA26" s="3">
        <v>50</v>
      </c>
      <c r="EB26" s="3">
        <f>DZ26+(EA26-DZ26)/10*10</f>
        <v>50</v>
      </c>
      <c r="EC26" s="3">
        <v>5</v>
      </c>
      <c r="ED26" s="3">
        <f t="shared" si="30"/>
        <v>5</v>
      </c>
    </row>
    <row r="27" spans="1:134" ht="21" x14ac:dyDescent="0.25">
      <c r="B27" s="3">
        <v>0</v>
      </c>
      <c r="C27" s="3">
        <v>10</v>
      </c>
      <c r="D27" s="3">
        <v>0</v>
      </c>
      <c r="E27" s="1">
        <v>90</v>
      </c>
      <c r="F27" s="3">
        <f>D27+(E27-D27)/10*11</f>
        <v>99</v>
      </c>
      <c r="G27" s="3">
        <v>10</v>
      </c>
      <c r="H27" s="3">
        <f t="shared" si="16"/>
        <v>10</v>
      </c>
      <c r="K27" s="3">
        <v>0</v>
      </c>
      <c r="L27" s="3">
        <v>10</v>
      </c>
      <c r="M27" s="3">
        <v>200</v>
      </c>
      <c r="N27" s="3">
        <v>50</v>
      </c>
      <c r="O27" s="3">
        <f>M27+(N27-M27)/10*11</f>
        <v>35</v>
      </c>
      <c r="P27" s="3">
        <v>10</v>
      </c>
      <c r="Q27" s="3">
        <f t="shared" si="17"/>
        <v>10</v>
      </c>
      <c r="T27" s="3">
        <v>0</v>
      </c>
      <c r="U27" s="3">
        <v>10</v>
      </c>
      <c r="V27" s="3">
        <v>0</v>
      </c>
      <c r="W27" s="3">
        <v>300</v>
      </c>
      <c r="X27" s="3">
        <f>V27+(W27-V27)/10*11</f>
        <v>330</v>
      </c>
      <c r="Y27" s="3">
        <v>10</v>
      </c>
      <c r="Z27" s="3">
        <f t="shared" si="18"/>
        <v>10</v>
      </c>
      <c r="AC27" s="3">
        <v>0</v>
      </c>
      <c r="AD27" s="3">
        <v>10</v>
      </c>
      <c r="AE27" s="3">
        <v>0</v>
      </c>
      <c r="AF27" s="3">
        <v>200</v>
      </c>
      <c r="AG27" s="3">
        <f>AE27+(AF27-AE27)/10*11</f>
        <v>220</v>
      </c>
      <c r="AH27" s="3">
        <v>10</v>
      </c>
      <c r="AI27" s="3">
        <f t="shared" si="19"/>
        <v>10</v>
      </c>
      <c r="AL27" s="3">
        <v>0</v>
      </c>
      <c r="AM27" s="3">
        <v>10</v>
      </c>
      <c r="AN27" s="3">
        <v>1000</v>
      </c>
      <c r="AO27" s="3">
        <v>250</v>
      </c>
      <c r="AP27" s="3">
        <f>AN27+(AO27-AN27)/10*11</f>
        <v>175</v>
      </c>
      <c r="AQ27" s="3">
        <v>10</v>
      </c>
      <c r="AR27" s="3">
        <f t="shared" si="20"/>
        <v>10</v>
      </c>
      <c r="AU27" s="3">
        <v>0</v>
      </c>
      <c r="AV27" s="3">
        <v>10</v>
      </c>
      <c r="AW27" s="3">
        <v>100</v>
      </c>
      <c r="AX27" s="3">
        <v>14</v>
      </c>
      <c r="AY27" s="3">
        <f>AW27+(AX27-AW27)/10*11</f>
        <v>5.4000000000000057</v>
      </c>
      <c r="AZ27" s="3">
        <v>10</v>
      </c>
      <c r="BA27" s="3">
        <f t="shared" si="21"/>
        <v>10</v>
      </c>
      <c r="BD27" s="3">
        <v>0</v>
      </c>
      <c r="BE27" s="3">
        <v>10</v>
      </c>
      <c r="BF27" s="3">
        <v>100</v>
      </c>
      <c r="BG27" s="3">
        <v>29</v>
      </c>
      <c r="BH27" s="3">
        <f>BF27+(BG27-BF27)/10*11</f>
        <v>21.900000000000006</v>
      </c>
      <c r="BI27" s="3">
        <v>10</v>
      </c>
      <c r="BJ27" s="3">
        <f t="shared" si="22"/>
        <v>10</v>
      </c>
      <c r="BM27" s="3">
        <v>0</v>
      </c>
      <c r="BN27" s="3">
        <v>10</v>
      </c>
      <c r="BO27" s="3">
        <v>120</v>
      </c>
      <c r="BP27" s="3">
        <v>13</v>
      </c>
      <c r="BQ27" s="3">
        <f>BO27+(BP27-BO27)/10*11</f>
        <v>2.3000000000000114</v>
      </c>
      <c r="BR27" s="3">
        <v>10</v>
      </c>
      <c r="BS27" s="3">
        <f t="shared" si="23"/>
        <v>10</v>
      </c>
      <c r="BV27" s="3">
        <v>0</v>
      </c>
      <c r="BW27" s="3">
        <v>10</v>
      </c>
      <c r="BX27" s="3">
        <v>0</v>
      </c>
      <c r="BY27" s="3">
        <v>28</v>
      </c>
      <c r="BZ27" s="3">
        <f>BX27+(BY27-BX27)/10*11</f>
        <v>30.799999999999997</v>
      </c>
      <c r="CA27" s="3">
        <v>10</v>
      </c>
      <c r="CB27" s="3">
        <f t="shared" si="24"/>
        <v>10</v>
      </c>
      <c r="CE27" s="3">
        <v>0</v>
      </c>
      <c r="CF27" s="3">
        <v>10</v>
      </c>
      <c r="CG27" s="3">
        <v>0</v>
      </c>
      <c r="CH27" s="3">
        <v>50</v>
      </c>
      <c r="CI27" s="3">
        <f>CG27+(CH27-CG27)/10*11</f>
        <v>55</v>
      </c>
      <c r="CJ27" s="3">
        <v>10</v>
      </c>
      <c r="CK27" s="3">
        <f t="shared" si="25"/>
        <v>10</v>
      </c>
      <c r="CN27" s="3">
        <v>0</v>
      </c>
      <c r="CO27" s="3">
        <v>10</v>
      </c>
      <c r="CP27" s="3">
        <v>3.5</v>
      </c>
      <c r="CQ27" s="3">
        <v>21</v>
      </c>
      <c r="CR27" s="3">
        <f>CP27+(CQ27-CP27)/10*11</f>
        <v>22.75</v>
      </c>
      <c r="CS27" s="3">
        <v>10</v>
      </c>
      <c r="CT27" s="3">
        <f t="shared" si="26"/>
        <v>10</v>
      </c>
      <c r="CW27" s="3">
        <v>0</v>
      </c>
      <c r="CX27" s="3">
        <v>10</v>
      </c>
      <c r="CY27" s="3">
        <v>10</v>
      </c>
      <c r="CZ27" s="3">
        <v>0</v>
      </c>
      <c r="DA27" s="3">
        <f>IF(CY27+(CZ27-CY27)/10*11&lt;0,0,(CY27+(CZ27-CY27)/10*11))</f>
        <v>0</v>
      </c>
      <c r="DB27" s="3">
        <v>10</v>
      </c>
      <c r="DC27" s="3">
        <f t="shared" si="27"/>
        <v>10</v>
      </c>
      <c r="DF27" s="3">
        <v>0</v>
      </c>
      <c r="DG27" s="3">
        <v>10</v>
      </c>
      <c r="DH27" s="3">
        <v>25</v>
      </c>
      <c r="DI27" s="3">
        <v>5</v>
      </c>
      <c r="DJ27" s="3">
        <f>IF(DH27+(DI27-DH27)/10*11&lt;0,0,(DH27+(DI27-DH27)/10*11))</f>
        <v>3</v>
      </c>
      <c r="DK27" s="3">
        <v>10</v>
      </c>
      <c r="DL27" s="3">
        <f t="shared" si="28"/>
        <v>10</v>
      </c>
      <c r="DO27" s="3">
        <v>0</v>
      </c>
      <c r="DP27" s="3">
        <v>5</v>
      </c>
      <c r="DQ27" s="3">
        <v>0</v>
      </c>
      <c r="DR27" s="3">
        <v>100</v>
      </c>
      <c r="DS27" s="3">
        <f>DQ27+(DR27-DQ27)/10*11</f>
        <v>110</v>
      </c>
      <c r="DT27" s="3">
        <v>5</v>
      </c>
      <c r="DU27" s="3">
        <f t="shared" si="29"/>
        <v>5</v>
      </c>
      <c r="DX27" s="3">
        <v>0</v>
      </c>
      <c r="DY27" s="3">
        <v>5</v>
      </c>
      <c r="DZ27" s="3">
        <v>0</v>
      </c>
      <c r="EA27" s="3">
        <v>50</v>
      </c>
      <c r="EB27" s="3">
        <f>DZ27+(EA27-DZ27)/10*11</f>
        <v>55</v>
      </c>
      <c r="EC27" s="3">
        <v>5</v>
      </c>
      <c r="ED27" s="3">
        <f t="shared" si="30"/>
        <v>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112F3-786A-4D42-8A99-82F5A0653267}">
  <dimension ref="A1:DN23"/>
  <sheetViews>
    <sheetView topLeftCell="CR1" workbookViewId="0">
      <selection activeCell="DL2" activeCellId="12" sqref="G2:G23 P2:P23 Y2:Y23 AH2:AH23 AQ2:AQ23 AZ2:AZ23 BI2:BI23 BR2:BR23 CB2:CB23 CK2:CK23 CT2:CT23 DC2:DC23 DL2:DL23"/>
    </sheetView>
  </sheetViews>
  <sheetFormatPr baseColWidth="10" defaultRowHeight="21" x14ac:dyDescent="0.25"/>
  <cols>
    <col min="1" max="9" width="12.33203125" style="3" customWidth="1"/>
    <col min="10" max="13" width="10.83203125" style="3"/>
    <col min="14" max="14" width="12.83203125" style="3" customWidth="1"/>
    <col min="15" max="15" width="13.1640625" style="3" customWidth="1"/>
    <col min="16" max="19" width="10.83203125" style="3"/>
    <col min="20" max="20" width="12.33203125" style="3" customWidth="1"/>
    <col min="21" max="22" width="10.83203125" style="3"/>
    <col min="23" max="23" width="13" style="3" customWidth="1"/>
    <col min="24" max="24" width="13.33203125" style="3" customWidth="1"/>
    <col min="25" max="31" width="10.83203125" style="3"/>
    <col min="32" max="32" width="13.83203125" style="3" customWidth="1"/>
    <col min="33" max="33" width="14.5" style="3" customWidth="1"/>
    <col min="34" max="40" width="10.83203125" style="3"/>
    <col min="41" max="41" width="13" style="3" customWidth="1"/>
    <col min="42" max="42" width="13.5" style="3" customWidth="1"/>
    <col min="43" max="49" width="10.83203125" style="3"/>
    <col min="50" max="50" width="14.5" style="3" customWidth="1"/>
    <col min="51" max="51" width="15" style="3" customWidth="1"/>
    <col min="52" max="58" width="10.83203125" style="3"/>
    <col min="59" max="59" width="14" style="3" customWidth="1"/>
    <col min="60" max="60" width="14.6640625" style="3" customWidth="1"/>
    <col min="61" max="67" width="10.83203125" style="3"/>
    <col min="68" max="68" width="12.6640625" style="3" customWidth="1"/>
    <col min="69" max="69" width="13" style="3" customWidth="1"/>
    <col min="70" max="83" width="10.83203125" style="3"/>
    <col min="84" max="84" width="13.6640625" style="3" customWidth="1"/>
    <col min="85" max="86" width="10.83203125" style="3"/>
    <col min="87" max="87" width="13.5" style="3" customWidth="1"/>
    <col min="88" max="88" width="15.5" style="3" customWidth="1"/>
    <col min="89" max="89" width="14.33203125" style="3" customWidth="1"/>
    <col min="90" max="90" width="17.83203125" style="3" customWidth="1"/>
    <col min="91" max="16384" width="10.83203125" style="3"/>
  </cols>
  <sheetData>
    <row r="1" spans="1:118" ht="132" x14ac:dyDescent="0.25">
      <c r="A1" s="2" t="s">
        <v>0</v>
      </c>
      <c r="B1" s="2" t="s">
        <v>156</v>
      </c>
      <c r="C1" s="1" t="s">
        <v>1</v>
      </c>
      <c r="D1" s="1" t="s">
        <v>2</v>
      </c>
      <c r="E1" s="1" t="s">
        <v>157</v>
      </c>
      <c r="F1" s="1" t="s">
        <v>158</v>
      </c>
      <c r="G1" s="1" t="s">
        <v>6</v>
      </c>
      <c r="H1" s="1" t="s">
        <v>7</v>
      </c>
      <c r="I1" s="1" t="s">
        <v>8</v>
      </c>
      <c r="K1" s="2" t="s">
        <v>0</v>
      </c>
      <c r="L1" s="1" t="s">
        <v>1</v>
      </c>
      <c r="M1" s="1" t="s">
        <v>2</v>
      </c>
      <c r="N1" s="1" t="s">
        <v>157</v>
      </c>
      <c r="O1" s="1" t="s">
        <v>158</v>
      </c>
      <c r="P1" s="1" t="s">
        <v>6</v>
      </c>
      <c r="Q1" s="1" t="s">
        <v>7</v>
      </c>
      <c r="R1" s="1" t="s">
        <v>8</v>
      </c>
      <c r="T1" s="2" t="s">
        <v>0</v>
      </c>
      <c r="U1" s="1" t="s">
        <v>1</v>
      </c>
      <c r="V1" s="1" t="s">
        <v>2</v>
      </c>
      <c r="W1" s="1" t="s">
        <v>157</v>
      </c>
      <c r="X1" s="1" t="s">
        <v>158</v>
      </c>
      <c r="Y1" s="1" t="s">
        <v>6</v>
      </c>
      <c r="Z1" s="1" t="s">
        <v>7</v>
      </c>
      <c r="AA1" s="1" t="s">
        <v>8</v>
      </c>
      <c r="AC1" s="2" t="s">
        <v>0</v>
      </c>
      <c r="AD1" s="1" t="s">
        <v>1</v>
      </c>
      <c r="AE1" s="1" t="s">
        <v>2</v>
      </c>
      <c r="AF1" s="1" t="s">
        <v>157</v>
      </c>
      <c r="AG1" s="1" t="s">
        <v>158</v>
      </c>
      <c r="AH1" s="1" t="s">
        <v>6</v>
      </c>
      <c r="AI1" s="1" t="s">
        <v>7</v>
      </c>
      <c r="AJ1" s="1" t="s">
        <v>8</v>
      </c>
      <c r="AL1" s="2" t="s">
        <v>0</v>
      </c>
      <c r="AM1" s="1" t="s">
        <v>1</v>
      </c>
      <c r="AN1" s="1" t="s">
        <v>2</v>
      </c>
      <c r="AO1" s="1" t="s">
        <v>157</v>
      </c>
      <c r="AP1" s="1" t="s">
        <v>158</v>
      </c>
      <c r="AQ1" s="1" t="s">
        <v>6</v>
      </c>
      <c r="AR1" s="1" t="s">
        <v>7</v>
      </c>
      <c r="AS1" s="1" t="s">
        <v>8</v>
      </c>
      <c r="AU1" s="2" t="s">
        <v>0</v>
      </c>
      <c r="AV1" s="1" t="s">
        <v>1</v>
      </c>
      <c r="AW1" s="1" t="s">
        <v>2</v>
      </c>
      <c r="AX1" s="1" t="s">
        <v>157</v>
      </c>
      <c r="AY1" s="1" t="s">
        <v>158</v>
      </c>
      <c r="AZ1" s="1" t="s">
        <v>6</v>
      </c>
      <c r="BA1" s="1" t="s">
        <v>7</v>
      </c>
      <c r="BB1" s="1" t="s">
        <v>8</v>
      </c>
      <c r="BD1" s="2" t="s">
        <v>0</v>
      </c>
      <c r="BE1" s="1" t="s">
        <v>1</v>
      </c>
      <c r="BF1" s="1" t="s">
        <v>2</v>
      </c>
      <c r="BG1" s="1" t="s">
        <v>157</v>
      </c>
      <c r="BH1" s="1" t="s">
        <v>158</v>
      </c>
      <c r="BI1" s="1" t="s">
        <v>6</v>
      </c>
      <c r="BJ1" s="1" t="s">
        <v>7</v>
      </c>
      <c r="BK1" s="1" t="s">
        <v>8</v>
      </c>
      <c r="BM1" s="2" t="s">
        <v>0</v>
      </c>
      <c r="BN1" s="1" t="s">
        <v>1</v>
      </c>
      <c r="BO1" s="1" t="s">
        <v>2</v>
      </c>
      <c r="BP1" s="1" t="s">
        <v>157</v>
      </c>
      <c r="BQ1" s="1" t="s">
        <v>158</v>
      </c>
      <c r="BR1" s="1" t="s">
        <v>6</v>
      </c>
      <c r="BS1" s="1" t="s">
        <v>7</v>
      </c>
      <c r="BT1" s="1" t="s">
        <v>8</v>
      </c>
      <c r="BW1" s="2" t="s">
        <v>0</v>
      </c>
      <c r="BX1" s="1" t="s">
        <v>1</v>
      </c>
      <c r="BY1" s="1" t="s">
        <v>2</v>
      </c>
      <c r="BZ1" s="1" t="s">
        <v>15</v>
      </c>
      <c r="CA1" s="1" t="s">
        <v>3</v>
      </c>
      <c r="CB1" s="1" t="s">
        <v>6</v>
      </c>
      <c r="CC1" s="1" t="s">
        <v>7</v>
      </c>
      <c r="CD1" s="1" t="s">
        <v>8</v>
      </c>
      <c r="CE1" s="1"/>
      <c r="CF1" s="2" t="s">
        <v>0</v>
      </c>
      <c r="CG1" s="1" t="s">
        <v>1</v>
      </c>
      <c r="CH1" s="1" t="s">
        <v>2</v>
      </c>
      <c r="CI1" s="1" t="s">
        <v>157</v>
      </c>
      <c r="CJ1" s="1" t="s">
        <v>158</v>
      </c>
      <c r="CK1" s="1" t="s">
        <v>6</v>
      </c>
      <c r="CL1" s="1" t="s">
        <v>7</v>
      </c>
      <c r="CM1" s="1" t="s">
        <v>8</v>
      </c>
      <c r="CN1" s="1"/>
      <c r="CO1" s="2" t="s">
        <v>0</v>
      </c>
      <c r="CP1" s="1" t="s">
        <v>1</v>
      </c>
      <c r="CQ1" s="1" t="s">
        <v>2</v>
      </c>
      <c r="CR1" s="1" t="s">
        <v>157</v>
      </c>
      <c r="CS1" s="1" t="s">
        <v>158</v>
      </c>
      <c r="CT1" s="1" t="s">
        <v>6</v>
      </c>
      <c r="CU1" s="1" t="s">
        <v>7</v>
      </c>
      <c r="CV1" s="1" t="s">
        <v>8</v>
      </c>
      <c r="CX1" s="2" t="s">
        <v>0</v>
      </c>
      <c r="CY1" s="1" t="s">
        <v>1</v>
      </c>
      <c r="CZ1" s="1" t="s">
        <v>2</v>
      </c>
      <c r="DA1" s="1" t="s">
        <v>15</v>
      </c>
      <c r="DB1" s="1" t="s">
        <v>3</v>
      </c>
      <c r="DC1" s="1" t="s">
        <v>6</v>
      </c>
      <c r="DD1" s="1" t="s">
        <v>7</v>
      </c>
      <c r="DE1" s="1" t="s">
        <v>8</v>
      </c>
      <c r="DG1" s="2" t="s">
        <v>0</v>
      </c>
      <c r="DH1" s="1" t="s">
        <v>1</v>
      </c>
      <c r="DI1" s="1" t="s">
        <v>2</v>
      </c>
      <c r="DJ1" s="1" t="s">
        <v>15</v>
      </c>
      <c r="DK1" s="1" t="s">
        <v>3</v>
      </c>
      <c r="DL1" s="1" t="s">
        <v>6</v>
      </c>
      <c r="DM1" s="1" t="s">
        <v>7</v>
      </c>
      <c r="DN1" s="1" t="s">
        <v>8</v>
      </c>
    </row>
    <row r="2" spans="1:118" ht="88" x14ac:dyDescent="0.25">
      <c r="A2" s="4" t="s">
        <v>30</v>
      </c>
      <c r="B2" s="4">
        <v>18</v>
      </c>
      <c r="C2" s="3">
        <v>0</v>
      </c>
      <c r="D2" s="3">
        <v>5</v>
      </c>
      <c r="E2" s="3">
        <v>0</v>
      </c>
      <c r="F2" s="3">
        <v>0.8</v>
      </c>
      <c r="G2" s="3">
        <f>F2/10*0</f>
        <v>0</v>
      </c>
      <c r="H2" s="3">
        <v>0</v>
      </c>
      <c r="I2" s="3">
        <f>IF(G2&gt;F2, D2, IF(G2&lt;E2, C2, C2+(G2-E2)*D2/(F2-E2)))</f>
        <v>0</v>
      </c>
      <c r="K2" s="5" t="s">
        <v>31</v>
      </c>
      <c r="L2" s="3">
        <v>0</v>
      </c>
      <c r="M2" s="3">
        <v>5</v>
      </c>
      <c r="N2" s="3">
        <v>0</v>
      </c>
      <c r="O2" s="3">
        <v>0.4</v>
      </c>
      <c r="P2" s="3">
        <f>O2/10*0</f>
        <v>0</v>
      </c>
      <c r="Q2" s="3">
        <v>0</v>
      </c>
      <c r="R2" s="3">
        <f>IF(P2&gt;O2, M2, IF(P2&lt;N2, L2, L2+(P2-N2)*M2/(O2-N2)))</f>
        <v>0</v>
      </c>
      <c r="T2" s="5" t="s">
        <v>32</v>
      </c>
      <c r="U2" s="3">
        <v>0</v>
      </c>
      <c r="V2" s="3">
        <v>5</v>
      </c>
      <c r="W2" s="3">
        <v>0</v>
      </c>
      <c r="X2" s="3">
        <v>1.1000000000000001</v>
      </c>
      <c r="Y2" s="3">
        <v>0</v>
      </c>
      <c r="Z2" s="3">
        <v>0</v>
      </c>
      <c r="AA2" s="3">
        <f>IF(Y2&gt;X2, V2, IF(Y2&lt;W2, U2, U2+(Y2-W2)*V2/(X2-W2)))</f>
        <v>0</v>
      </c>
      <c r="AC2" s="5" t="s">
        <v>38</v>
      </c>
      <c r="AD2" s="3">
        <v>0</v>
      </c>
      <c r="AE2" s="3">
        <v>5</v>
      </c>
      <c r="AF2" s="3">
        <v>0</v>
      </c>
      <c r="AG2" s="3">
        <v>0.2</v>
      </c>
      <c r="AH2" s="3">
        <f>AG2/10*0</f>
        <v>0</v>
      </c>
      <c r="AI2" s="3">
        <v>0</v>
      </c>
      <c r="AJ2" s="3">
        <f>IF(AH2&gt;AG2, AE2, IF(AH2&lt;AF2, AD2, AD2+(AH2-AF2)*AE2/(AG2-AF2)))</f>
        <v>0</v>
      </c>
      <c r="AL2" s="5" t="s">
        <v>37</v>
      </c>
      <c r="AM2" s="3">
        <v>0</v>
      </c>
      <c r="AN2" s="3">
        <v>5</v>
      </c>
      <c r="AO2" s="3">
        <v>0</v>
      </c>
      <c r="AP2" s="3">
        <v>2.5</v>
      </c>
      <c r="AQ2" s="3">
        <f>AP2/10*0</f>
        <v>0</v>
      </c>
      <c r="AR2" s="3">
        <v>0</v>
      </c>
      <c r="AS2" s="3">
        <f>IF(AQ2&gt;AP2, AN2, IF(AQ2&lt;AO2, AM2, AM2+(AQ2-AO2)*AN2/(AP2-AO2)))</f>
        <v>0</v>
      </c>
      <c r="AU2" s="5" t="s">
        <v>33</v>
      </c>
      <c r="AV2" s="3">
        <v>0</v>
      </c>
      <c r="AW2" s="3">
        <v>5</v>
      </c>
      <c r="AX2" s="3">
        <v>0</v>
      </c>
      <c r="AY2" s="3">
        <v>0.8</v>
      </c>
      <c r="AZ2" s="3">
        <f>AY2/10*0</f>
        <v>0</v>
      </c>
      <c r="BA2" s="3">
        <v>0</v>
      </c>
      <c r="BB2" s="3">
        <f>IF(AZ2&gt;AY2, AW2, IF(AZ2&lt;AX2, AV2, AV2+(AZ2-AX2)*AW2/(AY2-AX2)))</f>
        <v>0</v>
      </c>
      <c r="BD2" s="5" t="s">
        <v>34</v>
      </c>
      <c r="BE2" s="3">
        <v>0</v>
      </c>
      <c r="BF2" s="3">
        <v>10</v>
      </c>
      <c r="BG2" s="3">
        <v>0</v>
      </c>
      <c r="BH2" s="3">
        <v>1.5</v>
      </c>
      <c r="BI2" s="3">
        <f>BH2/10*0</f>
        <v>0</v>
      </c>
      <c r="BJ2" s="3">
        <v>0</v>
      </c>
      <c r="BK2" s="3">
        <f>IF(BI2&gt;BH2, BF2, IF(BI2&lt;BG2, BE2, BE2+(BI2-BG2)*BF2/(BH2-BG2)))</f>
        <v>0</v>
      </c>
      <c r="BM2" s="5" t="s">
        <v>35</v>
      </c>
      <c r="BN2" s="3">
        <v>0</v>
      </c>
      <c r="BO2" s="3">
        <v>10</v>
      </c>
      <c r="BP2" s="3">
        <v>0</v>
      </c>
      <c r="BQ2" s="3">
        <v>1.3</v>
      </c>
      <c r="BR2" s="3">
        <f>BQ2/10*0</f>
        <v>0</v>
      </c>
      <c r="BS2" s="3">
        <v>0</v>
      </c>
      <c r="BT2" s="3">
        <f>IF(BR2&gt;BQ2, BO2, IF(BR2&lt;BP2, BN2, BN2+(BR2-BP2)*BO2/(BQ2-BP2)))</f>
        <v>0</v>
      </c>
      <c r="BW2" s="5" t="s">
        <v>39</v>
      </c>
      <c r="BX2" s="3">
        <v>0</v>
      </c>
      <c r="BY2" s="3">
        <v>10</v>
      </c>
      <c r="BZ2" s="3">
        <v>1.2</v>
      </c>
      <c r="CA2" s="3">
        <v>2.5</v>
      </c>
      <c r="CB2" s="3">
        <f>(CA2-BZ2)/10*(ROW()-2) + BZ2</f>
        <v>1.2</v>
      </c>
      <c r="CC2" s="3">
        <v>0</v>
      </c>
      <c r="CD2" s="3">
        <f>IF(CB2&gt;CA2, BY2, IF(CB2&lt;BZ2, BX2, BX2+(CB2-BZ2)*BY2/(CA2-BZ2)))</f>
        <v>0</v>
      </c>
      <c r="CF2" s="5" t="s">
        <v>36</v>
      </c>
      <c r="CG2" s="3">
        <v>0</v>
      </c>
      <c r="CH2" s="3">
        <v>10</v>
      </c>
      <c r="CI2" s="3">
        <v>4.3</v>
      </c>
      <c r="CJ2" s="3">
        <v>1.8</v>
      </c>
      <c r="CK2" s="3">
        <f>(CI2-CJ2)/10*(ROW()-2) + CJ2</f>
        <v>1.8</v>
      </c>
      <c r="CL2" s="3">
        <v>10</v>
      </c>
      <c r="CM2" s="3">
        <f>IF(CK2&gt;CI2, CG2, IF(CK2&lt;CJ2, CH2, CG2+(CK2-CI2)*CH2/(CJ2-CI2)))</f>
        <v>10</v>
      </c>
      <c r="CO2" s="5" t="s">
        <v>26</v>
      </c>
      <c r="CP2" s="3">
        <v>0</v>
      </c>
      <c r="CQ2" s="3">
        <v>10</v>
      </c>
      <c r="CR2" s="3">
        <v>2</v>
      </c>
      <c r="CS2" s="3">
        <v>1.1000000000000001</v>
      </c>
      <c r="CT2" s="3">
        <f>(CR2-CS2)/10*(ROW()-2) + CS2</f>
        <v>1.1000000000000001</v>
      </c>
      <c r="CU2" s="3">
        <v>10</v>
      </c>
      <c r="CV2" s="3">
        <f>IF(CT2&gt;CR2, CP2, IF(CT2&lt;CS2, CQ2, CP2+(CT2-CR2)*CQ2/(CS2-CR2)))</f>
        <v>10.000000000000002</v>
      </c>
      <c r="CX2" s="5" t="s">
        <v>40</v>
      </c>
      <c r="CY2" s="3">
        <v>0</v>
      </c>
      <c r="CZ2" s="3">
        <v>10</v>
      </c>
      <c r="DA2" s="3">
        <v>26</v>
      </c>
      <c r="DB2" s="3">
        <v>6.5</v>
      </c>
      <c r="DC2" s="3">
        <f>(DA2-DB2)/10*(ROW()-2) + DB2</f>
        <v>6.5</v>
      </c>
      <c r="DD2" s="3">
        <v>10</v>
      </c>
      <c r="DE2" s="3">
        <f>IF(DC2&gt;DA2, CY2, IF(DC2&lt;DB2, CZ2, CY2+(DC2-DA2)*CZ2/(DB2-DA2)))</f>
        <v>10</v>
      </c>
      <c r="DG2" s="5" t="s">
        <v>41</v>
      </c>
      <c r="DH2" s="3">
        <v>0</v>
      </c>
      <c r="DI2" s="3">
        <v>10</v>
      </c>
      <c r="DJ2" s="3">
        <v>16</v>
      </c>
      <c r="DK2" s="3">
        <v>8</v>
      </c>
      <c r="DL2" s="3">
        <f>(DJ2-DK2)/10*(ROW()-2) + DK2</f>
        <v>8</v>
      </c>
      <c r="DM2" s="3">
        <v>10</v>
      </c>
      <c r="DN2" s="3">
        <f>IF(DL2&gt;DJ2, DH2, IF(DL2&lt;DK2, DI2, DH2+(DL2-DJ2)*DI2/(DK2-DJ2)))</f>
        <v>10</v>
      </c>
    </row>
    <row r="3" spans="1:118" x14ac:dyDescent="0.25">
      <c r="B3" s="4">
        <v>18</v>
      </c>
      <c r="C3" s="3">
        <v>0</v>
      </c>
      <c r="D3" s="3">
        <v>5</v>
      </c>
      <c r="E3" s="3">
        <v>0</v>
      </c>
      <c r="F3" s="3">
        <v>0.8</v>
      </c>
      <c r="G3" s="3">
        <f>F3/10*1</f>
        <v>0.08</v>
      </c>
      <c r="H3" s="3">
        <v>0.5</v>
      </c>
      <c r="I3" s="3">
        <f t="shared" ref="I3:I23" si="0">IF(G3&gt;F3, D3, IF(G3&lt;E3, C3, C3+(G3-E3)*D3/(F3-E3)))</f>
        <v>0.5</v>
      </c>
      <c r="L3" s="3">
        <v>0</v>
      </c>
      <c r="M3" s="3">
        <v>5</v>
      </c>
      <c r="N3" s="3">
        <v>0</v>
      </c>
      <c r="O3" s="3">
        <v>0.4</v>
      </c>
      <c r="P3" s="3">
        <f>O3/10*1</f>
        <v>0.04</v>
      </c>
      <c r="Q3" s="3">
        <v>0.5</v>
      </c>
      <c r="R3" s="3">
        <f t="shared" ref="R3:R12" si="1">IF(P3&gt;O3, M3, IF(P3&lt;N3, L3, L3+(P3-N3)*M3/(O3-N3)))</f>
        <v>0.5</v>
      </c>
      <c r="U3" s="3">
        <v>0</v>
      </c>
      <c r="V3" s="3">
        <v>5</v>
      </c>
      <c r="W3" s="3">
        <v>0</v>
      </c>
      <c r="X3" s="3">
        <v>1.1000000000000001</v>
      </c>
      <c r="Y3" s="3">
        <f>X3/10*1</f>
        <v>0.11000000000000001</v>
      </c>
      <c r="Z3" s="3">
        <v>0.5</v>
      </c>
      <c r="AA3" s="3">
        <f t="shared" ref="AA3:AA12" si="2">IF(Y3&gt;X3, V3, IF(Y3&lt;W3, U3, U3+(Y3-W3)*V3/(X3-W3)))</f>
        <v>0.5</v>
      </c>
      <c r="AD3" s="3">
        <v>0</v>
      </c>
      <c r="AE3" s="3">
        <v>5</v>
      </c>
      <c r="AF3" s="3">
        <v>0</v>
      </c>
      <c r="AG3" s="3">
        <v>0.2</v>
      </c>
      <c r="AH3" s="3">
        <f>AG3/10*1</f>
        <v>0.02</v>
      </c>
      <c r="AI3" s="3">
        <v>0.5</v>
      </c>
      <c r="AJ3" s="3">
        <f t="shared" ref="AJ3:AJ12" si="3">IF(AH3&gt;AG3, AE3, IF(AH3&lt;AF3, AD3, AD3+(AH3-AF3)*AE3/(AG3-AF3)))</f>
        <v>0.5</v>
      </c>
      <c r="AM3" s="3">
        <v>0</v>
      </c>
      <c r="AN3" s="3">
        <v>5</v>
      </c>
      <c r="AO3" s="3">
        <v>0</v>
      </c>
      <c r="AP3" s="3">
        <v>2.5</v>
      </c>
      <c r="AQ3" s="3">
        <f>AP3/10*1</f>
        <v>0.25</v>
      </c>
      <c r="AR3" s="3">
        <v>0.5</v>
      </c>
      <c r="AS3" s="3">
        <f t="shared" ref="AS3:AS12" si="4">IF(AQ3&gt;AP3, AN3, IF(AQ3&lt;AO3, AM3, AM3+(AQ3-AO3)*AN3/(AP3-AO3)))</f>
        <v>0.5</v>
      </c>
      <c r="AV3" s="3">
        <v>0</v>
      </c>
      <c r="AW3" s="3">
        <v>5</v>
      </c>
      <c r="AX3" s="3">
        <v>0</v>
      </c>
      <c r="AY3" s="3">
        <v>0.8</v>
      </c>
      <c r="AZ3" s="3">
        <f>AY3/10*1</f>
        <v>0.08</v>
      </c>
      <c r="BA3" s="3">
        <v>0.5</v>
      </c>
      <c r="BB3" s="3">
        <f t="shared" ref="BB3:BB12" si="5">IF(AZ3&gt;AY3, AW3, IF(AZ3&lt;AX3, AV3, AV3+(AZ3-AX3)*AW3/(AY3-AX3)))</f>
        <v>0.5</v>
      </c>
      <c r="BE3" s="3">
        <v>0</v>
      </c>
      <c r="BF3" s="3">
        <v>10</v>
      </c>
      <c r="BG3" s="3">
        <v>0</v>
      </c>
      <c r="BH3" s="3">
        <v>1.5</v>
      </c>
      <c r="BI3" s="3">
        <f>BH3/10*1</f>
        <v>0.15</v>
      </c>
      <c r="BJ3" s="3">
        <v>1</v>
      </c>
      <c r="BK3" s="3">
        <f t="shared" ref="BK3:BK12" si="6">IF(BI3&gt;BH3, BF3, IF(BI3&lt;BG3, BE3, BE3+(BI3-BG3)*BF3/(BH3-BG3)))</f>
        <v>1</v>
      </c>
      <c r="BN3" s="3">
        <v>0</v>
      </c>
      <c r="BO3" s="3">
        <v>10</v>
      </c>
      <c r="BP3" s="3">
        <v>0</v>
      </c>
      <c r="BQ3" s="3">
        <v>1.3</v>
      </c>
      <c r="BR3" s="3">
        <f>BQ3/10*1</f>
        <v>0.13</v>
      </c>
      <c r="BS3" s="3">
        <v>1</v>
      </c>
      <c r="BT3" s="3">
        <f t="shared" ref="BT3:BT12" si="7">IF(BR3&gt;BQ3, BO3, IF(BR3&lt;BP3, BN3, BN3+(BR3-BP3)*BO3/(BQ3-BP3)))</f>
        <v>1</v>
      </c>
      <c r="BX3" s="3">
        <v>0</v>
      </c>
      <c r="BY3" s="3">
        <v>10</v>
      </c>
      <c r="BZ3" s="3">
        <v>1.2</v>
      </c>
      <c r="CA3" s="3">
        <v>2.5</v>
      </c>
      <c r="CB3" s="3">
        <f t="shared" ref="CB3:CB12" si="8">(CA3-BZ3)/10*(ROW()-2) + BZ3</f>
        <v>1.33</v>
      </c>
      <c r="CC3" s="3">
        <v>1</v>
      </c>
      <c r="CD3" s="3">
        <f t="shared" ref="CD3:CD12" si="9">IF(CB3&gt;CA3, BY3, IF(CB3&lt;BZ3, BX3, BX3+(CB3-BZ3)*BY3/(CA3-BZ3)))</f>
        <v>1.0000000000000009</v>
      </c>
      <c r="CG3" s="3">
        <v>0</v>
      </c>
      <c r="CH3" s="3">
        <v>10</v>
      </c>
      <c r="CI3" s="3">
        <v>4.3</v>
      </c>
      <c r="CJ3" s="3">
        <v>1.8</v>
      </c>
      <c r="CK3" s="3">
        <f t="shared" ref="CK3:CK12" si="10">(CI3-CJ3)/10*(ROW()-2) + CJ3</f>
        <v>2.0499999999999998</v>
      </c>
      <c r="CL3" s="3">
        <v>9</v>
      </c>
      <c r="CM3" s="3">
        <f t="shared" ref="CM3:CM12" si="11">IF(CK3&gt;CI3, CG3, IF(CK3&lt;CJ3, CH3, CG3+(CK3-CI3)*CH3/(CJ3-CI3)))</f>
        <v>9</v>
      </c>
      <c r="CP3" s="3">
        <v>0</v>
      </c>
      <c r="CQ3" s="3">
        <v>10</v>
      </c>
      <c r="CR3" s="3">
        <v>2</v>
      </c>
      <c r="CS3" s="3">
        <v>1.1000000000000001</v>
      </c>
      <c r="CT3" s="3">
        <f t="shared" ref="CT3:CT12" si="12">(CR3-CS3)/10*(ROW()-2) + CS3</f>
        <v>1.1900000000000002</v>
      </c>
      <c r="CU3" s="3">
        <v>9</v>
      </c>
      <c r="CV3" s="3">
        <f t="shared" ref="CV3:CV12" si="13">IF(CT3&gt;CR3, CP3, IF(CT3&lt;CS3, CQ3, CP3+(CT3-CR3)*CQ3/(CS3-CR3)))</f>
        <v>8.9999999999999982</v>
      </c>
      <c r="CY3" s="3">
        <v>0</v>
      </c>
      <c r="CZ3" s="3">
        <v>10</v>
      </c>
      <c r="DA3" s="3">
        <v>26</v>
      </c>
      <c r="DB3" s="3">
        <v>6.5</v>
      </c>
      <c r="DC3" s="3">
        <f t="shared" ref="DC3:DC12" si="14">(DA3-DB3)/10*(ROW()-2) + DB3</f>
        <v>8.4499999999999993</v>
      </c>
      <c r="DD3" s="3">
        <v>9</v>
      </c>
      <c r="DE3" s="3">
        <f t="shared" ref="DE3:DE12" si="15">IF(DC3&gt;DA3, CY3, IF(DC3&lt;DB3, CZ3, CY3+(DC3-DA3)*CZ3/(DB3-DA3)))</f>
        <v>9</v>
      </c>
      <c r="DH3" s="3">
        <v>0</v>
      </c>
      <c r="DI3" s="3">
        <v>10</v>
      </c>
      <c r="DJ3" s="3">
        <v>16</v>
      </c>
      <c r="DK3" s="3">
        <v>8</v>
      </c>
      <c r="DL3" s="3">
        <f t="shared" ref="DL3:DL12" si="16">(DJ3-DK3)/10*(ROW()-2) + DK3</f>
        <v>8.8000000000000007</v>
      </c>
      <c r="DM3" s="3">
        <v>9</v>
      </c>
      <c r="DN3" s="3">
        <f t="shared" ref="DN3:DN12" si="17">IF(DL3&gt;DJ3, DH3, IF(DL3&lt;DK3, DI3, DH3+(DL3-DJ3)*DI3/(DK3-DJ3)))</f>
        <v>9</v>
      </c>
    </row>
    <row r="4" spans="1:118" x14ac:dyDescent="0.25">
      <c r="B4" s="4">
        <v>18</v>
      </c>
      <c r="C4" s="3">
        <v>0</v>
      </c>
      <c r="D4" s="3">
        <v>5</v>
      </c>
      <c r="E4" s="3">
        <v>0</v>
      </c>
      <c r="F4" s="3">
        <v>0.8</v>
      </c>
      <c r="G4" s="3">
        <f>F4/10*2</f>
        <v>0.16</v>
      </c>
      <c r="H4" s="3">
        <v>1</v>
      </c>
      <c r="I4" s="3">
        <f t="shared" si="0"/>
        <v>1</v>
      </c>
      <c r="L4" s="3">
        <v>0</v>
      </c>
      <c r="M4" s="3">
        <v>5</v>
      </c>
      <c r="N4" s="3">
        <v>0</v>
      </c>
      <c r="O4" s="3">
        <v>0.4</v>
      </c>
      <c r="P4" s="3">
        <f>O4/10*2</f>
        <v>0.08</v>
      </c>
      <c r="Q4" s="3">
        <v>1</v>
      </c>
      <c r="R4" s="3">
        <f t="shared" si="1"/>
        <v>1</v>
      </c>
      <c r="U4" s="3">
        <v>0</v>
      </c>
      <c r="V4" s="3">
        <v>5</v>
      </c>
      <c r="W4" s="3">
        <v>0</v>
      </c>
      <c r="X4" s="3">
        <v>1.1000000000000001</v>
      </c>
      <c r="Y4" s="3">
        <f>X4/10*2</f>
        <v>0.22000000000000003</v>
      </c>
      <c r="Z4" s="3">
        <v>1</v>
      </c>
      <c r="AA4" s="3">
        <f t="shared" si="2"/>
        <v>1</v>
      </c>
      <c r="AD4" s="3">
        <v>0</v>
      </c>
      <c r="AE4" s="3">
        <v>5</v>
      </c>
      <c r="AF4" s="3">
        <v>0</v>
      </c>
      <c r="AG4" s="3">
        <v>0.2</v>
      </c>
      <c r="AH4" s="3">
        <f>AG4/10*2</f>
        <v>0.04</v>
      </c>
      <c r="AI4" s="3">
        <v>1</v>
      </c>
      <c r="AJ4" s="3">
        <f t="shared" si="3"/>
        <v>1</v>
      </c>
      <c r="AM4" s="3">
        <v>0</v>
      </c>
      <c r="AN4" s="3">
        <v>5</v>
      </c>
      <c r="AO4" s="3">
        <v>0</v>
      </c>
      <c r="AP4" s="3">
        <v>2.5</v>
      </c>
      <c r="AQ4" s="3">
        <f>AP4/10*2</f>
        <v>0.5</v>
      </c>
      <c r="AR4" s="3">
        <v>1</v>
      </c>
      <c r="AS4" s="3">
        <f t="shared" si="4"/>
        <v>1</v>
      </c>
      <c r="AV4" s="3">
        <v>0</v>
      </c>
      <c r="AW4" s="3">
        <v>5</v>
      </c>
      <c r="AX4" s="3">
        <v>0</v>
      </c>
      <c r="AY4" s="3">
        <v>0.8</v>
      </c>
      <c r="AZ4" s="3">
        <f>AY4/10*2</f>
        <v>0.16</v>
      </c>
      <c r="BA4" s="3">
        <v>1</v>
      </c>
      <c r="BB4" s="3">
        <f t="shared" si="5"/>
        <v>1</v>
      </c>
      <c r="BE4" s="3">
        <v>0</v>
      </c>
      <c r="BF4" s="3">
        <v>10</v>
      </c>
      <c r="BG4" s="3">
        <v>0</v>
      </c>
      <c r="BH4" s="3">
        <v>1.5</v>
      </c>
      <c r="BI4" s="3">
        <f>BH4/10*2</f>
        <v>0.3</v>
      </c>
      <c r="BJ4" s="3">
        <v>2</v>
      </c>
      <c r="BK4" s="3">
        <f t="shared" si="6"/>
        <v>2</v>
      </c>
      <c r="BN4" s="3">
        <v>0</v>
      </c>
      <c r="BO4" s="3">
        <v>10</v>
      </c>
      <c r="BP4" s="3">
        <v>0</v>
      </c>
      <c r="BQ4" s="3">
        <v>1.3</v>
      </c>
      <c r="BR4" s="3">
        <f>BQ4/10*2</f>
        <v>0.26</v>
      </c>
      <c r="BS4" s="3">
        <v>2</v>
      </c>
      <c r="BT4" s="3">
        <f t="shared" si="7"/>
        <v>2</v>
      </c>
      <c r="BX4" s="3">
        <v>0</v>
      </c>
      <c r="BY4" s="3">
        <v>10</v>
      </c>
      <c r="BZ4" s="3">
        <v>1.2</v>
      </c>
      <c r="CA4" s="3">
        <v>2.5</v>
      </c>
      <c r="CB4" s="3">
        <f t="shared" si="8"/>
        <v>1.46</v>
      </c>
      <c r="CC4" s="3">
        <v>2</v>
      </c>
      <c r="CD4" s="3">
        <f t="shared" si="9"/>
        <v>2</v>
      </c>
      <c r="CG4" s="3">
        <v>0</v>
      </c>
      <c r="CH4" s="3">
        <v>10</v>
      </c>
      <c r="CI4" s="3">
        <v>4.3</v>
      </c>
      <c r="CJ4" s="3">
        <v>1.8</v>
      </c>
      <c r="CK4" s="3">
        <f t="shared" si="10"/>
        <v>2.2999999999999998</v>
      </c>
      <c r="CL4" s="3">
        <v>8</v>
      </c>
      <c r="CM4" s="3">
        <f t="shared" si="11"/>
        <v>8</v>
      </c>
      <c r="CP4" s="3">
        <v>0</v>
      </c>
      <c r="CQ4" s="3">
        <v>10</v>
      </c>
      <c r="CR4" s="3">
        <v>2</v>
      </c>
      <c r="CS4" s="3">
        <v>1.1000000000000001</v>
      </c>
      <c r="CT4" s="3">
        <f t="shared" si="12"/>
        <v>1.28</v>
      </c>
      <c r="CU4" s="3">
        <v>8</v>
      </c>
      <c r="CV4" s="3">
        <f t="shared" si="13"/>
        <v>8</v>
      </c>
      <c r="CY4" s="3">
        <v>0</v>
      </c>
      <c r="CZ4" s="3">
        <v>10</v>
      </c>
      <c r="DA4" s="3">
        <v>26</v>
      </c>
      <c r="DB4" s="3">
        <v>6.5</v>
      </c>
      <c r="DC4" s="3">
        <f t="shared" si="14"/>
        <v>10.4</v>
      </c>
      <c r="DD4" s="3">
        <v>8</v>
      </c>
      <c r="DE4" s="3">
        <f t="shared" si="15"/>
        <v>8</v>
      </c>
      <c r="DH4" s="3">
        <v>0</v>
      </c>
      <c r="DI4" s="3">
        <v>10</v>
      </c>
      <c r="DJ4" s="3">
        <v>16</v>
      </c>
      <c r="DK4" s="3">
        <v>8</v>
      </c>
      <c r="DL4" s="3">
        <f t="shared" si="16"/>
        <v>9.6</v>
      </c>
      <c r="DM4" s="3">
        <v>8</v>
      </c>
      <c r="DN4" s="3">
        <f t="shared" si="17"/>
        <v>8</v>
      </c>
    </row>
    <row r="5" spans="1:118" x14ac:dyDescent="0.25">
      <c r="B5" s="4">
        <v>18</v>
      </c>
      <c r="C5" s="3">
        <v>0</v>
      </c>
      <c r="D5" s="3">
        <v>5</v>
      </c>
      <c r="E5" s="3">
        <v>0</v>
      </c>
      <c r="F5" s="3">
        <v>0.8</v>
      </c>
      <c r="G5" s="3">
        <f>F5/10*3</f>
        <v>0.24</v>
      </c>
      <c r="H5" s="3">
        <v>1.5</v>
      </c>
      <c r="I5" s="3">
        <f t="shared" si="0"/>
        <v>1.4999999999999998</v>
      </c>
      <c r="L5" s="3">
        <v>0</v>
      </c>
      <c r="M5" s="3">
        <v>5</v>
      </c>
      <c r="N5" s="3">
        <v>0</v>
      </c>
      <c r="O5" s="3">
        <v>0.4</v>
      </c>
      <c r="P5" s="3">
        <f>O5/10*3</f>
        <v>0.12</v>
      </c>
      <c r="Q5" s="3">
        <v>1.5</v>
      </c>
      <c r="R5" s="3">
        <f t="shared" si="1"/>
        <v>1.4999999999999998</v>
      </c>
      <c r="U5" s="3">
        <v>0</v>
      </c>
      <c r="V5" s="3">
        <v>5</v>
      </c>
      <c r="W5" s="3">
        <v>0</v>
      </c>
      <c r="X5" s="3">
        <v>1.1000000000000001</v>
      </c>
      <c r="Y5" s="3">
        <f>X5/10*3</f>
        <v>0.33000000000000007</v>
      </c>
      <c r="Z5" s="3">
        <v>1.5</v>
      </c>
      <c r="AA5" s="3">
        <f t="shared" si="2"/>
        <v>1.5000000000000002</v>
      </c>
      <c r="AD5" s="3">
        <v>0</v>
      </c>
      <c r="AE5" s="3">
        <v>5</v>
      </c>
      <c r="AF5" s="3">
        <v>0</v>
      </c>
      <c r="AG5" s="3">
        <v>0.2</v>
      </c>
      <c r="AH5" s="3">
        <f>AG5/10*3</f>
        <v>0.06</v>
      </c>
      <c r="AI5" s="3">
        <v>1.5</v>
      </c>
      <c r="AJ5" s="3">
        <f t="shared" si="3"/>
        <v>1.4999999999999998</v>
      </c>
      <c r="AM5" s="3">
        <v>0</v>
      </c>
      <c r="AN5" s="3">
        <v>5</v>
      </c>
      <c r="AO5" s="3">
        <v>0</v>
      </c>
      <c r="AP5" s="3">
        <v>2.5</v>
      </c>
      <c r="AQ5" s="3">
        <f>AP5/10*3</f>
        <v>0.75</v>
      </c>
      <c r="AR5" s="3">
        <v>1.5</v>
      </c>
      <c r="AS5" s="3">
        <f t="shared" si="4"/>
        <v>1.5</v>
      </c>
      <c r="AV5" s="3">
        <v>0</v>
      </c>
      <c r="AW5" s="3">
        <v>5</v>
      </c>
      <c r="AX5" s="3">
        <v>0</v>
      </c>
      <c r="AY5" s="3">
        <v>0.8</v>
      </c>
      <c r="AZ5" s="3">
        <f>AY5/10*3</f>
        <v>0.24</v>
      </c>
      <c r="BA5" s="3">
        <v>1.5</v>
      </c>
      <c r="BB5" s="3">
        <f t="shared" si="5"/>
        <v>1.4999999999999998</v>
      </c>
      <c r="BE5" s="3">
        <v>0</v>
      </c>
      <c r="BF5" s="3">
        <v>10</v>
      </c>
      <c r="BG5" s="3">
        <v>0</v>
      </c>
      <c r="BH5" s="3">
        <v>1.5</v>
      </c>
      <c r="BI5" s="3">
        <f>BH5/10*3</f>
        <v>0.44999999999999996</v>
      </c>
      <c r="BJ5" s="3">
        <v>3</v>
      </c>
      <c r="BK5" s="3">
        <f t="shared" si="6"/>
        <v>3</v>
      </c>
      <c r="BN5" s="3">
        <v>0</v>
      </c>
      <c r="BO5" s="3">
        <v>10</v>
      </c>
      <c r="BP5" s="3">
        <v>0</v>
      </c>
      <c r="BQ5" s="3">
        <v>1.3</v>
      </c>
      <c r="BR5" s="3">
        <f>BQ5/10*3</f>
        <v>0.39</v>
      </c>
      <c r="BS5" s="3">
        <v>3</v>
      </c>
      <c r="BT5" s="3">
        <f t="shared" si="7"/>
        <v>3</v>
      </c>
      <c r="BX5" s="3">
        <v>0</v>
      </c>
      <c r="BY5" s="3">
        <v>10</v>
      </c>
      <c r="BZ5" s="3">
        <v>1.2</v>
      </c>
      <c r="CA5" s="3">
        <v>2.5</v>
      </c>
      <c r="CB5" s="3">
        <f t="shared" si="8"/>
        <v>1.5899999999999999</v>
      </c>
      <c r="CC5" s="3">
        <v>3</v>
      </c>
      <c r="CD5" s="3">
        <f t="shared" si="9"/>
        <v>2.9999999999999991</v>
      </c>
      <c r="CG5" s="3">
        <v>0</v>
      </c>
      <c r="CH5" s="3">
        <v>10</v>
      </c>
      <c r="CI5" s="3">
        <v>4.3</v>
      </c>
      <c r="CJ5" s="3">
        <v>1.8</v>
      </c>
      <c r="CK5" s="3">
        <f t="shared" si="10"/>
        <v>2.5499999999999998</v>
      </c>
      <c r="CL5" s="3">
        <v>7</v>
      </c>
      <c r="CM5" s="3">
        <f t="shared" si="11"/>
        <v>7</v>
      </c>
      <c r="CP5" s="3">
        <v>0</v>
      </c>
      <c r="CQ5" s="3">
        <v>10</v>
      </c>
      <c r="CR5" s="3">
        <v>2</v>
      </c>
      <c r="CS5" s="3">
        <v>1.1000000000000001</v>
      </c>
      <c r="CT5" s="3">
        <f t="shared" si="12"/>
        <v>1.37</v>
      </c>
      <c r="CU5" s="3">
        <v>7</v>
      </c>
      <c r="CV5" s="3">
        <f t="shared" si="13"/>
        <v>6.9999999999999991</v>
      </c>
      <c r="CY5" s="3">
        <v>0</v>
      </c>
      <c r="CZ5" s="3">
        <v>10</v>
      </c>
      <c r="DA5" s="3">
        <v>26</v>
      </c>
      <c r="DB5" s="3">
        <v>6.5</v>
      </c>
      <c r="DC5" s="3">
        <f t="shared" si="14"/>
        <v>12.35</v>
      </c>
      <c r="DD5" s="3">
        <v>7</v>
      </c>
      <c r="DE5" s="3">
        <f t="shared" si="15"/>
        <v>7</v>
      </c>
      <c r="DH5" s="3">
        <v>0</v>
      </c>
      <c r="DI5" s="3">
        <v>10</v>
      </c>
      <c r="DJ5" s="3">
        <v>16</v>
      </c>
      <c r="DK5" s="3">
        <v>8</v>
      </c>
      <c r="DL5" s="3">
        <f t="shared" si="16"/>
        <v>10.4</v>
      </c>
      <c r="DM5" s="3">
        <v>7</v>
      </c>
      <c r="DN5" s="3">
        <f t="shared" si="17"/>
        <v>7</v>
      </c>
    </row>
    <row r="6" spans="1:118" x14ac:dyDescent="0.25">
      <c r="B6" s="4">
        <v>18</v>
      </c>
      <c r="C6" s="3">
        <v>0</v>
      </c>
      <c r="D6" s="3">
        <v>5</v>
      </c>
      <c r="E6" s="3">
        <v>0</v>
      </c>
      <c r="F6" s="3">
        <v>0.8</v>
      </c>
      <c r="G6" s="3">
        <f>F6/10*4</f>
        <v>0.32</v>
      </c>
      <c r="H6" s="3">
        <v>2</v>
      </c>
      <c r="I6" s="3">
        <f t="shared" si="0"/>
        <v>2</v>
      </c>
      <c r="L6" s="3">
        <v>0</v>
      </c>
      <c r="M6" s="3">
        <v>5</v>
      </c>
      <c r="N6" s="3">
        <v>0</v>
      </c>
      <c r="O6" s="3">
        <v>0.4</v>
      </c>
      <c r="P6" s="3">
        <f>O6/10*4</f>
        <v>0.16</v>
      </c>
      <c r="Q6" s="3">
        <v>2</v>
      </c>
      <c r="R6" s="3">
        <f t="shared" si="1"/>
        <v>2</v>
      </c>
      <c r="U6" s="3">
        <v>0</v>
      </c>
      <c r="V6" s="3">
        <v>5</v>
      </c>
      <c r="W6" s="3">
        <v>0</v>
      </c>
      <c r="X6" s="3">
        <v>1.1000000000000001</v>
      </c>
      <c r="Y6" s="3">
        <f>X6/10*4</f>
        <v>0.44000000000000006</v>
      </c>
      <c r="Z6" s="3">
        <v>2</v>
      </c>
      <c r="AA6" s="3">
        <f t="shared" si="2"/>
        <v>2</v>
      </c>
      <c r="AD6" s="3">
        <v>0</v>
      </c>
      <c r="AE6" s="3">
        <v>5</v>
      </c>
      <c r="AF6" s="3">
        <v>0</v>
      </c>
      <c r="AG6" s="3">
        <v>0.2</v>
      </c>
      <c r="AH6" s="3">
        <f>AG6/10*4</f>
        <v>0.08</v>
      </c>
      <c r="AI6" s="3">
        <v>2</v>
      </c>
      <c r="AJ6" s="3">
        <f t="shared" si="3"/>
        <v>2</v>
      </c>
      <c r="AM6" s="3">
        <v>0</v>
      </c>
      <c r="AN6" s="3">
        <v>5</v>
      </c>
      <c r="AO6" s="3">
        <v>0</v>
      </c>
      <c r="AP6" s="3">
        <v>2.5</v>
      </c>
      <c r="AQ6" s="3">
        <f>AP6/10*4</f>
        <v>1</v>
      </c>
      <c r="AR6" s="3">
        <v>2</v>
      </c>
      <c r="AS6" s="3">
        <f t="shared" si="4"/>
        <v>2</v>
      </c>
      <c r="AV6" s="3">
        <v>0</v>
      </c>
      <c r="AW6" s="3">
        <v>5</v>
      </c>
      <c r="AX6" s="3">
        <v>0</v>
      </c>
      <c r="AY6" s="3">
        <v>0.8</v>
      </c>
      <c r="AZ6" s="3">
        <f>AY6/10*4</f>
        <v>0.32</v>
      </c>
      <c r="BA6" s="3">
        <v>2</v>
      </c>
      <c r="BB6" s="3">
        <f t="shared" si="5"/>
        <v>2</v>
      </c>
      <c r="BE6" s="3">
        <v>0</v>
      </c>
      <c r="BF6" s="3">
        <v>10</v>
      </c>
      <c r="BG6" s="3">
        <v>0</v>
      </c>
      <c r="BH6" s="3">
        <v>1.5</v>
      </c>
      <c r="BI6" s="3">
        <f>BH6/10*4</f>
        <v>0.6</v>
      </c>
      <c r="BJ6" s="3">
        <v>4</v>
      </c>
      <c r="BK6" s="3">
        <f t="shared" si="6"/>
        <v>4</v>
      </c>
      <c r="BN6" s="3">
        <v>0</v>
      </c>
      <c r="BO6" s="3">
        <v>10</v>
      </c>
      <c r="BP6" s="3">
        <v>0</v>
      </c>
      <c r="BQ6" s="3">
        <v>1.3</v>
      </c>
      <c r="BR6" s="3">
        <f>BQ6/10*4</f>
        <v>0.52</v>
      </c>
      <c r="BS6" s="3">
        <v>4</v>
      </c>
      <c r="BT6" s="3">
        <f t="shared" si="7"/>
        <v>4</v>
      </c>
      <c r="BX6" s="3">
        <v>0</v>
      </c>
      <c r="BY6" s="3">
        <v>10</v>
      </c>
      <c r="BZ6" s="3">
        <v>1.2</v>
      </c>
      <c r="CA6" s="3">
        <v>2.5</v>
      </c>
      <c r="CB6" s="3">
        <f t="shared" si="8"/>
        <v>1.72</v>
      </c>
      <c r="CC6" s="3">
        <v>4</v>
      </c>
      <c r="CD6" s="3">
        <f t="shared" si="9"/>
        <v>4</v>
      </c>
      <c r="CG6" s="3">
        <v>0</v>
      </c>
      <c r="CH6" s="3">
        <v>10</v>
      </c>
      <c r="CI6" s="3">
        <v>4.3</v>
      </c>
      <c r="CJ6" s="3">
        <v>1.8</v>
      </c>
      <c r="CK6" s="3">
        <f t="shared" si="10"/>
        <v>2.8</v>
      </c>
      <c r="CL6" s="3">
        <v>6</v>
      </c>
      <c r="CM6" s="3">
        <f t="shared" si="11"/>
        <v>6</v>
      </c>
      <c r="CP6" s="3">
        <v>0</v>
      </c>
      <c r="CQ6" s="3">
        <v>10</v>
      </c>
      <c r="CR6" s="3">
        <v>2</v>
      </c>
      <c r="CS6" s="3">
        <v>1.1000000000000001</v>
      </c>
      <c r="CT6" s="3">
        <f t="shared" si="12"/>
        <v>1.46</v>
      </c>
      <c r="CU6" s="3">
        <v>6</v>
      </c>
      <c r="CV6" s="3">
        <f t="shared" si="13"/>
        <v>6.0000000000000009</v>
      </c>
      <c r="CY6" s="3">
        <v>0</v>
      </c>
      <c r="CZ6" s="3">
        <v>10</v>
      </c>
      <c r="DA6" s="3">
        <v>26</v>
      </c>
      <c r="DB6" s="3">
        <v>6.5</v>
      </c>
      <c r="DC6" s="3">
        <f t="shared" si="14"/>
        <v>14.3</v>
      </c>
      <c r="DD6" s="3">
        <v>6</v>
      </c>
      <c r="DE6" s="3">
        <f t="shared" si="15"/>
        <v>6</v>
      </c>
      <c r="DH6" s="3">
        <v>0</v>
      </c>
      <c r="DI6" s="3">
        <v>10</v>
      </c>
      <c r="DJ6" s="3">
        <v>16</v>
      </c>
      <c r="DK6" s="3">
        <v>8</v>
      </c>
      <c r="DL6" s="3">
        <f t="shared" si="16"/>
        <v>11.2</v>
      </c>
      <c r="DM6" s="3">
        <v>6</v>
      </c>
      <c r="DN6" s="3">
        <f t="shared" si="17"/>
        <v>6.0000000000000009</v>
      </c>
    </row>
    <row r="7" spans="1:118" x14ac:dyDescent="0.25">
      <c r="B7" s="4">
        <v>18</v>
      </c>
      <c r="C7" s="3">
        <v>0</v>
      </c>
      <c r="D7" s="3">
        <v>5</v>
      </c>
      <c r="E7" s="3">
        <v>0</v>
      </c>
      <c r="F7" s="3">
        <v>0.8</v>
      </c>
      <c r="G7" s="3">
        <f>F7/10*5</f>
        <v>0.4</v>
      </c>
      <c r="H7" s="3">
        <v>2.5</v>
      </c>
      <c r="I7" s="3">
        <f t="shared" si="0"/>
        <v>2.5</v>
      </c>
      <c r="L7" s="3">
        <v>0</v>
      </c>
      <c r="M7" s="3">
        <v>5</v>
      </c>
      <c r="N7" s="3">
        <v>0</v>
      </c>
      <c r="O7" s="3">
        <v>0.4</v>
      </c>
      <c r="P7" s="3">
        <f>O7/10*5</f>
        <v>0.2</v>
      </c>
      <c r="Q7" s="3">
        <v>2.5</v>
      </c>
      <c r="R7" s="3">
        <f t="shared" si="1"/>
        <v>2.5</v>
      </c>
      <c r="U7" s="3">
        <v>0</v>
      </c>
      <c r="V7" s="3">
        <v>5</v>
      </c>
      <c r="W7" s="3">
        <v>0</v>
      </c>
      <c r="X7" s="3">
        <v>1.1000000000000001</v>
      </c>
      <c r="Y7" s="3">
        <f>X7/10*5</f>
        <v>0.55000000000000004</v>
      </c>
      <c r="Z7" s="3">
        <v>2.5</v>
      </c>
      <c r="AA7" s="3">
        <f t="shared" si="2"/>
        <v>2.5</v>
      </c>
      <c r="AD7" s="3">
        <v>0</v>
      </c>
      <c r="AE7" s="3">
        <v>5</v>
      </c>
      <c r="AF7" s="3">
        <v>0</v>
      </c>
      <c r="AG7" s="3">
        <v>0.2</v>
      </c>
      <c r="AH7" s="3">
        <f>AG7/10*5</f>
        <v>0.1</v>
      </c>
      <c r="AI7" s="3">
        <v>2.5</v>
      </c>
      <c r="AJ7" s="3">
        <f t="shared" si="3"/>
        <v>2.5</v>
      </c>
      <c r="AM7" s="3">
        <v>0</v>
      </c>
      <c r="AN7" s="3">
        <v>5</v>
      </c>
      <c r="AO7" s="3">
        <v>0</v>
      </c>
      <c r="AP7" s="3">
        <v>2.5</v>
      </c>
      <c r="AQ7" s="3">
        <f>AP7/10*5</f>
        <v>1.25</v>
      </c>
      <c r="AR7" s="3">
        <v>2.5</v>
      </c>
      <c r="AS7" s="3">
        <f t="shared" si="4"/>
        <v>2.5</v>
      </c>
      <c r="AV7" s="3">
        <v>0</v>
      </c>
      <c r="AW7" s="3">
        <v>5</v>
      </c>
      <c r="AX7" s="3">
        <v>0</v>
      </c>
      <c r="AY7" s="3">
        <v>0.8</v>
      </c>
      <c r="AZ7" s="3">
        <f>AY7/10*5</f>
        <v>0.4</v>
      </c>
      <c r="BA7" s="3">
        <v>2.5</v>
      </c>
      <c r="BB7" s="3">
        <f t="shared" si="5"/>
        <v>2.5</v>
      </c>
      <c r="BE7" s="3">
        <v>0</v>
      </c>
      <c r="BF7" s="3">
        <v>10</v>
      </c>
      <c r="BG7" s="3">
        <v>0</v>
      </c>
      <c r="BH7" s="3">
        <v>1.5</v>
      </c>
      <c r="BI7" s="3">
        <f>BH7/10*5</f>
        <v>0.75</v>
      </c>
      <c r="BJ7" s="3">
        <v>5</v>
      </c>
      <c r="BK7" s="3">
        <f t="shared" si="6"/>
        <v>5</v>
      </c>
      <c r="BN7" s="3">
        <v>0</v>
      </c>
      <c r="BO7" s="3">
        <v>10</v>
      </c>
      <c r="BP7" s="3">
        <v>0</v>
      </c>
      <c r="BQ7" s="3">
        <v>1.3</v>
      </c>
      <c r="BR7" s="3">
        <f>BQ7/10*5</f>
        <v>0.65</v>
      </c>
      <c r="BS7" s="3">
        <v>5</v>
      </c>
      <c r="BT7" s="3">
        <f t="shared" si="7"/>
        <v>5</v>
      </c>
      <c r="BX7" s="3">
        <v>0</v>
      </c>
      <c r="BY7" s="3">
        <v>10</v>
      </c>
      <c r="BZ7" s="3">
        <v>1.2</v>
      </c>
      <c r="CA7" s="3">
        <v>2.5</v>
      </c>
      <c r="CB7" s="3">
        <f t="shared" si="8"/>
        <v>1.85</v>
      </c>
      <c r="CC7" s="3">
        <v>5</v>
      </c>
      <c r="CD7" s="3">
        <f t="shared" si="9"/>
        <v>5.0000000000000009</v>
      </c>
      <c r="CG7" s="3">
        <v>0</v>
      </c>
      <c r="CH7" s="3">
        <v>10</v>
      </c>
      <c r="CI7" s="3">
        <v>4.3</v>
      </c>
      <c r="CJ7" s="3">
        <v>1.8</v>
      </c>
      <c r="CK7" s="3">
        <f t="shared" si="10"/>
        <v>3.05</v>
      </c>
      <c r="CL7" s="3">
        <v>5</v>
      </c>
      <c r="CM7" s="3">
        <f t="shared" si="11"/>
        <v>5</v>
      </c>
      <c r="CP7" s="3">
        <v>0</v>
      </c>
      <c r="CQ7" s="3">
        <v>10</v>
      </c>
      <c r="CR7" s="3">
        <v>2</v>
      </c>
      <c r="CS7" s="3">
        <v>1.1000000000000001</v>
      </c>
      <c r="CT7" s="3">
        <f t="shared" si="12"/>
        <v>1.55</v>
      </c>
      <c r="CU7" s="3">
        <v>5</v>
      </c>
      <c r="CV7" s="3">
        <f t="shared" si="13"/>
        <v>5.0000000000000009</v>
      </c>
      <c r="CY7" s="3">
        <v>0</v>
      </c>
      <c r="CZ7" s="3">
        <v>10</v>
      </c>
      <c r="DA7" s="3">
        <v>26</v>
      </c>
      <c r="DB7" s="3">
        <v>6.5</v>
      </c>
      <c r="DC7" s="3">
        <f t="shared" si="14"/>
        <v>16.25</v>
      </c>
      <c r="DD7" s="3">
        <v>5</v>
      </c>
      <c r="DE7" s="3">
        <f t="shared" si="15"/>
        <v>5</v>
      </c>
      <c r="DH7" s="3">
        <v>0</v>
      </c>
      <c r="DI7" s="3">
        <v>10</v>
      </c>
      <c r="DJ7" s="3">
        <v>16</v>
      </c>
      <c r="DK7" s="3">
        <v>8</v>
      </c>
      <c r="DL7" s="3">
        <f t="shared" si="16"/>
        <v>12</v>
      </c>
      <c r="DM7" s="3">
        <v>5</v>
      </c>
      <c r="DN7" s="3">
        <f t="shared" si="17"/>
        <v>5</v>
      </c>
    </row>
    <row r="8" spans="1:118" x14ac:dyDescent="0.25">
      <c r="B8" s="4">
        <v>18</v>
      </c>
      <c r="C8" s="3">
        <v>0</v>
      </c>
      <c r="D8" s="3">
        <v>5</v>
      </c>
      <c r="E8" s="3">
        <v>0</v>
      </c>
      <c r="F8" s="3">
        <v>0.8</v>
      </c>
      <c r="G8" s="3">
        <f>F8/10*6</f>
        <v>0.48</v>
      </c>
      <c r="H8" s="3">
        <v>3</v>
      </c>
      <c r="I8" s="3">
        <f t="shared" si="0"/>
        <v>2.9999999999999996</v>
      </c>
      <c r="L8" s="3">
        <v>0</v>
      </c>
      <c r="M8" s="3">
        <v>5</v>
      </c>
      <c r="N8" s="3">
        <v>0</v>
      </c>
      <c r="O8" s="3">
        <v>0.4</v>
      </c>
      <c r="P8" s="3">
        <f>O8/10*6</f>
        <v>0.24</v>
      </c>
      <c r="Q8" s="3">
        <v>3</v>
      </c>
      <c r="R8" s="3">
        <f t="shared" si="1"/>
        <v>2.9999999999999996</v>
      </c>
      <c r="U8" s="3">
        <v>0</v>
      </c>
      <c r="V8" s="3">
        <v>5</v>
      </c>
      <c r="W8" s="3">
        <v>0</v>
      </c>
      <c r="X8" s="3">
        <v>1.1000000000000001</v>
      </c>
      <c r="Y8" s="3">
        <f>X8/10*6</f>
        <v>0.66000000000000014</v>
      </c>
      <c r="Z8" s="3">
        <v>3</v>
      </c>
      <c r="AA8" s="3">
        <f t="shared" si="2"/>
        <v>3.0000000000000004</v>
      </c>
      <c r="AD8" s="3">
        <v>0</v>
      </c>
      <c r="AE8" s="3">
        <v>5</v>
      </c>
      <c r="AF8" s="3">
        <v>0</v>
      </c>
      <c r="AG8" s="3">
        <v>0.2</v>
      </c>
      <c r="AH8" s="3">
        <f>AG8/10*6</f>
        <v>0.12</v>
      </c>
      <c r="AI8" s="3">
        <v>3</v>
      </c>
      <c r="AJ8" s="3">
        <f t="shared" si="3"/>
        <v>2.9999999999999996</v>
      </c>
      <c r="AM8" s="3">
        <v>0</v>
      </c>
      <c r="AN8" s="3">
        <v>5</v>
      </c>
      <c r="AO8" s="3">
        <v>0</v>
      </c>
      <c r="AP8" s="3">
        <v>2.5</v>
      </c>
      <c r="AQ8" s="3">
        <f>AP8/10*6</f>
        <v>1.5</v>
      </c>
      <c r="AR8" s="3">
        <v>3</v>
      </c>
      <c r="AS8" s="3">
        <f t="shared" si="4"/>
        <v>3</v>
      </c>
      <c r="AV8" s="3">
        <v>0</v>
      </c>
      <c r="AW8" s="3">
        <v>5</v>
      </c>
      <c r="AX8" s="3">
        <v>0</v>
      </c>
      <c r="AY8" s="3">
        <v>0.8</v>
      </c>
      <c r="AZ8" s="3">
        <f>AY8/10*6</f>
        <v>0.48</v>
      </c>
      <c r="BA8" s="3">
        <v>3</v>
      </c>
      <c r="BB8" s="3">
        <f t="shared" si="5"/>
        <v>2.9999999999999996</v>
      </c>
      <c r="BE8" s="3">
        <v>0</v>
      </c>
      <c r="BF8" s="3">
        <v>10</v>
      </c>
      <c r="BG8" s="3">
        <v>0</v>
      </c>
      <c r="BH8" s="3">
        <v>1.5</v>
      </c>
      <c r="BI8" s="3">
        <f>BH8/10*6</f>
        <v>0.89999999999999991</v>
      </c>
      <c r="BJ8" s="3">
        <v>6</v>
      </c>
      <c r="BK8" s="3">
        <f t="shared" si="6"/>
        <v>6</v>
      </c>
      <c r="BN8" s="3">
        <v>0</v>
      </c>
      <c r="BO8" s="3">
        <v>10</v>
      </c>
      <c r="BP8" s="3">
        <v>0</v>
      </c>
      <c r="BQ8" s="3">
        <v>1.3</v>
      </c>
      <c r="BR8" s="3">
        <f>BQ8/10*6</f>
        <v>0.78</v>
      </c>
      <c r="BS8" s="3">
        <v>6</v>
      </c>
      <c r="BT8" s="3">
        <f t="shared" si="7"/>
        <v>6</v>
      </c>
      <c r="BX8" s="3">
        <v>0</v>
      </c>
      <c r="BY8" s="3">
        <v>10</v>
      </c>
      <c r="BZ8" s="3">
        <v>1.2</v>
      </c>
      <c r="CA8" s="3">
        <v>2.5</v>
      </c>
      <c r="CB8" s="3">
        <f t="shared" si="8"/>
        <v>1.98</v>
      </c>
      <c r="CC8" s="3">
        <v>6</v>
      </c>
      <c r="CD8" s="3">
        <f t="shared" si="9"/>
        <v>6</v>
      </c>
      <c r="CG8" s="3">
        <v>0</v>
      </c>
      <c r="CH8" s="3">
        <v>10</v>
      </c>
      <c r="CI8" s="3">
        <v>4.3</v>
      </c>
      <c r="CJ8" s="3">
        <v>1.8</v>
      </c>
      <c r="CK8" s="3">
        <f t="shared" si="10"/>
        <v>3.3</v>
      </c>
      <c r="CL8" s="3">
        <v>4</v>
      </c>
      <c r="CM8" s="3">
        <f t="shared" si="11"/>
        <v>4</v>
      </c>
      <c r="CP8" s="3">
        <v>0</v>
      </c>
      <c r="CQ8" s="3">
        <v>10</v>
      </c>
      <c r="CR8" s="3">
        <v>2</v>
      </c>
      <c r="CS8" s="3">
        <v>1.1000000000000001</v>
      </c>
      <c r="CT8" s="3">
        <f t="shared" si="12"/>
        <v>1.6400000000000001</v>
      </c>
      <c r="CU8" s="3">
        <v>4</v>
      </c>
      <c r="CV8" s="3">
        <f t="shared" si="13"/>
        <v>3.9999999999999991</v>
      </c>
      <c r="CY8" s="3">
        <v>0</v>
      </c>
      <c r="CZ8" s="3">
        <v>10</v>
      </c>
      <c r="DA8" s="3">
        <v>26</v>
      </c>
      <c r="DB8" s="3">
        <v>6.5</v>
      </c>
      <c r="DC8" s="3">
        <f t="shared" si="14"/>
        <v>18.2</v>
      </c>
      <c r="DD8" s="3">
        <v>4</v>
      </c>
      <c r="DE8" s="3">
        <f t="shared" si="15"/>
        <v>4</v>
      </c>
      <c r="DH8" s="3">
        <v>0</v>
      </c>
      <c r="DI8" s="3">
        <v>10</v>
      </c>
      <c r="DJ8" s="3">
        <v>16</v>
      </c>
      <c r="DK8" s="3">
        <v>8</v>
      </c>
      <c r="DL8" s="3">
        <f t="shared" si="16"/>
        <v>12.8</v>
      </c>
      <c r="DM8" s="3">
        <v>4</v>
      </c>
      <c r="DN8" s="3">
        <f t="shared" si="17"/>
        <v>3.9999999999999991</v>
      </c>
    </row>
    <row r="9" spans="1:118" x14ac:dyDescent="0.25">
      <c r="B9" s="4">
        <v>18</v>
      </c>
      <c r="C9" s="3">
        <v>0</v>
      </c>
      <c r="D9" s="3">
        <v>5</v>
      </c>
      <c r="E9" s="3">
        <v>0</v>
      </c>
      <c r="F9" s="3">
        <v>0.8</v>
      </c>
      <c r="G9" s="3">
        <f>F9/10*7</f>
        <v>0.56000000000000005</v>
      </c>
      <c r="H9" s="3">
        <v>3.5</v>
      </c>
      <c r="I9" s="3">
        <f t="shared" si="0"/>
        <v>3.5</v>
      </c>
      <c r="L9" s="3">
        <v>0</v>
      </c>
      <c r="M9" s="3">
        <v>5</v>
      </c>
      <c r="N9" s="3">
        <v>0</v>
      </c>
      <c r="O9" s="3">
        <v>0.4</v>
      </c>
      <c r="P9" s="3">
        <f>O9/10*7</f>
        <v>0.28000000000000003</v>
      </c>
      <c r="Q9" s="3">
        <v>3.5</v>
      </c>
      <c r="R9" s="3">
        <f t="shared" si="1"/>
        <v>3.5</v>
      </c>
      <c r="U9" s="3">
        <v>0</v>
      </c>
      <c r="V9" s="3">
        <v>5</v>
      </c>
      <c r="W9" s="3">
        <v>0</v>
      </c>
      <c r="X9" s="3">
        <v>1.1000000000000001</v>
      </c>
      <c r="Y9" s="3">
        <f>X9/10*7</f>
        <v>0.77000000000000013</v>
      </c>
      <c r="Z9" s="3">
        <v>3.5</v>
      </c>
      <c r="AA9" s="3">
        <f t="shared" si="2"/>
        <v>3.5</v>
      </c>
      <c r="AD9" s="3">
        <v>0</v>
      </c>
      <c r="AE9" s="3">
        <v>5</v>
      </c>
      <c r="AF9" s="3">
        <v>0</v>
      </c>
      <c r="AG9" s="3">
        <v>0.2</v>
      </c>
      <c r="AH9" s="3">
        <f>AG9/10*7</f>
        <v>0.14000000000000001</v>
      </c>
      <c r="AI9" s="3">
        <v>3.5</v>
      </c>
      <c r="AJ9" s="3">
        <f t="shared" si="3"/>
        <v>3.5</v>
      </c>
      <c r="AM9" s="3">
        <v>0</v>
      </c>
      <c r="AN9" s="3">
        <v>5</v>
      </c>
      <c r="AO9" s="3">
        <v>0</v>
      </c>
      <c r="AP9" s="3">
        <v>2.5</v>
      </c>
      <c r="AQ9" s="3">
        <f>AP9/10*7</f>
        <v>1.75</v>
      </c>
      <c r="AR9" s="3">
        <v>3.5</v>
      </c>
      <c r="AS9" s="3">
        <f t="shared" si="4"/>
        <v>3.5</v>
      </c>
      <c r="AV9" s="3">
        <v>0</v>
      </c>
      <c r="AW9" s="3">
        <v>5</v>
      </c>
      <c r="AX9" s="3">
        <v>0</v>
      </c>
      <c r="AY9" s="3">
        <v>0.8</v>
      </c>
      <c r="AZ9" s="3">
        <f>AY9/10*7</f>
        <v>0.56000000000000005</v>
      </c>
      <c r="BA9" s="3">
        <v>3.5</v>
      </c>
      <c r="BB9" s="3">
        <f t="shared" si="5"/>
        <v>3.5</v>
      </c>
      <c r="BE9" s="3">
        <v>0</v>
      </c>
      <c r="BF9" s="3">
        <v>10</v>
      </c>
      <c r="BG9" s="3">
        <v>0</v>
      </c>
      <c r="BH9" s="3">
        <v>1.5</v>
      </c>
      <c r="BI9" s="3">
        <f>BH9/10*7</f>
        <v>1.05</v>
      </c>
      <c r="BJ9" s="3">
        <v>7</v>
      </c>
      <c r="BK9" s="3">
        <f t="shared" si="6"/>
        <v>7</v>
      </c>
      <c r="BN9" s="3">
        <v>0</v>
      </c>
      <c r="BO9" s="3">
        <v>10</v>
      </c>
      <c r="BP9" s="3">
        <v>0</v>
      </c>
      <c r="BQ9" s="3">
        <v>1.3</v>
      </c>
      <c r="BR9" s="3">
        <f>BQ9/10*7</f>
        <v>0.91</v>
      </c>
      <c r="BS9" s="3">
        <v>7</v>
      </c>
      <c r="BT9" s="3">
        <f t="shared" si="7"/>
        <v>6.9999999999999991</v>
      </c>
      <c r="BX9" s="3">
        <v>0</v>
      </c>
      <c r="BY9" s="3">
        <v>10</v>
      </c>
      <c r="BZ9" s="3">
        <v>1.2</v>
      </c>
      <c r="CA9" s="3">
        <v>2.5</v>
      </c>
      <c r="CB9" s="3">
        <f t="shared" si="8"/>
        <v>2.11</v>
      </c>
      <c r="CC9" s="3">
        <v>7</v>
      </c>
      <c r="CD9" s="3">
        <f t="shared" si="9"/>
        <v>6.9999999999999991</v>
      </c>
      <c r="CG9" s="3">
        <v>0</v>
      </c>
      <c r="CH9" s="3">
        <v>10</v>
      </c>
      <c r="CI9" s="3">
        <v>4.3</v>
      </c>
      <c r="CJ9" s="3">
        <v>1.8</v>
      </c>
      <c r="CK9" s="3">
        <f t="shared" si="10"/>
        <v>3.55</v>
      </c>
      <c r="CL9" s="3">
        <v>3</v>
      </c>
      <c r="CM9" s="3">
        <f t="shared" si="11"/>
        <v>3</v>
      </c>
      <c r="CP9" s="3">
        <v>0</v>
      </c>
      <c r="CQ9" s="3">
        <v>10</v>
      </c>
      <c r="CR9" s="3">
        <v>2</v>
      </c>
      <c r="CS9" s="3">
        <v>1.1000000000000001</v>
      </c>
      <c r="CT9" s="3">
        <f t="shared" si="12"/>
        <v>1.73</v>
      </c>
      <c r="CU9" s="3">
        <v>3</v>
      </c>
      <c r="CV9" s="3">
        <f t="shared" si="13"/>
        <v>3.0000000000000004</v>
      </c>
      <c r="CY9" s="3">
        <v>0</v>
      </c>
      <c r="CZ9" s="3">
        <v>10</v>
      </c>
      <c r="DA9" s="3">
        <v>26</v>
      </c>
      <c r="DB9" s="3">
        <v>6.5</v>
      </c>
      <c r="DC9" s="3">
        <f t="shared" si="14"/>
        <v>20.149999999999999</v>
      </c>
      <c r="DD9" s="3">
        <v>3</v>
      </c>
      <c r="DE9" s="3">
        <f t="shared" si="15"/>
        <v>3.0000000000000009</v>
      </c>
      <c r="DH9" s="3">
        <v>0</v>
      </c>
      <c r="DI9" s="3">
        <v>10</v>
      </c>
      <c r="DJ9" s="3">
        <v>16</v>
      </c>
      <c r="DK9" s="3">
        <v>8</v>
      </c>
      <c r="DL9" s="3">
        <f t="shared" si="16"/>
        <v>13.600000000000001</v>
      </c>
      <c r="DM9" s="3">
        <v>3</v>
      </c>
      <c r="DN9" s="3">
        <f t="shared" si="17"/>
        <v>2.9999999999999982</v>
      </c>
    </row>
    <row r="10" spans="1:118" x14ac:dyDescent="0.25">
      <c r="B10" s="4">
        <v>18</v>
      </c>
      <c r="C10" s="3">
        <v>0</v>
      </c>
      <c r="D10" s="3">
        <v>5</v>
      </c>
      <c r="E10" s="3">
        <v>0</v>
      </c>
      <c r="F10" s="3">
        <v>0.8</v>
      </c>
      <c r="G10" s="3">
        <f>F10/10*8</f>
        <v>0.64</v>
      </c>
      <c r="H10" s="3">
        <v>4</v>
      </c>
      <c r="I10" s="3">
        <f t="shared" si="0"/>
        <v>4</v>
      </c>
      <c r="L10" s="3">
        <v>0</v>
      </c>
      <c r="M10" s="3">
        <v>5</v>
      </c>
      <c r="N10" s="3">
        <v>0</v>
      </c>
      <c r="O10" s="3">
        <v>0.4</v>
      </c>
      <c r="P10" s="3">
        <f>O10/10*8</f>
        <v>0.32</v>
      </c>
      <c r="Q10" s="3">
        <v>4</v>
      </c>
      <c r="R10" s="3">
        <f t="shared" si="1"/>
        <v>4</v>
      </c>
      <c r="U10" s="3">
        <v>0</v>
      </c>
      <c r="V10" s="3">
        <v>5</v>
      </c>
      <c r="W10" s="3">
        <v>0</v>
      </c>
      <c r="X10" s="3">
        <v>1.1000000000000001</v>
      </c>
      <c r="Y10" s="3">
        <f>X10/10*8</f>
        <v>0.88000000000000012</v>
      </c>
      <c r="Z10" s="3">
        <v>4</v>
      </c>
      <c r="AA10" s="3">
        <f t="shared" si="2"/>
        <v>4</v>
      </c>
      <c r="AD10" s="3">
        <v>0</v>
      </c>
      <c r="AE10" s="3">
        <v>5</v>
      </c>
      <c r="AF10" s="3">
        <v>0</v>
      </c>
      <c r="AG10" s="3">
        <v>0.2</v>
      </c>
      <c r="AH10" s="3">
        <f>AG10/10*8</f>
        <v>0.16</v>
      </c>
      <c r="AI10" s="3">
        <v>4</v>
      </c>
      <c r="AJ10" s="3">
        <f t="shared" si="3"/>
        <v>4</v>
      </c>
      <c r="AM10" s="3">
        <v>0</v>
      </c>
      <c r="AN10" s="3">
        <v>5</v>
      </c>
      <c r="AO10" s="3">
        <v>0</v>
      </c>
      <c r="AP10" s="3">
        <v>2.5</v>
      </c>
      <c r="AQ10" s="3">
        <f>AP10/10*8</f>
        <v>2</v>
      </c>
      <c r="AR10" s="3">
        <v>4</v>
      </c>
      <c r="AS10" s="3">
        <f t="shared" si="4"/>
        <v>4</v>
      </c>
      <c r="AV10" s="3">
        <v>0</v>
      </c>
      <c r="AW10" s="3">
        <v>5</v>
      </c>
      <c r="AX10" s="3">
        <v>0</v>
      </c>
      <c r="AY10" s="3">
        <v>0.8</v>
      </c>
      <c r="AZ10" s="3">
        <f>AY10/10*8</f>
        <v>0.64</v>
      </c>
      <c r="BA10" s="3">
        <v>4</v>
      </c>
      <c r="BB10" s="3">
        <f t="shared" si="5"/>
        <v>4</v>
      </c>
      <c r="BE10" s="3">
        <v>0</v>
      </c>
      <c r="BF10" s="3">
        <v>10</v>
      </c>
      <c r="BG10" s="3">
        <v>0</v>
      </c>
      <c r="BH10" s="3">
        <v>1.5</v>
      </c>
      <c r="BI10" s="3">
        <f>BH10/10*8</f>
        <v>1.2</v>
      </c>
      <c r="BJ10" s="3">
        <v>8</v>
      </c>
      <c r="BK10" s="3">
        <f t="shared" si="6"/>
        <v>8</v>
      </c>
      <c r="BN10" s="3">
        <v>0</v>
      </c>
      <c r="BO10" s="3">
        <v>10</v>
      </c>
      <c r="BP10" s="3">
        <v>0</v>
      </c>
      <c r="BQ10" s="3">
        <v>1.3</v>
      </c>
      <c r="BR10" s="3">
        <f>BQ10/10*8</f>
        <v>1.04</v>
      </c>
      <c r="BS10" s="3">
        <v>8</v>
      </c>
      <c r="BT10" s="3">
        <f t="shared" si="7"/>
        <v>8</v>
      </c>
      <c r="BX10" s="3">
        <v>0</v>
      </c>
      <c r="BY10" s="3">
        <v>10</v>
      </c>
      <c r="BZ10" s="3">
        <v>1.2</v>
      </c>
      <c r="CA10" s="3">
        <v>2.5</v>
      </c>
      <c r="CB10" s="3">
        <f t="shared" si="8"/>
        <v>2.2400000000000002</v>
      </c>
      <c r="CC10" s="3">
        <v>8</v>
      </c>
      <c r="CD10" s="3">
        <f t="shared" si="9"/>
        <v>8.0000000000000018</v>
      </c>
      <c r="CG10" s="3">
        <v>0</v>
      </c>
      <c r="CH10" s="3">
        <v>10</v>
      </c>
      <c r="CI10" s="3">
        <v>4.3</v>
      </c>
      <c r="CJ10" s="3">
        <v>1.8</v>
      </c>
      <c r="CK10" s="3">
        <f t="shared" si="10"/>
        <v>3.8</v>
      </c>
      <c r="CL10" s="3">
        <v>2</v>
      </c>
      <c r="CM10" s="3">
        <f t="shared" si="11"/>
        <v>2</v>
      </c>
      <c r="CP10" s="3">
        <v>0</v>
      </c>
      <c r="CQ10" s="3">
        <v>10</v>
      </c>
      <c r="CR10" s="3">
        <v>2</v>
      </c>
      <c r="CS10" s="3">
        <v>1.1000000000000001</v>
      </c>
      <c r="CT10" s="3">
        <f t="shared" si="12"/>
        <v>1.82</v>
      </c>
      <c r="CU10" s="3">
        <v>2</v>
      </c>
      <c r="CV10" s="3">
        <f t="shared" si="13"/>
        <v>1.9999999999999996</v>
      </c>
      <c r="CY10" s="3">
        <v>0</v>
      </c>
      <c r="CZ10" s="3">
        <v>10</v>
      </c>
      <c r="DA10" s="3">
        <v>26</v>
      </c>
      <c r="DB10" s="3">
        <v>6.5</v>
      </c>
      <c r="DC10" s="3">
        <f t="shared" si="14"/>
        <v>22.1</v>
      </c>
      <c r="DD10" s="3">
        <v>2</v>
      </c>
      <c r="DE10" s="3">
        <f t="shared" si="15"/>
        <v>1.9999999999999993</v>
      </c>
      <c r="DH10" s="3">
        <v>0</v>
      </c>
      <c r="DI10" s="3">
        <v>10</v>
      </c>
      <c r="DJ10" s="3">
        <v>16</v>
      </c>
      <c r="DK10" s="3">
        <v>8</v>
      </c>
      <c r="DL10" s="3">
        <f t="shared" si="16"/>
        <v>14.4</v>
      </c>
      <c r="DM10" s="3">
        <v>2</v>
      </c>
      <c r="DN10" s="3">
        <f t="shared" si="17"/>
        <v>1.9999999999999996</v>
      </c>
    </row>
    <row r="11" spans="1:118" x14ac:dyDescent="0.25">
      <c r="B11" s="4">
        <v>18</v>
      </c>
      <c r="C11" s="3">
        <v>0</v>
      </c>
      <c r="D11" s="3">
        <v>5</v>
      </c>
      <c r="E11" s="3">
        <v>0</v>
      </c>
      <c r="F11" s="3">
        <v>0.8</v>
      </c>
      <c r="G11" s="3">
        <f>F11/10*9</f>
        <v>0.72</v>
      </c>
      <c r="H11" s="3">
        <v>4.5</v>
      </c>
      <c r="I11" s="3">
        <f t="shared" si="0"/>
        <v>4.4999999999999991</v>
      </c>
      <c r="L11" s="3">
        <v>0</v>
      </c>
      <c r="M11" s="3">
        <v>5</v>
      </c>
      <c r="N11" s="3">
        <v>0</v>
      </c>
      <c r="O11" s="3">
        <v>0.4</v>
      </c>
      <c r="P11" s="3">
        <f>O11/10*9</f>
        <v>0.36</v>
      </c>
      <c r="Q11" s="3">
        <v>4.5</v>
      </c>
      <c r="R11" s="3">
        <f t="shared" si="1"/>
        <v>4.4999999999999991</v>
      </c>
      <c r="U11" s="3">
        <v>0</v>
      </c>
      <c r="V11" s="3">
        <v>5</v>
      </c>
      <c r="W11" s="3">
        <v>0</v>
      </c>
      <c r="X11" s="3">
        <v>1.1000000000000001</v>
      </c>
      <c r="Y11" s="3">
        <f>X11/10*9</f>
        <v>0.9900000000000001</v>
      </c>
      <c r="Z11" s="3">
        <v>4.5</v>
      </c>
      <c r="AA11" s="3">
        <f t="shared" si="2"/>
        <v>4.5</v>
      </c>
      <c r="AD11" s="3">
        <v>0</v>
      </c>
      <c r="AE11" s="3">
        <v>5</v>
      </c>
      <c r="AF11" s="3">
        <v>0</v>
      </c>
      <c r="AG11" s="3">
        <v>0.2</v>
      </c>
      <c r="AH11" s="3">
        <f>AG11/10*9</f>
        <v>0.18</v>
      </c>
      <c r="AI11" s="3">
        <v>4.5</v>
      </c>
      <c r="AJ11" s="3">
        <f t="shared" si="3"/>
        <v>4.4999999999999991</v>
      </c>
      <c r="AM11" s="3">
        <v>0</v>
      </c>
      <c r="AN11" s="3">
        <v>5</v>
      </c>
      <c r="AO11" s="3">
        <v>0</v>
      </c>
      <c r="AP11" s="3">
        <v>2.5</v>
      </c>
      <c r="AQ11" s="3">
        <f>AP11/10*9</f>
        <v>2.25</v>
      </c>
      <c r="AR11" s="3">
        <v>4.5</v>
      </c>
      <c r="AS11" s="3">
        <f t="shared" si="4"/>
        <v>4.5</v>
      </c>
      <c r="AV11" s="3">
        <v>0</v>
      </c>
      <c r="AW11" s="3">
        <v>5</v>
      </c>
      <c r="AX11" s="3">
        <v>0</v>
      </c>
      <c r="AY11" s="3">
        <v>0.8</v>
      </c>
      <c r="AZ11" s="3">
        <f>AY11/10*9</f>
        <v>0.72</v>
      </c>
      <c r="BA11" s="3">
        <v>4.5</v>
      </c>
      <c r="BB11" s="3">
        <f t="shared" si="5"/>
        <v>4.4999999999999991</v>
      </c>
      <c r="BE11" s="3">
        <v>0</v>
      </c>
      <c r="BF11" s="3">
        <v>10</v>
      </c>
      <c r="BG11" s="3">
        <v>0</v>
      </c>
      <c r="BH11" s="3">
        <v>1.5</v>
      </c>
      <c r="BI11" s="3">
        <f>BH11/10*9</f>
        <v>1.3499999999999999</v>
      </c>
      <c r="BJ11" s="3">
        <v>9</v>
      </c>
      <c r="BK11" s="3">
        <f t="shared" si="6"/>
        <v>8.9999999999999982</v>
      </c>
      <c r="BN11" s="3">
        <v>0</v>
      </c>
      <c r="BO11" s="3">
        <v>10</v>
      </c>
      <c r="BP11" s="3">
        <v>0</v>
      </c>
      <c r="BQ11" s="3">
        <v>1.3</v>
      </c>
      <c r="BR11" s="3">
        <f>BQ11/10*9</f>
        <v>1.17</v>
      </c>
      <c r="BS11" s="3">
        <v>9</v>
      </c>
      <c r="BT11" s="3">
        <f t="shared" si="7"/>
        <v>9</v>
      </c>
      <c r="BX11" s="3">
        <v>0</v>
      </c>
      <c r="BY11" s="3">
        <v>10</v>
      </c>
      <c r="BZ11" s="3">
        <v>1.2</v>
      </c>
      <c r="CA11" s="3">
        <v>2.5</v>
      </c>
      <c r="CB11" s="3">
        <f t="shared" si="8"/>
        <v>2.37</v>
      </c>
      <c r="CC11" s="3">
        <v>9</v>
      </c>
      <c r="CD11" s="3">
        <f t="shared" si="9"/>
        <v>9</v>
      </c>
      <c r="CG11" s="3">
        <v>0</v>
      </c>
      <c r="CH11" s="3">
        <v>10</v>
      </c>
      <c r="CI11" s="3">
        <v>4.3</v>
      </c>
      <c r="CJ11" s="3">
        <v>1.8</v>
      </c>
      <c r="CK11" s="3">
        <f t="shared" si="10"/>
        <v>4.05</v>
      </c>
      <c r="CL11" s="3">
        <v>1</v>
      </c>
      <c r="CM11" s="3">
        <f t="shared" si="11"/>
        <v>1</v>
      </c>
      <c r="CP11" s="3">
        <v>0</v>
      </c>
      <c r="CQ11" s="3">
        <v>10</v>
      </c>
      <c r="CR11" s="3">
        <v>2</v>
      </c>
      <c r="CS11" s="3">
        <v>1.1000000000000001</v>
      </c>
      <c r="CT11" s="3">
        <f t="shared" si="12"/>
        <v>1.9100000000000001</v>
      </c>
      <c r="CU11" s="3">
        <v>1</v>
      </c>
      <c r="CV11" s="3">
        <f t="shared" si="13"/>
        <v>0.99999999999999856</v>
      </c>
      <c r="CY11" s="3">
        <v>0</v>
      </c>
      <c r="CZ11" s="3">
        <v>10</v>
      </c>
      <c r="DA11" s="3">
        <v>26</v>
      </c>
      <c r="DB11" s="3">
        <v>6.5</v>
      </c>
      <c r="DC11" s="3">
        <f t="shared" si="14"/>
        <v>24.05</v>
      </c>
      <c r="DD11" s="3">
        <v>1</v>
      </c>
      <c r="DE11" s="3">
        <f t="shared" si="15"/>
        <v>0.99999999999999967</v>
      </c>
      <c r="DH11" s="3">
        <v>0</v>
      </c>
      <c r="DI11" s="3">
        <v>10</v>
      </c>
      <c r="DJ11" s="3">
        <v>16</v>
      </c>
      <c r="DK11" s="3">
        <v>8</v>
      </c>
      <c r="DL11" s="3">
        <f t="shared" si="16"/>
        <v>15.2</v>
      </c>
      <c r="DM11" s="3">
        <v>1</v>
      </c>
      <c r="DN11" s="3">
        <f t="shared" si="17"/>
        <v>1.0000000000000009</v>
      </c>
    </row>
    <row r="12" spans="1:118" x14ac:dyDescent="0.25">
      <c r="B12" s="4">
        <v>18</v>
      </c>
      <c r="C12" s="3">
        <v>0</v>
      </c>
      <c r="D12" s="3">
        <v>5</v>
      </c>
      <c r="E12" s="3">
        <v>0</v>
      </c>
      <c r="F12" s="3">
        <v>0.8</v>
      </c>
      <c r="G12" s="3">
        <f>F12/10*10</f>
        <v>0.8</v>
      </c>
      <c r="H12" s="3">
        <v>5</v>
      </c>
      <c r="I12" s="3">
        <f t="shared" si="0"/>
        <v>5</v>
      </c>
      <c r="L12" s="3">
        <v>0</v>
      </c>
      <c r="M12" s="3">
        <v>5</v>
      </c>
      <c r="N12" s="3">
        <v>0</v>
      </c>
      <c r="O12" s="3">
        <v>0.4</v>
      </c>
      <c r="P12" s="3">
        <f>O12/10*10</f>
        <v>0.4</v>
      </c>
      <c r="Q12" s="3">
        <v>5</v>
      </c>
      <c r="R12" s="3">
        <f t="shared" si="1"/>
        <v>5</v>
      </c>
      <c r="U12" s="3">
        <v>0</v>
      </c>
      <c r="V12" s="3">
        <v>5</v>
      </c>
      <c r="W12" s="3">
        <v>0</v>
      </c>
      <c r="X12" s="3">
        <v>1.1000000000000001</v>
      </c>
      <c r="Y12" s="3">
        <f>X12/10*10</f>
        <v>1.1000000000000001</v>
      </c>
      <c r="Z12" s="3">
        <v>5</v>
      </c>
      <c r="AA12" s="3">
        <f t="shared" si="2"/>
        <v>5</v>
      </c>
      <c r="AD12" s="3">
        <v>0</v>
      </c>
      <c r="AE12" s="3">
        <v>5</v>
      </c>
      <c r="AF12" s="3">
        <v>0</v>
      </c>
      <c r="AG12" s="3">
        <v>0.2</v>
      </c>
      <c r="AH12" s="3">
        <f>AG12/10*10</f>
        <v>0.2</v>
      </c>
      <c r="AI12" s="3">
        <v>5</v>
      </c>
      <c r="AJ12" s="3">
        <f t="shared" si="3"/>
        <v>5</v>
      </c>
      <c r="AM12" s="3">
        <v>0</v>
      </c>
      <c r="AN12" s="3">
        <v>5</v>
      </c>
      <c r="AO12" s="3">
        <v>0</v>
      </c>
      <c r="AP12" s="3">
        <v>2.5</v>
      </c>
      <c r="AQ12" s="3">
        <f>AP12/10*10</f>
        <v>2.5</v>
      </c>
      <c r="AR12" s="3">
        <v>5</v>
      </c>
      <c r="AS12" s="3">
        <f t="shared" si="4"/>
        <v>5</v>
      </c>
      <c r="AV12" s="3">
        <v>0</v>
      </c>
      <c r="AW12" s="3">
        <v>5</v>
      </c>
      <c r="AX12" s="3">
        <v>0</v>
      </c>
      <c r="AY12" s="3">
        <v>0.8</v>
      </c>
      <c r="AZ12" s="3">
        <f>AY12/10*10</f>
        <v>0.8</v>
      </c>
      <c r="BA12" s="3">
        <v>5</v>
      </c>
      <c r="BB12" s="3">
        <f t="shared" si="5"/>
        <v>5</v>
      </c>
      <c r="BE12" s="3">
        <v>0</v>
      </c>
      <c r="BF12" s="3">
        <v>10</v>
      </c>
      <c r="BG12" s="3">
        <v>0</v>
      </c>
      <c r="BH12" s="3">
        <v>1.5</v>
      </c>
      <c r="BI12" s="3">
        <f>BH12/10*10</f>
        <v>1.5</v>
      </c>
      <c r="BJ12" s="3">
        <v>10</v>
      </c>
      <c r="BK12" s="3">
        <f t="shared" si="6"/>
        <v>10</v>
      </c>
      <c r="BN12" s="3">
        <v>0</v>
      </c>
      <c r="BO12" s="3">
        <v>10</v>
      </c>
      <c r="BP12" s="3">
        <v>0</v>
      </c>
      <c r="BQ12" s="3">
        <v>1.3</v>
      </c>
      <c r="BR12" s="3">
        <f>BQ12/10*10</f>
        <v>1.3</v>
      </c>
      <c r="BS12" s="3">
        <v>10</v>
      </c>
      <c r="BT12" s="3">
        <f t="shared" si="7"/>
        <v>10</v>
      </c>
      <c r="BX12" s="3">
        <v>0</v>
      </c>
      <c r="BY12" s="3">
        <v>10</v>
      </c>
      <c r="BZ12" s="3">
        <v>1.2</v>
      </c>
      <c r="CA12" s="3">
        <v>2.5</v>
      </c>
      <c r="CB12" s="3">
        <f t="shared" si="8"/>
        <v>2.5</v>
      </c>
      <c r="CC12" s="3">
        <v>10</v>
      </c>
      <c r="CD12" s="3">
        <f t="shared" si="9"/>
        <v>10</v>
      </c>
      <c r="CG12" s="3">
        <v>0</v>
      </c>
      <c r="CH12" s="3">
        <v>10</v>
      </c>
      <c r="CI12" s="3">
        <v>4.3</v>
      </c>
      <c r="CJ12" s="3">
        <v>1.8</v>
      </c>
      <c r="CK12" s="3">
        <f t="shared" si="10"/>
        <v>4.3</v>
      </c>
      <c r="CL12" s="3">
        <v>0</v>
      </c>
      <c r="CM12" s="3">
        <f t="shared" si="11"/>
        <v>0</v>
      </c>
      <c r="CP12" s="3">
        <v>0</v>
      </c>
      <c r="CQ12" s="3">
        <v>10</v>
      </c>
      <c r="CR12" s="3">
        <v>2</v>
      </c>
      <c r="CS12" s="3">
        <v>1.1000000000000001</v>
      </c>
      <c r="CT12" s="3">
        <f t="shared" si="12"/>
        <v>2</v>
      </c>
      <c r="CU12" s="3">
        <v>0</v>
      </c>
      <c r="CV12" s="3">
        <f t="shared" si="13"/>
        <v>0</v>
      </c>
      <c r="CY12" s="3">
        <v>0</v>
      </c>
      <c r="CZ12" s="3">
        <v>10</v>
      </c>
      <c r="DA12" s="3">
        <v>26</v>
      </c>
      <c r="DB12" s="3">
        <v>6.5</v>
      </c>
      <c r="DC12" s="3">
        <f t="shared" si="14"/>
        <v>26</v>
      </c>
      <c r="DD12" s="3">
        <v>0</v>
      </c>
      <c r="DE12" s="3">
        <f t="shared" si="15"/>
        <v>0</v>
      </c>
      <c r="DH12" s="3">
        <v>0</v>
      </c>
      <c r="DI12" s="3">
        <v>10</v>
      </c>
      <c r="DJ12" s="3">
        <v>16</v>
      </c>
      <c r="DK12" s="3">
        <v>8</v>
      </c>
      <c r="DL12" s="3">
        <f t="shared" si="16"/>
        <v>16</v>
      </c>
      <c r="DM12" s="3">
        <v>0</v>
      </c>
      <c r="DN12" s="3">
        <f t="shared" si="17"/>
        <v>0</v>
      </c>
    </row>
    <row r="13" spans="1:118" x14ac:dyDescent="0.25">
      <c r="B13" s="4">
        <v>1</v>
      </c>
      <c r="C13" s="3">
        <v>0</v>
      </c>
      <c r="D13" s="3">
        <v>5</v>
      </c>
      <c r="E13" s="3">
        <v>0</v>
      </c>
      <c r="F13" s="3">
        <v>0.7</v>
      </c>
      <c r="G13" s="3">
        <f>F13/10*0</f>
        <v>0</v>
      </c>
      <c r="H13" s="3">
        <v>0</v>
      </c>
      <c r="I13" s="3">
        <f>IF(G13&gt;F13, D13, IF(G13&lt;E13, C13, C13+(G13-E13)*D13/(F13-E13)))</f>
        <v>0</v>
      </c>
      <c r="L13" s="3">
        <v>0</v>
      </c>
      <c r="M13" s="3">
        <v>5</v>
      </c>
      <c r="N13" s="3">
        <v>0</v>
      </c>
      <c r="O13" s="3">
        <v>0.3</v>
      </c>
      <c r="P13" s="3">
        <f>O13/10*0</f>
        <v>0</v>
      </c>
      <c r="Q13" s="3">
        <v>0</v>
      </c>
      <c r="R13" s="3">
        <f>IF(P13&gt;O13, M13, IF(P13&lt;N13, L13, L13+(P13-N13)*M13/(O13-N13)))</f>
        <v>0</v>
      </c>
      <c r="U13" s="3">
        <v>0</v>
      </c>
      <c r="V13" s="3">
        <v>5</v>
      </c>
      <c r="W13" s="3">
        <v>0</v>
      </c>
      <c r="X13" s="3">
        <v>0.9</v>
      </c>
      <c r="Y13" s="3">
        <v>0</v>
      </c>
      <c r="Z13" s="3">
        <v>0</v>
      </c>
      <c r="AA13" s="3">
        <f>IF(Y13&gt;X13, V13, IF(Y13&lt;W13, U13, U13+(Y13-W13)*V13/(X13-W13)))</f>
        <v>0</v>
      </c>
      <c r="AD13" s="3">
        <v>0</v>
      </c>
      <c r="AE13" s="3">
        <v>5</v>
      </c>
      <c r="AF13" s="3">
        <v>0</v>
      </c>
      <c r="AG13" s="3">
        <v>0.1</v>
      </c>
      <c r="AH13" s="3">
        <f>AG13/10*0</f>
        <v>0</v>
      </c>
      <c r="AI13" s="3">
        <v>0</v>
      </c>
      <c r="AJ13" s="3">
        <f>IF(AH13&gt;AG13, AE13, IF(AH13&lt;AF13, AD13, AD13+(AH13-AF13)*AE13/(AG13-AF13)))</f>
        <v>0</v>
      </c>
      <c r="AM13" s="3">
        <v>0</v>
      </c>
      <c r="AN13" s="3">
        <v>5</v>
      </c>
      <c r="AO13" s="3">
        <v>0</v>
      </c>
      <c r="AP13" s="3">
        <v>2</v>
      </c>
      <c r="AQ13" s="3">
        <f>AP13/10*0</f>
        <v>0</v>
      </c>
      <c r="AR13" s="3">
        <v>0</v>
      </c>
      <c r="AS13" s="3">
        <f>IF(AQ13&gt;AP13, AN13, IF(AQ13&lt;AO13, AM13, AM13+(AQ13-AO13)*AN13/(AP13-AO13)))</f>
        <v>0</v>
      </c>
      <c r="AV13" s="3">
        <v>0</v>
      </c>
      <c r="AW13" s="3">
        <v>5</v>
      </c>
      <c r="AX13" s="3">
        <v>0</v>
      </c>
      <c r="AY13" s="3">
        <v>0.5</v>
      </c>
      <c r="AZ13" s="3">
        <f>AY13/10*0</f>
        <v>0</v>
      </c>
      <c r="BA13" s="3">
        <v>0</v>
      </c>
      <c r="BB13" s="3">
        <f>IF(AZ13&gt;AY13, AW13, IF(AZ13&lt;AX13, AV13, AV13+(AZ13-AX13)*AW13/(AY13-AX13)))</f>
        <v>0</v>
      </c>
      <c r="BE13" s="3">
        <v>0</v>
      </c>
      <c r="BF13" s="3">
        <v>10</v>
      </c>
      <c r="BG13" s="3">
        <v>0</v>
      </c>
      <c r="BH13" s="3">
        <v>1.5</v>
      </c>
      <c r="BI13" s="3">
        <f>BH13/10*0</f>
        <v>0</v>
      </c>
      <c r="BJ13" s="3">
        <v>0</v>
      </c>
      <c r="BK13" s="3">
        <f>IF(BI13&gt;BH13, BF13, IF(BI13&lt;BG13, BE13, BE13+(BI13-BG13)*BF13/(BH13-BG13)))</f>
        <v>0</v>
      </c>
      <c r="BN13" s="3">
        <v>0</v>
      </c>
      <c r="BO13" s="3">
        <v>10</v>
      </c>
      <c r="BP13" s="3">
        <v>0</v>
      </c>
      <c r="BQ13" s="3">
        <v>2</v>
      </c>
      <c r="BR13" s="3">
        <f>BQ13/10*0</f>
        <v>0</v>
      </c>
      <c r="BS13" s="3">
        <v>0</v>
      </c>
      <c r="BT13" s="3">
        <f>IF(BR13&gt;BQ13, BO13, IF(BR13&lt;BP13, BN13, BN13+(BR13-BP13)*BO13/(BQ13-BP13)))</f>
        <v>0</v>
      </c>
      <c r="BX13" s="3">
        <v>0</v>
      </c>
      <c r="BY13" s="3">
        <v>10</v>
      </c>
      <c r="BZ13" s="3">
        <v>0.9</v>
      </c>
      <c r="CA13" s="3">
        <v>1.5</v>
      </c>
      <c r="CB13" s="3">
        <f>(CA13-BZ13)/10*(ROW()-13) + BZ13</f>
        <v>0.9</v>
      </c>
      <c r="CC13" s="3">
        <v>0</v>
      </c>
      <c r="CD13" s="3">
        <f>IF(CB13&gt;CA13, BY13, IF(CB13&lt;BZ13, BX13, BX13+(CB13-BZ13)*BY13/(CA13-BZ13)))</f>
        <v>0</v>
      </c>
      <c r="CG13" s="3">
        <v>0</v>
      </c>
      <c r="CH13" s="3">
        <v>10</v>
      </c>
      <c r="CI13" s="3">
        <v>3.4</v>
      </c>
      <c r="CJ13" s="3">
        <v>1.5</v>
      </c>
      <c r="CK13" s="3">
        <f>(CI13-CJ13)/10*(ROW()-13) + CJ13</f>
        <v>1.5</v>
      </c>
      <c r="CL13" s="3">
        <v>10</v>
      </c>
      <c r="CM13" s="3">
        <f>IF(CK13&gt;CI13, CG13, IF(CK13&lt;CJ13, CH13, CG13+(CK13-CI13)*CH13/(CJ13-CI13)))</f>
        <v>10</v>
      </c>
      <c r="CP13" s="3">
        <v>0</v>
      </c>
      <c r="CQ13" s="3">
        <v>10</v>
      </c>
      <c r="CR13" s="3">
        <v>1.7</v>
      </c>
      <c r="CS13" s="3">
        <v>1.1000000000000001</v>
      </c>
      <c r="CT13" s="3">
        <f>(CR13-CS13)/10*(ROW()-13) + CS13</f>
        <v>1.1000000000000001</v>
      </c>
      <c r="CU13" s="3">
        <v>10</v>
      </c>
      <c r="CV13" s="3">
        <f>IF(CT13&gt;CR13, CP13, IF(CT13&lt;CS13, CQ13, CP13+(CT13-CR13)*CQ13/(CS13-CR13)))</f>
        <v>10</v>
      </c>
      <c r="CY13" s="3">
        <v>0</v>
      </c>
      <c r="CZ13" s="3">
        <v>10</v>
      </c>
      <c r="DA13" s="3">
        <v>13.8</v>
      </c>
      <c r="DB13" s="3">
        <v>0</v>
      </c>
      <c r="DC13" s="3">
        <f>(DA13-DB13)/10*(ROW()-13) + DB13</f>
        <v>0</v>
      </c>
      <c r="DD13" s="3">
        <v>10</v>
      </c>
      <c r="DE13" s="3">
        <f>IF(DC13&gt;DA13, CY13, IF(DC13&lt;DB13, CZ13, CY13+(DC13-DA13)*CZ13/(DB13-DA13)))</f>
        <v>10</v>
      </c>
      <c r="DH13" s="3">
        <v>0</v>
      </c>
      <c r="DI13" s="3">
        <v>10</v>
      </c>
      <c r="DJ13" s="3">
        <v>18.2</v>
      </c>
      <c r="DK13" s="3">
        <v>12.2</v>
      </c>
      <c r="DL13" s="3">
        <f>(DJ13-DK13)/10*(ROW()-13) + DK13</f>
        <v>12.2</v>
      </c>
      <c r="DM13" s="3">
        <v>10</v>
      </c>
      <c r="DN13" s="3">
        <f>IF(DL13&gt;DJ13, DH13, IF(DL13&lt;DK13, DI13, DH13+(DL13-DJ13)*DI13/(DK13-DJ13)))</f>
        <v>10</v>
      </c>
    </row>
    <row r="14" spans="1:118" x14ac:dyDescent="0.25">
      <c r="B14" s="4">
        <v>1</v>
      </c>
      <c r="C14" s="3">
        <v>0</v>
      </c>
      <c r="D14" s="3">
        <v>5</v>
      </c>
      <c r="E14" s="3">
        <v>0</v>
      </c>
      <c r="F14" s="3">
        <v>0.7</v>
      </c>
      <c r="G14" s="3">
        <f>F14/10*1</f>
        <v>6.9999999999999993E-2</v>
      </c>
      <c r="H14" s="3">
        <v>0.5</v>
      </c>
      <c r="I14" s="3">
        <f t="shared" si="0"/>
        <v>0.5</v>
      </c>
      <c r="L14" s="3">
        <v>0</v>
      </c>
      <c r="M14" s="3">
        <v>5</v>
      </c>
      <c r="N14" s="3">
        <v>0</v>
      </c>
      <c r="O14" s="3">
        <v>0.3</v>
      </c>
      <c r="P14" s="3">
        <f>O14/10*1</f>
        <v>0.03</v>
      </c>
      <c r="Q14" s="3">
        <v>0.5</v>
      </c>
      <c r="R14" s="3">
        <f t="shared" ref="R14:R23" si="18">IF(P14&gt;O14, M14, IF(P14&lt;N14, L14, L14+(P14-N14)*M14/(O14-N14)))</f>
        <v>0.5</v>
      </c>
      <c r="U14" s="3">
        <v>0</v>
      </c>
      <c r="V14" s="3">
        <v>5</v>
      </c>
      <c r="W14" s="3">
        <v>0</v>
      </c>
      <c r="X14" s="3">
        <v>0.9</v>
      </c>
      <c r="Y14" s="3">
        <f>X14/10*1</f>
        <v>0.09</v>
      </c>
      <c r="Z14" s="3">
        <v>0.5</v>
      </c>
      <c r="AA14" s="3">
        <f t="shared" ref="AA14:AA23" si="19">IF(Y14&gt;X14, V14, IF(Y14&lt;W14, U14, U14+(Y14-W14)*V14/(X14-W14)))</f>
        <v>0.49999999999999994</v>
      </c>
      <c r="AD14" s="3">
        <v>0</v>
      </c>
      <c r="AE14" s="3">
        <v>5</v>
      </c>
      <c r="AF14" s="3">
        <v>0</v>
      </c>
      <c r="AG14" s="3">
        <v>0.1</v>
      </c>
      <c r="AH14" s="3">
        <f>AG14/10*1</f>
        <v>0.01</v>
      </c>
      <c r="AI14" s="3">
        <v>0.5</v>
      </c>
      <c r="AJ14" s="3">
        <f t="shared" ref="AJ14:AJ23" si="20">IF(AH14&gt;AG14, AE14, IF(AH14&lt;AF14, AD14, AD14+(AH14-AF14)*AE14/(AG14-AF14)))</f>
        <v>0.5</v>
      </c>
      <c r="AM14" s="3">
        <v>0</v>
      </c>
      <c r="AN14" s="3">
        <v>5</v>
      </c>
      <c r="AO14" s="3">
        <v>0</v>
      </c>
      <c r="AP14" s="3">
        <v>2</v>
      </c>
      <c r="AQ14" s="3">
        <f>AP14/10*1</f>
        <v>0.2</v>
      </c>
      <c r="AR14" s="3">
        <v>0.5</v>
      </c>
      <c r="AS14" s="3">
        <f t="shared" ref="AS14:AS23" si="21">IF(AQ14&gt;AP14, AN14, IF(AQ14&lt;AO14, AM14, AM14+(AQ14-AO14)*AN14/(AP14-AO14)))</f>
        <v>0.5</v>
      </c>
      <c r="AV14" s="3">
        <v>0</v>
      </c>
      <c r="AW14" s="3">
        <v>5</v>
      </c>
      <c r="AX14" s="3">
        <v>0</v>
      </c>
      <c r="AY14" s="3">
        <v>0.5</v>
      </c>
      <c r="AZ14" s="3">
        <f>AY14/10*1</f>
        <v>0.05</v>
      </c>
      <c r="BA14" s="3">
        <v>0.5</v>
      </c>
      <c r="BB14" s="3">
        <f t="shared" ref="BB14:BB23" si="22">IF(AZ14&gt;AY14, AW14, IF(AZ14&lt;AX14, AV14, AV14+(AZ14-AX14)*AW14/(AY14-AX14)))</f>
        <v>0.5</v>
      </c>
      <c r="BE14" s="3">
        <v>0</v>
      </c>
      <c r="BF14" s="3">
        <v>10</v>
      </c>
      <c r="BG14" s="3">
        <v>0</v>
      </c>
      <c r="BH14" s="3">
        <v>1.5</v>
      </c>
      <c r="BI14" s="3">
        <f>BH14/10*1</f>
        <v>0.15</v>
      </c>
      <c r="BJ14" s="3">
        <v>1</v>
      </c>
      <c r="BK14" s="3">
        <f t="shared" ref="BK14:BK23" si="23">IF(BI14&gt;BH14, BF14, IF(BI14&lt;BG14, BE14, BE14+(BI14-BG14)*BF14/(BH14-BG14)))</f>
        <v>1</v>
      </c>
      <c r="BN14" s="3">
        <v>0</v>
      </c>
      <c r="BO14" s="3">
        <v>10</v>
      </c>
      <c r="BP14" s="3">
        <v>0</v>
      </c>
      <c r="BQ14" s="3">
        <v>2</v>
      </c>
      <c r="BR14" s="3">
        <f>BQ14/10*1</f>
        <v>0.2</v>
      </c>
      <c r="BS14" s="3">
        <v>1</v>
      </c>
      <c r="BT14" s="3">
        <f t="shared" ref="BT14:BT23" si="24">IF(BR14&gt;BQ14, BO14, IF(BR14&lt;BP14, BN14, BN14+(BR14-BP14)*BO14/(BQ14-BP14)))</f>
        <v>1</v>
      </c>
      <c r="BX14" s="3">
        <v>0</v>
      </c>
      <c r="BY14" s="3">
        <v>10</v>
      </c>
      <c r="BZ14" s="3">
        <v>0.9</v>
      </c>
      <c r="CA14" s="3">
        <v>1.5</v>
      </c>
      <c r="CB14" s="3">
        <f t="shared" ref="CB14:CB23" si="25">(CA14-BZ14)/10*(ROW()-13) + BZ14</f>
        <v>0.96</v>
      </c>
      <c r="CC14" s="3">
        <v>1</v>
      </c>
      <c r="CD14" s="3">
        <f t="shared" ref="CD14:CD23" si="26">IF(CB14&gt;CA14, BY14, IF(CB14&lt;BZ14, BX14, BX14+(CB14-BZ14)*BY14/(CA14-BZ14)))</f>
        <v>0.99999999999999911</v>
      </c>
      <c r="CG14" s="3">
        <v>0</v>
      </c>
      <c r="CH14" s="3">
        <v>10</v>
      </c>
      <c r="CI14" s="3">
        <v>3.4</v>
      </c>
      <c r="CJ14" s="3">
        <v>1.5</v>
      </c>
      <c r="CK14" s="3">
        <f t="shared" ref="CK14:CK23" si="27">(CI14-CJ14)/10*(ROW()-13) + CJ14</f>
        <v>1.69</v>
      </c>
      <c r="CL14" s="3">
        <v>9</v>
      </c>
      <c r="CM14" s="3">
        <f t="shared" ref="CM14:CM23" si="28">IF(CK14&gt;CI14, CG14, IF(CK14&lt;CJ14, CH14, CG14+(CK14-CI14)*CH14/(CJ14-CI14)))</f>
        <v>9.0000000000000018</v>
      </c>
      <c r="CP14" s="3">
        <v>0</v>
      </c>
      <c r="CQ14" s="3">
        <v>10</v>
      </c>
      <c r="CR14" s="3">
        <v>1.7</v>
      </c>
      <c r="CS14" s="3">
        <v>1.1000000000000001</v>
      </c>
      <c r="CT14" s="3">
        <f t="shared" ref="CT14:CT23" si="29">(CR14-CS14)/10*(ROW()-13) + CS14</f>
        <v>1.1600000000000001</v>
      </c>
      <c r="CU14" s="3">
        <v>9</v>
      </c>
      <c r="CV14" s="3">
        <f t="shared" ref="CV14:CV23" si="30">IF(CT14&gt;CR14, CP14, IF(CT14&lt;CS14, CQ14, CP14+(CT14-CR14)*CQ14/(CS14-CR14)))</f>
        <v>9</v>
      </c>
      <c r="CY14" s="3">
        <v>0</v>
      </c>
      <c r="CZ14" s="3">
        <v>10</v>
      </c>
      <c r="DA14" s="3">
        <v>13.8</v>
      </c>
      <c r="DB14" s="3">
        <v>0</v>
      </c>
      <c r="DC14" s="3">
        <f t="shared" ref="DC14:DC23" si="31">(DA14-DB14)/10*(ROW()-13) + DB14</f>
        <v>1.3800000000000001</v>
      </c>
      <c r="DD14" s="3">
        <v>9</v>
      </c>
      <c r="DE14" s="3">
        <f t="shared" ref="DE14:DE23" si="32">IF(DC14&gt;DA14, CY14, IF(DC14&lt;DB14, CZ14, CY14+(DC14-DA14)*CZ14/(DB14-DA14)))</f>
        <v>9</v>
      </c>
      <c r="DH14" s="3">
        <v>0</v>
      </c>
      <c r="DI14" s="3">
        <v>10</v>
      </c>
      <c r="DJ14" s="3">
        <v>18.2</v>
      </c>
      <c r="DK14" s="3">
        <v>12.2</v>
      </c>
      <c r="DL14" s="3">
        <f t="shared" ref="DL14:DL23" si="33">(DJ14-DK14)/10*(ROW()-13) + DK14</f>
        <v>12.799999999999999</v>
      </c>
      <c r="DM14" s="3">
        <v>9</v>
      </c>
      <c r="DN14" s="3">
        <f t="shared" ref="DN14:DN23" si="34">IF(DL14&gt;DJ14, DH14, IF(DL14&lt;DK14, DI14, DH14+(DL14-DJ14)*DI14/(DK14-DJ14)))</f>
        <v>9</v>
      </c>
    </row>
    <row r="15" spans="1:118" x14ac:dyDescent="0.25">
      <c r="B15" s="4">
        <v>1</v>
      </c>
      <c r="C15" s="3">
        <v>0</v>
      </c>
      <c r="D15" s="3">
        <v>5</v>
      </c>
      <c r="E15" s="3">
        <v>0</v>
      </c>
      <c r="F15" s="3">
        <v>0.7</v>
      </c>
      <c r="G15" s="3">
        <f>F15/10*2</f>
        <v>0.13999999999999999</v>
      </c>
      <c r="H15" s="3">
        <v>1</v>
      </c>
      <c r="I15" s="3">
        <f t="shared" si="0"/>
        <v>1</v>
      </c>
      <c r="L15" s="3">
        <v>0</v>
      </c>
      <c r="M15" s="3">
        <v>5</v>
      </c>
      <c r="N15" s="3">
        <v>0</v>
      </c>
      <c r="O15" s="3">
        <v>0.3</v>
      </c>
      <c r="P15" s="3">
        <f>O15/10*2</f>
        <v>0.06</v>
      </c>
      <c r="Q15" s="3">
        <v>1</v>
      </c>
      <c r="R15" s="3">
        <f t="shared" si="18"/>
        <v>1</v>
      </c>
      <c r="U15" s="3">
        <v>0</v>
      </c>
      <c r="V15" s="3">
        <v>5</v>
      </c>
      <c r="W15" s="3">
        <v>0</v>
      </c>
      <c r="X15" s="3">
        <v>0.9</v>
      </c>
      <c r="Y15" s="3">
        <f>X15/10*2</f>
        <v>0.18</v>
      </c>
      <c r="Z15" s="3">
        <v>1</v>
      </c>
      <c r="AA15" s="3">
        <f t="shared" si="19"/>
        <v>0.99999999999999989</v>
      </c>
      <c r="AD15" s="3">
        <v>0</v>
      </c>
      <c r="AE15" s="3">
        <v>5</v>
      </c>
      <c r="AF15" s="3">
        <v>0</v>
      </c>
      <c r="AG15" s="3">
        <v>0.1</v>
      </c>
      <c r="AH15" s="3">
        <f>AG15/10*2</f>
        <v>0.02</v>
      </c>
      <c r="AI15" s="3">
        <v>1</v>
      </c>
      <c r="AJ15" s="3">
        <f t="shared" si="20"/>
        <v>1</v>
      </c>
      <c r="AM15" s="3">
        <v>0</v>
      </c>
      <c r="AN15" s="3">
        <v>5</v>
      </c>
      <c r="AO15" s="3">
        <v>0</v>
      </c>
      <c r="AP15" s="3">
        <v>2</v>
      </c>
      <c r="AQ15" s="3">
        <f>AP15/10*2</f>
        <v>0.4</v>
      </c>
      <c r="AR15" s="3">
        <v>1</v>
      </c>
      <c r="AS15" s="3">
        <f t="shared" si="21"/>
        <v>1</v>
      </c>
      <c r="AV15" s="3">
        <v>0</v>
      </c>
      <c r="AW15" s="3">
        <v>5</v>
      </c>
      <c r="AX15" s="3">
        <v>0</v>
      </c>
      <c r="AY15" s="3">
        <v>0.5</v>
      </c>
      <c r="AZ15" s="3">
        <f>AY15/10*2</f>
        <v>0.1</v>
      </c>
      <c r="BA15" s="3">
        <v>1</v>
      </c>
      <c r="BB15" s="3">
        <f t="shared" si="22"/>
        <v>1</v>
      </c>
      <c r="BE15" s="3">
        <v>0</v>
      </c>
      <c r="BF15" s="3">
        <v>10</v>
      </c>
      <c r="BG15" s="3">
        <v>0</v>
      </c>
      <c r="BH15" s="3">
        <v>1.5</v>
      </c>
      <c r="BI15" s="3">
        <f>BH15/10*2</f>
        <v>0.3</v>
      </c>
      <c r="BJ15" s="3">
        <v>2</v>
      </c>
      <c r="BK15" s="3">
        <f t="shared" si="23"/>
        <v>2</v>
      </c>
      <c r="BN15" s="3">
        <v>0</v>
      </c>
      <c r="BO15" s="3">
        <v>10</v>
      </c>
      <c r="BP15" s="3">
        <v>0</v>
      </c>
      <c r="BQ15" s="3">
        <v>2</v>
      </c>
      <c r="BR15" s="3">
        <f>BQ15/10*2</f>
        <v>0.4</v>
      </c>
      <c r="BS15" s="3">
        <v>2</v>
      </c>
      <c r="BT15" s="3">
        <f t="shared" si="24"/>
        <v>2</v>
      </c>
      <c r="BX15" s="3">
        <v>0</v>
      </c>
      <c r="BY15" s="3">
        <v>10</v>
      </c>
      <c r="BZ15" s="3">
        <v>0.9</v>
      </c>
      <c r="CA15" s="3">
        <v>1.5</v>
      </c>
      <c r="CB15" s="3">
        <f t="shared" si="25"/>
        <v>1.02</v>
      </c>
      <c r="CC15" s="3">
        <v>2</v>
      </c>
      <c r="CD15" s="3">
        <f t="shared" si="26"/>
        <v>2</v>
      </c>
      <c r="CG15" s="3">
        <v>0</v>
      </c>
      <c r="CH15" s="3">
        <v>10</v>
      </c>
      <c r="CI15" s="3">
        <v>3.4</v>
      </c>
      <c r="CJ15" s="3">
        <v>1.5</v>
      </c>
      <c r="CK15" s="3">
        <f t="shared" si="27"/>
        <v>1.88</v>
      </c>
      <c r="CL15" s="3">
        <v>8</v>
      </c>
      <c r="CM15" s="3">
        <f t="shared" si="28"/>
        <v>8</v>
      </c>
      <c r="CP15" s="3">
        <v>0</v>
      </c>
      <c r="CQ15" s="3">
        <v>10</v>
      </c>
      <c r="CR15" s="3">
        <v>1.7</v>
      </c>
      <c r="CS15" s="3">
        <v>1.1000000000000001</v>
      </c>
      <c r="CT15" s="3">
        <f t="shared" si="29"/>
        <v>1.22</v>
      </c>
      <c r="CU15" s="3">
        <v>8</v>
      </c>
      <c r="CV15" s="3">
        <f t="shared" si="30"/>
        <v>8.0000000000000018</v>
      </c>
      <c r="CY15" s="3">
        <v>0</v>
      </c>
      <c r="CZ15" s="3">
        <v>10</v>
      </c>
      <c r="DA15" s="3">
        <v>13.8</v>
      </c>
      <c r="DB15" s="3">
        <v>0</v>
      </c>
      <c r="DC15" s="3">
        <f t="shared" si="31"/>
        <v>2.7600000000000002</v>
      </c>
      <c r="DD15" s="3">
        <v>8</v>
      </c>
      <c r="DE15" s="3">
        <f t="shared" si="32"/>
        <v>8</v>
      </c>
      <c r="DH15" s="3">
        <v>0</v>
      </c>
      <c r="DI15" s="3">
        <v>10</v>
      </c>
      <c r="DJ15" s="3">
        <v>18.2</v>
      </c>
      <c r="DK15" s="3">
        <v>12.2</v>
      </c>
      <c r="DL15" s="3">
        <f t="shared" si="33"/>
        <v>13.399999999999999</v>
      </c>
      <c r="DM15" s="3">
        <v>8</v>
      </c>
      <c r="DN15" s="3">
        <f t="shared" si="34"/>
        <v>8.0000000000000018</v>
      </c>
    </row>
    <row r="16" spans="1:118" x14ac:dyDescent="0.25">
      <c r="B16" s="4">
        <v>1</v>
      </c>
      <c r="C16" s="3">
        <v>0</v>
      </c>
      <c r="D16" s="3">
        <v>5</v>
      </c>
      <c r="E16" s="3">
        <v>0</v>
      </c>
      <c r="F16" s="3">
        <v>0.7</v>
      </c>
      <c r="G16" s="3">
        <f>F16/10*3</f>
        <v>0.20999999999999996</v>
      </c>
      <c r="H16" s="3">
        <v>1.5</v>
      </c>
      <c r="I16" s="3">
        <f t="shared" si="0"/>
        <v>1.4999999999999998</v>
      </c>
      <c r="L16" s="3">
        <v>0</v>
      </c>
      <c r="M16" s="3">
        <v>5</v>
      </c>
      <c r="N16" s="3">
        <v>0</v>
      </c>
      <c r="O16" s="3">
        <v>0.3</v>
      </c>
      <c r="P16" s="3">
        <f>O16/10*3</f>
        <v>0.09</v>
      </c>
      <c r="Q16" s="3">
        <v>1.5</v>
      </c>
      <c r="R16" s="3">
        <f t="shared" si="18"/>
        <v>1.5</v>
      </c>
      <c r="U16" s="3">
        <v>0</v>
      </c>
      <c r="V16" s="3">
        <v>5</v>
      </c>
      <c r="W16" s="3">
        <v>0</v>
      </c>
      <c r="X16" s="3">
        <v>0.9</v>
      </c>
      <c r="Y16" s="3">
        <f>X16/10*3</f>
        <v>0.27</v>
      </c>
      <c r="Z16" s="3">
        <v>1.5</v>
      </c>
      <c r="AA16" s="3">
        <f t="shared" si="19"/>
        <v>1.5</v>
      </c>
      <c r="AD16" s="3">
        <v>0</v>
      </c>
      <c r="AE16" s="3">
        <v>5</v>
      </c>
      <c r="AF16" s="3">
        <v>0</v>
      </c>
      <c r="AG16" s="3">
        <v>0.1</v>
      </c>
      <c r="AH16" s="3">
        <f>AG16/10*3</f>
        <v>0.03</v>
      </c>
      <c r="AI16" s="3">
        <v>1.5</v>
      </c>
      <c r="AJ16" s="3">
        <f t="shared" si="20"/>
        <v>1.4999999999999998</v>
      </c>
      <c r="AM16" s="3">
        <v>0</v>
      </c>
      <c r="AN16" s="3">
        <v>5</v>
      </c>
      <c r="AO16" s="3">
        <v>0</v>
      </c>
      <c r="AP16" s="3">
        <v>2</v>
      </c>
      <c r="AQ16" s="3">
        <f>AP16/10*3</f>
        <v>0.60000000000000009</v>
      </c>
      <c r="AR16" s="3">
        <v>1.5</v>
      </c>
      <c r="AS16" s="3">
        <f t="shared" si="21"/>
        <v>1.5000000000000002</v>
      </c>
      <c r="AV16" s="3">
        <v>0</v>
      </c>
      <c r="AW16" s="3">
        <v>5</v>
      </c>
      <c r="AX16" s="3">
        <v>0</v>
      </c>
      <c r="AY16" s="3">
        <v>0.5</v>
      </c>
      <c r="AZ16" s="3">
        <f>AY16/10*3</f>
        <v>0.15000000000000002</v>
      </c>
      <c r="BA16" s="3">
        <v>1.5</v>
      </c>
      <c r="BB16" s="3">
        <f t="shared" si="22"/>
        <v>1.5000000000000002</v>
      </c>
      <c r="BE16" s="3">
        <v>0</v>
      </c>
      <c r="BF16" s="3">
        <v>10</v>
      </c>
      <c r="BG16" s="3">
        <v>0</v>
      </c>
      <c r="BH16" s="3">
        <v>1.5</v>
      </c>
      <c r="BI16" s="3">
        <f>BH16/10*3</f>
        <v>0.44999999999999996</v>
      </c>
      <c r="BJ16" s="3">
        <v>3</v>
      </c>
      <c r="BK16" s="3">
        <f t="shared" si="23"/>
        <v>3</v>
      </c>
      <c r="BN16" s="3">
        <v>0</v>
      </c>
      <c r="BO16" s="3">
        <v>10</v>
      </c>
      <c r="BP16" s="3">
        <v>0</v>
      </c>
      <c r="BQ16" s="3">
        <v>2</v>
      </c>
      <c r="BR16" s="3">
        <f>BQ16/10*3</f>
        <v>0.60000000000000009</v>
      </c>
      <c r="BS16" s="3">
        <v>3</v>
      </c>
      <c r="BT16" s="3">
        <f t="shared" si="24"/>
        <v>3.0000000000000004</v>
      </c>
      <c r="BX16" s="3">
        <v>0</v>
      </c>
      <c r="BY16" s="3">
        <v>10</v>
      </c>
      <c r="BZ16" s="3">
        <v>0.9</v>
      </c>
      <c r="CA16" s="3">
        <v>1.5</v>
      </c>
      <c r="CB16" s="3">
        <f t="shared" si="25"/>
        <v>1.08</v>
      </c>
      <c r="CC16" s="3">
        <v>3</v>
      </c>
      <c r="CD16" s="3">
        <f t="shared" si="26"/>
        <v>3.0000000000000009</v>
      </c>
      <c r="CG16" s="3">
        <v>0</v>
      </c>
      <c r="CH16" s="3">
        <v>10</v>
      </c>
      <c r="CI16" s="3">
        <v>3.4</v>
      </c>
      <c r="CJ16" s="3">
        <v>1.5</v>
      </c>
      <c r="CK16" s="3">
        <f t="shared" si="27"/>
        <v>2.0700000000000003</v>
      </c>
      <c r="CL16" s="3">
        <v>7</v>
      </c>
      <c r="CM16" s="3">
        <f t="shared" si="28"/>
        <v>6.9999999999999991</v>
      </c>
      <c r="CP16" s="3">
        <v>0</v>
      </c>
      <c r="CQ16" s="3">
        <v>10</v>
      </c>
      <c r="CR16" s="3">
        <v>1.7</v>
      </c>
      <c r="CS16" s="3">
        <v>1.1000000000000001</v>
      </c>
      <c r="CT16" s="3">
        <f t="shared" si="29"/>
        <v>1.28</v>
      </c>
      <c r="CU16" s="3">
        <v>7</v>
      </c>
      <c r="CV16" s="3">
        <f t="shared" si="30"/>
        <v>7</v>
      </c>
      <c r="CY16" s="3">
        <v>0</v>
      </c>
      <c r="CZ16" s="3">
        <v>10</v>
      </c>
      <c r="DA16" s="3">
        <v>13.8</v>
      </c>
      <c r="DB16" s="3">
        <v>0</v>
      </c>
      <c r="DC16" s="3">
        <f t="shared" si="31"/>
        <v>4.1400000000000006</v>
      </c>
      <c r="DD16" s="3">
        <v>7</v>
      </c>
      <c r="DE16" s="3">
        <f t="shared" si="32"/>
        <v>6.9999999999999991</v>
      </c>
      <c r="DH16" s="3">
        <v>0</v>
      </c>
      <c r="DI16" s="3">
        <v>10</v>
      </c>
      <c r="DJ16" s="3">
        <v>18.2</v>
      </c>
      <c r="DK16" s="3">
        <v>12.2</v>
      </c>
      <c r="DL16" s="3">
        <f t="shared" si="33"/>
        <v>14</v>
      </c>
      <c r="DM16" s="3">
        <v>7</v>
      </c>
      <c r="DN16" s="3">
        <f t="shared" si="34"/>
        <v>6.9999999999999991</v>
      </c>
    </row>
    <row r="17" spans="2:118" x14ac:dyDescent="0.25">
      <c r="B17" s="4">
        <v>1</v>
      </c>
      <c r="C17" s="3">
        <v>0</v>
      </c>
      <c r="D17" s="3">
        <v>5</v>
      </c>
      <c r="E17" s="3">
        <v>0</v>
      </c>
      <c r="F17" s="3">
        <v>0.7</v>
      </c>
      <c r="G17" s="3">
        <f>F17/10*4</f>
        <v>0.27999999999999997</v>
      </c>
      <c r="H17" s="3">
        <v>2</v>
      </c>
      <c r="I17" s="3">
        <f t="shared" si="0"/>
        <v>2</v>
      </c>
      <c r="L17" s="3">
        <v>0</v>
      </c>
      <c r="M17" s="3">
        <v>5</v>
      </c>
      <c r="N17" s="3">
        <v>0</v>
      </c>
      <c r="O17" s="3">
        <v>0.3</v>
      </c>
      <c r="P17" s="3">
        <f>O17/10*4</f>
        <v>0.12</v>
      </c>
      <c r="Q17" s="3">
        <v>2</v>
      </c>
      <c r="R17" s="3">
        <f t="shared" si="18"/>
        <v>2</v>
      </c>
      <c r="U17" s="3">
        <v>0</v>
      </c>
      <c r="V17" s="3">
        <v>5</v>
      </c>
      <c r="W17" s="3">
        <v>0</v>
      </c>
      <c r="X17" s="3">
        <v>0.9</v>
      </c>
      <c r="Y17" s="3">
        <f>X17/10*4</f>
        <v>0.36</v>
      </c>
      <c r="Z17" s="3">
        <v>2</v>
      </c>
      <c r="AA17" s="3">
        <f t="shared" si="19"/>
        <v>1.9999999999999998</v>
      </c>
      <c r="AD17" s="3">
        <v>0</v>
      </c>
      <c r="AE17" s="3">
        <v>5</v>
      </c>
      <c r="AF17" s="3">
        <v>0</v>
      </c>
      <c r="AG17" s="3">
        <v>0.1</v>
      </c>
      <c r="AH17" s="3">
        <f>AG17/10*4</f>
        <v>0.04</v>
      </c>
      <c r="AI17" s="3">
        <v>2</v>
      </c>
      <c r="AJ17" s="3">
        <f t="shared" si="20"/>
        <v>2</v>
      </c>
      <c r="AM17" s="3">
        <v>0</v>
      </c>
      <c r="AN17" s="3">
        <v>5</v>
      </c>
      <c r="AO17" s="3">
        <v>0</v>
      </c>
      <c r="AP17" s="3">
        <v>2</v>
      </c>
      <c r="AQ17" s="3">
        <f>AP17/10*4</f>
        <v>0.8</v>
      </c>
      <c r="AR17" s="3">
        <v>2</v>
      </c>
      <c r="AS17" s="3">
        <f t="shared" si="21"/>
        <v>2</v>
      </c>
      <c r="AV17" s="3">
        <v>0</v>
      </c>
      <c r="AW17" s="3">
        <v>5</v>
      </c>
      <c r="AX17" s="3">
        <v>0</v>
      </c>
      <c r="AY17" s="3">
        <v>0.5</v>
      </c>
      <c r="AZ17" s="3">
        <f>AY17/10*4</f>
        <v>0.2</v>
      </c>
      <c r="BA17" s="3">
        <v>2</v>
      </c>
      <c r="BB17" s="3">
        <f t="shared" si="22"/>
        <v>2</v>
      </c>
      <c r="BE17" s="3">
        <v>0</v>
      </c>
      <c r="BF17" s="3">
        <v>10</v>
      </c>
      <c r="BG17" s="3">
        <v>0</v>
      </c>
      <c r="BH17" s="3">
        <v>1.5</v>
      </c>
      <c r="BI17" s="3">
        <f>BH17/10*4</f>
        <v>0.6</v>
      </c>
      <c r="BJ17" s="3">
        <v>4</v>
      </c>
      <c r="BK17" s="3">
        <f t="shared" si="23"/>
        <v>4</v>
      </c>
      <c r="BN17" s="3">
        <v>0</v>
      </c>
      <c r="BO17" s="3">
        <v>10</v>
      </c>
      <c r="BP17" s="3">
        <v>0</v>
      </c>
      <c r="BQ17" s="3">
        <v>2</v>
      </c>
      <c r="BR17" s="3">
        <f>BQ17/10*4</f>
        <v>0.8</v>
      </c>
      <c r="BS17" s="3">
        <v>4</v>
      </c>
      <c r="BT17" s="3">
        <f t="shared" si="24"/>
        <v>4</v>
      </c>
      <c r="BX17" s="3">
        <v>0</v>
      </c>
      <c r="BY17" s="3">
        <v>10</v>
      </c>
      <c r="BZ17" s="3">
        <v>0.9</v>
      </c>
      <c r="CA17" s="3">
        <v>1.5</v>
      </c>
      <c r="CB17" s="3">
        <f t="shared" si="25"/>
        <v>1.1400000000000001</v>
      </c>
      <c r="CC17" s="3">
        <v>4</v>
      </c>
      <c r="CD17" s="3">
        <f t="shared" si="26"/>
        <v>4.0000000000000027</v>
      </c>
      <c r="CG17" s="3">
        <v>0</v>
      </c>
      <c r="CH17" s="3">
        <v>10</v>
      </c>
      <c r="CI17" s="3">
        <v>3.4</v>
      </c>
      <c r="CJ17" s="3">
        <v>1.5</v>
      </c>
      <c r="CK17" s="3">
        <f t="shared" si="27"/>
        <v>2.2599999999999998</v>
      </c>
      <c r="CL17" s="3">
        <v>6</v>
      </c>
      <c r="CM17" s="3">
        <f t="shared" si="28"/>
        <v>6.0000000000000018</v>
      </c>
      <c r="CP17" s="3">
        <v>0</v>
      </c>
      <c r="CQ17" s="3">
        <v>10</v>
      </c>
      <c r="CR17" s="3">
        <v>1.7</v>
      </c>
      <c r="CS17" s="3">
        <v>1.1000000000000001</v>
      </c>
      <c r="CT17" s="3">
        <f t="shared" si="29"/>
        <v>1.34</v>
      </c>
      <c r="CU17" s="3">
        <v>6</v>
      </c>
      <c r="CV17" s="3">
        <f t="shared" si="30"/>
        <v>5.9999999999999991</v>
      </c>
      <c r="CY17" s="3">
        <v>0</v>
      </c>
      <c r="CZ17" s="3">
        <v>10</v>
      </c>
      <c r="DA17" s="3">
        <v>13.8</v>
      </c>
      <c r="DB17" s="3">
        <v>0</v>
      </c>
      <c r="DC17" s="3">
        <f t="shared" si="31"/>
        <v>5.5200000000000005</v>
      </c>
      <c r="DD17" s="3">
        <v>6</v>
      </c>
      <c r="DE17" s="3">
        <f t="shared" si="32"/>
        <v>6.0000000000000009</v>
      </c>
      <c r="DH17" s="3">
        <v>0</v>
      </c>
      <c r="DI17" s="3">
        <v>10</v>
      </c>
      <c r="DJ17" s="3">
        <v>18.2</v>
      </c>
      <c r="DK17" s="3">
        <v>12.2</v>
      </c>
      <c r="DL17" s="3">
        <f t="shared" si="33"/>
        <v>14.6</v>
      </c>
      <c r="DM17" s="3">
        <v>6</v>
      </c>
      <c r="DN17" s="3">
        <f t="shared" si="34"/>
        <v>6</v>
      </c>
    </row>
    <row r="18" spans="2:118" x14ac:dyDescent="0.25">
      <c r="B18" s="4">
        <v>1</v>
      </c>
      <c r="C18" s="3">
        <v>0</v>
      </c>
      <c r="D18" s="3">
        <v>5</v>
      </c>
      <c r="E18" s="3">
        <v>0</v>
      </c>
      <c r="F18" s="3">
        <v>0.7</v>
      </c>
      <c r="G18" s="3">
        <f>F18/10*5</f>
        <v>0.35</v>
      </c>
      <c r="H18" s="3">
        <v>2.5</v>
      </c>
      <c r="I18" s="3">
        <f t="shared" si="0"/>
        <v>2.5</v>
      </c>
      <c r="L18" s="3">
        <v>0</v>
      </c>
      <c r="M18" s="3">
        <v>5</v>
      </c>
      <c r="N18" s="3">
        <v>0</v>
      </c>
      <c r="O18" s="3">
        <v>0.3</v>
      </c>
      <c r="P18" s="3">
        <f>O18/10*5</f>
        <v>0.15</v>
      </c>
      <c r="Q18" s="3">
        <v>2.5</v>
      </c>
      <c r="R18" s="3">
        <f t="shared" si="18"/>
        <v>2.5</v>
      </c>
      <c r="U18" s="3">
        <v>0</v>
      </c>
      <c r="V18" s="3">
        <v>5</v>
      </c>
      <c r="W18" s="3">
        <v>0</v>
      </c>
      <c r="X18" s="3">
        <v>0.9</v>
      </c>
      <c r="Y18" s="3">
        <f>X18/10*5</f>
        <v>0.44999999999999996</v>
      </c>
      <c r="Z18" s="3">
        <v>2.5</v>
      </c>
      <c r="AA18" s="3">
        <f t="shared" si="19"/>
        <v>2.5</v>
      </c>
      <c r="AD18" s="3">
        <v>0</v>
      </c>
      <c r="AE18" s="3">
        <v>5</v>
      </c>
      <c r="AF18" s="3">
        <v>0</v>
      </c>
      <c r="AG18" s="3">
        <v>0.1</v>
      </c>
      <c r="AH18" s="3">
        <f>AG18/10*5</f>
        <v>0.05</v>
      </c>
      <c r="AI18" s="3">
        <v>2.5</v>
      </c>
      <c r="AJ18" s="3">
        <f t="shared" si="20"/>
        <v>2.5</v>
      </c>
      <c r="AM18" s="3">
        <v>0</v>
      </c>
      <c r="AN18" s="3">
        <v>5</v>
      </c>
      <c r="AO18" s="3">
        <v>0</v>
      </c>
      <c r="AP18" s="3">
        <v>2</v>
      </c>
      <c r="AQ18" s="3">
        <f>AP18/10*5</f>
        <v>1</v>
      </c>
      <c r="AR18" s="3">
        <v>2.5</v>
      </c>
      <c r="AS18" s="3">
        <f t="shared" si="21"/>
        <v>2.5</v>
      </c>
      <c r="AV18" s="3">
        <v>0</v>
      </c>
      <c r="AW18" s="3">
        <v>5</v>
      </c>
      <c r="AX18" s="3">
        <v>0</v>
      </c>
      <c r="AY18" s="3">
        <v>0.5</v>
      </c>
      <c r="AZ18" s="3">
        <f>AY18/10*5</f>
        <v>0.25</v>
      </c>
      <c r="BA18" s="3">
        <v>2.5</v>
      </c>
      <c r="BB18" s="3">
        <f t="shared" si="22"/>
        <v>2.5</v>
      </c>
      <c r="BE18" s="3">
        <v>0</v>
      </c>
      <c r="BF18" s="3">
        <v>10</v>
      </c>
      <c r="BG18" s="3">
        <v>0</v>
      </c>
      <c r="BH18" s="3">
        <v>1.5</v>
      </c>
      <c r="BI18" s="3">
        <f>BH18/10*5</f>
        <v>0.75</v>
      </c>
      <c r="BJ18" s="3">
        <v>5</v>
      </c>
      <c r="BK18" s="3">
        <f t="shared" si="23"/>
        <v>5</v>
      </c>
      <c r="BN18" s="3">
        <v>0</v>
      </c>
      <c r="BO18" s="3">
        <v>10</v>
      </c>
      <c r="BP18" s="3">
        <v>0</v>
      </c>
      <c r="BQ18" s="3">
        <v>2</v>
      </c>
      <c r="BR18" s="3">
        <f>BQ18/10*5</f>
        <v>1</v>
      </c>
      <c r="BS18" s="3">
        <v>5</v>
      </c>
      <c r="BT18" s="3">
        <f t="shared" si="24"/>
        <v>5</v>
      </c>
      <c r="BX18" s="3">
        <v>0</v>
      </c>
      <c r="BY18" s="3">
        <v>10</v>
      </c>
      <c r="BZ18" s="3">
        <v>0.9</v>
      </c>
      <c r="CA18" s="3">
        <v>1.5</v>
      </c>
      <c r="CB18" s="3">
        <f t="shared" si="25"/>
        <v>1.2</v>
      </c>
      <c r="CC18" s="3">
        <v>5</v>
      </c>
      <c r="CD18" s="3">
        <f t="shared" si="26"/>
        <v>4.9999999999999991</v>
      </c>
      <c r="CG18" s="3">
        <v>0</v>
      </c>
      <c r="CH18" s="3">
        <v>10</v>
      </c>
      <c r="CI18" s="3">
        <v>3.4</v>
      </c>
      <c r="CJ18" s="3">
        <v>1.5</v>
      </c>
      <c r="CK18" s="3">
        <f t="shared" si="27"/>
        <v>2.4500000000000002</v>
      </c>
      <c r="CL18" s="3">
        <v>5</v>
      </c>
      <c r="CM18" s="3">
        <f t="shared" si="28"/>
        <v>4.9999999999999982</v>
      </c>
      <c r="CP18" s="3">
        <v>0</v>
      </c>
      <c r="CQ18" s="3">
        <v>10</v>
      </c>
      <c r="CR18" s="3">
        <v>1.7</v>
      </c>
      <c r="CS18" s="3">
        <v>1.1000000000000001</v>
      </c>
      <c r="CT18" s="3">
        <f t="shared" si="29"/>
        <v>1.4</v>
      </c>
      <c r="CU18" s="3">
        <v>5</v>
      </c>
      <c r="CV18" s="3">
        <f t="shared" si="30"/>
        <v>5.0000000000000018</v>
      </c>
      <c r="CY18" s="3">
        <v>0</v>
      </c>
      <c r="CZ18" s="3">
        <v>10</v>
      </c>
      <c r="DA18" s="3">
        <v>13.8</v>
      </c>
      <c r="DB18" s="3">
        <v>0</v>
      </c>
      <c r="DC18" s="3">
        <f t="shared" si="31"/>
        <v>6.9</v>
      </c>
      <c r="DD18" s="3">
        <v>5</v>
      </c>
      <c r="DE18" s="3">
        <f t="shared" si="32"/>
        <v>5</v>
      </c>
      <c r="DH18" s="3">
        <v>0</v>
      </c>
      <c r="DI18" s="3">
        <v>10</v>
      </c>
      <c r="DJ18" s="3">
        <v>18.2</v>
      </c>
      <c r="DK18" s="3">
        <v>12.2</v>
      </c>
      <c r="DL18" s="3">
        <f t="shared" si="33"/>
        <v>15.2</v>
      </c>
      <c r="DM18" s="3">
        <v>5</v>
      </c>
      <c r="DN18" s="3">
        <f t="shared" si="34"/>
        <v>5</v>
      </c>
    </row>
    <row r="19" spans="2:118" x14ac:dyDescent="0.25">
      <c r="B19" s="4">
        <v>1</v>
      </c>
      <c r="C19" s="3">
        <v>0</v>
      </c>
      <c r="D19" s="3">
        <v>5</v>
      </c>
      <c r="E19" s="3">
        <v>0</v>
      </c>
      <c r="F19" s="3">
        <v>0.7</v>
      </c>
      <c r="G19" s="3">
        <f>F19/10*6</f>
        <v>0.41999999999999993</v>
      </c>
      <c r="H19" s="3">
        <v>3</v>
      </c>
      <c r="I19" s="3">
        <f t="shared" si="0"/>
        <v>2.9999999999999996</v>
      </c>
      <c r="L19" s="3">
        <v>0</v>
      </c>
      <c r="M19" s="3">
        <v>5</v>
      </c>
      <c r="N19" s="3">
        <v>0</v>
      </c>
      <c r="O19" s="3">
        <v>0.3</v>
      </c>
      <c r="P19" s="3">
        <f>O19/10*6</f>
        <v>0.18</v>
      </c>
      <c r="Q19" s="3">
        <v>3</v>
      </c>
      <c r="R19" s="3">
        <f t="shared" si="18"/>
        <v>3</v>
      </c>
      <c r="U19" s="3">
        <v>0</v>
      </c>
      <c r="V19" s="3">
        <v>5</v>
      </c>
      <c r="W19" s="3">
        <v>0</v>
      </c>
      <c r="X19" s="3">
        <v>0.9</v>
      </c>
      <c r="Y19" s="3">
        <f>X19/10*6</f>
        <v>0.54</v>
      </c>
      <c r="Z19" s="3">
        <v>3</v>
      </c>
      <c r="AA19" s="3">
        <f t="shared" si="19"/>
        <v>3</v>
      </c>
      <c r="AD19" s="3">
        <v>0</v>
      </c>
      <c r="AE19" s="3">
        <v>5</v>
      </c>
      <c r="AF19" s="3">
        <v>0</v>
      </c>
      <c r="AG19" s="3">
        <v>0.1</v>
      </c>
      <c r="AH19" s="3">
        <f>AG19/10*6</f>
        <v>0.06</v>
      </c>
      <c r="AI19" s="3">
        <v>3</v>
      </c>
      <c r="AJ19" s="3">
        <f t="shared" si="20"/>
        <v>2.9999999999999996</v>
      </c>
      <c r="AM19" s="3">
        <v>0</v>
      </c>
      <c r="AN19" s="3">
        <v>5</v>
      </c>
      <c r="AO19" s="3">
        <v>0</v>
      </c>
      <c r="AP19" s="3">
        <v>2</v>
      </c>
      <c r="AQ19" s="3">
        <f>AP19/10*6</f>
        <v>1.2000000000000002</v>
      </c>
      <c r="AR19" s="3">
        <v>3</v>
      </c>
      <c r="AS19" s="3">
        <f t="shared" si="21"/>
        <v>3.0000000000000004</v>
      </c>
      <c r="AV19" s="3">
        <v>0</v>
      </c>
      <c r="AW19" s="3">
        <v>5</v>
      </c>
      <c r="AX19" s="3">
        <v>0</v>
      </c>
      <c r="AY19" s="3">
        <v>0.5</v>
      </c>
      <c r="AZ19" s="3">
        <f>AY19/10*6</f>
        <v>0.30000000000000004</v>
      </c>
      <c r="BA19" s="3">
        <v>3</v>
      </c>
      <c r="BB19" s="3">
        <f t="shared" si="22"/>
        <v>3.0000000000000004</v>
      </c>
      <c r="BE19" s="3">
        <v>0</v>
      </c>
      <c r="BF19" s="3">
        <v>10</v>
      </c>
      <c r="BG19" s="3">
        <v>0</v>
      </c>
      <c r="BH19" s="3">
        <v>1.5</v>
      </c>
      <c r="BI19" s="3">
        <f>BH19/10*6</f>
        <v>0.89999999999999991</v>
      </c>
      <c r="BJ19" s="3">
        <v>6</v>
      </c>
      <c r="BK19" s="3">
        <f t="shared" si="23"/>
        <v>6</v>
      </c>
      <c r="BN19" s="3">
        <v>0</v>
      </c>
      <c r="BO19" s="3">
        <v>10</v>
      </c>
      <c r="BP19" s="3">
        <v>0</v>
      </c>
      <c r="BQ19" s="3">
        <v>2</v>
      </c>
      <c r="BR19" s="3">
        <f>BQ19/10*6</f>
        <v>1.2000000000000002</v>
      </c>
      <c r="BS19" s="3">
        <v>6</v>
      </c>
      <c r="BT19" s="3">
        <f t="shared" si="24"/>
        <v>6.0000000000000009</v>
      </c>
      <c r="BX19" s="3">
        <v>0</v>
      </c>
      <c r="BY19" s="3">
        <v>10</v>
      </c>
      <c r="BZ19" s="3">
        <v>0.9</v>
      </c>
      <c r="CA19" s="3">
        <v>1.5</v>
      </c>
      <c r="CB19" s="3">
        <f t="shared" si="25"/>
        <v>1.26</v>
      </c>
      <c r="CC19" s="3">
        <v>6</v>
      </c>
      <c r="CD19" s="3">
        <f t="shared" si="26"/>
        <v>6</v>
      </c>
      <c r="CG19" s="3">
        <v>0</v>
      </c>
      <c r="CH19" s="3">
        <v>10</v>
      </c>
      <c r="CI19" s="3">
        <v>3.4</v>
      </c>
      <c r="CJ19" s="3">
        <v>1.5</v>
      </c>
      <c r="CK19" s="3">
        <f t="shared" si="27"/>
        <v>2.64</v>
      </c>
      <c r="CL19" s="3">
        <v>4</v>
      </c>
      <c r="CM19" s="3">
        <f t="shared" si="28"/>
        <v>3.9999999999999991</v>
      </c>
      <c r="CP19" s="3">
        <v>0</v>
      </c>
      <c r="CQ19" s="3">
        <v>10</v>
      </c>
      <c r="CR19" s="3">
        <v>1.7</v>
      </c>
      <c r="CS19" s="3">
        <v>1.1000000000000001</v>
      </c>
      <c r="CT19" s="3">
        <f t="shared" si="29"/>
        <v>1.46</v>
      </c>
      <c r="CU19" s="3">
        <v>4</v>
      </c>
      <c r="CV19" s="3">
        <f t="shared" si="30"/>
        <v>4.0000000000000009</v>
      </c>
      <c r="CY19" s="3">
        <v>0</v>
      </c>
      <c r="CZ19" s="3">
        <v>10</v>
      </c>
      <c r="DA19" s="3">
        <v>13.8</v>
      </c>
      <c r="DB19" s="3">
        <v>0</v>
      </c>
      <c r="DC19" s="3">
        <f t="shared" si="31"/>
        <v>8.2800000000000011</v>
      </c>
      <c r="DD19" s="3">
        <v>4</v>
      </c>
      <c r="DE19" s="3">
        <f t="shared" si="32"/>
        <v>3.9999999999999996</v>
      </c>
      <c r="DH19" s="3">
        <v>0</v>
      </c>
      <c r="DI19" s="3">
        <v>10</v>
      </c>
      <c r="DJ19" s="3">
        <v>18.2</v>
      </c>
      <c r="DK19" s="3">
        <v>12.2</v>
      </c>
      <c r="DL19" s="3">
        <f t="shared" si="33"/>
        <v>15.799999999999999</v>
      </c>
      <c r="DM19" s="3">
        <v>4</v>
      </c>
      <c r="DN19" s="3">
        <f t="shared" si="34"/>
        <v>4.0000000000000009</v>
      </c>
    </row>
    <row r="20" spans="2:118" x14ac:dyDescent="0.25">
      <c r="B20" s="4">
        <v>1</v>
      </c>
      <c r="C20" s="3">
        <v>0</v>
      </c>
      <c r="D20" s="3">
        <v>5</v>
      </c>
      <c r="E20" s="3">
        <v>0</v>
      </c>
      <c r="F20" s="3">
        <v>0.7</v>
      </c>
      <c r="G20" s="3">
        <f>F20/10*7</f>
        <v>0.48999999999999994</v>
      </c>
      <c r="H20" s="3">
        <v>3.5</v>
      </c>
      <c r="I20" s="3">
        <f t="shared" si="0"/>
        <v>3.5</v>
      </c>
      <c r="L20" s="3">
        <v>0</v>
      </c>
      <c r="M20" s="3">
        <v>5</v>
      </c>
      <c r="N20" s="3">
        <v>0</v>
      </c>
      <c r="O20" s="3">
        <v>0.3</v>
      </c>
      <c r="P20" s="3">
        <f>O20/10*7</f>
        <v>0.21</v>
      </c>
      <c r="Q20" s="3">
        <v>3.5</v>
      </c>
      <c r="R20" s="3">
        <f t="shared" si="18"/>
        <v>3.5000000000000004</v>
      </c>
      <c r="U20" s="3">
        <v>0</v>
      </c>
      <c r="V20" s="3">
        <v>5</v>
      </c>
      <c r="W20" s="3">
        <v>0</v>
      </c>
      <c r="X20" s="3">
        <v>0.9</v>
      </c>
      <c r="Y20" s="3">
        <f>X20/10*7</f>
        <v>0.63</v>
      </c>
      <c r="Z20" s="3">
        <v>3.5</v>
      </c>
      <c r="AA20" s="3">
        <f t="shared" si="19"/>
        <v>3.5</v>
      </c>
      <c r="AD20" s="3">
        <v>0</v>
      </c>
      <c r="AE20" s="3">
        <v>5</v>
      </c>
      <c r="AF20" s="3">
        <v>0</v>
      </c>
      <c r="AG20" s="3">
        <v>0.1</v>
      </c>
      <c r="AH20" s="3">
        <f>AG20/10*7</f>
        <v>7.0000000000000007E-2</v>
      </c>
      <c r="AI20" s="3">
        <v>3.5</v>
      </c>
      <c r="AJ20" s="3">
        <f t="shared" si="20"/>
        <v>3.5</v>
      </c>
      <c r="AM20" s="3">
        <v>0</v>
      </c>
      <c r="AN20" s="3">
        <v>5</v>
      </c>
      <c r="AO20" s="3">
        <v>0</v>
      </c>
      <c r="AP20" s="3">
        <v>2</v>
      </c>
      <c r="AQ20" s="3">
        <f>AP20/10*7</f>
        <v>1.4000000000000001</v>
      </c>
      <c r="AR20" s="3">
        <v>3.5</v>
      </c>
      <c r="AS20" s="3">
        <f t="shared" si="21"/>
        <v>3.5000000000000004</v>
      </c>
      <c r="AV20" s="3">
        <v>0</v>
      </c>
      <c r="AW20" s="3">
        <v>5</v>
      </c>
      <c r="AX20" s="3">
        <v>0</v>
      </c>
      <c r="AY20" s="3">
        <v>0.5</v>
      </c>
      <c r="AZ20" s="3">
        <f>AY20/10*7</f>
        <v>0.35000000000000003</v>
      </c>
      <c r="BA20" s="3">
        <v>3.5</v>
      </c>
      <c r="BB20" s="3">
        <f t="shared" si="22"/>
        <v>3.5000000000000004</v>
      </c>
      <c r="BE20" s="3">
        <v>0</v>
      </c>
      <c r="BF20" s="3">
        <v>10</v>
      </c>
      <c r="BG20" s="3">
        <v>0</v>
      </c>
      <c r="BH20" s="3">
        <v>1.5</v>
      </c>
      <c r="BI20" s="3">
        <f>BH20/10*7</f>
        <v>1.05</v>
      </c>
      <c r="BJ20" s="3">
        <v>7</v>
      </c>
      <c r="BK20" s="3">
        <f t="shared" si="23"/>
        <v>7</v>
      </c>
      <c r="BN20" s="3">
        <v>0</v>
      </c>
      <c r="BO20" s="3">
        <v>10</v>
      </c>
      <c r="BP20" s="3">
        <v>0</v>
      </c>
      <c r="BQ20" s="3">
        <v>2</v>
      </c>
      <c r="BR20" s="3">
        <f>BQ20/10*7</f>
        <v>1.4000000000000001</v>
      </c>
      <c r="BS20" s="3">
        <v>7</v>
      </c>
      <c r="BT20" s="3">
        <f t="shared" si="24"/>
        <v>7.0000000000000009</v>
      </c>
      <c r="BX20" s="3">
        <v>0</v>
      </c>
      <c r="BY20" s="3">
        <v>10</v>
      </c>
      <c r="BZ20" s="3">
        <v>0.9</v>
      </c>
      <c r="CA20" s="3">
        <v>1.5</v>
      </c>
      <c r="CB20" s="3">
        <f t="shared" si="25"/>
        <v>1.32</v>
      </c>
      <c r="CC20" s="3">
        <v>7</v>
      </c>
      <c r="CD20" s="3">
        <f t="shared" si="26"/>
        <v>7.0000000000000009</v>
      </c>
      <c r="CG20" s="3">
        <v>0</v>
      </c>
      <c r="CH20" s="3">
        <v>10</v>
      </c>
      <c r="CI20" s="3">
        <v>3.4</v>
      </c>
      <c r="CJ20" s="3">
        <v>1.5</v>
      </c>
      <c r="CK20" s="3">
        <f t="shared" si="27"/>
        <v>2.83</v>
      </c>
      <c r="CL20" s="3">
        <v>3</v>
      </c>
      <c r="CM20" s="3">
        <f t="shared" si="28"/>
        <v>2.9999999999999991</v>
      </c>
      <c r="CP20" s="3">
        <v>0</v>
      </c>
      <c r="CQ20" s="3">
        <v>10</v>
      </c>
      <c r="CR20" s="3">
        <v>1.7</v>
      </c>
      <c r="CS20" s="3">
        <v>1.1000000000000001</v>
      </c>
      <c r="CT20" s="3">
        <f t="shared" si="29"/>
        <v>1.52</v>
      </c>
      <c r="CU20" s="3">
        <v>3</v>
      </c>
      <c r="CV20" s="3">
        <f t="shared" si="30"/>
        <v>2.9999999999999996</v>
      </c>
      <c r="CY20" s="3">
        <v>0</v>
      </c>
      <c r="CZ20" s="3">
        <v>10</v>
      </c>
      <c r="DA20" s="3">
        <v>13.8</v>
      </c>
      <c r="DB20" s="3">
        <v>0</v>
      </c>
      <c r="DC20" s="3">
        <f t="shared" si="31"/>
        <v>9.66</v>
      </c>
      <c r="DD20" s="3">
        <v>3</v>
      </c>
      <c r="DE20" s="3">
        <f t="shared" si="32"/>
        <v>3.0000000000000004</v>
      </c>
      <c r="DH20" s="3">
        <v>0</v>
      </c>
      <c r="DI20" s="3">
        <v>10</v>
      </c>
      <c r="DJ20" s="3">
        <v>18.2</v>
      </c>
      <c r="DK20" s="3">
        <v>12.2</v>
      </c>
      <c r="DL20" s="3">
        <f t="shared" si="33"/>
        <v>16.399999999999999</v>
      </c>
      <c r="DM20" s="3">
        <v>3</v>
      </c>
      <c r="DN20" s="3">
        <f t="shared" si="34"/>
        <v>3.0000000000000013</v>
      </c>
    </row>
    <row r="21" spans="2:118" x14ac:dyDescent="0.25">
      <c r="B21" s="4">
        <v>1</v>
      </c>
      <c r="C21" s="3">
        <v>0</v>
      </c>
      <c r="D21" s="3">
        <v>5</v>
      </c>
      <c r="E21" s="3">
        <v>0</v>
      </c>
      <c r="F21" s="3">
        <v>0.7</v>
      </c>
      <c r="G21" s="3">
        <f>F21/10*8</f>
        <v>0.55999999999999994</v>
      </c>
      <c r="H21" s="3">
        <v>4</v>
      </c>
      <c r="I21" s="3">
        <f t="shared" si="0"/>
        <v>4</v>
      </c>
      <c r="L21" s="3">
        <v>0</v>
      </c>
      <c r="M21" s="3">
        <v>5</v>
      </c>
      <c r="N21" s="3">
        <v>0</v>
      </c>
      <c r="O21" s="3">
        <v>0.3</v>
      </c>
      <c r="P21" s="3">
        <f>O21/10*8</f>
        <v>0.24</v>
      </c>
      <c r="Q21" s="3">
        <v>4</v>
      </c>
      <c r="R21" s="3">
        <f t="shared" si="18"/>
        <v>4</v>
      </c>
      <c r="U21" s="3">
        <v>0</v>
      </c>
      <c r="V21" s="3">
        <v>5</v>
      </c>
      <c r="W21" s="3">
        <v>0</v>
      </c>
      <c r="X21" s="3">
        <v>0.9</v>
      </c>
      <c r="Y21" s="3">
        <f>X21/10*8</f>
        <v>0.72</v>
      </c>
      <c r="Z21" s="3">
        <v>4</v>
      </c>
      <c r="AA21" s="3">
        <f t="shared" si="19"/>
        <v>3.9999999999999996</v>
      </c>
      <c r="AD21" s="3">
        <v>0</v>
      </c>
      <c r="AE21" s="3">
        <v>5</v>
      </c>
      <c r="AF21" s="3">
        <v>0</v>
      </c>
      <c r="AG21" s="3">
        <v>0.1</v>
      </c>
      <c r="AH21" s="3">
        <f>AG21/10*8</f>
        <v>0.08</v>
      </c>
      <c r="AI21" s="3">
        <v>4</v>
      </c>
      <c r="AJ21" s="3">
        <f t="shared" si="20"/>
        <v>4</v>
      </c>
      <c r="AM21" s="3">
        <v>0</v>
      </c>
      <c r="AN21" s="3">
        <v>5</v>
      </c>
      <c r="AO21" s="3">
        <v>0</v>
      </c>
      <c r="AP21" s="3">
        <v>2</v>
      </c>
      <c r="AQ21" s="3">
        <f>AP21/10*8</f>
        <v>1.6</v>
      </c>
      <c r="AR21" s="3">
        <v>4</v>
      </c>
      <c r="AS21" s="3">
        <f t="shared" si="21"/>
        <v>4</v>
      </c>
      <c r="AV21" s="3">
        <v>0</v>
      </c>
      <c r="AW21" s="3">
        <v>5</v>
      </c>
      <c r="AX21" s="3">
        <v>0</v>
      </c>
      <c r="AY21" s="3">
        <v>0.5</v>
      </c>
      <c r="AZ21" s="3">
        <f>AY21/10*8</f>
        <v>0.4</v>
      </c>
      <c r="BA21" s="3">
        <v>4</v>
      </c>
      <c r="BB21" s="3">
        <f t="shared" si="22"/>
        <v>4</v>
      </c>
      <c r="BE21" s="3">
        <v>0</v>
      </c>
      <c r="BF21" s="3">
        <v>10</v>
      </c>
      <c r="BG21" s="3">
        <v>0</v>
      </c>
      <c r="BH21" s="3">
        <v>1.5</v>
      </c>
      <c r="BI21" s="3">
        <f>BH21/10*8</f>
        <v>1.2</v>
      </c>
      <c r="BJ21" s="3">
        <v>8</v>
      </c>
      <c r="BK21" s="3">
        <f t="shared" si="23"/>
        <v>8</v>
      </c>
      <c r="BN21" s="3">
        <v>0</v>
      </c>
      <c r="BO21" s="3">
        <v>10</v>
      </c>
      <c r="BP21" s="3">
        <v>0</v>
      </c>
      <c r="BQ21" s="3">
        <v>2</v>
      </c>
      <c r="BR21" s="3">
        <f>BQ21/10*8</f>
        <v>1.6</v>
      </c>
      <c r="BS21" s="3">
        <v>8</v>
      </c>
      <c r="BT21" s="3">
        <f t="shared" si="24"/>
        <v>8</v>
      </c>
      <c r="BX21" s="3">
        <v>0</v>
      </c>
      <c r="BY21" s="3">
        <v>10</v>
      </c>
      <c r="BZ21" s="3">
        <v>0.9</v>
      </c>
      <c r="CA21" s="3">
        <v>1.5</v>
      </c>
      <c r="CB21" s="3">
        <f t="shared" si="25"/>
        <v>1.38</v>
      </c>
      <c r="CC21" s="3">
        <v>8</v>
      </c>
      <c r="CD21" s="3">
        <f t="shared" si="26"/>
        <v>7.9999999999999982</v>
      </c>
      <c r="CG21" s="3">
        <v>0</v>
      </c>
      <c r="CH21" s="3">
        <v>10</v>
      </c>
      <c r="CI21" s="3">
        <v>3.4</v>
      </c>
      <c r="CJ21" s="3">
        <v>1.5</v>
      </c>
      <c r="CK21" s="3">
        <f t="shared" si="27"/>
        <v>3.02</v>
      </c>
      <c r="CL21" s="3">
        <v>2</v>
      </c>
      <c r="CM21" s="3">
        <f t="shared" si="28"/>
        <v>1.9999999999999996</v>
      </c>
      <c r="CP21" s="3">
        <v>0</v>
      </c>
      <c r="CQ21" s="3">
        <v>10</v>
      </c>
      <c r="CR21" s="3">
        <v>1.7</v>
      </c>
      <c r="CS21" s="3">
        <v>1.1000000000000001</v>
      </c>
      <c r="CT21" s="3">
        <f t="shared" si="29"/>
        <v>1.58</v>
      </c>
      <c r="CU21" s="3">
        <v>2</v>
      </c>
      <c r="CV21" s="3">
        <f t="shared" si="30"/>
        <v>1.9999999999999984</v>
      </c>
      <c r="CY21" s="3">
        <v>0</v>
      </c>
      <c r="CZ21" s="3">
        <v>10</v>
      </c>
      <c r="DA21" s="3">
        <v>13.8</v>
      </c>
      <c r="DB21" s="3">
        <v>0</v>
      </c>
      <c r="DC21" s="3">
        <f t="shared" si="31"/>
        <v>11.040000000000001</v>
      </c>
      <c r="DD21" s="3">
        <v>2</v>
      </c>
      <c r="DE21" s="3">
        <f t="shared" si="32"/>
        <v>1.9999999999999998</v>
      </c>
      <c r="DH21" s="3">
        <v>0</v>
      </c>
      <c r="DI21" s="3">
        <v>10</v>
      </c>
      <c r="DJ21" s="3">
        <v>18.2</v>
      </c>
      <c r="DK21" s="3">
        <v>12.2</v>
      </c>
      <c r="DL21" s="3">
        <f t="shared" si="33"/>
        <v>17</v>
      </c>
      <c r="DM21" s="3">
        <v>2</v>
      </c>
      <c r="DN21" s="3">
        <f t="shared" si="34"/>
        <v>1.9999999999999989</v>
      </c>
    </row>
    <row r="22" spans="2:118" x14ac:dyDescent="0.25">
      <c r="B22" s="4">
        <v>1</v>
      </c>
      <c r="C22" s="3">
        <v>0</v>
      </c>
      <c r="D22" s="3">
        <v>5</v>
      </c>
      <c r="E22" s="3">
        <v>0</v>
      </c>
      <c r="F22" s="3">
        <v>0.7</v>
      </c>
      <c r="G22" s="3">
        <f>F22/10*9</f>
        <v>0.62999999999999989</v>
      </c>
      <c r="H22" s="3">
        <v>4.5</v>
      </c>
      <c r="I22" s="3">
        <f t="shared" si="0"/>
        <v>4.4999999999999991</v>
      </c>
      <c r="L22" s="3">
        <v>0</v>
      </c>
      <c r="M22" s="3">
        <v>5</v>
      </c>
      <c r="N22" s="3">
        <v>0</v>
      </c>
      <c r="O22" s="3">
        <v>0.3</v>
      </c>
      <c r="P22" s="3">
        <f>O22/10*9</f>
        <v>0.27</v>
      </c>
      <c r="Q22" s="3">
        <v>4.5</v>
      </c>
      <c r="R22" s="3">
        <f t="shared" si="18"/>
        <v>4.5000000000000009</v>
      </c>
      <c r="U22" s="3">
        <v>0</v>
      </c>
      <c r="V22" s="3">
        <v>5</v>
      </c>
      <c r="W22" s="3">
        <v>0</v>
      </c>
      <c r="X22" s="3">
        <v>0.9</v>
      </c>
      <c r="Y22" s="3">
        <f>X22/10*9</f>
        <v>0.80999999999999994</v>
      </c>
      <c r="Z22" s="3">
        <v>4.5</v>
      </c>
      <c r="AA22" s="3">
        <f t="shared" si="19"/>
        <v>4.5</v>
      </c>
      <c r="AD22" s="3">
        <v>0</v>
      </c>
      <c r="AE22" s="3">
        <v>5</v>
      </c>
      <c r="AF22" s="3">
        <v>0</v>
      </c>
      <c r="AG22" s="3">
        <v>0.1</v>
      </c>
      <c r="AH22" s="3">
        <f>AG22/10*9</f>
        <v>0.09</v>
      </c>
      <c r="AI22" s="3">
        <v>4.5</v>
      </c>
      <c r="AJ22" s="3">
        <f t="shared" si="20"/>
        <v>4.4999999999999991</v>
      </c>
      <c r="AM22" s="3">
        <v>0</v>
      </c>
      <c r="AN22" s="3">
        <v>5</v>
      </c>
      <c r="AO22" s="3">
        <v>0</v>
      </c>
      <c r="AP22" s="3">
        <v>2</v>
      </c>
      <c r="AQ22" s="3">
        <f>AP22/10*9</f>
        <v>1.8</v>
      </c>
      <c r="AR22" s="3">
        <v>4.5</v>
      </c>
      <c r="AS22" s="3">
        <f t="shared" si="21"/>
        <v>4.5</v>
      </c>
      <c r="AV22" s="3">
        <v>0</v>
      </c>
      <c r="AW22" s="3">
        <v>5</v>
      </c>
      <c r="AX22" s="3">
        <v>0</v>
      </c>
      <c r="AY22" s="3">
        <v>0.5</v>
      </c>
      <c r="AZ22" s="3">
        <f>AY22/10*9</f>
        <v>0.45</v>
      </c>
      <c r="BA22" s="3">
        <v>4.5</v>
      </c>
      <c r="BB22" s="3">
        <f t="shared" si="22"/>
        <v>4.5</v>
      </c>
      <c r="BE22" s="3">
        <v>0</v>
      </c>
      <c r="BF22" s="3">
        <v>10</v>
      </c>
      <c r="BG22" s="3">
        <v>0</v>
      </c>
      <c r="BH22" s="3">
        <v>1.5</v>
      </c>
      <c r="BI22" s="3">
        <f>BH22/10*9</f>
        <v>1.3499999999999999</v>
      </c>
      <c r="BJ22" s="3">
        <v>9</v>
      </c>
      <c r="BK22" s="3">
        <f t="shared" si="23"/>
        <v>8.9999999999999982</v>
      </c>
      <c r="BN22" s="3">
        <v>0</v>
      </c>
      <c r="BO22" s="3">
        <v>10</v>
      </c>
      <c r="BP22" s="3">
        <v>0</v>
      </c>
      <c r="BQ22" s="3">
        <v>2</v>
      </c>
      <c r="BR22" s="3">
        <f>BQ22/10*9</f>
        <v>1.8</v>
      </c>
      <c r="BS22" s="3">
        <v>9</v>
      </c>
      <c r="BT22" s="3">
        <f t="shared" si="24"/>
        <v>9</v>
      </c>
      <c r="BX22" s="3">
        <v>0</v>
      </c>
      <c r="BY22" s="3">
        <v>10</v>
      </c>
      <c r="BZ22" s="3">
        <v>0.9</v>
      </c>
      <c r="CA22" s="3">
        <v>1.5</v>
      </c>
      <c r="CB22" s="3">
        <f t="shared" si="25"/>
        <v>1.44</v>
      </c>
      <c r="CC22" s="3">
        <v>9</v>
      </c>
      <c r="CD22" s="3">
        <f t="shared" si="26"/>
        <v>9</v>
      </c>
      <c r="CG22" s="3">
        <v>0</v>
      </c>
      <c r="CH22" s="3">
        <v>10</v>
      </c>
      <c r="CI22" s="3">
        <v>3.4</v>
      </c>
      <c r="CJ22" s="3">
        <v>1.5</v>
      </c>
      <c r="CK22" s="3">
        <f t="shared" si="27"/>
        <v>3.21</v>
      </c>
      <c r="CL22" s="3">
        <v>1</v>
      </c>
      <c r="CM22" s="3">
        <f t="shared" si="28"/>
        <v>0.99999999999999978</v>
      </c>
      <c r="CP22" s="3">
        <v>0</v>
      </c>
      <c r="CQ22" s="3">
        <v>10</v>
      </c>
      <c r="CR22" s="3">
        <v>1.7</v>
      </c>
      <c r="CS22" s="3">
        <v>1.1000000000000001</v>
      </c>
      <c r="CT22" s="3">
        <f t="shared" si="29"/>
        <v>1.64</v>
      </c>
      <c r="CU22" s="3">
        <v>1</v>
      </c>
      <c r="CV22" s="3">
        <f t="shared" si="30"/>
        <v>1.0000000000000011</v>
      </c>
      <c r="CY22" s="3">
        <v>0</v>
      </c>
      <c r="CZ22" s="3">
        <v>10</v>
      </c>
      <c r="DA22" s="3">
        <v>13.8</v>
      </c>
      <c r="DB22" s="3">
        <v>0</v>
      </c>
      <c r="DC22" s="3">
        <f t="shared" si="31"/>
        <v>12.420000000000002</v>
      </c>
      <c r="DD22" s="3">
        <v>1</v>
      </c>
      <c r="DE22" s="3">
        <f t="shared" si="32"/>
        <v>0.99999999999999922</v>
      </c>
      <c r="DH22" s="3">
        <v>0</v>
      </c>
      <c r="DI22" s="3">
        <v>10</v>
      </c>
      <c r="DJ22" s="3">
        <v>18.2</v>
      </c>
      <c r="DK22" s="3">
        <v>12.2</v>
      </c>
      <c r="DL22" s="3">
        <f t="shared" si="33"/>
        <v>17.599999999999998</v>
      </c>
      <c r="DM22" s="3">
        <v>1</v>
      </c>
      <c r="DN22" s="3">
        <f t="shared" si="34"/>
        <v>1.0000000000000024</v>
      </c>
    </row>
    <row r="23" spans="2:118" x14ac:dyDescent="0.25">
      <c r="B23" s="4">
        <v>1</v>
      </c>
      <c r="C23" s="3">
        <v>0</v>
      </c>
      <c r="D23" s="3">
        <v>5</v>
      </c>
      <c r="E23" s="3">
        <v>0</v>
      </c>
      <c r="F23" s="3">
        <v>0.7</v>
      </c>
      <c r="G23" s="3">
        <f>F23/10*10</f>
        <v>0.7</v>
      </c>
      <c r="H23" s="3">
        <v>5</v>
      </c>
      <c r="I23" s="3">
        <f t="shared" si="0"/>
        <v>5</v>
      </c>
      <c r="L23" s="3">
        <v>0</v>
      </c>
      <c r="M23" s="3">
        <v>5</v>
      </c>
      <c r="N23" s="3">
        <v>0</v>
      </c>
      <c r="O23" s="3">
        <v>0.3</v>
      </c>
      <c r="P23" s="3">
        <f>O23/10*10</f>
        <v>0.3</v>
      </c>
      <c r="Q23" s="3">
        <v>5</v>
      </c>
      <c r="R23" s="3">
        <f t="shared" si="18"/>
        <v>5</v>
      </c>
      <c r="U23" s="3">
        <v>0</v>
      </c>
      <c r="V23" s="3">
        <v>5</v>
      </c>
      <c r="W23" s="3">
        <v>0</v>
      </c>
      <c r="X23" s="3">
        <v>0.9</v>
      </c>
      <c r="Y23" s="3">
        <f>X23/10*10</f>
        <v>0.89999999999999991</v>
      </c>
      <c r="Z23" s="3">
        <v>5</v>
      </c>
      <c r="AA23" s="3">
        <f t="shared" si="19"/>
        <v>5</v>
      </c>
      <c r="AD23" s="3">
        <v>0</v>
      </c>
      <c r="AE23" s="3">
        <v>5</v>
      </c>
      <c r="AF23" s="3">
        <v>0</v>
      </c>
      <c r="AG23" s="3">
        <v>0.1</v>
      </c>
      <c r="AH23" s="3">
        <f>AG23/10*10</f>
        <v>0.1</v>
      </c>
      <c r="AI23" s="3">
        <v>5</v>
      </c>
      <c r="AJ23" s="3">
        <f t="shared" si="20"/>
        <v>5</v>
      </c>
      <c r="AM23" s="3">
        <v>0</v>
      </c>
      <c r="AN23" s="3">
        <v>5</v>
      </c>
      <c r="AO23" s="3">
        <v>0</v>
      </c>
      <c r="AP23" s="3">
        <v>2</v>
      </c>
      <c r="AQ23" s="3">
        <f>AP23/10*10</f>
        <v>2</v>
      </c>
      <c r="AR23" s="3">
        <v>5</v>
      </c>
      <c r="AS23" s="3">
        <f t="shared" si="21"/>
        <v>5</v>
      </c>
      <c r="AV23" s="3">
        <v>0</v>
      </c>
      <c r="AW23" s="3">
        <v>5</v>
      </c>
      <c r="AX23" s="3">
        <v>0</v>
      </c>
      <c r="AY23" s="3">
        <v>0.5</v>
      </c>
      <c r="AZ23" s="3">
        <f>AY23/10*10</f>
        <v>0.5</v>
      </c>
      <c r="BA23" s="3">
        <v>5</v>
      </c>
      <c r="BB23" s="3">
        <f t="shared" si="22"/>
        <v>5</v>
      </c>
      <c r="BE23" s="3">
        <v>0</v>
      </c>
      <c r="BF23" s="3">
        <v>10</v>
      </c>
      <c r="BG23" s="3">
        <v>0</v>
      </c>
      <c r="BH23" s="3">
        <v>1.5</v>
      </c>
      <c r="BI23" s="3">
        <f>BH23/10*10</f>
        <v>1.5</v>
      </c>
      <c r="BJ23" s="3">
        <v>10</v>
      </c>
      <c r="BK23" s="3">
        <f t="shared" si="23"/>
        <v>10</v>
      </c>
      <c r="BN23" s="3">
        <v>0</v>
      </c>
      <c r="BO23" s="3">
        <v>10</v>
      </c>
      <c r="BP23" s="3">
        <v>0</v>
      </c>
      <c r="BQ23" s="3">
        <v>2</v>
      </c>
      <c r="BR23" s="3">
        <f>BQ23/10*10</f>
        <v>2</v>
      </c>
      <c r="BS23" s="3">
        <v>10</v>
      </c>
      <c r="BT23" s="3">
        <f t="shared" si="24"/>
        <v>10</v>
      </c>
      <c r="BX23" s="3">
        <v>0</v>
      </c>
      <c r="BY23" s="3">
        <v>10</v>
      </c>
      <c r="BZ23" s="3">
        <v>0.9</v>
      </c>
      <c r="CA23" s="3">
        <v>1.5</v>
      </c>
      <c r="CB23" s="3">
        <f t="shared" si="25"/>
        <v>1.5</v>
      </c>
      <c r="CC23" s="3">
        <v>10</v>
      </c>
      <c r="CD23" s="3">
        <f t="shared" si="26"/>
        <v>10</v>
      </c>
      <c r="CG23" s="3">
        <v>0</v>
      </c>
      <c r="CH23" s="3">
        <v>10</v>
      </c>
      <c r="CI23" s="3">
        <v>3.4</v>
      </c>
      <c r="CJ23" s="3">
        <v>1.5</v>
      </c>
      <c r="CK23" s="3">
        <f t="shared" si="27"/>
        <v>3.4</v>
      </c>
      <c r="CL23" s="3">
        <v>0</v>
      </c>
      <c r="CM23" s="3">
        <f t="shared" si="28"/>
        <v>0</v>
      </c>
      <c r="CP23" s="3">
        <v>0</v>
      </c>
      <c r="CQ23" s="3">
        <v>10</v>
      </c>
      <c r="CR23" s="3">
        <v>1.7</v>
      </c>
      <c r="CS23" s="3">
        <v>1.1000000000000001</v>
      </c>
      <c r="CT23" s="3">
        <f t="shared" si="29"/>
        <v>1.7</v>
      </c>
      <c r="CU23" s="3">
        <v>0</v>
      </c>
      <c r="CV23" s="3">
        <f t="shared" si="30"/>
        <v>0</v>
      </c>
      <c r="CY23" s="3">
        <v>0</v>
      </c>
      <c r="CZ23" s="3">
        <v>10</v>
      </c>
      <c r="DA23" s="3">
        <v>13.8</v>
      </c>
      <c r="DB23" s="3">
        <v>0</v>
      </c>
      <c r="DC23" s="3">
        <f t="shared" si="31"/>
        <v>13.8</v>
      </c>
      <c r="DD23" s="3">
        <v>0</v>
      </c>
      <c r="DE23" s="3">
        <f t="shared" si="32"/>
        <v>0</v>
      </c>
      <c r="DH23" s="3">
        <v>0</v>
      </c>
      <c r="DI23" s="3">
        <v>10</v>
      </c>
      <c r="DJ23" s="3">
        <v>18.2</v>
      </c>
      <c r="DK23" s="3">
        <v>12.2</v>
      </c>
      <c r="DL23" s="3">
        <f t="shared" si="33"/>
        <v>18.2</v>
      </c>
      <c r="DM23" s="3">
        <v>0</v>
      </c>
      <c r="DN23" s="3">
        <f t="shared" si="34"/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50E3-4538-AF4F-9F83-C1DAB60F9EF7}">
  <dimension ref="A1:DM12"/>
  <sheetViews>
    <sheetView workbookViewId="0">
      <selection activeCell="C14" sqref="C14"/>
    </sheetView>
  </sheetViews>
  <sheetFormatPr baseColWidth="10" defaultRowHeight="21" x14ac:dyDescent="0.25"/>
  <cols>
    <col min="1" max="7" width="12.33203125" style="3" customWidth="1"/>
    <col min="8" max="11" width="10.83203125" style="3"/>
    <col min="12" max="12" width="12.83203125" style="3" customWidth="1"/>
    <col min="13" max="13" width="13.1640625" style="3" customWidth="1"/>
    <col min="14" max="17" width="10.83203125" style="3"/>
    <col min="18" max="18" width="12.33203125" style="3" customWidth="1"/>
    <col min="19" max="20" width="10.83203125" style="3"/>
    <col min="21" max="21" width="13" style="3" customWidth="1"/>
    <col min="22" max="22" width="13.33203125" style="3" customWidth="1"/>
    <col min="23" max="29" width="10.83203125" style="3"/>
    <col min="30" max="30" width="13.83203125" style="3" customWidth="1"/>
    <col min="31" max="31" width="14.5" style="3" customWidth="1"/>
    <col min="32" max="38" width="10.83203125" style="3"/>
    <col min="39" max="39" width="13" style="3" customWidth="1"/>
    <col min="40" max="40" width="13.5" style="3" customWidth="1"/>
    <col min="41" max="47" width="10.83203125" style="3"/>
    <col min="48" max="48" width="14.5" style="3" customWidth="1"/>
    <col min="49" max="49" width="15" style="3" customWidth="1"/>
    <col min="50" max="56" width="10.83203125" style="3"/>
    <col min="57" max="57" width="14" style="3" customWidth="1"/>
    <col min="58" max="58" width="14.6640625" style="3" customWidth="1"/>
    <col min="59" max="65" width="10.83203125" style="3"/>
    <col min="66" max="66" width="12.6640625" style="3" customWidth="1"/>
    <col min="67" max="67" width="13" style="3" customWidth="1"/>
    <col min="68" max="81" width="10.83203125" style="3"/>
    <col min="82" max="82" width="13.6640625" style="3" customWidth="1"/>
    <col min="83" max="84" width="10.83203125" style="3"/>
    <col min="85" max="85" width="13.5" style="3" customWidth="1"/>
    <col min="86" max="86" width="15.5" style="3" customWidth="1"/>
    <col min="87" max="87" width="14.33203125" style="3" customWidth="1"/>
    <col min="88" max="88" width="17.83203125" style="3" customWidth="1"/>
    <col min="89" max="16384" width="10.83203125" style="3"/>
  </cols>
  <sheetData>
    <row r="1" spans="1:117" ht="132" x14ac:dyDescent="0.25">
      <c r="A1" s="2" t="s">
        <v>0</v>
      </c>
      <c r="B1" s="1" t="s">
        <v>1</v>
      </c>
      <c r="C1" s="1" t="s">
        <v>2</v>
      </c>
      <c r="D1" s="1" t="s">
        <v>157</v>
      </c>
      <c r="E1" s="1" t="s">
        <v>158</v>
      </c>
      <c r="F1" s="1" t="s">
        <v>6</v>
      </c>
      <c r="G1" s="1" t="s">
        <v>7</v>
      </c>
      <c r="H1" s="1" t="s">
        <v>8</v>
      </c>
      <c r="J1" s="2" t="s">
        <v>0</v>
      </c>
      <c r="K1" s="1" t="s">
        <v>1</v>
      </c>
      <c r="L1" s="1" t="s">
        <v>2</v>
      </c>
      <c r="M1" s="1" t="s">
        <v>157</v>
      </c>
      <c r="N1" s="1" t="s">
        <v>158</v>
      </c>
      <c r="O1" s="1" t="s">
        <v>6</v>
      </c>
      <c r="P1" s="1" t="s">
        <v>7</v>
      </c>
      <c r="Q1" s="1" t="s">
        <v>8</v>
      </c>
      <c r="S1" s="2" t="s">
        <v>0</v>
      </c>
      <c r="T1" s="1" t="s">
        <v>1</v>
      </c>
      <c r="U1" s="1" t="s">
        <v>2</v>
      </c>
      <c r="V1" s="1" t="s">
        <v>157</v>
      </c>
      <c r="W1" s="1" t="s">
        <v>158</v>
      </c>
      <c r="X1" s="1" t="s">
        <v>6</v>
      </c>
      <c r="Y1" s="1" t="s">
        <v>7</v>
      </c>
      <c r="Z1" s="1" t="s">
        <v>8</v>
      </c>
      <c r="AB1" s="2" t="s">
        <v>0</v>
      </c>
      <c r="AC1" s="1" t="s">
        <v>1</v>
      </c>
      <c r="AD1" s="1" t="s">
        <v>2</v>
      </c>
      <c r="AE1" s="1" t="s">
        <v>157</v>
      </c>
      <c r="AF1" s="1" t="s">
        <v>158</v>
      </c>
      <c r="AG1" s="1" t="s">
        <v>6</v>
      </c>
      <c r="AH1" s="1" t="s">
        <v>7</v>
      </c>
      <c r="AI1" s="1" t="s">
        <v>8</v>
      </c>
      <c r="AK1" s="2" t="s">
        <v>0</v>
      </c>
      <c r="AL1" s="1" t="s">
        <v>1</v>
      </c>
      <c r="AM1" s="1" t="s">
        <v>2</v>
      </c>
      <c r="AN1" s="1" t="s">
        <v>157</v>
      </c>
      <c r="AO1" s="1" t="s">
        <v>158</v>
      </c>
      <c r="AP1" s="1" t="s">
        <v>6</v>
      </c>
      <c r="AQ1" s="1" t="s">
        <v>7</v>
      </c>
      <c r="AR1" s="1" t="s">
        <v>8</v>
      </c>
      <c r="AT1" s="2" t="s">
        <v>0</v>
      </c>
      <c r="AU1" s="1" t="s">
        <v>1</v>
      </c>
      <c r="AV1" s="1" t="s">
        <v>2</v>
      </c>
      <c r="AW1" s="1" t="s">
        <v>157</v>
      </c>
      <c r="AX1" s="1" t="s">
        <v>158</v>
      </c>
      <c r="AY1" s="1" t="s">
        <v>6</v>
      </c>
      <c r="AZ1" s="1" t="s">
        <v>7</v>
      </c>
      <c r="BA1" s="1" t="s">
        <v>8</v>
      </c>
      <c r="BC1" s="2" t="s">
        <v>0</v>
      </c>
      <c r="BD1" s="1" t="s">
        <v>1</v>
      </c>
      <c r="BE1" s="1" t="s">
        <v>2</v>
      </c>
      <c r="BF1" s="1" t="s">
        <v>157</v>
      </c>
      <c r="BG1" s="1" t="s">
        <v>158</v>
      </c>
      <c r="BH1" s="1" t="s">
        <v>6</v>
      </c>
      <c r="BI1" s="1" t="s">
        <v>7</v>
      </c>
      <c r="BJ1" s="1" t="s">
        <v>8</v>
      </c>
      <c r="BL1" s="2" t="s">
        <v>0</v>
      </c>
      <c r="BM1" s="1" t="s">
        <v>1</v>
      </c>
      <c r="BN1" s="1" t="s">
        <v>2</v>
      </c>
      <c r="BO1" s="1" t="s">
        <v>157</v>
      </c>
      <c r="BP1" s="1" t="s">
        <v>158</v>
      </c>
      <c r="BQ1" s="1" t="s">
        <v>6</v>
      </c>
      <c r="BR1" s="1" t="s">
        <v>7</v>
      </c>
      <c r="BS1" s="1" t="s">
        <v>8</v>
      </c>
      <c r="BV1" s="2" t="s">
        <v>0</v>
      </c>
      <c r="BW1" s="1" t="s">
        <v>1</v>
      </c>
      <c r="BX1" s="1" t="s">
        <v>2</v>
      </c>
      <c r="BY1" s="1" t="s">
        <v>15</v>
      </c>
      <c r="BZ1" s="1" t="s">
        <v>3</v>
      </c>
      <c r="CA1" s="1" t="s">
        <v>6</v>
      </c>
      <c r="CB1" s="1" t="s">
        <v>7</v>
      </c>
      <c r="CC1" s="1" t="s">
        <v>8</v>
      </c>
      <c r="CD1" s="1"/>
      <c r="CE1" s="2" t="s">
        <v>0</v>
      </c>
      <c r="CF1" s="1" t="s">
        <v>1</v>
      </c>
      <c r="CG1" s="1" t="s">
        <v>2</v>
      </c>
      <c r="CH1" s="1" t="s">
        <v>157</v>
      </c>
      <c r="CI1" s="1" t="s">
        <v>158</v>
      </c>
      <c r="CJ1" s="1" t="s">
        <v>6</v>
      </c>
      <c r="CK1" s="1" t="s">
        <v>7</v>
      </c>
      <c r="CL1" s="1" t="s">
        <v>8</v>
      </c>
      <c r="CM1" s="1"/>
      <c r="CN1" s="2" t="s">
        <v>0</v>
      </c>
      <c r="CO1" s="1" t="s">
        <v>1</v>
      </c>
      <c r="CP1" s="1" t="s">
        <v>2</v>
      </c>
      <c r="CQ1" s="1" t="s">
        <v>157</v>
      </c>
      <c r="CR1" s="1" t="s">
        <v>158</v>
      </c>
      <c r="CS1" s="1" t="s">
        <v>6</v>
      </c>
      <c r="CT1" s="1" t="s">
        <v>7</v>
      </c>
      <c r="CU1" s="1" t="s">
        <v>8</v>
      </c>
      <c r="CW1" s="2" t="s">
        <v>0</v>
      </c>
      <c r="CX1" s="1" t="s">
        <v>1</v>
      </c>
      <c r="CY1" s="1" t="s">
        <v>2</v>
      </c>
      <c r="CZ1" s="1" t="s">
        <v>15</v>
      </c>
      <c r="DA1" s="1" t="s">
        <v>3</v>
      </c>
      <c r="DB1" s="1" t="s">
        <v>6</v>
      </c>
      <c r="DC1" s="1" t="s">
        <v>7</v>
      </c>
      <c r="DD1" s="1" t="s">
        <v>8</v>
      </c>
      <c r="DF1" s="2" t="s">
        <v>0</v>
      </c>
      <c r="DG1" s="1" t="s">
        <v>1</v>
      </c>
      <c r="DH1" s="1" t="s">
        <v>2</v>
      </c>
      <c r="DI1" s="1" t="s">
        <v>15</v>
      </c>
      <c r="DJ1" s="1" t="s">
        <v>3</v>
      </c>
      <c r="DK1" s="1" t="s">
        <v>6</v>
      </c>
      <c r="DL1" s="1" t="s">
        <v>7</v>
      </c>
      <c r="DM1" s="1" t="s">
        <v>8</v>
      </c>
    </row>
    <row r="2" spans="1:117" ht="88" x14ac:dyDescent="0.25">
      <c r="A2" s="4" t="s">
        <v>30</v>
      </c>
      <c r="B2" s="3">
        <v>0</v>
      </c>
      <c r="C2" s="3">
        <v>5</v>
      </c>
      <c r="D2" s="3">
        <v>0</v>
      </c>
      <c r="E2" s="3">
        <v>0.8</v>
      </c>
      <c r="F2" s="3">
        <f>E2/10*0</f>
        <v>0</v>
      </c>
      <c r="G2" s="3">
        <v>0</v>
      </c>
      <c r="H2" s="3">
        <f>IF(F2&gt;E2, C2, IF(F2&lt;D2, B2, B2+(F2-D2)*C2/(E2-D2)))</f>
        <v>0</v>
      </c>
      <c r="J2" s="5" t="s">
        <v>31</v>
      </c>
      <c r="K2" s="3">
        <v>0</v>
      </c>
      <c r="L2" s="3">
        <v>5</v>
      </c>
      <c r="M2" s="3">
        <v>0</v>
      </c>
      <c r="N2" s="3">
        <v>0.4</v>
      </c>
      <c r="O2" s="3">
        <f>N2/10*0</f>
        <v>0</v>
      </c>
      <c r="P2" s="3">
        <v>0</v>
      </c>
      <c r="Q2" s="3">
        <f>IF(O2&gt;N2, L2, IF(O2&lt;M2, K2, K2+(O2-M2)*L2/(N2-M2)))</f>
        <v>0</v>
      </c>
      <c r="S2" s="5" t="s">
        <v>32</v>
      </c>
      <c r="T2" s="3">
        <v>0</v>
      </c>
      <c r="U2" s="3">
        <v>5</v>
      </c>
      <c r="V2" s="3">
        <v>0</v>
      </c>
      <c r="W2" s="3">
        <v>1.1000000000000001</v>
      </c>
      <c r="X2" s="3">
        <v>0</v>
      </c>
      <c r="Y2" s="3">
        <v>0</v>
      </c>
      <c r="Z2" s="3">
        <f>IF(X2&gt;W2, U2, IF(X2&lt;V2, T2, T2+(X2-V2)*U2/(W2-V2)))</f>
        <v>0</v>
      </c>
      <c r="AB2" s="5" t="s">
        <v>38</v>
      </c>
      <c r="AC2" s="3">
        <v>0</v>
      </c>
      <c r="AD2" s="3">
        <v>5</v>
      </c>
      <c r="AE2" s="3">
        <v>0</v>
      </c>
      <c r="AF2" s="3">
        <v>0.2</v>
      </c>
      <c r="AG2" s="3">
        <f>AF2/10*0</f>
        <v>0</v>
      </c>
      <c r="AH2" s="3">
        <v>0</v>
      </c>
      <c r="AI2" s="3">
        <f>IF(AG2&gt;AF2, AD2, IF(AG2&lt;AE2, AC2, AC2+(AG2-AE2)*AD2/(AF2-AE2)))</f>
        <v>0</v>
      </c>
      <c r="AK2" s="5" t="s">
        <v>37</v>
      </c>
      <c r="AL2" s="3">
        <v>0</v>
      </c>
      <c r="AM2" s="3">
        <v>5</v>
      </c>
      <c r="AN2" s="3">
        <v>0</v>
      </c>
      <c r="AO2" s="3">
        <v>2.5</v>
      </c>
      <c r="AP2" s="3">
        <f>AO2/10*0</f>
        <v>0</v>
      </c>
      <c r="AQ2" s="3">
        <v>0</v>
      </c>
      <c r="AR2" s="3">
        <f>IF(AP2&gt;AO2, AM2, IF(AP2&lt;AN2, AL2, AL2+(AP2-AN2)*AM2/(AO2-AN2)))</f>
        <v>0</v>
      </c>
      <c r="AT2" s="5" t="s">
        <v>33</v>
      </c>
      <c r="AU2" s="3">
        <v>0</v>
      </c>
      <c r="AV2" s="3">
        <v>5</v>
      </c>
      <c r="AW2" s="3">
        <v>0</v>
      </c>
      <c r="AX2" s="3">
        <v>0.8</v>
      </c>
      <c r="AY2" s="3">
        <f>AX2/10*0</f>
        <v>0</v>
      </c>
      <c r="AZ2" s="3">
        <v>0</v>
      </c>
      <c r="BA2" s="3">
        <f>IF(AY2&gt;AX2, AV2, IF(AY2&lt;AW2, AU2, AU2+(AY2-AW2)*AV2/(AX2-AW2)))</f>
        <v>0</v>
      </c>
      <c r="BC2" s="5" t="s">
        <v>34</v>
      </c>
      <c r="BD2" s="3">
        <v>0</v>
      </c>
      <c r="BE2" s="3">
        <v>10</v>
      </c>
      <c r="BF2" s="3">
        <v>0</v>
      </c>
      <c r="BG2" s="3">
        <v>1.5</v>
      </c>
      <c r="BH2" s="3">
        <f>BG2/10*0</f>
        <v>0</v>
      </c>
      <c r="BI2" s="3">
        <v>0</v>
      </c>
      <c r="BJ2" s="3">
        <f>IF(BH2&gt;BG2, BE2, IF(BH2&lt;BF2, BD2, BD2+(BH2-BF2)*BE2/(BG2-BF2)))</f>
        <v>0</v>
      </c>
      <c r="BL2" s="5" t="s">
        <v>35</v>
      </c>
      <c r="BM2" s="3">
        <v>0</v>
      </c>
      <c r="BN2" s="3">
        <v>10</v>
      </c>
      <c r="BO2" s="3">
        <v>0</v>
      </c>
      <c r="BP2" s="3">
        <v>1.3</v>
      </c>
      <c r="BQ2" s="3">
        <f>BP2/10*0</f>
        <v>0</v>
      </c>
      <c r="BR2" s="3">
        <v>0</v>
      </c>
      <c r="BS2" s="3">
        <f>IF(BQ2&gt;BP2, BN2, IF(BQ2&lt;BO2, BM2, BM2+(BQ2-BO2)*BN2/(BP2-BO2)))</f>
        <v>0</v>
      </c>
      <c r="BV2" s="5" t="s">
        <v>39</v>
      </c>
      <c r="BW2" s="3">
        <v>0</v>
      </c>
      <c r="BX2" s="3">
        <v>10</v>
      </c>
      <c r="BY2" s="3">
        <v>1.2</v>
      </c>
      <c r="BZ2" s="3">
        <v>2.5</v>
      </c>
      <c r="CA2" s="3">
        <f>(BZ2-BY2)/10*(ROW()-2) + BY2</f>
        <v>1.2</v>
      </c>
      <c r="CB2" s="3">
        <v>0</v>
      </c>
      <c r="CC2" s="3">
        <f>IF(CA2&gt;BZ2, BX2, IF(CA2&lt;BY2, BW2, BW2+(CA2-BY2)*BX2/(BZ2-BY2)))</f>
        <v>0</v>
      </c>
      <c r="CE2" s="5" t="s">
        <v>36</v>
      </c>
      <c r="CF2" s="3">
        <v>0</v>
      </c>
      <c r="CG2" s="3">
        <v>10</v>
      </c>
      <c r="CH2" s="3">
        <v>4.3</v>
      </c>
      <c r="CI2" s="3">
        <v>1.8</v>
      </c>
      <c r="CJ2" s="3">
        <f>(CH2-CI2)/10*(ROW()-2) + CI2</f>
        <v>1.8</v>
      </c>
      <c r="CK2" s="3">
        <v>10</v>
      </c>
      <c r="CL2" s="3">
        <f>IF(CJ2&gt;CH2, CF2, IF(CJ2&lt;CI2, CG2, CF2+(CJ2-CH2)*CG2/(CI2-CH2)))</f>
        <v>10</v>
      </c>
      <c r="CN2" s="5" t="s">
        <v>26</v>
      </c>
      <c r="CO2" s="3">
        <v>0</v>
      </c>
      <c r="CP2" s="3">
        <v>10</v>
      </c>
      <c r="CQ2" s="3">
        <v>2</v>
      </c>
      <c r="CR2" s="3">
        <v>1.1000000000000001</v>
      </c>
      <c r="CS2" s="3">
        <f>(CQ2-CR2)/10*(ROW()-2) + CR2</f>
        <v>1.1000000000000001</v>
      </c>
      <c r="CT2" s="3">
        <v>10</v>
      </c>
      <c r="CU2" s="3">
        <f>IF(CS2&gt;CQ2, CO2, IF(CS2&lt;CR2, CP2, CO2+(CS2-CQ2)*CP2/(CR2-CQ2)))</f>
        <v>10.000000000000002</v>
      </c>
      <c r="CW2" s="5" t="s">
        <v>40</v>
      </c>
      <c r="CX2" s="3">
        <v>0</v>
      </c>
      <c r="CY2" s="3">
        <v>10</v>
      </c>
      <c r="CZ2" s="3">
        <v>26</v>
      </c>
      <c r="DA2" s="3">
        <v>6.5</v>
      </c>
      <c r="DB2" s="3">
        <f>(CZ2-DA2)/10*(ROW()-2) + DA2</f>
        <v>6.5</v>
      </c>
      <c r="DC2" s="3">
        <v>10</v>
      </c>
      <c r="DD2" s="3">
        <f>IF(DB2&gt;CZ2, CX2, IF(DB2&lt;DA2, CY2, CX2+(DB2-CZ2)*CY2/(DA2-CZ2)))</f>
        <v>10</v>
      </c>
      <c r="DF2" s="5" t="s">
        <v>41</v>
      </c>
      <c r="DG2" s="3">
        <v>0</v>
      </c>
      <c r="DH2" s="3">
        <v>10</v>
      </c>
      <c r="DI2" s="3">
        <v>16</v>
      </c>
      <c r="DJ2" s="3">
        <v>8</v>
      </c>
      <c r="DK2" s="3">
        <f>(DI2-DJ2)/10*(ROW()-2) + DJ2</f>
        <v>8</v>
      </c>
      <c r="DL2" s="3">
        <v>10</v>
      </c>
      <c r="DM2" s="3">
        <f>IF(DK2&gt;DI2, DG2, IF(DK2&lt;DJ2, DH2, DG2+(DK2-DI2)*DH2/(DJ2-DI2)))</f>
        <v>10</v>
      </c>
    </row>
    <row r="3" spans="1:117" x14ac:dyDescent="0.25">
      <c r="B3" s="3">
        <v>0</v>
      </c>
      <c r="C3" s="3">
        <v>5</v>
      </c>
      <c r="D3" s="3">
        <v>0</v>
      </c>
      <c r="E3" s="3">
        <v>0.8</v>
      </c>
      <c r="F3" s="3">
        <f>E3/10*1</f>
        <v>0.08</v>
      </c>
      <c r="G3" s="3">
        <v>0.5</v>
      </c>
      <c r="H3" s="3">
        <f t="shared" ref="H3:H12" si="0">IF(F3&gt;E3, C3, IF(F3&lt;D3, B3, B3+(F3-D3)*C3/(E3-D3)))</f>
        <v>0.5</v>
      </c>
      <c r="K3" s="3">
        <v>0</v>
      </c>
      <c r="L3" s="3">
        <v>5</v>
      </c>
      <c r="M3" s="3">
        <v>0</v>
      </c>
      <c r="N3" s="3">
        <v>0.4</v>
      </c>
      <c r="O3" s="3">
        <f>N3/10*1</f>
        <v>0.04</v>
      </c>
      <c r="P3" s="3">
        <v>0.5</v>
      </c>
      <c r="Q3" s="3">
        <f t="shared" ref="Q3:Q12" si="1">IF(O3&gt;N3, L3, IF(O3&lt;M3, K3, K3+(O3-M3)*L3/(N3-M3)))</f>
        <v>0.5</v>
      </c>
      <c r="T3" s="3">
        <v>0</v>
      </c>
      <c r="U3" s="3">
        <v>5</v>
      </c>
      <c r="V3" s="3">
        <v>0</v>
      </c>
      <c r="W3" s="3">
        <v>1.1000000000000001</v>
      </c>
      <c r="X3" s="3">
        <f>W3/10*1</f>
        <v>0.11000000000000001</v>
      </c>
      <c r="Y3" s="3">
        <v>0.5</v>
      </c>
      <c r="Z3" s="3">
        <f t="shared" ref="Z3:Z12" si="2">IF(X3&gt;W3, U3, IF(X3&lt;V3, T3, T3+(X3-V3)*U3/(W3-V3)))</f>
        <v>0.5</v>
      </c>
      <c r="AC3" s="3">
        <v>0</v>
      </c>
      <c r="AD3" s="3">
        <v>5</v>
      </c>
      <c r="AE3" s="3">
        <v>0</v>
      </c>
      <c r="AF3" s="3">
        <v>0.2</v>
      </c>
      <c r="AG3" s="3">
        <f>AF3/10*1</f>
        <v>0.02</v>
      </c>
      <c r="AH3" s="3">
        <v>0.5</v>
      </c>
      <c r="AI3" s="3">
        <f t="shared" ref="AI3:AI12" si="3">IF(AG3&gt;AF3, AD3, IF(AG3&lt;AE3, AC3, AC3+(AG3-AE3)*AD3/(AF3-AE3)))</f>
        <v>0.5</v>
      </c>
      <c r="AL3" s="3">
        <v>0</v>
      </c>
      <c r="AM3" s="3">
        <v>5</v>
      </c>
      <c r="AN3" s="3">
        <v>0</v>
      </c>
      <c r="AO3" s="3">
        <v>2.5</v>
      </c>
      <c r="AP3" s="3">
        <f>AO3/10*1</f>
        <v>0.25</v>
      </c>
      <c r="AQ3" s="3">
        <v>0.5</v>
      </c>
      <c r="AR3" s="3">
        <f t="shared" ref="AR3:AR12" si="4">IF(AP3&gt;AO3, AM3, IF(AP3&lt;AN3, AL3, AL3+(AP3-AN3)*AM3/(AO3-AN3)))</f>
        <v>0.5</v>
      </c>
      <c r="AU3" s="3">
        <v>0</v>
      </c>
      <c r="AV3" s="3">
        <v>5</v>
      </c>
      <c r="AW3" s="3">
        <v>0</v>
      </c>
      <c r="AX3" s="3">
        <v>0.8</v>
      </c>
      <c r="AY3" s="3">
        <f>AX3/10*1</f>
        <v>0.08</v>
      </c>
      <c r="AZ3" s="3">
        <v>0.5</v>
      </c>
      <c r="BA3" s="3">
        <f t="shared" ref="BA3:BA12" si="5">IF(AY3&gt;AX3, AV3, IF(AY3&lt;AW3, AU3, AU3+(AY3-AW3)*AV3/(AX3-AW3)))</f>
        <v>0.5</v>
      </c>
      <c r="BD3" s="3">
        <v>0</v>
      </c>
      <c r="BE3" s="3">
        <v>10</v>
      </c>
      <c r="BF3" s="3">
        <v>0</v>
      </c>
      <c r="BG3" s="3">
        <v>1.5</v>
      </c>
      <c r="BH3" s="3">
        <f>BG3/10*1</f>
        <v>0.15</v>
      </c>
      <c r="BI3" s="3">
        <v>1</v>
      </c>
      <c r="BJ3" s="3">
        <f t="shared" ref="BJ3:BJ12" si="6">IF(BH3&gt;BG3, BE3, IF(BH3&lt;BF3, BD3, BD3+(BH3-BF3)*BE3/(BG3-BF3)))</f>
        <v>1</v>
      </c>
      <c r="BM3" s="3">
        <v>0</v>
      </c>
      <c r="BN3" s="3">
        <v>10</v>
      </c>
      <c r="BO3" s="3">
        <v>0</v>
      </c>
      <c r="BP3" s="3">
        <v>1.3</v>
      </c>
      <c r="BQ3" s="3">
        <f>BP3/10*1</f>
        <v>0.13</v>
      </c>
      <c r="BR3" s="3">
        <v>1</v>
      </c>
      <c r="BS3" s="3">
        <f t="shared" ref="BS3:BS12" si="7">IF(BQ3&gt;BP3, BN3, IF(BQ3&lt;BO3, BM3, BM3+(BQ3-BO3)*BN3/(BP3-BO3)))</f>
        <v>1</v>
      </c>
      <c r="BW3" s="3">
        <v>0</v>
      </c>
      <c r="BX3" s="3">
        <v>10</v>
      </c>
      <c r="BY3" s="3">
        <v>1.2</v>
      </c>
      <c r="BZ3" s="3">
        <v>2.5</v>
      </c>
      <c r="CA3" s="3">
        <f t="shared" ref="CA3:CA12" si="8">(BZ3-BY3)/10*(ROW()-2) + BY3</f>
        <v>1.33</v>
      </c>
      <c r="CB3" s="3">
        <v>1</v>
      </c>
      <c r="CC3" s="3">
        <f t="shared" ref="CC3:CC12" si="9">IF(CA3&gt;BZ3, BX3, IF(CA3&lt;BY3, BW3, BW3+(CA3-BY3)*BX3/(BZ3-BY3)))</f>
        <v>1.0000000000000009</v>
      </c>
      <c r="CF3" s="3">
        <v>0</v>
      </c>
      <c r="CG3" s="3">
        <v>10</v>
      </c>
      <c r="CH3" s="3">
        <v>4.3</v>
      </c>
      <c r="CI3" s="3">
        <v>1.8</v>
      </c>
      <c r="CJ3" s="3">
        <f t="shared" ref="CJ3:CJ12" si="10">(CH3-CI3)/10*(ROW()-2) + CI3</f>
        <v>2.0499999999999998</v>
      </c>
      <c r="CK3" s="3">
        <v>9</v>
      </c>
      <c r="CL3" s="3">
        <f t="shared" ref="CL3:CL12" si="11">IF(CJ3&gt;CH3, CF3, IF(CJ3&lt;CI3, CG3, CF3+(CJ3-CH3)*CG3/(CI3-CH3)))</f>
        <v>9</v>
      </c>
      <c r="CO3" s="3">
        <v>0</v>
      </c>
      <c r="CP3" s="3">
        <v>10</v>
      </c>
      <c r="CQ3" s="3">
        <v>2</v>
      </c>
      <c r="CR3" s="3">
        <v>1.1000000000000001</v>
      </c>
      <c r="CS3" s="3">
        <f t="shared" ref="CS3:CS12" si="12">(CQ3-CR3)/10*(ROW()-2) + CR3</f>
        <v>1.1900000000000002</v>
      </c>
      <c r="CT3" s="3">
        <v>9</v>
      </c>
      <c r="CU3" s="3">
        <f t="shared" ref="CU3:CU12" si="13">IF(CS3&gt;CQ3, CO3, IF(CS3&lt;CR3, CP3, CO3+(CS3-CQ3)*CP3/(CR3-CQ3)))</f>
        <v>8.9999999999999982</v>
      </c>
      <c r="CX3" s="3">
        <v>0</v>
      </c>
      <c r="CY3" s="3">
        <v>10</v>
      </c>
      <c r="CZ3" s="3">
        <v>26</v>
      </c>
      <c r="DA3" s="3">
        <v>6.5</v>
      </c>
      <c r="DB3" s="3">
        <f t="shared" ref="DB3:DB12" si="14">(CZ3-DA3)/10*(ROW()-2) + DA3</f>
        <v>8.4499999999999993</v>
      </c>
      <c r="DC3" s="3">
        <v>9</v>
      </c>
      <c r="DD3" s="3">
        <f t="shared" ref="DD3:DD12" si="15">IF(DB3&gt;CZ3, CX3, IF(DB3&lt;DA3, CY3, CX3+(DB3-CZ3)*CY3/(DA3-CZ3)))</f>
        <v>9</v>
      </c>
      <c r="DG3" s="3">
        <v>0</v>
      </c>
      <c r="DH3" s="3">
        <v>10</v>
      </c>
      <c r="DI3" s="3">
        <v>16</v>
      </c>
      <c r="DJ3" s="3">
        <v>8</v>
      </c>
      <c r="DK3" s="3">
        <f t="shared" ref="DK3:DK12" si="16">(DI3-DJ3)/10*(ROW()-2) + DJ3</f>
        <v>8.8000000000000007</v>
      </c>
      <c r="DL3" s="3">
        <v>9</v>
      </c>
      <c r="DM3" s="3">
        <f t="shared" ref="DM3:DM12" si="17">IF(DK3&gt;DI3, DG3, IF(DK3&lt;DJ3, DH3, DG3+(DK3-DI3)*DH3/(DJ3-DI3)))</f>
        <v>9</v>
      </c>
    </row>
    <row r="4" spans="1:117" x14ac:dyDescent="0.25">
      <c r="B4" s="3">
        <v>0</v>
      </c>
      <c r="C4" s="3">
        <v>5</v>
      </c>
      <c r="D4" s="3">
        <v>0</v>
      </c>
      <c r="E4" s="3">
        <v>0.8</v>
      </c>
      <c r="F4" s="3">
        <f>E4/10*2</f>
        <v>0.16</v>
      </c>
      <c r="G4" s="3">
        <v>1</v>
      </c>
      <c r="H4" s="3">
        <f t="shared" si="0"/>
        <v>1</v>
      </c>
      <c r="K4" s="3">
        <v>0</v>
      </c>
      <c r="L4" s="3">
        <v>5</v>
      </c>
      <c r="M4" s="3">
        <v>0</v>
      </c>
      <c r="N4" s="3">
        <v>0.4</v>
      </c>
      <c r="O4" s="3">
        <f>N4/10*2</f>
        <v>0.08</v>
      </c>
      <c r="P4" s="3">
        <v>1</v>
      </c>
      <c r="Q4" s="3">
        <f t="shared" si="1"/>
        <v>1</v>
      </c>
      <c r="T4" s="3">
        <v>0</v>
      </c>
      <c r="U4" s="3">
        <v>5</v>
      </c>
      <c r="V4" s="3">
        <v>0</v>
      </c>
      <c r="W4" s="3">
        <v>1.1000000000000001</v>
      </c>
      <c r="X4" s="3">
        <f>W4/10*2</f>
        <v>0.22000000000000003</v>
      </c>
      <c r="Y4" s="3">
        <v>1</v>
      </c>
      <c r="Z4" s="3">
        <f t="shared" si="2"/>
        <v>1</v>
      </c>
      <c r="AC4" s="3">
        <v>0</v>
      </c>
      <c r="AD4" s="3">
        <v>5</v>
      </c>
      <c r="AE4" s="3">
        <v>0</v>
      </c>
      <c r="AF4" s="3">
        <v>0.2</v>
      </c>
      <c r="AG4" s="3">
        <f>AF4/10*2</f>
        <v>0.04</v>
      </c>
      <c r="AH4" s="3">
        <v>1</v>
      </c>
      <c r="AI4" s="3">
        <f t="shared" si="3"/>
        <v>1</v>
      </c>
      <c r="AL4" s="3">
        <v>0</v>
      </c>
      <c r="AM4" s="3">
        <v>5</v>
      </c>
      <c r="AN4" s="3">
        <v>0</v>
      </c>
      <c r="AO4" s="3">
        <v>2.5</v>
      </c>
      <c r="AP4" s="3">
        <f>AO4/10*2</f>
        <v>0.5</v>
      </c>
      <c r="AQ4" s="3">
        <v>1</v>
      </c>
      <c r="AR4" s="3">
        <f t="shared" si="4"/>
        <v>1</v>
      </c>
      <c r="AU4" s="3">
        <v>0</v>
      </c>
      <c r="AV4" s="3">
        <v>5</v>
      </c>
      <c r="AW4" s="3">
        <v>0</v>
      </c>
      <c r="AX4" s="3">
        <v>0.8</v>
      </c>
      <c r="AY4" s="3">
        <f>AX4/10*2</f>
        <v>0.16</v>
      </c>
      <c r="AZ4" s="3">
        <v>1</v>
      </c>
      <c r="BA4" s="3">
        <f t="shared" si="5"/>
        <v>1</v>
      </c>
      <c r="BD4" s="3">
        <v>0</v>
      </c>
      <c r="BE4" s="3">
        <v>10</v>
      </c>
      <c r="BF4" s="3">
        <v>0</v>
      </c>
      <c r="BG4" s="3">
        <v>1.5</v>
      </c>
      <c r="BH4" s="3">
        <f>BG4/10*2</f>
        <v>0.3</v>
      </c>
      <c r="BI4" s="3">
        <v>2</v>
      </c>
      <c r="BJ4" s="3">
        <f t="shared" si="6"/>
        <v>2</v>
      </c>
      <c r="BM4" s="3">
        <v>0</v>
      </c>
      <c r="BN4" s="3">
        <v>10</v>
      </c>
      <c r="BO4" s="3">
        <v>0</v>
      </c>
      <c r="BP4" s="3">
        <v>1.3</v>
      </c>
      <c r="BQ4" s="3">
        <f>BP4/10*2</f>
        <v>0.26</v>
      </c>
      <c r="BR4" s="3">
        <v>2</v>
      </c>
      <c r="BS4" s="3">
        <f t="shared" si="7"/>
        <v>2</v>
      </c>
      <c r="BW4" s="3">
        <v>0</v>
      </c>
      <c r="BX4" s="3">
        <v>10</v>
      </c>
      <c r="BY4" s="3">
        <v>1.2</v>
      </c>
      <c r="BZ4" s="3">
        <v>2.5</v>
      </c>
      <c r="CA4" s="3">
        <f t="shared" si="8"/>
        <v>1.46</v>
      </c>
      <c r="CB4" s="3">
        <v>2</v>
      </c>
      <c r="CC4" s="3">
        <f t="shared" si="9"/>
        <v>2</v>
      </c>
      <c r="CF4" s="3">
        <v>0</v>
      </c>
      <c r="CG4" s="3">
        <v>10</v>
      </c>
      <c r="CH4" s="3">
        <v>4.3</v>
      </c>
      <c r="CI4" s="3">
        <v>1.8</v>
      </c>
      <c r="CJ4" s="3">
        <f t="shared" si="10"/>
        <v>2.2999999999999998</v>
      </c>
      <c r="CK4" s="3">
        <v>8</v>
      </c>
      <c r="CL4" s="3">
        <f t="shared" si="11"/>
        <v>8</v>
      </c>
      <c r="CO4" s="3">
        <v>0</v>
      </c>
      <c r="CP4" s="3">
        <v>10</v>
      </c>
      <c r="CQ4" s="3">
        <v>2</v>
      </c>
      <c r="CR4" s="3">
        <v>1.1000000000000001</v>
      </c>
      <c r="CS4" s="3">
        <f t="shared" si="12"/>
        <v>1.28</v>
      </c>
      <c r="CT4" s="3">
        <v>8</v>
      </c>
      <c r="CU4" s="3">
        <f t="shared" si="13"/>
        <v>8</v>
      </c>
      <c r="CX4" s="3">
        <v>0</v>
      </c>
      <c r="CY4" s="3">
        <v>10</v>
      </c>
      <c r="CZ4" s="3">
        <v>26</v>
      </c>
      <c r="DA4" s="3">
        <v>6.5</v>
      </c>
      <c r="DB4" s="3">
        <f t="shared" si="14"/>
        <v>10.4</v>
      </c>
      <c r="DC4" s="3">
        <v>8</v>
      </c>
      <c r="DD4" s="3">
        <f t="shared" si="15"/>
        <v>8</v>
      </c>
      <c r="DG4" s="3">
        <v>0</v>
      </c>
      <c r="DH4" s="3">
        <v>10</v>
      </c>
      <c r="DI4" s="3">
        <v>16</v>
      </c>
      <c r="DJ4" s="3">
        <v>8</v>
      </c>
      <c r="DK4" s="3">
        <f t="shared" si="16"/>
        <v>9.6</v>
      </c>
      <c r="DL4" s="3">
        <v>8</v>
      </c>
      <c r="DM4" s="3">
        <f t="shared" si="17"/>
        <v>8</v>
      </c>
    </row>
    <row r="5" spans="1:117" x14ac:dyDescent="0.25">
      <c r="B5" s="3">
        <v>0</v>
      </c>
      <c r="C5" s="3">
        <v>5</v>
      </c>
      <c r="D5" s="3">
        <v>0</v>
      </c>
      <c r="E5" s="3">
        <v>0.8</v>
      </c>
      <c r="F5" s="3">
        <f>E5/10*3</f>
        <v>0.24</v>
      </c>
      <c r="G5" s="3">
        <v>1.5</v>
      </c>
      <c r="H5" s="3">
        <f t="shared" si="0"/>
        <v>1.4999999999999998</v>
      </c>
      <c r="K5" s="3">
        <v>0</v>
      </c>
      <c r="L5" s="3">
        <v>5</v>
      </c>
      <c r="M5" s="3">
        <v>0</v>
      </c>
      <c r="N5" s="3">
        <v>0.4</v>
      </c>
      <c r="O5" s="3">
        <f>N5/10*3</f>
        <v>0.12</v>
      </c>
      <c r="P5" s="3">
        <v>1.5</v>
      </c>
      <c r="Q5" s="3">
        <f t="shared" si="1"/>
        <v>1.4999999999999998</v>
      </c>
      <c r="T5" s="3">
        <v>0</v>
      </c>
      <c r="U5" s="3">
        <v>5</v>
      </c>
      <c r="V5" s="3">
        <v>0</v>
      </c>
      <c r="W5" s="3">
        <v>1.1000000000000001</v>
      </c>
      <c r="X5" s="3">
        <f>W5/10*3</f>
        <v>0.33000000000000007</v>
      </c>
      <c r="Y5" s="3">
        <v>1.5</v>
      </c>
      <c r="Z5" s="3">
        <f t="shared" si="2"/>
        <v>1.5000000000000002</v>
      </c>
      <c r="AC5" s="3">
        <v>0</v>
      </c>
      <c r="AD5" s="3">
        <v>5</v>
      </c>
      <c r="AE5" s="3">
        <v>0</v>
      </c>
      <c r="AF5" s="3">
        <v>0.2</v>
      </c>
      <c r="AG5" s="3">
        <f>AF5/10*3</f>
        <v>0.06</v>
      </c>
      <c r="AH5" s="3">
        <v>1.5</v>
      </c>
      <c r="AI5" s="3">
        <f t="shared" si="3"/>
        <v>1.4999999999999998</v>
      </c>
      <c r="AL5" s="3">
        <v>0</v>
      </c>
      <c r="AM5" s="3">
        <v>5</v>
      </c>
      <c r="AN5" s="3">
        <v>0</v>
      </c>
      <c r="AO5" s="3">
        <v>2.5</v>
      </c>
      <c r="AP5" s="3">
        <f>AO5/10*3</f>
        <v>0.75</v>
      </c>
      <c r="AQ5" s="3">
        <v>1.5</v>
      </c>
      <c r="AR5" s="3">
        <f t="shared" si="4"/>
        <v>1.5</v>
      </c>
      <c r="AU5" s="3">
        <v>0</v>
      </c>
      <c r="AV5" s="3">
        <v>5</v>
      </c>
      <c r="AW5" s="3">
        <v>0</v>
      </c>
      <c r="AX5" s="3">
        <v>0.8</v>
      </c>
      <c r="AY5" s="3">
        <f>AX5/10*3</f>
        <v>0.24</v>
      </c>
      <c r="AZ5" s="3">
        <v>1.5</v>
      </c>
      <c r="BA5" s="3">
        <f t="shared" si="5"/>
        <v>1.4999999999999998</v>
      </c>
      <c r="BD5" s="3">
        <v>0</v>
      </c>
      <c r="BE5" s="3">
        <v>10</v>
      </c>
      <c r="BF5" s="3">
        <v>0</v>
      </c>
      <c r="BG5" s="3">
        <v>1.5</v>
      </c>
      <c r="BH5" s="3">
        <f>BG5/10*3</f>
        <v>0.44999999999999996</v>
      </c>
      <c r="BI5" s="3">
        <v>3</v>
      </c>
      <c r="BJ5" s="3">
        <f t="shared" si="6"/>
        <v>3</v>
      </c>
      <c r="BM5" s="3">
        <v>0</v>
      </c>
      <c r="BN5" s="3">
        <v>10</v>
      </c>
      <c r="BO5" s="3">
        <v>0</v>
      </c>
      <c r="BP5" s="3">
        <v>1.3</v>
      </c>
      <c r="BQ5" s="3">
        <f>BP5/10*3</f>
        <v>0.39</v>
      </c>
      <c r="BR5" s="3">
        <v>3</v>
      </c>
      <c r="BS5" s="3">
        <f t="shared" si="7"/>
        <v>3</v>
      </c>
      <c r="BW5" s="3">
        <v>0</v>
      </c>
      <c r="BX5" s="3">
        <v>10</v>
      </c>
      <c r="BY5" s="3">
        <v>1.2</v>
      </c>
      <c r="BZ5" s="3">
        <v>2.5</v>
      </c>
      <c r="CA5" s="3">
        <f t="shared" si="8"/>
        <v>1.5899999999999999</v>
      </c>
      <c r="CB5" s="3">
        <v>3</v>
      </c>
      <c r="CC5" s="3">
        <f t="shared" si="9"/>
        <v>2.9999999999999991</v>
      </c>
      <c r="CF5" s="3">
        <v>0</v>
      </c>
      <c r="CG5" s="3">
        <v>10</v>
      </c>
      <c r="CH5" s="3">
        <v>4.3</v>
      </c>
      <c r="CI5" s="3">
        <v>1.8</v>
      </c>
      <c r="CJ5" s="3">
        <f t="shared" si="10"/>
        <v>2.5499999999999998</v>
      </c>
      <c r="CK5" s="3">
        <v>7</v>
      </c>
      <c r="CL5" s="3">
        <f t="shared" si="11"/>
        <v>7</v>
      </c>
      <c r="CO5" s="3">
        <v>0</v>
      </c>
      <c r="CP5" s="3">
        <v>10</v>
      </c>
      <c r="CQ5" s="3">
        <v>2</v>
      </c>
      <c r="CR5" s="3">
        <v>1.1000000000000001</v>
      </c>
      <c r="CS5" s="3">
        <f t="shared" si="12"/>
        <v>1.37</v>
      </c>
      <c r="CT5" s="3">
        <v>7</v>
      </c>
      <c r="CU5" s="3">
        <f t="shared" si="13"/>
        <v>6.9999999999999991</v>
      </c>
      <c r="CX5" s="3">
        <v>0</v>
      </c>
      <c r="CY5" s="3">
        <v>10</v>
      </c>
      <c r="CZ5" s="3">
        <v>26</v>
      </c>
      <c r="DA5" s="3">
        <v>6.5</v>
      </c>
      <c r="DB5" s="3">
        <f t="shared" si="14"/>
        <v>12.35</v>
      </c>
      <c r="DC5" s="3">
        <v>7</v>
      </c>
      <c r="DD5" s="3">
        <f t="shared" si="15"/>
        <v>7</v>
      </c>
      <c r="DG5" s="3">
        <v>0</v>
      </c>
      <c r="DH5" s="3">
        <v>10</v>
      </c>
      <c r="DI5" s="3">
        <v>16</v>
      </c>
      <c r="DJ5" s="3">
        <v>8</v>
      </c>
      <c r="DK5" s="3">
        <f t="shared" si="16"/>
        <v>10.4</v>
      </c>
      <c r="DL5" s="3">
        <v>7</v>
      </c>
      <c r="DM5" s="3">
        <f t="shared" si="17"/>
        <v>7</v>
      </c>
    </row>
    <row r="6" spans="1:117" x14ac:dyDescent="0.25">
      <c r="B6" s="3">
        <v>0</v>
      </c>
      <c r="C6" s="3">
        <v>5</v>
      </c>
      <c r="D6" s="3">
        <v>0</v>
      </c>
      <c r="E6" s="3">
        <v>0.8</v>
      </c>
      <c r="F6" s="3">
        <f>E6/10*4</f>
        <v>0.32</v>
      </c>
      <c r="G6" s="3">
        <v>2</v>
      </c>
      <c r="H6" s="3">
        <f t="shared" si="0"/>
        <v>2</v>
      </c>
      <c r="K6" s="3">
        <v>0</v>
      </c>
      <c r="L6" s="3">
        <v>5</v>
      </c>
      <c r="M6" s="3">
        <v>0</v>
      </c>
      <c r="N6" s="3">
        <v>0.4</v>
      </c>
      <c r="O6" s="3">
        <f>N6/10*4</f>
        <v>0.16</v>
      </c>
      <c r="P6" s="3">
        <v>2</v>
      </c>
      <c r="Q6" s="3">
        <f t="shared" si="1"/>
        <v>2</v>
      </c>
      <c r="T6" s="3">
        <v>0</v>
      </c>
      <c r="U6" s="3">
        <v>5</v>
      </c>
      <c r="V6" s="3">
        <v>0</v>
      </c>
      <c r="W6" s="3">
        <v>1.1000000000000001</v>
      </c>
      <c r="X6" s="3">
        <f>W6/10*4</f>
        <v>0.44000000000000006</v>
      </c>
      <c r="Y6" s="3">
        <v>2</v>
      </c>
      <c r="Z6" s="3">
        <f t="shared" si="2"/>
        <v>2</v>
      </c>
      <c r="AC6" s="3">
        <v>0</v>
      </c>
      <c r="AD6" s="3">
        <v>5</v>
      </c>
      <c r="AE6" s="3">
        <v>0</v>
      </c>
      <c r="AF6" s="3">
        <v>0.2</v>
      </c>
      <c r="AG6" s="3">
        <f>AF6/10*4</f>
        <v>0.08</v>
      </c>
      <c r="AH6" s="3">
        <v>2</v>
      </c>
      <c r="AI6" s="3">
        <f t="shared" si="3"/>
        <v>2</v>
      </c>
      <c r="AL6" s="3">
        <v>0</v>
      </c>
      <c r="AM6" s="3">
        <v>5</v>
      </c>
      <c r="AN6" s="3">
        <v>0</v>
      </c>
      <c r="AO6" s="3">
        <v>2.5</v>
      </c>
      <c r="AP6" s="3">
        <f>AO6/10*4</f>
        <v>1</v>
      </c>
      <c r="AQ6" s="3">
        <v>2</v>
      </c>
      <c r="AR6" s="3">
        <f t="shared" si="4"/>
        <v>2</v>
      </c>
      <c r="AU6" s="3">
        <v>0</v>
      </c>
      <c r="AV6" s="3">
        <v>5</v>
      </c>
      <c r="AW6" s="3">
        <v>0</v>
      </c>
      <c r="AX6" s="3">
        <v>0.8</v>
      </c>
      <c r="AY6" s="3">
        <f>AX6/10*4</f>
        <v>0.32</v>
      </c>
      <c r="AZ6" s="3">
        <v>2</v>
      </c>
      <c r="BA6" s="3">
        <f t="shared" si="5"/>
        <v>2</v>
      </c>
      <c r="BD6" s="3">
        <v>0</v>
      </c>
      <c r="BE6" s="3">
        <v>10</v>
      </c>
      <c r="BF6" s="3">
        <v>0</v>
      </c>
      <c r="BG6" s="3">
        <v>1.5</v>
      </c>
      <c r="BH6" s="3">
        <f>BG6/10*4</f>
        <v>0.6</v>
      </c>
      <c r="BI6" s="3">
        <v>4</v>
      </c>
      <c r="BJ6" s="3">
        <f t="shared" si="6"/>
        <v>4</v>
      </c>
      <c r="BM6" s="3">
        <v>0</v>
      </c>
      <c r="BN6" s="3">
        <v>10</v>
      </c>
      <c r="BO6" s="3">
        <v>0</v>
      </c>
      <c r="BP6" s="3">
        <v>1.3</v>
      </c>
      <c r="BQ6" s="3">
        <f>BP6/10*4</f>
        <v>0.52</v>
      </c>
      <c r="BR6" s="3">
        <v>4</v>
      </c>
      <c r="BS6" s="3">
        <f t="shared" si="7"/>
        <v>4</v>
      </c>
      <c r="BW6" s="3">
        <v>0</v>
      </c>
      <c r="BX6" s="3">
        <v>10</v>
      </c>
      <c r="BY6" s="3">
        <v>1.2</v>
      </c>
      <c r="BZ6" s="3">
        <v>2.5</v>
      </c>
      <c r="CA6" s="3">
        <f t="shared" si="8"/>
        <v>1.72</v>
      </c>
      <c r="CB6" s="3">
        <v>4</v>
      </c>
      <c r="CC6" s="3">
        <f t="shared" si="9"/>
        <v>4</v>
      </c>
      <c r="CF6" s="3">
        <v>0</v>
      </c>
      <c r="CG6" s="3">
        <v>10</v>
      </c>
      <c r="CH6" s="3">
        <v>4.3</v>
      </c>
      <c r="CI6" s="3">
        <v>1.8</v>
      </c>
      <c r="CJ6" s="3">
        <f t="shared" si="10"/>
        <v>2.8</v>
      </c>
      <c r="CK6" s="3">
        <v>6</v>
      </c>
      <c r="CL6" s="3">
        <f t="shared" si="11"/>
        <v>6</v>
      </c>
      <c r="CO6" s="3">
        <v>0</v>
      </c>
      <c r="CP6" s="3">
        <v>10</v>
      </c>
      <c r="CQ6" s="3">
        <v>2</v>
      </c>
      <c r="CR6" s="3">
        <v>1.1000000000000001</v>
      </c>
      <c r="CS6" s="3">
        <f t="shared" si="12"/>
        <v>1.46</v>
      </c>
      <c r="CT6" s="3">
        <v>6</v>
      </c>
      <c r="CU6" s="3">
        <f t="shared" si="13"/>
        <v>6.0000000000000009</v>
      </c>
      <c r="CX6" s="3">
        <v>0</v>
      </c>
      <c r="CY6" s="3">
        <v>10</v>
      </c>
      <c r="CZ6" s="3">
        <v>26</v>
      </c>
      <c r="DA6" s="3">
        <v>6.5</v>
      </c>
      <c r="DB6" s="3">
        <f t="shared" si="14"/>
        <v>14.3</v>
      </c>
      <c r="DC6" s="3">
        <v>6</v>
      </c>
      <c r="DD6" s="3">
        <f t="shared" si="15"/>
        <v>6</v>
      </c>
      <c r="DG6" s="3">
        <v>0</v>
      </c>
      <c r="DH6" s="3">
        <v>10</v>
      </c>
      <c r="DI6" s="3">
        <v>16</v>
      </c>
      <c r="DJ6" s="3">
        <v>8</v>
      </c>
      <c r="DK6" s="3">
        <f t="shared" si="16"/>
        <v>11.2</v>
      </c>
      <c r="DL6" s="3">
        <v>6</v>
      </c>
      <c r="DM6" s="3">
        <f t="shared" si="17"/>
        <v>6.0000000000000009</v>
      </c>
    </row>
    <row r="7" spans="1:117" x14ac:dyDescent="0.25">
      <c r="B7" s="3">
        <v>0</v>
      </c>
      <c r="C7" s="3">
        <v>5</v>
      </c>
      <c r="D7" s="3">
        <v>0</v>
      </c>
      <c r="E7" s="3">
        <v>0.8</v>
      </c>
      <c r="F7" s="3">
        <f>E7/10*5</f>
        <v>0.4</v>
      </c>
      <c r="G7" s="3">
        <v>2.5</v>
      </c>
      <c r="H7" s="3">
        <f t="shared" si="0"/>
        <v>2.5</v>
      </c>
      <c r="K7" s="3">
        <v>0</v>
      </c>
      <c r="L7" s="3">
        <v>5</v>
      </c>
      <c r="M7" s="3">
        <v>0</v>
      </c>
      <c r="N7" s="3">
        <v>0.4</v>
      </c>
      <c r="O7" s="3">
        <f>N7/10*5</f>
        <v>0.2</v>
      </c>
      <c r="P7" s="3">
        <v>2.5</v>
      </c>
      <c r="Q7" s="3">
        <f t="shared" si="1"/>
        <v>2.5</v>
      </c>
      <c r="T7" s="3">
        <v>0</v>
      </c>
      <c r="U7" s="3">
        <v>5</v>
      </c>
      <c r="V7" s="3">
        <v>0</v>
      </c>
      <c r="W7" s="3">
        <v>1.1000000000000001</v>
      </c>
      <c r="X7" s="3">
        <f>W7/10*5</f>
        <v>0.55000000000000004</v>
      </c>
      <c r="Y7" s="3">
        <v>2.5</v>
      </c>
      <c r="Z7" s="3">
        <f t="shared" si="2"/>
        <v>2.5</v>
      </c>
      <c r="AC7" s="3">
        <v>0</v>
      </c>
      <c r="AD7" s="3">
        <v>5</v>
      </c>
      <c r="AE7" s="3">
        <v>0</v>
      </c>
      <c r="AF7" s="3">
        <v>0.2</v>
      </c>
      <c r="AG7" s="3">
        <f>AF7/10*5</f>
        <v>0.1</v>
      </c>
      <c r="AH7" s="3">
        <v>2.5</v>
      </c>
      <c r="AI7" s="3">
        <f t="shared" si="3"/>
        <v>2.5</v>
      </c>
      <c r="AL7" s="3">
        <v>0</v>
      </c>
      <c r="AM7" s="3">
        <v>5</v>
      </c>
      <c r="AN7" s="3">
        <v>0</v>
      </c>
      <c r="AO7" s="3">
        <v>2.5</v>
      </c>
      <c r="AP7" s="3">
        <f>AO7/10*5</f>
        <v>1.25</v>
      </c>
      <c r="AQ7" s="3">
        <v>2.5</v>
      </c>
      <c r="AR7" s="3">
        <f t="shared" si="4"/>
        <v>2.5</v>
      </c>
      <c r="AU7" s="3">
        <v>0</v>
      </c>
      <c r="AV7" s="3">
        <v>5</v>
      </c>
      <c r="AW7" s="3">
        <v>0</v>
      </c>
      <c r="AX7" s="3">
        <v>0.8</v>
      </c>
      <c r="AY7" s="3">
        <f>AX7/10*5</f>
        <v>0.4</v>
      </c>
      <c r="AZ7" s="3">
        <v>2.5</v>
      </c>
      <c r="BA7" s="3">
        <f t="shared" si="5"/>
        <v>2.5</v>
      </c>
      <c r="BD7" s="3">
        <v>0</v>
      </c>
      <c r="BE7" s="3">
        <v>10</v>
      </c>
      <c r="BF7" s="3">
        <v>0</v>
      </c>
      <c r="BG7" s="3">
        <v>1.5</v>
      </c>
      <c r="BH7" s="3">
        <f>BG7/10*5</f>
        <v>0.75</v>
      </c>
      <c r="BI7" s="3">
        <v>5</v>
      </c>
      <c r="BJ7" s="3">
        <f t="shared" si="6"/>
        <v>5</v>
      </c>
      <c r="BM7" s="3">
        <v>0</v>
      </c>
      <c r="BN7" s="3">
        <v>10</v>
      </c>
      <c r="BO7" s="3">
        <v>0</v>
      </c>
      <c r="BP7" s="3">
        <v>1.3</v>
      </c>
      <c r="BQ7" s="3">
        <f>BP7/10*5</f>
        <v>0.65</v>
      </c>
      <c r="BR7" s="3">
        <v>5</v>
      </c>
      <c r="BS7" s="3">
        <f t="shared" si="7"/>
        <v>5</v>
      </c>
      <c r="BW7" s="3">
        <v>0</v>
      </c>
      <c r="BX7" s="3">
        <v>10</v>
      </c>
      <c r="BY7" s="3">
        <v>1.2</v>
      </c>
      <c r="BZ7" s="3">
        <v>2.5</v>
      </c>
      <c r="CA7" s="3">
        <f t="shared" si="8"/>
        <v>1.85</v>
      </c>
      <c r="CB7" s="3">
        <v>5</v>
      </c>
      <c r="CC7" s="3">
        <f t="shared" si="9"/>
        <v>5.0000000000000009</v>
      </c>
      <c r="CF7" s="3">
        <v>0</v>
      </c>
      <c r="CG7" s="3">
        <v>10</v>
      </c>
      <c r="CH7" s="3">
        <v>4.3</v>
      </c>
      <c r="CI7" s="3">
        <v>1.8</v>
      </c>
      <c r="CJ7" s="3">
        <f t="shared" si="10"/>
        <v>3.05</v>
      </c>
      <c r="CK7" s="3">
        <v>5</v>
      </c>
      <c r="CL7" s="3">
        <f t="shared" si="11"/>
        <v>5</v>
      </c>
      <c r="CO7" s="3">
        <v>0</v>
      </c>
      <c r="CP7" s="3">
        <v>10</v>
      </c>
      <c r="CQ7" s="3">
        <v>2</v>
      </c>
      <c r="CR7" s="3">
        <v>1.1000000000000001</v>
      </c>
      <c r="CS7" s="3">
        <f t="shared" si="12"/>
        <v>1.55</v>
      </c>
      <c r="CT7" s="3">
        <v>5</v>
      </c>
      <c r="CU7" s="3">
        <f t="shared" si="13"/>
        <v>5.0000000000000009</v>
      </c>
      <c r="CX7" s="3">
        <v>0</v>
      </c>
      <c r="CY7" s="3">
        <v>10</v>
      </c>
      <c r="CZ7" s="3">
        <v>26</v>
      </c>
      <c r="DA7" s="3">
        <v>6.5</v>
      </c>
      <c r="DB7" s="3">
        <f t="shared" si="14"/>
        <v>16.25</v>
      </c>
      <c r="DC7" s="3">
        <v>5</v>
      </c>
      <c r="DD7" s="3">
        <f t="shared" si="15"/>
        <v>5</v>
      </c>
      <c r="DG7" s="3">
        <v>0</v>
      </c>
      <c r="DH7" s="3">
        <v>10</v>
      </c>
      <c r="DI7" s="3">
        <v>16</v>
      </c>
      <c r="DJ7" s="3">
        <v>8</v>
      </c>
      <c r="DK7" s="3">
        <f t="shared" si="16"/>
        <v>12</v>
      </c>
      <c r="DL7" s="3">
        <v>5</v>
      </c>
      <c r="DM7" s="3">
        <f t="shared" si="17"/>
        <v>5</v>
      </c>
    </row>
    <row r="8" spans="1:117" x14ac:dyDescent="0.25">
      <c r="B8" s="3">
        <v>0</v>
      </c>
      <c r="C8" s="3">
        <v>5</v>
      </c>
      <c r="D8" s="3">
        <v>0</v>
      </c>
      <c r="E8" s="3">
        <v>0.8</v>
      </c>
      <c r="F8" s="3">
        <f>E8/10*6</f>
        <v>0.48</v>
      </c>
      <c r="G8" s="3">
        <v>3</v>
      </c>
      <c r="H8" s="3">
        <f t="shared" si="0"/>
        <v>2.9999999999999996</v>
      </c>
      <c r="K8" s="3">
        <v>0</v>
      </c>
      <c r="L8" s="3">
        <v>5</v>
      </c>
      <c r="M8" s="3">
        <v>0</v>
      </c>
      <c r="N8" s="3">
        <v>0.4</v>
      </c>
      <c r="O8" s="3">
        <f>N8/10*6</f>
        <v>0.24</v>
      </c>
      <c r="P8" s="3">
        <v>3</v>
      </c>
      <c r="Q8" s="3">
        <f t="shared" si="1"/>
        <v>2.9999999999999996</v>
      </c>
      <c r="T8" s="3">
        <v>0</v>
      </c>
      <c r="U8" s="3">
        <v>5</v>
      </c>
      <c r="V8" s="3">
        <v>0</v>
      </c>
      <c r="W8" s="3">
        <v>1.1000000000000001</v>
      </c>
      <c r="X8" s="3">
        <f>W8/10*6</f>
        <v>0.66000000000000014</v>
      </c>
      <c r="Y8" s="3">
        <v>3</v>
      </c>
      <c r="Z8" s="3">
        <f t="shared" si="2"/>
        <v>3.0000000000000004</v>
      </c>
      <c r="AC8" s="3">
        <v>0</v>
      </c>
      <c r="AD8" s="3">
        <v>5</v>
      </c>
      <c r="AE8" s="3">
        <v>0</v>
      </c>
      <c r="AF8" s="3">
        <v>0.2</v>
      </c>
      <c r="AG8" s="3">
        <f>AF8/10*6</f>
        <v>0.12</v>
      </c>
      <c r="AH8" s="3">
        <v>3</v>
      </c>
      <c r="AI8" s="3">
        <f t="shared" si="3"/>
        <v>2.9999999999999996</v>
      </c>
      <c r="AL8" s="3">
        <v>0</v>
      </c>
      <c r="AM8" s="3">
        <v>5</v>
      </c>
      <c r="AN8" s="3">
        <v>0</v>
      </c>
      <c r="AO8" s="3">
        <v>2.5</v>
      </c>
      <c r="AP8" s="3">
        <f>AO8/10*6</f>
        <v>1.5</v>
      </c>
      <c r="AQ8" s="3">
        <v>3</v>
      </c>
      <c r="AR8" s="3">
        <f t="shared" si="4"/>
        <v>3</v>
      </c>
      <c r="AU8" s="3">
        <v>0</v>
      </c>
      <c r="AV8" s="3">
        <v>5</v>
      </c>
      <c r="AW8" s="3">
        <v>0</v>
      </c>
      <c r="AX8" s="3">
        <v>0.8</v>
      </c>
      <c r="AY8" s="3">
        <f>AX8/10*6</f>
        <v>0.48</v>
      </c>
      <c r="AZ8" s="3">
        <v>3</v>
      </c>
      <c r="BA8" s="3">
        <f t="shared" si="5"/>
        <v>2.9999999999999996</v>
      </c>
      <c r="BD8" s="3">
        <v>0</v>
      </c>
      <c r="BE8" s="3">
        <v>10</v>
      </c>
      <c r="BF8" s="3">
        <v>0</v>
      </c>
      <c r="BG8" s="3">
        <v>1.5</v>
      </c>
      <c r="BH8" s="3">
        <f>BG8/10*6</f>
        <v>0.89999999999999991</v>
      </c>
      <c r="BI8" s="3">
        <v>6</v>
      </c>
      <c r="BJ8" s="3">
        <f t="shared" si="6"/>
        <v>6</v>
      </c>
      <c r="BM8" s="3">
        <v>0</v>
      </c>
      <c r="BN8" s="3">
        <v>10</v>
      </c>
      <c r="BO8" s="3">
        <v>0</v>
      </c>
      <c r="BP8" s="3">
        <v>1.3</v>
      </c>
      <c r="BQ8" s="3">
        <f>BP8/10*6</f>
        <v>0.78</v>
      </c>
      <c r="BR8" s="3">
        <v>6</v>
      </c>
      <c r="BS8" s="3">
        <f t="shared" si="7"/>
        <v>6</v>
      </c>
      <c r="BW8" s="3">
        <v>0</v>
      </c>
      <c r="BX8" s="3">
        <v>10</v>
      </c>
      <c r="BY8" s="3">
        <v>1.2</v>
      </c>
      <c r="BZ8" s="3">
        <v>2.5</v>
      </c>
      <c r="CA8" s="3">
        <f t="shared" si="8"/>
        <v>1.98</v>
      </c>
      <c r="CB8" s="3">
        <v>6</v>
      </c>
      <c r="CC8" s="3">
        <f t="shared" si="9"/>
        <v>6</v>
      </c>
      <c r="CF8" s="3">
        <v>0</v>
      </c>
      <c r="CG8" s="3">
        <v>10</v>
      </c>
      <c r="CH8" s="3">
        <v>4.3</v>
      </c>
      <c r="CI8" s="3">
        <v>1.8</v>
      </c>
      <c r="CJ8" s="3">
        <f t="shared" si="10"/>
        <v>3.3</v>
      </c>
      <c r="CK8" s="3">
        <v>4</v>
      </c>
      <c r="CL8" s="3">
        <f t="shared" si="11"/>
        <v>4</v>
      </c>
      <c r="CO8" s="3">
        <v>0</v>
      </c>
      <c r="CP8" s="3">
        <v>10</v>
      </c>
      <c r="CQ8" s="3">
        <v>2</v>
      </c>
      <c r="CR8" s="3">
        <v>1.1000000000000001</v>
      </c>
      <c r="CS8" s="3">
        <f t="shared" si="12"/>
        <v>1.6400000000000001</v>
      </c>
      <c r="CT8" s="3">
        <v>4</v>
      </c>
      <c r="CU8" s="3">
        <f t="shared" si="13"/>
        <v>3.9999999999999991</v>
      </c>
      <c r="CX8" s="3">
        <v>0</v>
      </c>
      <c r="CY8" s="3">
        <v>10</v>
      </c>
      <c r="CZ8" s="3">
        <v>26</v>
      </c>
      <c r="DA8" s="3">
        <v>6.5</v>
      </c>
      <c r="DB8" s="3">
        <f t="shared" si="14"/>
        <v>18.2</v>
      </c>
      <c r="DC8" s="3">
        <v>4</v>
      </c>
      <c r="DD8" s="3">
        <f t="shared" si="15"/>
        <v>4</v>
      </c>
      <c r="DG8" s="3">
        <v>0</v>
      </c>
      <c r="DH8" s="3">
        <v>10</v>
      </c>
      <c r="DI8" s="3">
        <v>16</v>
      </c>
      <c r="DJ8" s="3">
        <v>8</v>
      </c>
      <c r="DK8" s="3">
        <f t="shared" si="16"/>
        <v>12.8</v>
      </c>
      <c r="DL8" s="3">
        <v>4</v>
      </c>
      <c r="DM8" s="3">
        <f t="shared" si="17"/>
        <v>3.9999999999999991</v>
      </c>
    </row>
    <row r="9" spans="1:117" x14ac:dyDescent="0.25">
      <c r="B9" s="3">
        <v>0</v>
      </c>
      <c r="C9" s="3">
        <v>5</v>
      </c>
      <c r="D9" s="3">
        <v>0</v>
      </c>
      <c r="E9" s="3">
        <v>0.8</v>
      </c>
      <c r="F9" s="3">
        <f>E9/10*7</f>
        <v>0.56000000000000005</v>
      </c>
      <c r="G9" s="3">
        <v>3.5</v>
      </c>
      <c r="H9" s="3">
        <f t="shared" si="0"/>
        <v>3.5</v>
      </c>
      <c r="K9" s="3">
        <v>0</v>
      </c>
      <c r="L9" s="3">
        <v>5</v>
      </c>
      <c r="M9" s="3">
        <v>0</v>
      </c>
      <c r="N9" s="3">
        <v>0.4</v>
      </c>
      <c r="O9" s="3">
        <f>N9/10*7</f>
        <v>0.28000000000000003</v>
      </c>
      <c r="P9" s="3">
        <v>3.5</v>
      </c>
      <c r="Q9" s="3">
        <f t="shared" si="1"/>
        <v>3.5</v>
      </c>
      <c r="T9" s="3">
        <v>0</v>
      </c>
      <c r="U9" s="3">
        <v>5</v>
      </c>
      <c r="V9" s="3">
        <v>0</v>
      </c>
      <c r="W9" s="3">
        <v>1.1000000000000001</v>
      </c>
      <c r="X9" s="3">
        <f>W9/10*7</f>
        <v>0.77000000000000013</v>
      </c>
      <c r="Y9" s="3">
        <v>3.5</v>
      </c>
      <c r="Z9" s="3">
        <f t="shared" si="2"/>
        <v>3.5</v>
      </c>
      <c r="AC9" s="3">
        <v>0</v>
      </c>
      <c r="AD9" s="3">
        <v>5</v>
      </c>
      <c r="AE9" s="3">
        <v>0</v>
      </c>
      <c r="AF9" s="3">
        <v>0.2</v>
      </c>
      <c r="AG9" s="3">
        <f>AF9/10*7</f>
        <v>0.14000000000000001</v>
      </c>
      <c r="AH9" s="3">
        <v>3.5</v>
      </c>
      <c r="AI9" s="3">
        <f t="shared" si="3"/>
        <v>3.5</v>
      </c>
      <c r="AL9" s="3">
        <v>0</v>
      </c>
      <c r="AM9" s="3">
        <v>5</v>
      </c>
      <c r="AN9" s="3">
        <v>0</v>
      </c>
      <c r="AO9" s="3">
        <v>2.5</v>
      </c>
      <c r="AP9" s="3">
        <f>AO9/10*7</f>
        <v>1.75</v>
      </c>
      <c r="AQ9" s="3">
        <v>3.5</v>
      </c>
      <c r="AR9" s="3">
        <f t="shared" si="4"/>
        <v>3.5</v>
      </c>
      <c r="AU9" s="3">
        <v>0</v>
      </c>
      <c r="AV9" s="3">
        <v>5</v>
      </c>
      <c r="AW9" s="3">
        <v>0</v>
      </c>
      <c r="AX9" s="3">
        <v>0.8</v>
      </c>
      <c r="AY9" s="3">
        <f>AX9/10*7</f>
        <v>0.56000000000000005</v>
      </c>
      <c r="AZ9" s="3">
        <v>3.5</v>
      </c>
      <c r="BA9" s="3">
        <f t="shared" si="5"/>
        <v>3.5</v>
      </c>
      <c r="BD9" s="3">
        <v>0</v>
      </c>
      <c r="BE9" s="3">
        <v>10</v>
      </c>
      <c r="BF9" s="3">
        <v>0</v>
      </c>
      <c r="BG9" s="3">
        <v>1.5</v>
      </c>
      <c r="BH9" s="3">
        <f>BG9/10*7</f>
        <v>1.05</v>
      </c>
      <c r="BI9" s="3">
        <v>7</v>
      </c>
      <c r="BJ9" s="3">
        <f t="shared" si="6"/>
        <v>7</v>
      </c>
      <c r="BM9" s="3">
        <v>0</v>
      </c>
      <c r="BN9" s="3">
        <v>10</v>
      </c>
      <c r="BO9" s="3">
        <v>0</v>
      </c>
      <c r="BP9" s="3">
        <v>1.3</v>
      </c>
      <c r="BQ9" s="3">
        <f>BP9/10*7</f>
        <v>0.91</v>
      </c>
      <c r="BR9" s="3">
        <v>7</v>
      </c>
      <c r="BS9" s="3">
        <f t="shared" si="7"/>
        <v>6.9999999999999991</v>
      </c>
      <c r="BW9" s="3">
        <v>0</v>
      </c>
      <c r="BX9" s="3">
        <v>10</v>
      </c>
      <c r="BY9" s="3">
        <v>1.2</v>
      </c>
      <c r="BZ9" s="3">
        <v>2.5</v>
      </c>
      <c r="CA9" s="3">
        <f t="shared" si="8"/>
        <v>2.11</v>
      </c>
      <c r="CB9" s="3">
        <v>7</v>
      </c>
      <c r="CC9" s="3">
        <f t="shared" si="9"/>
        <v>6.9999999999999991</v>
      </c>
      <c r="CF9" s="3">
        <v>0</v>
      </c>
      <c r="CG9" s="3">
        <v>10</v>
      </c>
      <c r="CH9" s="3">
        <v>4.3</v>
      </c>
      <c r="CI9" s="3">
        <v>1.8</v>
      </c>
      <c r="CJ9" s="3">
        <f t="shared" si="10"/>
        <v>3.55</v>
      </c>
      <c r="CK9" s="3">
        <v>3</v>
      </c>
      <c r="CL9" s="3">
        <f t="shared" si="11"/>
        <v>3</v>
      </c>
      <c r="CO9" s="3">
        <v>0</v>
      </c>
      <c r="CP9" s="3">
        <v>10</v>
      </c>
      <c r="CQ9" s="3">
        <v>2</v>
      </c>
      <c r="CR9" s="3">
        <v>1.1000000000000001</v>
      </c>
      <c r="CS9" s="3">
        <f t="shared" si="12"/>
        <v>1.73</v>
      </c>
      <c r="CT9" s="3">
        <v>3</v>
      </c>
      <c r="CU9" s="3">
        <f t="shared" si="13"/>
        <v>3.0000000000000004</v>
      </c>
      <c r="CX9" s="3">
        <v>0</v>
      </c>
      <c r="CY9" s="3">
        <v>10</v>
      </c>
      <c r="CZ9" s="3">
        <v>26</v>
      </c>
      <c r="DA9" s="3">
        <v>6.5</v>
      </c>
      <c r="DB9" s="3">
        <f t="shared" si="14"/>
        <v>20.149999999999999</v>
      </c>
      <c r="DC9" s="3">
        <v>3</v>
      </c>
      <c r="DD9" s="3">
        <f t="shared" si="15"/>
        <v>3.0000000000000009</v>
      </c>
      <c r="DG9" s="3">
        <v>0</v>
      </c>
      <c r="DH9" s="3">
        <v>10</v>
      </c>
      <c r="DI9" s="3">
        <v>16</v>
      </c>
      <c r="DJ9" s="3">
        <v>8</v>
      </c>
      <c r="DK9" s="3">
        <f t="shared" si="16"/>
        <v>13.600000000000001</v>
      </c>
      <c r="DL9" s="3">
        <v>3</v>
      </c>
      <c r="DM9" s="3">
        <f t="shared" si="17"/>
        <v>2.9999999999999982</v>
      </c>
    </row>
    <row r="10" spans="1:117" x14ac:dyDescent="0.25">
      <c r="B10" s="3">
        <v>0</v>
      </c>
      <c r="C10" s="3">
        <v>5</v>
      </c>
      <c r="D10" s="3">
        <v>0</v>
      </c>
      <c r="E10" s="3">
        <v>0.8</v>
      </c>
      <c r="F10" s="3">
        <f>E10/10*8</f>
        <v>0.64</v>
      </c>
      <c r="G10" s="3">
        <v>4</v>
      </c>
      <c r="H10" s="3">
        <f t="shared" si="0"/>
        <v>4</v>
      </c>
      <c r="K10" s="3">
        <v>0</v>
      </c>
      <c r="L10" s="3">
        <v>5</v>
      </c>
      <c r="M10" s="3">
        <v>0</v>
      </c>
      <c r="N10" s="3">
        <v>0.4</v>
      </c>
      <c r="O10" s="3">
        <f>N10/10*8</f>
        <v>0.32</v>
      </c>
      <c r="P10" s="3">
        <v>4</v>
      </c>
      <c r="Q10" s="3">
        <f t="shared" si="1"/>
        <v>4</v>
      </c>
      <c r="T10" s="3">
        <v>0</v>
      </c>
      <c r="U10" s="3">
        <v>5</v>
      </c>
      <c r="V10" s="3">
        <v>0</v>
      </c>
      <c r="W10" s="3">
        <v>1.1000000000000001</v>
      </c>
      <c r="X10" s="3">
        <f>W10/10*8</f>
        <v>0.88000000000000012</v>
      </c>
      <c r="Y10" s="3">
        <v>4</v>
      </c>
      <c r="Z10" s="3">
        <f t="shared" si="2"/>
        <v>4</v>
      </c>
      <c r="AC10" s="3">
        <v>0</v>
      </c>
      <c r="AD10" s="3">
        <v>5</v>
      </c>
      <c r="AE10" s="3">
        <v>0</v>
      </c>
      <c r="AF10" s="3">
        <v>0.2</v>
      </c>
      <c r="AG10" s="3">
        <f>AF10/10*8</f>
        <v>0.16</v>
      </c>
      <c r="AH10" s="3">
        <v>4</v>
      </c>
      <c r="AI10" s="3">
        <f t="shared" si="3"/>
        <v>4</v>
      </c>
      <c r="AL10" s="3">
        <v>0</v>
      </c>
      <c r="AM10" s="3">
        <v>5</v>
      </c>
      <c r="AN10" s="3">
        <v>0</v>
      </c>
      <c r="AO10" s="3">
        <v>2.5</v>
      </c>
      <c r="AP10" s="3">
        <f>AO10/10*8</f>
        <v>2</v>
      </c>
      <c r="AQ10" s="3">
        <v>4</v>
      </c>
      <c r="AR10" s="3">
        <f t="shared" si="4"/>
        <v>4</v>
      </c>
      <c r="AU10" s="3">
        <v>0</v>
      </c>
      <c r="AV10" s="3">
        <v>5</v>
      </c>
      <c r="AW10" s="3">
        <v>0</v>
      </c>
      <c r="AX10" s="3">
        <v>0.8</v>
      </c>
      <c r="AY10" s="3">
        <f>AX10/10*8</f>
        <v>0.64</v>
      </c>
      <c r="AZ10" s="3">
        <v>4</v>
      </c>
      <c r="BA10" s="3">
        <f t="shared" si="5"/>
        <v>4</v>
      </c>
      <c r="BD10" s="3">
        <v>0</v>
      </c>
      <c r="BE10" s="3">
        <v>10</v>
      </c>
      <c r="BF10" s="3">
        <v>0</v>
      </c>
      <c r="BG10" s="3">
        <v>1.5</v>
      </c>
      <c r="BH10" s="3">
        <f>BG10/10*8</f>
        <v>1.2</v>
      </c>
      <c r="BI10" s="3">
        <v>8</v>
      </c>
      <c r="BJ10" s="3">
        <f t="shared" si="6"/>
        <v>8</v>
      </c>
      <c r="BM10" s="3">
        <v>0</v>
      </c>
      <c r="BN10" s="3">
        <v>10</v>
      </c>
      <c r="BO10" s="3">
        <v>0</v>
      </c>
      <c r="BP10" s="3">
        <v>1.3</v>
      </c>
      <c r="BQ10" s="3">
        <f>BP10/10*8</f>
        <v>1.04</v>
      </c>
      <c r="BR10" s="3">
        <v>8</v>
      </c>
      <c r="BS10" s="3">
        <f t="shared" si="7"/>
        <v>8</v>
      </c>
      <c r="BW10" s="3">
        <v>0</v>
      </c>
      <c r="BX10" s="3">
        <v>10</v>
      </c>
      <c r="BY10" s="3">
        <v>1.2</v>
      </c>
      <c r="BZ10" s="3">
        <v>2.5</v>
      </c>
      <c r="CA10" s="3">
        <f t="shared" si="8"/>
        <v>2.2400000000000002</v>
      </c>
      <c r="CB10" s="3">
        <v>8</v>
      </c>
      <c r="CC10" s="3">
        <f t="shared" si="9"/>
        <v>8.0000000000000018</v>
      </c>
      <c r="CF10" s="3">
        <v>0</v>
      </c>
      <c r="CG10" s="3">
        <v>10</v>
      </c>
      <c r="CH10" s="3">
        <v>4.3</v>
      </c>
      <c r="CI10" s="3">
        <v>1.8</v>
      </c>
      <c r="CJ10" s="3">
        <f t="shared" si="10"/>
        <v>3.8</v>
      </c>
      <c r="CK10" s="3">
        <v>2</v>
      </c>
      <c r="CL10" s="3">
        <f t="shared" si="11"/>
        <v>2</v>
      </c>
      <c r="CO10" s="3">
        <v>0</v>
      </c>
      <c r="CP10" s="3">
        <v>10</v>
      </c>
      <c r="CQ10" s="3">
        <v>2</v>
      </c>
      <c r="CR10" s="3">
        <v>1.1000000000000001</v>
      </c>
      <c r="CS10" s="3">
        <f t="shared" si="12"/>
        <v>1.82</v>
      </c>
      <c r="CT10" s="3">
        <v>2</v>
      </c>
      <c r="CU10" s="3">
        <f t="shared" si="13"/>
        <v>1.9999999999999996</v>
      </c>
      <c r="CX10" s="3">
        <v>0</v>
      </c>
      <c r="CY10" s="3">
        <v>10</v>
      </c>
      <c r="CZ10" s="3">
        <v>26</v>
      </c>
      <c r="DA10" s="3">
        <v>6.5</v>
      </c>
      <c r="DB10" s="3">
        <f t="shared" si="14"/>
        <v>22.1</v>
      </c>
      <c r="DC10" s="3">
        <v>2</v>
      </c>
      <c r="DD10" s="3">
        <f t="shared" si="15"/>
        <v>1.9999999999999993</v>
      </c>
      <c r="DG10" s="3">
        <v>0</v>
      </c>
      <c r="DH10" s="3">
        <v>10</v>
      </c>
      <c r="DI10" s="3">
        <v>16</v>
      </c>
      <c r="DJ10" s="3">
        <v>8</v>
      </c>
      <c r="DK10" s="3">
        <f t="shared" si="16"/>
        <v>14.4</v>
      </c>
      <c r="DL10" s="3">
        <v>2</v>
      </c>
      <c r="DM10" s="3">
        <f t="shared" si="17"/>
        <v>1.9999999999999996</v>
      </c>
    </row>
    <row r="11" spans="1:117" x14ac:dyDescent="0.25">
      <c r="B11" s="3">
        <v>0</v>
      </c>
      <c r="C11" s="3">
        <v>5</v>
      </c>
      <c r="D11" s="3">
        <v>0</v>
      </c>
      <c r="E11" s="3">
        <v>0.8</v>
      </c>
      <c r="F11" s="3">
        <f>E11/10*9</f>
        <v>0.72</v>
      </c>
      <c r="G11" s="3">
        <v>4.5</v>
      </c>
      <c r="H11" s="3">
        <f t="shared" si="0"/>
        <v>4.4999999999999991</v>
      </c>
      <c r="K11" s="3">
        <v>0</v>
      </c>
      <c r="L11" s="3">
        <v>5</v>
      </c>
      <c r="M11" s="3">
        <v>0</v>
      </c>
      <c r="N11" s="3">
        <v>0.4</v>
      </c>
      <c r="O11" s="3">
        <f>N11/10*9</f>
        <v>0.36</v>
      </c>
      <c r="P11" s="3">
        <v>4.5</v>
      </c>
      <c r="Q11" s="3">
        <f t="shared" si="1"/>
        <v>4.4999999999999991</v>
      </c>
      <c r="T11" s="3">
        <v>0</v>
      </c>
      <c r="U11" s="3">
        <v>5</v>
      </c>
      <c r="V11" s="3">
        <v>0</v>
      </c>
      <c r="W11" s="3">
        <v>1.1000000000000001</v>
      </c>
      <c r="X11" s="3">
        <f>W11/10*9</f>
        <v>0.9900000000000001</v>
      </c>
      <c r="Y11" s="3">
        <v>4.5</v>
      </c>
      <c r="Z11" s="3">
        <f t="shared" si="2"/>
        <v>4.5</v>
      </c>
      <c r="AC11" s="3">
        <v>0</v>
      </c>
      <c r="AD11" s="3">
        <v>5</v>
      </c>
      <c r="AE11" s="3">
        <v>0</v>
      </c>
      <c r="AF11" s="3">
        <v>0.2</v>
      </c>
      <c r="AG11" s="3">
        <f>AF11/10*9</f>
        <v>0.18</v>
      </c>
      <c r="AH11" s="3">
        <v>4.5</v>
      </c>
      <c r="AI11" s="3">
        <f t="shared" si="3"/>
        <v>4.4999999999999991</v>
      </c>
      <c r="AL11" s="3">
        <v>0</v>
      </c>
      <c r="AM11" s="3">
        <v>5</v>
      </c>
      <c r="AN11" s="3">
        <v>0</v>
      </c>
      <c r="AO11" s="3">
        <v>2.5</v>
      </c>
      <c r="AP11" s="3">
        <f>AO11/10*9</f>
        <v>2.25</v>
      </c>
      <c r="AQ11" s="3">
        <v>4.5</v>
      </c>
      <c r="AR11" s="3">
        <f t="shared" si="4"/>
        <v>4.5</v>
      </c>
      <c r="AU11" s="3">
        <v>0</v>
      </c>
      <c r="AV11" s="3">
        <v>5</v>
      </c>
      <c r="AW11" s="3">
        <v>0</v>
      </c>
      <c r="AX11" s="3">
        <v>0.8</v>
      </c>
      <c r="AY11" s="3">
        <f>AX11/10*9</f>
        <v>0.72</v>
      </c>
      <c r="AZ11" s="3">
        <v>4.5</v>
      </c>
      <c r="BA11" s="3">
        <f t="shared" si="5"/>
        <v>4.4999999999999991</v>
      </c>
      <c r="BD11" s="3">
        <v>0</v>
      </c>
      <c r="BE11" s="3">
        <v>10</v>
      </c>
      <c r="BF11" s="3">
        <v>0</v>
      </c>
      <c r="BG11" s="3">
        <v>1.5</v>
      </c>
      <c r="BH11" s="3">
        <f>BG11/10*9</f>
        <v>1.3499999999999999</v>
      </c>
      <c r="BI11" s="3">
        <v>9</v>
      </c>
      <c r="BJ11" s="3">
        <f t="shared" si="6"/>
        <v>8.9999999999999982</v>
      </c>
      <c r="BM11" s="3">
        <v>0</v>
      </c>
      <c r="BN11" s="3">
        <v>10</v>
      </c>
      <c r="BO11" s="3">
        <v>0</v>
      </c>
      <c r="BP11" s="3">
        <v>1.3</v>
      </c>
      <c r="BQ11" s="3">
        <f>BP11/10*9</f>
        <v>1.17</v>
      </c>
      <c r="BR11" s="3">
        <v>9</v>
      </c>
      <c r="BS11" s="3">
        <f t="shared" si="7"/>
        <v>9</v>
      </c>
      <c r="BW11" s="3">
        <v>0</v>
      </c>
      <c r="BX11" s="3">
        <v>10</v>
      </c>
      <c r="BY11" s="3">
        <v>1.2</v>
      </c>
      <c r="BZ11" s="3">
        <v>2.5</v>
      </c>
      <c r="CA11" s="3">
        <f t="shared" si="8"/>
        <v>2.37</v>
      </c>
      <c r="CB11" s="3">
        <v>9</v>
      </c>
      <c r="CC11" s="3">
        <f t="shared" si="9"/>
        <v>9</v>
      </c>
      <c r="CF11" s="3">
        <v>0</v>
      </c>
      <c r="CG11" s="3">
        <v>10</v>
      </c>
      <c r="CH11" s="3">
        <v>4.3</v>
      </c>
      <c r="CI11" s="3">
        <v>1.8</v>
      </c>
      <c r="CJ11" s="3">
        <f t="shared" si="10"/>
        <v>4.05</v>
      </c>
      <c r="CK11" s="3">
        <v>1</v>
      </c>
      <c r="CL11" s="3">
        <f t="shared" si="11"/>
        <v>1</v>
      </c>
      <c r="CO11" s="3">
        <v>0</v>
      </c>
      <c r="CP11" s="3">
        <v>10</v>
      </c>
      <c r="CQ11" s="3">
        <v>2</v>
      </c>
      <c r="CR11" s="3">
        <v>1.1000000000000001</v>
      </c>
      <c r="CS11" s="3">
        <f t="shared" si="12"/>
        <v>1.9100000000000001</v>
      </c>
      <c r="CT11" s="3">
        <v>1</v>
      </c>
      <c r="CU11" s="3">
        <f t="shared" si="13"/>
        <v>0.99999999999999856</v>
      </c>
      <c r="CX11" s="3">
        <v>0</v>
      </c>
      <c r="CY11" s="3">
        <v>10</v>
      </c>
      <c r="CZ11" s="3">
        <v>26</v>
      </c>
      <c r="DA11" s="3">
        <v>6.5</v>
      </c>
      <c r="DB11" s="3">
        <f t="shared" si="14"/>
        <v>24.05</v>
      </c>
      <c r="DC11" s="3">
        <v>1</v>
      </c>
      <c r="DD11" s="3">
        <f t="shared" si="15"/>
        <v>0.99999999999999967</v>
      </c>
      <c r="DG11" s="3">
        <v>0</v>
      </c>
      <c r="DH11" s="3">
        <v>10</v>
      </c>
      <c r="DI11" s="3">
        <v>16</v>
      </c>
      <c r="DJ11" s="3">
        <v>8</v>
      </c>
      <c r="DK11" s="3">
        <f t="shared" si="16"/>
        <v>15.2</v>
      </c>
      <c r="DL11" s="3">
        <v>1</v>
      </c>
      <c r="DM11" s="3">
        <f t="shared" si="17"/>
        <v>1.0000000000000009</v>
      </c>
    </row>
    <row r="12" spans="1:117" x14ac:dyDescent="0.25">
      <c r="B12" s="3">
        <v>0</v>
      </c>
      <c r="C12" s="3">
        <v>5</v>
      </c>
      <c r="D12" s="3">
        <v>0</v>
      </c>
      <c r="E12" s="3">
        <v>0.8</v>
      </c>
      <c r="F12" s="3">
        <f>E12/10*10</f>
        <v>0.8</v>
      </c>
      <c r="G12" s="3">
        <v>5</v>
      </c>
      <c r="H12" s="3">
        <f t="shared" si="0"/>
        <v>5</v>
      </c>
      <c r="K12" s="3">
        <v>0</v>
      </c>
      <c r="L12" s="3">
        <v>5</v>
      </c>
      <c r="M12" s="3">
        <v>0</v>
      </c>
      <c r="N12" s="3">
        <v>0.4</v>
      </c>
      <c r="O12" s="3">
        <f>N12/10*10</f>
        <v>0.4</v>
      </c>
      <c r="P12" s="3">
        <v>5</v>
      </c>
      <c r="Q12" s="3">
        <f t="shared" si="1"/>
        <v>5</v>
      </c>
      <c r="T12" s="3">
        <v>0</v>
      </c>
      <c r="U12" s="3">
        <v>5</v>
      </c>
      <c r="V12" s="3">
        <v>0</v>
      </c>
      <c r="W12" s="3">
        <v>1.1000000000000001</v>
      </c>
      <c r="X12" s="3">
        <f>W12/10*10</f>
        <v>1.1000000000000001</v>
      </c>
      <c r="Y12" s="3">
        <v>5</v>
      </c>
      <c r="Z12" s="3">
        <f t="shared" si="2"/>
        <v>5</v>
      </c>
      <c r="AC12" s="3">
        <v>0</v>
      </c>
      <c r="AD12" s="3">
        <v>5</v>
      </c>
      <c r="AE12" s="3">
        <v>0</v>
      </c>
      <c r="AF12" s="3">
        <v>0.2</v>
      </c>
      <c r="AG12" s="3">
        <f>AF12/10*10</f>
        <v>0.2</v>
      </c>
      <c r="AH12" s="3">
        <v>5</v>
      </c>
      <c r="AI12" s="3">
        <f t="shared" si="3"/>
        <v>5</v>
      </c>
      <c r="AL12" s="3">
        <v>0</v>
      </c>
      <c r="AM12" s="3">
        <v>5</v>
      </c>
      <c r="AN12" s="3">
        <v>0</v>
      </c>
      <c r="AO12" s="3">
        <v>2.5</v>
      </c>
      <c r="AP12" s="3">
        <f>AO12/10*10</f>
        <v>2.5</v>
      </c>
      <c r="AQ12" s="3">
        <v>5</v>
      </c>
      <c r="AR12" s="3">
        <f t="shared" si="4"/>
        <v>5</v>
      </c>
      <c r="AU12" s="3">
        <v>0</v>
      </c>
      <c r="AV12" s="3">
        <v>5</v>
      </c>
      <c r="AW12" s="3">
        <v>0</v>
      </c>
      <c r="AX12" s="3">
        <v>0.8</v>
      </c>
      <c r="AY12" s="3">
        <f>AX12/10*10</f>
        <v>0.8</v>
      </c>
      <c r="AZ12" s="3">
        <v>5</v>
      </c>
      <c r="BA12" s="3">
        <f t="shared" si="5"/>
        <v>5</v>
      </c>
      <c r="BD12" s="3">
        <v>0</v>
      </c>
      <c r="BE12" s="3">
        <v>10</v>
      </c>
      <c r="BF12" s="3">
        <v>0</v>
      </c>
      <c r="BG12" s="3">
        <v>1.5</v>
      </c>
      <c r="BH12" s="3">
        <f>BG12/10*10</f>
        <v>1.5</v>
      </c>
      <c r="BI12" s="3">
        <v>10</v>
      </c>
      <c r="BJ12" s="3">
        <f t="shared" si="6"/>
        <v>10</v>
      </c>
      <c r="BM12" s="3">
        <v>0</v>
      </c>
      <c r="BN12" s="3">
        <v>10</v>
      </c>
      <c r="BO12" s="3">
        <v>0</v>
      </c>
      <c r="BP12" s="3">
        <v>1.3</v>
      </c>
      <c r="BQ12" s="3">
        <f>BP12/10*10</f>
        <v>1.3</v>
      </c>
      <c r="BR12" s="3">
        <v>10</v>
      </c>
      <c r="BS12" s="3">
        <f t="shared" si="7"/>
        <v>10</v>
      </c>
      <c r="BW12" s="3">
        <v>0</v>
      </c>
      <c r="BX12" s="3">
        <v>10</v>
      </c>
      <c r="BY12" s="3">
        <v>1.2</v>
      </c>
      <c r="BZ12" s="3">
        <v>2.5</v>
      </c>
      <c r="CA12" s="3">
        <f t="shared" si="8"/>
        <v>2.5</v>
      </c>
      <c r="CB12" s="3">
        <v>10</v>
      </c>
      <c r="CC12" s="3">
        <f t="shared" si="9"/>
        <v>10</v>
      </c>
      <c r="CF12" s="3">
        <v>0</v>
      </c>
      <c r="CG12" s="3">
        <v>10</v>
      </c>
      <c r="CH12" s="3">
        <v>4.3</v>
      </c>
      <c r="CI12" s="3">
        <v>1.8</v>
      </c>
      <c r="CJ12" s="3">
        <f t="shared" si="10"/>
        <v>4.3</v>
      </c>
      <c r="CK12" s="3">
        <v>0</v>
      </c>
      <c r="CL12" s="3">
        <f t="shared" si="11"/>
        <v>0</v>
      </c>
      <c r="CO12" s="3">
        <v>0</v>
      </c>
      <c r="CP12" s="3">
        <v>10</v>
      </c>
      <c r="CQ12" s="3">
        <v>2</v>
      </c>
      <c r="CR12" s="3">
        <v>1.1000000000000001</v>
      </c>
      <c r="CS12" s="3">
        <f t="shared" si="12"/>
        <v>2</v>
      </c>
      <c r="CT12" s="3">
        <v>0</v>
      </c>
      <c r="CU12" s="3">
        <f t="shared" si="13"/>
        <v>0</v>
      </c>
      <c r="CX12" s="3">
        <v>0</v>
      </c>
      <c r="CY12" s="3">
        <v>10</v>
      </c>
      <c r="CZ12" s="3">
        <v>26</v>
      </c>
      <c r="DA12" s="3">
        <v>6.5</v>
      </c>
      <c r="DB12" s="3">
        <f t="shared" si="14"/>
        <v>26</v>
      </c>
      <c r="DC12" s="3">
        <v>0</v>
      </c>
      <c r="DD12" s="3">
        <f t="shared" si="15"/>
        <v>0</v>
      </c>
      <c r="DG12" s="3">
        <v>0</v>
      </c>
      <c r="DH12" s="3">
        <v>10</v>
      </c>
      <c r="DI12" s="3">
        <v>16</v>
      </c>
      <c r="DJ12" s="3">
        <v>8</v>
      </c>
      <c r="DK12" s="3">
        <f t="shared" si="16"/>
        <v>16</v>
      </c>
      <c r="DL12" s="3">
        <v>0</v>
      </c>
      <c r="DM12" s="3">
        <f t="shared" si="17"/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FC7D-5E6F-8140-AC5F-3A389111AF20}">
  <dimension ref="A1:CC12"/>
  <sheetViews>
    <sheetView topLeftCell="AG1" zoomScale="90" zoomScaleNormal="90" workbookViewId="0">
      <selection activeCell="AR2" sqref="AR2:AR12"/>
    </sheetView>
  </sheetViews>
  <sheetFormatPr baseColWidth="10" defaultRowHeight="21" x14ac:dyDescent="0.25"/>
  <cols>
    <col min="1" max="1" width="12.33203125" style="3" customWidth="1"/>
    <col min="2" max="3" width="10.83203125" style="3"/>
    <col min="4" max="4" width="13" style="3" customWidth="1"/>
    <col min="5" max="5" width="13.33203125" style="3" customWidth="1"/>
    <col min="6" max="12" width="10.83203125" style="3"/>
    <col min="13" max="13" width="12.83203125" style="3" customWidth="1"/>
    <col min="14" max="14" width="13.1640625" style="3" customWidth="1"/>
    <col min="15" max="21" width="10.83203125" style="3"/>
    <col min="22" max="22" width="13.83203125" style="3" customWidth="1"/>
    <col min="23" max="23" width="14.5" style="3" customWidth="1"/>
    <col min="24" max="30" width="10.83203125" style="3"/>
    <col min="31" max="31" width="13" style="3" customWidth="1"/>
    <col min="32" max="32" width="13.5" style="3" customWidth="1"/>
    <col min="33" max="39" width="10.83203125" style="3"/>
    <col min="40" max="40" width="14.5" style="3" customWidth="1"/>
    <col min="41" max="41" width="15" style="3" customWidth="1"/>
    <col min="42" max="48" width="10.83203125" style="3"/>
    <col min="49" max="49" width="14" style="3" customWidth="1"/>
    <col min="50" max="50" width="14.6640625" style="3" customWidth="1"/>
    <col min="51" max="57" width="10.83203125" style="3"/>
    <col min="58" max="58" width="12.6640625" style="3" customWidth="1"/>
    <col min="59" max="59" width="13" style="3" customWidth="1"/>
    <col min="60" max="73" width="10.83203125" style="3"/>
    <col min="74" max="74" width="13.6640625" style="3" customWidth="1"/>
    <col min="75" max="76" width="10.83203125" style="3"/>
    <col min="77" max="77" width="13.5" style="3" customWidth="1"/>
    <col min="78" max="78" width="15.5" style="3" customWidth="1"/>
    <col min="79" max="79" width="14.33203125" style="3" customWidth="1"/>
    <col min="80" max="80" width="17.83203125" style="3" customWidth="1"/>
    <col min="81" max="16384" width="10.83203125" style="3"/>
  </cols>
  <sheetData>
    <row r="1" spans="1:81" s="1" customFormat="1" ht="66" x14ac:dyDescent="0.25">
      <c r="A1" s="7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6</v>
      </c>
      <c r="G1" s="1" t="s">
        <v>7</v>
      </c>
      <c r="H1" s="1" t="s">
        <v>8</v>
      </c>
      <c r="J1" s="7" t="s">
        <v>0</v>
      </c>
      <c r="K1" s="1" t="s">
        <v>1</v>
      </c>
      <c r="L1" s="1" t="s">
        <v>2</v>
      </c>
      <c r="M1" s="1" t="s">
        <v>15</v>
      </c>
      <c r="N1" s="1" t="s">
        <v>3</v>
      </c>
      <c r="O1" s="1" t="s">
        <v>6</v>
      </c>
      <c r="P1" s="1" t="s">
        <v>7</v>
      </c>
      <c r="Q1" s="1" t="s">
        <v>8</v>
      </c>
      <c r="S1" s="7" t="s">
        <v>0</v>
      </c>
      <c r="T1" s="1" t="s">
        <v>1</v>
      </c>
      <c r="U1" s="1" t="s">
        <v>2</v>
      </c>
      <c r="V1" s="1" t="s">
        <v>15</v>
      </c>
      <c r="W1" s="1" t="s">
        <v>3</v>
      </c>
      <c r="X1" s="1" t="s">
        <v>6</v>
      </c>
      <c r="Y1" s="1" t="s">
        <v>7</v>
      </c>
      <c r="Z1" s="1" t="s">
        <v>8</v>
      </c>
      <c r="AB1" s="7" t="s">
        <v>0</v>
      </c>
      <c r="AC1" s="1" t="s">
        <v>1</v>
      </c>
      <c r="AD1" s="1" t="s">
        <v>2</v>
      </c>
      <c r="AE1" s="1" t="s">
        <v>15</v>
      </c>
      <c r="AF1" s="1" t="s">
        <v>3</v>
      </c>
      <c r="AG1" s="1" t="s">
        <v>6</v>
      </c>
      <c r="AH1" s="1" t="s">
        <v>7</v>
      </c>
      <c r="AI1" s="1" t="s">
        <v>8</v>
      </c>
      <c r="AK1" s="7" t="s">
        <v>0</v>
      </c>
      <c r="AL1" s="1" t="s">
        <v>1</v>
      </c>
      <c r="AM1" s="1" t="s">
        <v>2</v>
      </c>
      <c r="AN1" s="1" t="s">
        <v>15</v>
      </c>
      <c r="AO1" s="1" t="s">
        <v>3</v>
      </c>
      <c r="AP1" s="1" t="s">
        <v>6</v>
      </c>
      <c r="AQ1" s="1" t="s">
        <v>7</v>
      </c>
      <c r="AR1" s="1" t="s">
        <v>8</v>
      </c>
      <c r="AT1" s="7" t="s">
        <v>0</v>
      </c>
      <c r="AU1" s="1" t="s">
        <v>1</v>
      </c>
      <c r="AV1" s="1" t="s">
        <v>2</v>
      </c>
      <c r="AW1" s="1" t="s">
        <v>15</v>
      </c>
      <c r="AX1" s="1" t="s">
        <v>3</v>
      </c>
      <c r="AY1" s="1" t="s">
        <v>6</v>
      </c>
      <c r="AZ1" s="1" t="s">
        <v>7</v>
      </c>
      <c r="BA1" s="1" t="s">
        <v>8</v>
      </c>
      <c r="BC1" s="7" t="s">
        <v>0</v>
      </c>
      <c r="BD1" s="1" t="s">
        <v>1</v>
      </c>
      <c r="BE1" s="1" t="s">
        <v>2</v>
      </c>
      <c r="BF1" s="1" t="s">
        <v>15</v>
      </c>
      <c r="BG1" s="1" t="s">
        <v>3</v>
      </c>
      <c r="BH1" s="1" t="s">
        <v>6</v>
      </c>
      <c r="BI1" s="1" t="s">
        <v>7</v>
      </c>
      <c r="BJ1" s="1" t="s">
        <v>8</v>
      </c>
      <c r="BM1" s="7" t="s">
        <v>0</v>
      </c>
      <c r="BN1" s="1" t="s">
        <v>1</v>
      </c>
      <c r="BO1" s="1" t="s">
        <v>2</v>
      </c>
      <c r="BP1" s="1" t="s">
        <v>15</v>
      </c>
      <c r="BQ1" s="1" t="s">
        <v>3</v>
      </c>
      <c r="BR1" s="1" t="s">
        <v>6</v>
      </c>
      <c r="BS1" s="1" t="s">
        <v>7</v>
      </c>
      <c r="BT1" s="1" t="s">
        <v>8</v>
      </c>
      <c r="BV1" s="7" t="s">
        <v>0</v>
      </c>
      <c r="BW1" s="1" t="s">
        <v>1</v>
      </c>
      <c r="BX1" s="1" t="s">
        <v>2</v>
      </c>
      <c r="BY1" s="1" t="s">
        <v>15</v>
      </c>
      <c r="BZ1" s="1" t="s">
        <v>3</v>
      </c>
      <c r="CA1" s="1" t="s">
        <v>6</v>
      </c>
      <c r="CB1" s="1" t="s">
        <v>7</v>
      </c>
      <c r="CC1" s="1" t="s">
        <v>8</v>
      </c>
    </row>
    <row r="2" spans="1:81" ht="88" x14ac:dyDescent="0.25">
      <c r="A2" s="5" t="s">
        <v>4</v>
      </c>
      <c r="B2" s="3">
        <v>0</v>
      </c>
      <c r="C2" s="3">
        <v>10</v>
      </c>
      <c r="D2" s="3">
        <v>0</v>
      </c>
      <c r="E2" s="3">
        <v>5</v>
      </c>
      <c r="F2" s="3">
        <f>D2+(E2-D2)/10*0</f>
        <v>0</v>
      </c>
      <c r="G2" s="3">
        <v>0</v>
      </c>
      <c r="H2" s="3">
        <f>IF(F2&gt;E2, C2, IF(F2&lt;D2, B2, B2+(F2-D2)*C2/(E2-D2)))</f>
        <v>0</v>
      </c>
      <c r="J2" s="5" t="s">
        <v>31</v>
      </c>
      <c r="K2" s="3">
        <v>0</v>
      </c>
      <c r="L2" s="3">
        <v>10</v>
      </c>
      <c r="M2" s="3">
        <v>0</v>
      </c>
      <c r="N2" s="3">
        <v>4</v>
      </c>
      <c r="O2" s="3">
        <f>M2+(N2-M2)/10*0</f>
        <v>0</v>
      </c>
      <c r="P2" s="3">
        <v>0</v>
      </c>
      <c r="Q2" s="3">
        <f>IF(O2&gt;N2, L2, IF(O2&lt;M2, K2, K2+(O2-M2)*L2/(N2-M2)))</f>
        <v>0</v>
      </c>
      <c r="S2" s="7" t="s">
        <v>42</v>
      </c>
      <c r="T2" s="3">
        <v>0</v>
      </c>
      <c r="U2" s="3">
        <v>10</v>
      </c>
      <c r="V2" s="3">
        <v>0</v>
      </c>
      <c r="W2" s="3">
        <v>4</v>
      </c>
      <c r="X2" s="3">
        <f>V2+(W2-V2)/10*0</f>
        <v>0</v>
      </c>
      <c r="Y2" s="3">
        <v>0</v>
      </c>
      <c r="Z2" s="3">
        <f>IF(X2&gt;W2, U2, IF(X2&lt;V2, T2, T2+(X2-V2)*U2/(W2-V2)))</f>
        <v>0</v>
      </c>
      <c r="AB2" s="5" t="s">
        <v>43</v>
      </c>
      <c r="AC2" s="3">
        <v>0</v>
      </c>
      <c r="AD2" s="3">
        <v>10</v>
      </c>
      <c r="AE2" s="3">
        <v>0</v>
      </c>
      <c r="AF2" s="3">
        <v>25</v>
      </c>
      <c r="AG2" s="3">
        <f>AE2+(AF2-AE2)/10*0</f>
        <v>0</v>
      </c>
      <c r="AH2" s="3">
        <v>0</v>
      </c>
      <c r="AI2" s="3">
        <f>IF(AG2&gt;AF2, AD2, IF(AG2&lt;AE2, AC2, AC2+(AG2-AE2)*AD2/(AF2-AE2)))</f>
        <v>0</v>
      </c>
      <c r="AK2" s="5" t="s">
        <v>44</v>
      </c>
      <c r="AL2" s="3">
        <v>0</v>
      </c>
      <c r="AM2" s="3">
        <v>10</v>
      </c>
      <c r="AN2" s="3">
        <v>4</v>
      </c>
      <c r="AO2" s="3">
        <v>0.5</v>
      </c>
      <c r="AP2" s="3">
        <f>(AN2-AO2)/10*0 + AO2</f>
        <v>0.5</v>
      </c>
      <c r="AQ2" s="3">
        <v>10</v>
      </c>
      <c r="AR2" s="3">
        <f>IF(AP2&gt;AN2, AL2, IF(AP2&lt;AO2, AM2, AL2+(AP2-AN2)*AM2/(AO2-AN2)))</f>
        <v>10</v>
      </c>
      <c r="AT2" s="5" t="s">
        <v>45</v>
      </c>
      <c r="AU2" s="3">
        <v>0</v>
      </c>
      <c r="AV2" s="3">
        <v>10</v>
      </c>
      <c r="AW2" s="3">
        <v>0.1</v>
      </c>
      <c r="AX2" s="3">
        <v>1</v>
      </c>
      <c r="AY2" s="3">
        <f>AW2+(AX2-AW2)/10*0</f>
        <v>0.1</v>
      </c>
      <c r="AZ2" s="3">
        <v>0</v>
      </c>
      <c r="BA2" s="3">
        <f>IF(AY2&gt;AX2, AV2, IF(AY2&lt;AW2, AU2, AU2+(AY2-AW2)*AV2/(AX2-AW2)))</f>
        <v>0</v>
      </c>
      <c r="BC2" s="5" t="s">
        <v>46</v>
      </c>
      <c r="BD2" s="3">
        <v>0</v>
      </c>
      <c r="BE2" s="3">
        <v>10</v>
      </c>
      <c r="BF2" s="3">
        <v>0</v>
      </c>
      <c r="BG2" s="3">
        <v>1200</v>
      </c>
      <c r="BH2" s="3">
        <f>BF2+(BG2-BF2)/10*0</f>
        <v>0</v>
      </c>
      <c r="BI2" s="3">
        <v>0</v>
      </c>
      <c r="BJ2" s="3">
        <f>IF(BH2&gt;BG2, BE2, IF(BH2&lt;BF2, BD2, BD2+(BH2-BF2)*BE2/(BG2-BF2)))</f>
        <v>0</v>
      </c>
      <c r="BM2" s="5" t="s">
        <v>47</v>
      </c>
      <c r="BN2" s="3">
        <v>0</v>
      </c>
      <c r="BO2" s="3">
        <v>10</v>
      </c>
      <c r="BP2" s="3">
        <v>0</v>
      </c>
      <c r="BQ2" s="3">
        <v>600</v>
      </c>
      <c r="BR2" s="3">
        <f>BP2+(BQ2-BP2)/10*0</f>
        <v>0</v>
      </c>
      <c r="BS2" s="3">
        <v>0</v>
      </c>
      <c r="BT2" s="3">
        <f>IF(BR2&gt;BQ2, BO2, IF(BR2&lt;BP2, BN2, BN2+(BR2-BP2)*BO2/(BQ2-BP2)))</f>
        <v>0</v>
      </c>
      <c r="BV2" s="5" t="s">
        <v>48</v>
      </c>
      <c r="BW2" s="3">
        <v>0</v>
      </c>
      <c r="BX2" s="3">
        <v>10</v>
      </c>
      <c r="BY2" s="3">
        <v>0</v>
      </c>
      <c r="BZ2" s="3">
        <v>27</v>
      </c>
      <c r="CA2" s="3">
        <f>BY2+(BZ2-BY2)/10*0</f>
        <v>0</v>
      </c>
      <c r="CB2" s="3">
        <v>0</v>
      </c>
      <c r="CC2" s="3">
        <f>IF(CA2&gt;BZ2, BX2, IF(CA2&lt;BY2, BW2, BW2+(CA2-BY2)*BX2/(BZ2-BY2)))</f>
        <v>0</v>
      </c>
    </row>
    <row r="3" spans="1:81" x14ac:dyDescent="0.25">
      <c r="B3" s="3">
        <v>0</v>
      </c>
      <c r="C3" s="3">
        <v>10</v>
      </c>
      <c r="D3" s="3">
        <v>0</v>
      </c>
      <c r="E3" s="3">
        <v>5</v>
      </c>
      <c r="F3" s="3">
        <f>D3+(E3-D3)/10*1</f>
        <v>0.5</v>
      </c>
      <c r="G3" s="3">
        <v>1</v>
      </c>
      <c r="H3" s="3">
        <f t="shared" ref="H3:H12" si="0">IF(F3&gt;E3, C3, IF(F3&lt;D3, B3, B3+(F3-D3)*C3/(E3-D3)))</f>
        <v>1</v>
      </c>
      <c r="K3" s="3">
        <v>0</v>
      </c>
      <c r="L3" s="3">
        <v>10</v>
      </c>
      <c r="M3" s="3">
        <v>0</v>
      </c>
      <c r="N3" s="3">
        <v>4</v>
      </c>
      <c r="O3" s="3">
        <f>M3+(N3-M3)/10*1</f>
        <v>0.4</v>
      </c>
      <c r="P3" s="3">
        <v>1</v>
      </c>
      <c r="Q3" s="3">
        <f t="shared" ref="Q3:Q12" si="1">IF(O3&gt;N3, L3, IF(O3&lt;M3, K3, K3+(O3-M3)*L3/(N3-M3)))</f>
        <v>1</v>
      </c>
      <c r="T3" s="3">
        <v>0</v>
      </c>
      <c r="U3" s="3">
        <v>10</v>
      </c>
      <c r="V3" s="3">
        <v>0</v>
      </c>
      <c r="W3" s="3">
        <v>4</v>
      </c>
      <c r="X3" s="3">
        <f>V3+(W3-V3)/10*1</f>
        <v>0.4</v>
      </c>
      <c r="Y3" s="3">
        <v>1</v>
      </c>
      <c r="Z3" s="3">
        <f t="shared" ref="Z3:Z12" si="2">IF(X3&gt;W3, U3, IF(X3&lt;V3, T3, T3+(X3-V3)*U3/(W3-V3)))</f>
        <v>1</v>
      </c>
      <c r="AC3" s="3">
        <v>0</v>
      </c>
      <c r="AD3" s="3">
        <v>10</v>
      </c>
      <c r="AE3" s="3">
        <v>0</v>
      </c>
      <c r="AF3" s="3">
        <v>25</v>
      </c>
      <c r="AG3" s="3">
        <f>AE3+(AF3-AE3)/10*1</f>
        <v>2.5</v>
      </c>
      <c r="AH3" s="3">
        <v>1</v>
      </c>
      <c r="AI3" s="3">
        <f t="shared" ref="AI3:AI12" si="3">IF(AG3&gt;AF3, AD3, IF(AG3&lt;AE3, AC3, AC3+(AG3-AE3)*AD3/(AF3-AE3)))</f>
        <v>1</v>
      </c>
      <c r="AL3" s="3">
        <v>0</v>
      </c>
      <c r="AM3" s="3">
        <v>10</v>
      </c>
      <c r="AN3" s="3">
        <v>4</v>
      </c>
      <c r="AO3" s="3">
        <v>0.5</v>
      </c>
      <c r="AP3" s="3">
        <f>(AN3-AO3)/10*1 + AO3</f>
        <v>0.85</v>
      </c>
      <c r="AQ3" s="3">
        <v>9</v>
      </c>
      <c r="AR3" s="3">
        <f t="shared" ref="AR3:AR12" si="4">IF(AP3&gt;AN3, AL3, IF(AP3&lt;AO3, AM3, AL3+(AP3-AN3)*AM3/(AO3-AN3)))</f>
        <v>9</v>
      </c>
      <c r="AU3" s="3">
        <v>0</v>
      </c>
      <c r="AV3" s="3">
        <v>10</v>
      </c>
      <c r="AW3" s="3">
        <v>0.1</v>
      </c>
      <c r="AX3" s="3">
        <v>1</v>
      </c>
      <c r="AY3" s="3">
        <f>AW3+(AX3-AW3)/10*1</f>
        <v>0.19</v>
      </c>
      <c r="AZ3" s="3">
        <v>1</v>
      </c>
      <c r="BA3" s="3">
        <f t="shared" ref="BA3:BA12" si="5">IF(AY3&gt;AX3, AV3, IF(AY3&lt;AW3, AU3, AU3+(AY3-AW3)*AV3/(AX3-AW3)))</f>
        <v>0.99999999999999989</v>
      </c>
      <c r="BD3" s="3">
        <v>0</v>
      </c>
      <c r="BE3" s="3">
        <v>10</v>
      </c>
      <c r="BF3" s="3">
        <v>0</v>
      </c>
      <c r="BG3" s="3">
        <v>1200</v>
      </c>
      <c r="BH3" s="3">
        <f>BF3+(BG3-BF3)/10*1</f>
        <v>120</v>
      </c>
      <c r="BI3" s="3">
        <v>1</v>
      </c>
      <c r="BJ3" s="3">
        <f t="shared" ref="BJ3:BJ12" si="6">IF(BH3&gt;BG3, BE3, IF(BH3&lt;BF3, BD3, BD3+(BH3-BF3)*BE3/(BG3-BF3)))</f>
        <v>1</v>
      </c>
      <c r="BN3" s="3">
        <v>0</v>
      </c>
      <c r="BO3" s="3">
        <v>10</v>
      </c>
      <c r="BP3" s="3">
        <v>0</v>
      </c>
      <c r="BQ3" s="3">
        <v>600</v>
      </c>
      <c r="BR3" s="3">
        <f>BP3+(BQ3-BP3)/10*1</f>
        <v>60</v>
      </c>
      <c r="BS3" s="3">
        <v>1</v>
      </c>
      <c r="BT3" s="3">
        <f t="shared" ref="BT3:BT12" si="7">IF(BR3&gt;BQ3, BO3, IF(BR3&lt;BP3, BN3, BN3+(BR3-BP3)*BO3/(BQ3-BP3)))</f>
        <v>1</v>
      </c>
      <c r="BW3" s="3">
        <v>0</v>
      </c>
      <c r="BX3" s="3">
        <v>10</v>
      </c>
      <c r="BY3" s="3">
        <v>0</v>
      </c>
      <c r="BZ3" s="3">
        <v>27</v>
      </c>
      <c r="CA3" s="3">
        <f>BY3+(BZ3-BY3)/10*1</f>
        <v>2.7</v>
      </c>
      <c r="CB3" s="3">
        <v>1</v>
      </c>
      <c r="CC3" s="3">
        <f t="shared" ref="CC3:CC12" si="8">IF(CA3&gt;BZ3, BX3, IF(CA3&lt;BY3, BW3, BW3+(CA3-BY3)*BX3/(BZ3-BY3)))</f>
        <v>1</v>
      </c>
    </row>
    <row r="4" spans="1:81" x14ac:dyDescent="0.25">
      <c r="B4" s="3">
        <v>0</v>
      </c>
      <c r="C4" s="3">
        <v>10</v>
      </c>
      <c r="D4" s="3">
        <v>0</v>
      </c>
      <c r="E4" s="3">
        <v>5</v>
      </c>
      <c r="F4" s="3">
        <f>D4+(E4-D4)/10*2</f>
        <v>1</v>
      </c>
      <c r="G4" s="3">
        <v>2</v>
      </c>
      <c r="H4" s="3">
        <f t="shared" si="0"/>
        <v>2</v>
      </c>
      <c r="K4" s="3">
        <v>0</v>
      </c>
      <c r="L4" s="3">
        <v>10</v>
      </c>
      <c r="M4" s="3">
        <v>0</v>
      </c>
      <c r="N4" s="3">
        <v>4</v>
      </c>
      <c r="O4" s="3">
        <f>M4+(N4-M4)/10*2</f>
        <v>0.8</v>
      </c>
      <c r="P4" s="3">
        <v>2</v>
      </c>
      <c r="Q4" s="3">
        <f t="shared" si="1"/>
        <v>2</v>
      </c>
      <c r="T4" s="3">
        <v>0</v>
      </c>
      <c r="U4" s="3">
        <v>10</v>
      </c>
      <c r="V4" s="3">
        <v>0</v>
      </c>
      <c r="W4" s="3">
        <v>4</v>
      </c>
      <c r="X4" s="3">
        <f>V4+(W4-V4)/10*2</f>
        <v>0.8</v>
      </c>
      <c r="Y4" s="3">
        <v>2</v>
      </c>
      <c r="Z4" s="3">
        <f t="shared" si="2"/>
        <v>2</v>
      </c>
      <c r="AC4" s="3">
        <v>0</v>
      </c>
      <c r="AD4" s="3">
        <v>10</v>
      </c>
      <c r="AE4" s="3">
        <v>0</v>
      </c>
      <c r="AF4" s="3">
        <v>25</v>
      </c>
      <c r="AG4" s="3">
        <f>AE4+(AF4-AE4)/10*2</f>
        <v>5</v>
      </c>
      <c r="AH4" s="3">
        <v>2</v>
      </c>
      <c r="AI4" s="3">
        <f t="shared" si="3"/>
        <v>2</v>
      </c>
      <c r="AL4" s="3">
        <v>0</v>
      </c>
      <c r="AM4" s="3">
        <v>10</v>
      </c>
      <c r="AN4" s="3">
        <v>4</v>
      </c>
      <c r="AO4" s="3">
        <v>0.5</v>
      </c>
      <c r="AP4" s="3">
        <f>(AN4-AO4)/10*2 + AO4</f>
        <v>1.2</v>
      </c>
      <c r="AQ4" s="3">
        <v>8</v>
      </c>
      <c r="AR4" s="3">
        <f t="shared" si="4"/>
        <v>8</v>
      </c>
      <c r="AU4" s="3">
        <v>0</v>
      </c>
      <c r="AV4" s="3">
        <v>10</v>
      </c>
      <c r="AW4" s="3">
        <v>0.1</v>
      </c>
      <c r="AX4" s="3">
        <v>1</v>
      </c>
      <c r="AY4" s="3">
        <f>AW4+(AX4-AW4)/10*2</f>
        <v>0.28000000000000003</v>
      </c>
      <c r="AZ4" s="3">
        <v>2</v>
      </c>
      <c r="BA4" s="3">
        <f t="shared" si="5"/>
        <v>2.0000000000000004</v>
      </c>
      <c r="BD4" s="3">
        <v>0</v>
      </c>
      <c r="BE4" s="3">
        <v>10</v>
      </c>
      <c r="BF4" s="3">
        <v>0</v>
      </c>
      <c r="BG4" s="3">
        <v>1200</v>
      </c>
      <c r="BH4" s="3">
        <f>BF4+(BG4-BF4)/10*2</f>
        <v>240</v>
      </c>
      <c r="BI4" s="3">
        <v>2</v>
      </c>
      <c r="BJ4" s="3">
        <f t="shared" si="6"/>
        <v>2</v>
      </c>
      <c r="BN4" s="3">
        <v>0</v>
      </c>
      <c r="BO4" s="3">
        <v>10</v>
      </c>
      <c r="BP4" s="3">
        <v>0</v>
      </c>
      <c r="BQ4" s="3">
        <v>600</v>
      </c>
      <c r="BR4" s="3">
        <f>BP4+(BQ4-BP4)/10*2</f>
        <v>120</v>
      </c>
      <c r="BS4" s="3">
        <v>2</v>
      </c>
      <c r="BT4" s="3">
        <f t="shared" si="7"/>
        <v>2</v>
      </c>
      <c r="BW4" s="3">
        <v>0</v>
      </c>
      <c r="BX4" s="3">
        <v>10</v>
      </c>
      <c r="BY4" s="3">
        <v>0</v>
      </c>
      <c r="BZ4" s="3">
        <v>27</v>
      </c>
      <c r="CA4" s="3">
        <f>BY4+(BZ4-BY4)/10*2</f>
        <v>5.4</v>
      </c>
      <c r="CB4" s="3">
        <v>2</v>
      </c>
      <c r="CC4" s="3">
        <f t="shared" si="8"/>
        <v>2</v>
      </c>
    </row>
    <row r="5" spans="1:81" x14ac:dyDescent="0.25">
      <c r="B5" s="3">
        <v>0</v>
      </c>
      <c r="C5" s="3">
        <v>10</v>
      </c>
      <c r="D5" s="3">
        <v>0</v>
      </c>
      <c r="E5" s="3">
        <v>5</v>
      </c>
      <c r="F5" s="3">
        <f>D5+(E5-D5)/10*3</f>
        <v>1.5</v>
      </c>
      <c r="G5" s="3">
        <v>3</v>
      </c>
      <c r="H5" s="3">
        <f t="shared" si="0"/>
        <v>3</v>
      </c>
      <c r="K5" s="3">
        <v>0</v>
      </c>
      <c r="L5" s="3">
        <v>10</v>
      </c>
      <c r="M5" s="3">
        <v>0</v>
      </c>
      <c r="N5" s="3">
        <v>4</v>
      </c>
      <c r="O5" s="3">
        <f>M5+(N5-M5)/10*3</f>
        <v>1.2000000000000002</v>
      </c>
      <c r="P5" s="3">
        <v>3</v>
      </c>
      <c r="Q5" s="3">
        <f t="shared" si="1"/>
        <v>3.0000000000000004</v>
      </c>
      <c r="T5" s="3">
        <v>0</v>
      </c>
      <c r="U5" s="3">
        <v>10</v>
      </c>
      <c r="V5" s="3">
        <v>0</v>
      </c>
      <c r="W5" s="3">
        <v>4</v>
      </c>
      <c r="X5" s="3">
        <f>V5+(W5-V5)/10*3</f>
        <v>1.2000000000000002</v>
      </c>
      <c r="Y5" s="3">
        <v>3</v>
      </c>
      <c r="Z5" s="3">
        <f t="shared" si="2"/>
        <v>3.0000000000000004</v>
      </c>
      <c r="AC5" s="3">
        <v>0</v>
      </c>
      <c r="AD5" s="3">
        <v>10</v>
      </c>
      <c r="AE5" s="3">
        <v>0</v>
      </c>
      <c r="AF5" s="3">
        <v>25</v>
      </c>
      <c r="AG5" s="3">
        <f>AE5+(AF5-AE5)/10*3</f>
        <v>7.5</v>
      </c>
      <c r="AH5" s="3">
        <v>3</v>
      </c>
      <c r="AI5" s="3">
        <f t="shared" si="3"/>
        <v>3</v>
      </c>
      <c r="AL5" s="3">
        <v>0</v>
      </c>
      <c r="AM5" s="3">
        <v>10</v>
      </c>
      <c r="AN5" s="3">
        <v>4</v>
      </c>
      <c r="AO5" s="3">
        <v>0.5</v>
      </c>
      <c r="AP5" s="3">
        <f>(AN5-AO5)/10*3 + AO5</f>
        <v>1.5499999999999998</v>
      </c>
      <c r="AQ5" s="3">
        <v>7</v>
      </c>
      <c r="AR5" s="3">
        <f t="shared" si="4"/>
        <v>7</v>
      </c>
      <c r="AU5" s="3">
        <v>0</v>
      </c>
      <c r="AV5" s="3">
        <v>10</v>
      </c>
      <c r="AW5" s="3">
        <v>0.1</v>
      </c>
      <c r="AX5" s="3">
        <v>1</v>
      </c>
      <c r="AY5" s="3">
        <f>AW5+(AX5-AW5)/10*3</f>
        <v>0.37</v>
      </c>
      <c r="AZ5" s="3">
        <v>3</v>
      </c>
      <c r="BA5" s="3">
        <f t="shared" si="5"/>
        <v>3</v>
      </c>
      <c r="BD5" s="3">
        <v>0</v>
      </c>
      <c r="BE5" s="3">
        <v>10</v>
      </c>
      <c r="BF5" s="3">
        <v>0</v>
      </c>
      <c r="BG5" s="3">
        <v>1200</v>
      </c>
      <c r="BH5" s="3">
        <f>BF5+(BG5-BF5)/10*3</f>
        <v>360</v>
      </c>
      <c r="BI5" s="3">
        <v>3</v>
      </c>
      <c r="BJ5" s="3">
        <f t="shared" si="6"/>
        <v>3</v>
      </c>
      <c r="BN5" s="3">
        <v>0</v>
      </c>
      <c r="BO5" s="3">
        <v>10</v>
      </c>
      <c r="BP5" s="3">
        <v>0</v>
      </c>
      <c r="BQ5" s="3">
        <v>600</v>
      </c>
      <c r="BR5" s="3">
        <f>BP5+(BQ5-BP5)/10*3</f>
        <v>180</v>
      </c>
      <c r="BS5" s="3">
        <v>3</v>
      </c>
      <c r="BT5" s="3">
        <f t="shared" si="7"/>
        <v>3</v>
      </c>
      <c r="BW5" s="3">
        <v>0</v>
      </c>
      <c r="BX5" s="3">
        <v>10</v>
      </c>
      <c r="BY5" s="3">
        <v>0</v>
      </c>
      <c r="BZ5" s="3">
        <v>27</v>
      </c>
      <c r="CA5" s="3">
        <f>BY5+(BZ5-BY5)/10*3</f>
        <v>8.1000000000000014</v>
      </c>
      <c r="CB5" s="3">
        <v>3</v>
      </c>
      <c r="CC5" s="3">
        <f t="shared" si="8"/>
        <v>3.0000000000000004</v>
      </c>
    </row>
    <row r="6" spans="1:81" x14ac:dyDescent="0.25">
      <c r="B6" s="3">
        <v>0</v>
      </c>
      <c r="C6" s="3">
        <v>10</v>
      </c>
      <c r="D6" s="3">
        <v>0</v>
      </c>
      <c r="E6" s="3">
        <v>5</v>
      </c>
      <c r="F6" s="3">
        <f>D6+(E6-D6)/10*4</f>
        <v>2</v>
      </c>
      <c r="G6" s="3">
        <v>4</v>
      </c>
      <c r="H6" s="3">
        <f t="shared" si="0"/>
        <v>4</v>
      </c>
      <c r="K6" s="3">
        <v>0</v>
      </c>
      <c r="L6" s="3">
        <v>10</v>
      </c>
      <c r="M6" s="3">
        <v>0</v>
      </c>
      <c r="N6" s="3">
        <v>4</v>
      </c>
      <c r="O6" s="3">
        <f>M6+(N6-M6)/10*4</f>
        <v>1.6</v>
      </c>
      <c r="P6" s="3">
        <v>4</v>
      </c>
      <c r="Q6" s="3">
        <f t="shared" si="1"/>
        <v>4</v>
      </c>
      <c r="T6" s="3">
        <v>0</v>
      </c>
      <c r="U6" s="3">
        <v>10</v>
      </c>
      <c r="V6" s="3">
        <v>0</v>
      </c>
      <c r="W6" s="3">
        <v>4</v>
      </c>
      <c r="X6" s="3">
        <f>V6+(W6-V6)/10*4</f>
        <v>1.6</v>
      </c>
      <c r="Y6" s="3">
        <v>4</v>
      </c>
      <c r="Z6" s="3">
        <f t="shared" si="2"/>
        <v>4</v>
      </c>
      <c r="AC6" s="3">
        <v>0</v>
      </c>
      <c r="AD6" s="3">
        <v>10</v>
      </c>
      <c r="AE6" s="3">
        <v>0</v>
      </c>
      <c r="AF6" s="3">
        <v>25</v>
      </c>
      <c r="AG6" s="3">
        <f>AE6+(AF6-AE6)/10*4</f>
        <v>10</v>
      </c>
      <c r="AH6" s="3">
        <v>4</v>
      </c>
      <c r="AI6" s="3">
        <f t="shared" si="3"/>
        <v>4</v>
      </c>
      <c r="AL6" s="3">
        <v>0</v>
      </c>
      <c r="AM6" s="3">
        <v>10</v>
      </c>
      <c r="AN6" s="3">
        <v>4</v>
      </c>
      <c r="AO6" s="3">
        <v>0.5</v>
      </c>
      <c r="AP6" s="3">
        <f>(AN6-AO6)/10*4 + AO6</f>
        <v>1.9</v>
      </c>
      <c r="AQ6" s="3">
        <v>6</v>
      </c>
      <c r="AR6" s="3">
        <f t="shared" si="4"/>
        <v>6</v>
      </c>
      <c r="AU6" s="3">
        <v>0</v>
      </c>
      <c r="AV6" s="3">
        <v>10</v>
      </c>
      <c r="AW6" s="3">
        <v>0.1</v>
      </c>
      <c r="AX6" s="3">
        <v>1</v>
      </c>
      <c r="AY6" s="3">
        <f>AW6+(AX6-AW6)/10*4</f>
        <v>0.45999999999999996</v>
      </c>
      <c r="AZ6" s="3">
        <v>4</v>
      </c>
      <c r="BA6" s="3">
        <f t="shared" si="5"/>
        <v>3.9999999999999996</v>
      </c>
      <c r="BD6" s="3">
        <v>0</v>
      </c>
      <c r="BE6" s="3">
        <v>10</v>
      </c>
      <c r="BF6" s="3">
        <v>0</v>
      </c>
      <c r="BG6" s="3">
        <v>1200</v>
      </c>
      <c r="BH6" s="3">
        <f>BF6+(BG6-BF6)/10*4</f>
        <v>480</v>
      </c>
      <c r="BI6" s="3">
        <v>4</v>
      </c>
      <c r="BJ6" s="3">
        <f t="shared" si="6"/>
        <v>4</v>
      </c>
      <c r="BN6" s="3">
        <v>0</v>
      </c>
      <c r="BO6" s="3">
        <v>10</v>
      </c>
      <c r="BP6" s="3">
        <v>0</v>
      </c>
      <c r="BQ6" s="3">
        <v>600</v>
      </c>
      <c r="BR6" s="3">
        <f>BP6+(BQ6-BP6)/10*4</f>
        <v>240</v>
      </c>
      <c r="BS6" s="3">
        <v>4</v>
      </c>
      <c r="BT6" s="3">
        <f t="shared" si="7"/>
        <v>4</v>
      </c>
      <c r="BW6" s="3">
        <v>0</v>
      </c>
      <c r="BX6" s="3">
        <v>10</v>
      </c>
      <c r="BY6" s="3">
        <v>0</v>
      </c>
      <c r="BZ6" s="3">
        <v>27</v>
      </c>
      <c r="CA6" s="3">
        <f>BY6+(BZ6-BY6)/10*4</f>
        <v>10.8</v>
      </c>
      <c r="CB6" s="3">
        <v>4</v>
      </c>
      <c r="CC6" s="3">
        <f t="shared" si="8"/>
        <v>4</v>
      </c>
    </row>
    <row r="7" spans="1:81" x14ac:dyDescent="0.25">
      <c r="B7" s="3">
        <v>0</v>
      </c>
      <c r="C7" s="3">
        <v>10</v>
      </c>
      <c r="D7" s="3">
        <v>0</v>
      </c>
      <c r="E7" s="3">
        <v>5</v>
      </c>
      <c r="F7" s="3">
        <f>D7+(E7-D7)/10*5</f>
        <v>2.5</v>
      </c>
      <c r="G7" s="3">
        <v>5</v>
      </c>
      <c r="H7" s="3">
        <f t="shared" si="0"/>
        <v>5</v>
      </c>
      <c r="K7" s="3">
        <v>0</v>
      </c>
      <c r="L7" s="3">
        <v>10</v>
      </c>
      <c r="M7" s="3">
        <v>0</v>
      </c>
      <c r="N7" s="3">
        <v>4</v>
      </c>
      <c r="O7" s="3">
        <f>M7+(N7-M7)/10*5</f>
        <v>2</v>
      </c>
      <c r="P7" s="3">
        <v>5</v>
      </c>
      <c r="Q7" s="3">
        <f t="shared" si="1"/>
        <v>5</v>
      </c>
      <c r="T7" s="3">
        <v>0</v>
      </c>
      <c r="U7" s="3">
        <v>10</v>
      </c>
      <c r="V7" s="3">
        <v>0</v>
      </c>
      <c r="W7" s="3">
        <v>4</v>
      </c>
      <c r="X7" s="3">
        <f>V7+(W7-V7)/10*5</f>
        <v>2</v>
      </c>
      <c r="Y7" s="3">
        <v>5</v>
      </c>
      <c r="Z7" s="3">
        <f t="shared" si="2"/>
        <v>5</v>
      </c>
      <c r="AC7" s="3">
        <v>0</v>
      </c>
      <c r="AD7" s="3">
        <v>10</v>
      </c>
      <c r="AE7" s="3">
        <v>0</v>
      </c>
      <c r="AF7" s="3">
        <v>25</v>
      </c>
      <c r="AG7" s="3">
        <f>AE7+(AF7-AE7)/10*5</f>
        <v>12.5</v>
      </c>
      <c r="AH7" s="3">
        <v>5</v>
      </c>
      <c r="AI7" s="3">
        <f t="shared" si="3"/>
        <v>5</v>
      </c>
      <c r="AL7" s="3">
        <v>0</v>
      </c>
      <c r="AM7" s="3">
        <v>10</v>
      </c>
      <c r="AN7" s="3">
        <v>4</v>
      </c>
      <c r="AO7" s="3">
        <v>0.5</v>
      </c>
      <c r="AP7" s="3">
        <f>(AN7-AO7)/10*5 + AO7</f>
        <v>2.25</v>
      </c>
      <c r="AQ7" s="3">
        <v>5</v>
      </c>
      <c r="AR7" s="3">
        <f t="shared" si="4"/>
        <v>5</v>
      </c>
      <c r="AU7" s="3">
        <v>0</v>
      </c>
      <c r="AV7" s="3">
        <v>10</v>
      </c>
      <c r="AW7" s="3">
        <v>0.1</v>
      </c>
      <c r="AX7" s="3">
        <v>1</v>
      </c>
      <c r="AY7" s="3">
        <f>AW7+(AX7-AW7)/10*5</f>
        <v>0.54999999999999993</v>
      </c>
      <c r="AZ7" s="3">
        <v>5</v>
      </c>
      <c r="BA7" s="3">
        <f t="shared" si="5"/>
        <v>5</v>
      </c>
      <c r="BD7" s="3">
        <v>0</v>
      </c>
      <c r="BE7" s="3">
        <v>10</v>
      </c>
      <c r="BF7" s="3">
        <v>0</v>
      </c>
      <c r="BG7" s="3">
        <v>1200</v>
      </c>
      <c r="BH7" s="3">
        <f>BF7+(BG7-BF7)/10*5</f>
        <v>600</v>
      </c>
      <c r="BI7" s="3">
        <v>5</v>
      </c>
      <c r="BJ7" s="3">
        <f t="shared" si="6"/>
        <v>5</v>
      </c>
      <c r="BN7" s="3">
        <v>0</v>
      </c>
      <c r="BO7" s="3">
        <v>10</v>
      </c>
      <c r="BP7" s="3">
        <v>0</v>
      </c>
      <c r="BQ7" s="3">
        <v>600</v>
      </c>
      <c r="BR7" s="3">
        <f>BP7+(BQ7-BP7)/10*5</f>
        <v>300</v>
      </c>
      <c r="BS7" s="3">
        <v>5</v>
      </c>
      <c r="BT7" s="3">
        <f t="shared" si="7"/>
        <v>5</v>
      </c>
      <c r="BW7" s="3">
        <v>0</v>
      </c>
      <c r="BX7" s="3">
        <v>10</v>
      </c>
      <c r="BY7" s="3">
        <v>0</v>
      </c>
      <c r="BZ7" s="3">
        <v>27</v>
      </c>
      <c r="CA7" s="3">
        <f>BY7+(BZ7-BY7)/10*5</f>
        <v>13.5</v>
      </c>
      <c r="CB7" s="3">
        <v>5</v>
      </c>
      <c r="CC7" s="3">
        <f t="shared" si="8"/>
        <v>5</v>
      </c>
    </row>
    <row r="8" spans="1:81" x14ac:dyDescent="0.25">
      <c r="B8" s="3">
        <v>0</v>
      </c>
      <c r="C8" s="3">
        <v>10</v>
      </c>
      <c r="D8" s="3">
        <v>0</v>
      </c>
      <c r="E8" s="3">
        <v>5</v>
      </c>
      <c r="F8" s="3">
        <f>D8+(E8-D8)/10*6</f>
        <v>3</v>
      </c>
      <c r="G8" s="3">
        <v>6</v>
      </c>
      <c r="H8" s="3">
        <f t="shared" si="0"/>
        <v>6</v>
      </c>
      <c r="K8" s="3">
        <v>0</v>
      </c>
      <c r="L8" s="3">
        <v>10</v>
      </c>
      <c r="M8" s="3">
        <v>0</v>
      </c>
      <c r="N8" s="3">
        <v>4</v>
      </c>
      <c r="O8" s="3">
        <f>M8+(N8-M8)/10*6</f>
        <v>2.4000000000000004</v>
      </c>
      <c r="P8" s="3">
        <v>6</v>
      </c>
      <c r="Q8" s="3">
        <f t="shared" si="1"/>
        <v>6.0000000000000009</v>
      </c>
      <c r="T8" s="3">
        <v>0</v>
      </c>
      <c r="U8" s="3">
        <v>10</v>
      </c>
      <c r="V8" s="3">
        <v>0</v>
      </c>
      <c r="W8" s="3">
        <v>4</v>
      </c>
      <c r="X8" s="3">
        <f>V8+(W8-V8)/10*6</f>
        <v>2.4000000000000004</v>
      </c>
      <c r="Y8" s="3">
        <v>6</v>
      </c>
      <c r="Z8" s="3">
        <f t="shared" si="2"/>
        <v>6.0000000000000009</v>
      </c>
      <c r="AC8" s="3">
        <v>0</v>
      </c>
      <c r="AD8" s="3">
        <v>10</v>
      </c>
      <c r="AE8" s="3">
        <v>0</v>
      </c>
      <c r="AF8" s="3">
        <v>25</v>
      </c>
      <c r="AG8" s="3">
        <f>AE8+(AF8-AE8)/10*6</f>
        <v>15</v>
      </c>
      <c r="AH8" s="3">
        <v>6</v>
      </c>
      <c r="AI8" s="3">
        <f t="shared" si="3"/>
        <v>6</v>
      </c>
      <c r="AL8" s="3">
        <v>0</v>
      </c>
      <c r="AM8" s="3">
        <v>10</v>
      </c>
      <c r="AN8" s="3">
        <v>4</v>
      </c>
      <c r="AO8" s="3">
        <v>0.5</v>
      </c>
      <c r="AP8" s="3">
        <f>(AN8-AO8)/10*6 + AO8</f>
        <v>2.5999999999999996</v>
      </c>
      <c r="AQ8" s="3">
        <v>4</v>
      </c>
      <c r="AR8" s="3">
        <f t="shared" si="4"/>
        <v>4.0000000000000009</v>
      </c>
      <c r="AU8" s="3">
        <v>0</v>
      </c>
      <c r="AV8" s="3">
        <v>10</v>
      </c>
      <c r="AW8" s="3">
        <v>0.1</v>
      </c>
      <c r="AX8" s="3">
        <v>1</v>
      </c>
      <c r="AY8" s="3">
        <f>AW8+(AX8-AW8)/10*6</f>
        <v>0.64</v>
      </c>
      <c r="AZ8" s="3">
        <v>6</v>
      </c>
      <c r="BA8" s="3">
        <f t="shared" si="5"/>
        <v>6</v>
      </c>
      <c r="BD8" s="3">
        <v>0</v>
      </c>
      <c r="BE8" s="3">
        <v>10</v>
      </c>
      <c r="BF8" s="3">
        <v>0</v>
      </c>
      <c r="BG8" s="3">
        <v>1200</v>
      </c>
      <c r="BH8" s="3">
        <f>BF8+(BG8-BF8)/10*6</f>
        <v>720</v>
      </c>
      <c r="BI8" s="3">
        <v>6</v>
      </c>
      <c r="BJ8" s="3">
        <f t="shared" si="6"/>
        <v>6</v>
      </c>
      <c r="BN8" s="3">
        <v>0</v>
      </c>
      <c r="BO8" s="3">
        <v>10</v>
      </c>
      <c r="BP8" s="3">
        <v>0</v>
      </c>
      <c r="BQ8" s="3">
        <v>600</v>
      </c>
      <c r="BR8" s="3">
        <f>BP8+(BQ8-BP8)/10*6</f>
        <v>360</v>
      </c>
      <c r="BS8" s="3">
        <v>6</v>
      </c>
      <c r="BT8" s="3">
        <f t="shared" si="7"/>
        <v>6</v>
      </c>
      <c r="BW8" s="3">
        <v>0</v>
      </c>
      <c r="BX8" s="3">
        <v>10</v>
      </c>
      <c r="BY8" s="3">
        <v>0</v>
      </c>
      <c r="BZ8" s="3">
        <v>27</v>
      </c>
      <c r="CA8" s="3">
        <f>BY8+(BZ8-BY8)/10*6</f>
        <v>16.200000000000003</v>
      </c>
      <c r="CB8" s="3">
        <v>6</v>
      </c>
      <c r="CC8" s="3">
        <f t="shared" si="8"/>
        <v>6.0000000000000009</v>
      </c>
    </row>
    <row r="9" spans="1:81" x14ac:dyDescent="0.25">
      <c r="B9" s="3">
        <v>0</v>
      </c>
      <c r="C9" s="3">
        <v>10</v>
      </c>
      <c r="D9" s="3">
        <v>0</v>
      </c>
      <c r="E9" s="3">
        <v>5</v>
      </c>
      <c r="F9" s="3">
        <f>D9+(E9-D9)/10*7</f>
        <v>3.5</v>
      </c>
      <c r="G9" s="3">
        <v>7</v>
      </c>
      <c r="H9" s="3">
        <f t="shared" si="0"/>
        <v>7</v>
      </c>
      <c r="K9" s="3">
        <v>0</v>
      </c>
      <c r="L9" s="3">
        <v>10</v>
      </c>
      <c r="M9" s="3">
        <v>0</v>
      </c>
      <c r="N9" s="3">
        <v>4</v>
      </c>
      <c r="O9" s="3">
        <f>M9+(N9-M9)/10*7</f>
        <v>2.8000000000000003</v>
      </c>
      <c r="P9" s="3">
        <v>7</v>
      </c>
      <c r="Q9" s="3">
        <f t="shared" si="1"/>
        <v>7.0000000000000009</v>
      </c>
      <c r="T9" s="3">
        <v>0</v>
      </c>
      <c r="U9" s="3">
        <v>10</v>
      </c>
      <c r="V9" s="3">
        <v>0</v>
      </c>
      <c r="W9" s="3">
        <v>4</v>
      </c>
      <c r="X9" s="3">
        <f>V9+(W9-V9)/10*7</f>
        <v>2.8000000000000003</v>
      </c>
      <c r="Y9" s="3">
        <v>7</v>
      </c>
      <c r="Z9" s="3">
        <f t="shared" si="2"/>
        <v>7.0000000000000009</v>
      </c>
      <c r="AC9" s="3">
        <v>0</v>
      </c>
      <c r="AD9" s="3">
        <v>10</v>
      </c>
      <c r="AE9" s="3">
        <v>0</v>
      </c>
      <c r="AF9" s="3">
        <v>25</v>
      </c>
      <c r="AG9" s="3">
        <f>AE9+(AF9-AE9)/10*7</f>
        <v>17.5</v>
      </c>
      <c r="AH9" s="3">
        <v>7</v>
      </c>
      <c r="AI9" s="3">
        <f t="shared" si="3"/>
        <v>7</v>
      </c>
      <c r="AL9" s="3">
        <v>0</v>
      </c>
      <c r="AM9" s="3">
        <v>10</v>
      </c>
      <c r="AN9" s="3">
        <v>4</v>
      </c>
      <c r="AO9" s="3">
        <v>0.5</v>
      </c>
      <c r="AP9" s="3">
        <f>(AN9-AO9)/10*7 + AO9</f>
        <v>2.9499999999999997</v>
      </c>
      <c r="AQ9" s="3">
        <v>3</v>
      </c>
      <c r="AR9" s="3">
        <f t="shared" si="4"/>
        <v>3.0000000000000009</v>
      </c>
      <c r="AU9" s="3">
        <v>0</v>
      </c>
      <c r="AV9" s="3">
        <v>10</v>
      </c>
      <c r="AW9" s="3">
        <v>0.1</v>
      </c>
      <c r="AX9" s="3">
        <v>1</v>
      </c>
      <c r="AY9" s="3">
        <f>AW9+(AX9-AW9)/10*7</f>
        <v>0.73</v>
      </c>
      <c r="AZ9" s="3">
        <v>7</v>
      </c>
      <c r="BA9" s="3">
        <f t="shared" si="5"/>
        <v>7</v>
      </c>
      <c r="BD9" s="3">
        <v>0</v>
      </c>
      <c r="BE9" s="3">
        <v>10</v>
      </c>
      <c r="BF9" s="3">
        <v>0</v>
      </c>
      <c r="BG9" s="3">
        <v>1200</v>
      </c>
      <c r="BH9" s="3">
        <f>BF9+(BG9-BF9)/10*7</f>
        <v>840</v>
      </c>
      <c r="BI9" s="3">
        <v>7</v>
      </c>
      <c r="BJ9" s="3">
        <f t="shared" si="6"/>
        <v>7</v>
      </c>
      <c r="BN9" s="3">
        <v>0</v>
      </c>
      <c r="BO9" s="3">
        <v>10</v>
      </c>
      <c r="BP9" s="3">
        <v>0</v>
      </c>
      <c r="BQ9" s="3">
        <v>600</v>
      </c>
      <c r="BR9" s="3">
        <f>BP9+(BQ9-BP9)/10*7</f>
        <v>420</v>
      </c>
      <c r="BS9" s="3">
        <v>7</v>
      </c>
      <c r="BT9" s="3">
        <f t="shared" si="7"/>
        <v>7</v>
      </c>
      <c r="BW9" s="3">
        <v>0</v>
      </c>
      <c r="BX9" s="3">
        <v>10</v>
      </c>
      <c r="BY9" s="3">
        <v>0</v>
      </c>
      <c r="BZ9" s="3">
        <v>27</v>
      </c>
      <c r="CA9" s="3">
        <f>BY9+(BZ9-BY9)/10*7</f>
        <v>18.900000000000002</v>
      </c>
      <c r="CB9" s="3">
        <v>7</v>
      </c>
      <c r="CC9" s="3">
        <f t="shared" si="8"/>
        <v>7.0000000000000009</v>
      </c>
    </row>
    <row r="10" spans="1:81" x14ac:dyDescent="0.25">
      <c r="B10" s="3">
        <v>0</v>
      </c>
      <c r="C10" s="3">
        <v>10</v>
      </c>
      <c r="D10" s="3">
        <v>0</v>
      </c>
      <c r="E10" s="3">
        <v>5</v>
      </c>
      <c r="F10" s="3">
        <f>D10+(E10-D10)/10*8</f>
        <v>4</v>
      </c>
      <c r="G10" s="3">
        <v>8</v>
      </c>
      <c r="H10" s="3">
        <f t="shared" si="0"/>
        <v>8</v>
      </c>
      <c r="K10" s="3">
        <v>0</v>
      </c>
      <c r="L10" s="3">
        <v>10</v>
      </c>
      <c r="M10" s="3">
        <v>0</v>
      </c>
      <c r="N10" s="3">
        <v>4</v>
      </c>
      <c r="O10" s="3">
        <f>M10+(N10-M10)/10*8</f>
        <v>3.2</v>
      </c>
      <c r="P10" s="3">
        <v>8</v>
      </c>
      <c r="Q10" s="3">
        <f t="shared" si="1"/>
        <v>8</v>
      </c>
      <c r="T10" s="3">
        <v>0</v>
      </c>
      <c r="U10" s="3">
        <v>10</v>
      </c>
      <c r="V10" s="3">
        <v>0</v>
      </c>
      <c r="W10" s="3">
        <v>4</v>
      </c>
      <c r="X10" s="3">
        <f>V10+(W10-V10)/10*8</f>
        <v>3.2</v>
      </c>
      <c r="Y10" s="3">
        <v>8</v>
      </c>
      <c r="Z10" s="3">
        <f t="shared" si="2"/>
        <v>8</v>
      </c>
      <c r="AC10" s="3">
        <v>0</v>
      </c>
      <c r="AD10" s="3">
        <v>10</v>
      </c>
      <c r="AE10" s="3">
        <v>0</v>
      </c>
      <c r="AF10" s="3">
        <v>25</v>
      </c>
      <c r="AG10" s="3">
        <f>AE10+(AF10-AE10)/10*8</f>
        <v>20</v>
      </c>
      <c r="AH10" s="3">
        <v>8</v>
      </c>
      <c r="AI10" s="3">
        <f t="shared" si="3"/>
        <v>8</v>
      </c>
      <c r="AL10" s="3">
        <v>0</v>
      </c>
      <c r="AM10" s="3">
        <v>10</v>
      </c>
      <c r="AN10" s="3">
        <v>4</v>
      </c>
      <c r="AO10" s="3">
        <v>0.5</v>
      </c>
      <c r="AP10" s="3">
        <f>(AN10-AO10)/10*8 + AO10</f>
        <v>3.3</v>
      </c>
      <c r="AQ10" s="3">
        <v>2</v>
      </c>
      <c r="AR10" s="3">
        <f t="shared" si="4"/>
        <v>2.0000000000000004</v>
      </c>
      <c r="AU10" s="3">
        <v>0</v>
      </c>
      <c r="AV10" s="3">
        <v>10</v>
      </c>
      <c r="AW10" s="3">
        <v>0.1</v>
      </c>
      <c r="AX10" s="3">
        <v>1</v>
      </c>
      <c r="AY10" s="3">
        <f>AW10+(AX10-AW10)/10*8</f>
        <v>0.82</v>
      </c>
      <c r="AZ10" s="3">
        <v>8</v>
      </c>
      <c r="BA10" s="3">
        <f t="shared" si="5"/>
        <v>7.9999999999999991</v>
      </c>
      <c r="BD10" s="3">
        <v>0</v>
      </c>
      <c r="BE10" s="3">
        <v>10</v>
      </c>
      <c r="BF10" s="3">
        <v>0</v>
      </c>
      <c r="BG10" s="3">
        <v>1200</v>
      </c>
      <c r="BH10" s="3">
        <f>BF10+(BG10-BF10)/10*8</f>
        <v>960</v>
      </c>
      <c r="BI10" s="3">
        <v>8</v>
      </c>
      <c r="BJ10" s="3">
        <f t="shared" si="6"/>
        <v>8</v>
      </c>
      <c r="BN10" s="3">
        <v>0</v>
      </c>
      <c r="BO10" s="3">
        <v>10</v>
      </c>
      <c r="BP10" s="3">
        <v>0</v>
      </c>
      <c r="BQ10" s="3">
        <v>600</v>
      </c>
      <c r="BR10" s="3">
        <f>BP10+(BQ10-BP10)/10*8</f>
        <v>480</v>
      </c>
      <c r="BS10" s="3">
        <v>8</v>
      </c>
      <c r="BT10" s="3">
        <f t="shared" si="7"/>
        <v>8</v>
      </c>
      <c r="BW10" s="3">
        <v>0</v>
      </c>
      <c r="BX10" s="3">
        <v>10</v>
      </c>
      <c r="BY10" s="3">
        <v>0</v>
      </c>
      <c r="BZ10" s="3">
        <v>27</v>
      </c>
      <c r="CA10" s="3">
        <f>BY10+(BZ10-BY10)/10*8</f>
        <v>21.6</v>
      </c>
      <c r="CB10" s="3">
        <v>8</v>
      </c>
      <c r="CC10" s="3">
        <f t="shared" si="8"/>
        <v>8</v>
      </c>
    </row>
    <row r="11" spans="1:81" x14ac:dyDescent="0.25">
      <c r="B11" s="3">
        <v>0</v>
      </c>
      <c r="C11" s="3">
        <v>10</v>
      </c>
      <c r="D11" s="3">
        <v>0</v>
      </c>
      <c r="E11" s="3">
        <v>5</v>
      </c>
      <c r="F11" s="3">
        <f>D11+(E11-D11)/10*9</f>
        <v>4.5</v>
      </c>
      <c r="G11" s="3">
        <v>9</v>
      </c>
      <c r="H11" s="3">
        <f t="shared" si="0"/>
        <v>9</v>
      </c>
      <c r="K11" s="3">
        <v>0</v>
      </c>
      <c r="L11" s="3">
        <v>10</v>
      </c>
      <c r="M11" s="3">
        <v>0</v>
      </c>
      <c r="N11" s="3">
        <v>4</v>
      </c>
      <c r="O11" s="3">
        <f>M11+(N11-M11)/10*9</f>
        <v>3.6</v>
      </c>
      <c r="P11" s="3">
        <v>9</v>
      </c>
      <c r="Q11" s="3">
        <f t="shared" si="1"/>
        <v>9</v>
      </c>
      <c r="T11" s="3">
        <v>0</v>
      </c>
      <c r="U11" s="3">
        <v>10</v>
      </c>
      <c r="V11" s="3">
        <v>0</v>
      </c>
      <c r="W11" s="3">
        <v>4</v>
      </c>
      <c r="X11" s="3">
        <f>V11+(W11-V11)/10*9</f>
        <v>3.6</v>
      </c>
      <c r="Y11" s="3">
        <v>9</v>
      </c>
      <c r="Z11" s="3">
        <f t="shared" si="2"/>
        <v>9</v>
      </c>
      <c r="AC11" s="3">
        <v>0</v>
      </c>
      <c r="AD11" s="3">
        <v>10</v>
      </c>
      <c r="AE11" s="3">
        <v>0</v>
      </c>
      <c r="AF11" s="3">
        <v>25</v>
      </c>
      <c r="AG11" s="3">
        <f>AE11+(AF11-AE11)/10*9</f>
        <v>22.5</v>
      </c>
      <c r="AH11" s="3">
        <v>9</v>
      </c>
      <c r="AI11" s="3">
        <f t="shared" si="3"/>
        <v>9</v>
      </c>
      <c r="AL11" s="3">
        <v>0</v>
      </c>
      <c r="AM11" s="3">
        <v>10</v>
      </c>
      <c r="AN11" s="3">
        <v>4</v>
      </c>
      <c r="AO11" s="3">
        <v>0.5</v>
      </c>
      <c r="AP11" s="3">
        <f>(AN11-AO11)/10*9 + AO11</f>
        <v>3.65</v>
      </c>
      <c r="AQ11" s="3">
        <v>1</v>
      </c>
      <c r="AR11" s="3">
        <f t="shared" si="4"/>
        <v>1.0000000000000002</v>
      </c>
      <c r="AU11" s="3">
        <v>0</v>
      </c>
      <c r="AV11" s="3">
        <v>10</v>
      </c>
      <c r="AW11" s="3">
        <v>0.1</v>
      </c>
      <c r="AX11" s="3">
        <v>1</v>
      </c>
      <c r="AY11" s="3">
        <f>AW11+(AX11-AW11)/10*9</f>
        <v>0.90999999999999992</v>
      </c>
      <c r="AZ11" s="3">
        <v>9</v>
      </c>
      <c r="BA11" s="3">
        <f t="shared" si="5"/>
        <v>9</v>
      </c>
      <c r="BD11" s="3">
        <v>0</v>
      </c>
      <c r="BE11" s="3">
        <v>10</v>
      </c>
      <c r="BF11" s="3">
        <v>0</v>
      </c>
      <c r="BG11" s="3">
        <v>1200</v>
      </c>
      <c r="BH11" s="3">
        <f>BF11+(BG11-BF11)/10*9</f>
        <v>1080</v>
      </c>
      <c r="BI11" s="3">
        <v>9</v>
      </c>
      <c r="BJ11" s="3">
        <f t="shared" si="6"/>
        <v>9</v>
      </c>
      <c r="BN11" s="3">
        <v>0</v>
      </c>
      <c r="BO11" s="3">
        <v>10</v>
      </c>
      <c r="BP11" s="3">
        <v>0</v>
      </c>
      <c r="BQ11" s="3">
        <v>600</v>
      </c>
      <c r="BR11" s="3">
        <f>BP11+(BQ11-BP11)/10*9</f>
        <v>540</v>
      </c>
      <c r="BS11" s="3">
        <v>9</v>
      </c>
      <c r="BT11" s="3">
        <f t="shared" si="7"/>
        <v>9</v>
      </c>
      <c r="BW11" s="3">
        <v>0</v>
      </c>
      <c r="BX11" s="3">
        <v>10</v>
      </c>
      <c r="BY11" s="3">
        <v>0</v>
      </c>
      <c r="BZ11" s="3">
        <v>27</v>
      </c>
      <c r="CA11" s="3">
        <f>BY11+(BZ11-BY11)/10*9</f>
        <v>24.3</v>
      </c>
      <c r="CB11" s="3">
        <v>9</v>
      </c>
      <c r="CC11" s="3">
        <f t="shared" si="8"/>
        <v>9</v>
      </c>
    </row>
    <row r="12" spans="1:81" x14ac:dyDescent="0.25">
      <c r="B12" s="3">
        <v>0</v>
      </c>
      <c r="C12" s="3">
        <v>10</v>
      </c>
      <c r="D12" s="3">
        <v>0</v>
      </c>
      <c r="E12" s="3">
        <v>5</v>
      </c>
      <c r="F12" s="3">
        <f>D12+(E12-D12)/10*10</f>
        <v>5</v>
      </c>
      <c r="G12" s="3">
        <v>10</v>
      </c>
      <c r="H12" s="3">
        <f t="shared" si="0"/>
        <v>10</v>
      </c>
      <c r="K12" s="3">
        <v>0</v>
      </c>
      <c r="L12" s="3">
        <v>10</v>
      </c>
      <c r="M12" s="3">
        <v>0</v>
      </c>
      <c r="N12" s="3">
        <v>4</v>
      </c>
      <c r="O12" s="3">
        <f>M12+(N12-M12)/10*10</f>
        <v>4</v>
      </c>
      <c r="P12" s="3">
        <v>10</v>
      </c>
      <c r="Q12" s="3">
        <f t="shared" si="1"/>
        <v>10</v>
      </c>
      <c r="T12" s="3">
        <v>0</v>
      </c>
      <c r="U12" s="3">
        <v>10</v>
      </c>
      <c r="V12" s="3">
        <v>0</v>
      </c>
      <c r="W12" s="3">
        <v>4</v>
      </c>
      <c r="X12" s="3">
        <f>V12+(W12-V12)/10*10</f>
        <v>4</v>
      </c>
      <c r="Y12" s="3">
        <v>10</v>
      </c>
      <c r="Z12" s="3">
        <f t="shared" si="2"/>
        <v>10</v>
      </c>
      <c r="AC12" s="3">
        <v>0</v>
      </c>
      <c r="AD12" s="3">
        <v>10</v>
      </c>
      <c r="AE12" s="3">
        <v>0</v>
      </c>
      <c r="AF12" s="3">
        <v>25</v>
      </c>
      <c r="AG12" s="3">
        <f>AE12+(AF12-AE12)/10*10</f>
        <v>25</v>
      </c>
      <c r="AH12" s="3">
        <v>10</v>
      </c>
      <c r="AI12" s="3">
        <f t="shared" si="3"/>
        <v>10</v>
      </c>
      <c r="AL12" s="3">
        <v>0</v>
      </c>
      <c r="AM12" s="3">
        <v>10</v>
      </c>
      <c r="AN12" s="3">
        <v>4</v>
      </c>
      <c r="AO12" s="3">
        <v>0.5</v>
      </c>
      <c r="AP12" s="3">
        <f>(AN12-AO12)/10*10 + AO12</f>
        <v>4</v>
      </c>
      <c r="AQ12" s="3">
        <v>0</v>
      </c>
      <c r="AR12" s="3">
        <f t="shared" si="4"/>
        <v>0</v>
      </c>
      <c r="AU12" s="3">
        <v>0</v>
      </c>
      <c r="AV12" s="3">
        <v>10</v>
      </c>
      <c r="AW12" s="3">
        <v>0.1</v>
      </c>
      <c r="AX12" s="3">
        <v>1</v>
      </c>
      <c r="AY12" s="3">
        <f>AW12+(AX12-AW12)/10*10</f>
        <v>0.99999999999999989</v>
      </c>
      <c r="AZ12" s="3">
        <v>10</v>
      </c>
      <c r="BA12" s="3">
        <f t="shared" si="5"/>
        <v>10</v>
      </c>
      <c r="BD12" s="3">
        <v>0</v>
      </c>
      <c r="BE12" s="3">
        <v>10</v>
      </c>
      <c r="BF12" s="3">
        <v>0</v>
      </c>
      <c r="BG12" s="3">
        <v>1200</v>
      </c>
      <c r="BH12" s="3">
        <f>BF12+(BG12-BF12)/10*10</f>
        <v>1200</v>
      </c>
      <c r="BI12" s="3">
        <v>10</v>
      </c>
      <c r="BJ12" s="3">
        <f t="shared" si="6"/>
        <v>10</v>
      </c>
      <c r="BN12" s="3">
        <v>0</v>
      </c>
      <c r="BO12" s="3">
        <v>10</v>
      </c>
      <c r="BP12" s="3">
        <v>0</v>
      </c>
      <c r="BQ12" s="3">
        <v>600</v>
      </c>
      <c r="BR12" s="3">
        <f>BP12+(BQ12-BP12)/10*10</f>
        <v>600</v>
      </c>
      <c r="BS12" s="3">
        <v>10</v>
      </c>
      <c r="BT12" s="3">
        <f t="shared" si="7"/>
        <v>10</v>
      </c>
      <c r="BW12" s="3">
        <v>0</v>
      </c>
      <c r="BX12" s="3">
        <v>10</v>
      </c>
      <c r="BY12" s="3">
        <v>0</v>
      </c>
      <c r="BZ12" s="3">
        <v>27</v>
      </c>
      <c r="CA12" s="3">
        <f>BY12+(BZ12-BY12)/10*10</f>
        <v>27</v>
      </c>
      <c r="CB12" s="3">
        <v>10</v>
      </c>
      <c r="CC12" s="3">
        <f t="shared" si="8"/>
        <v>10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59E2-BC5C-BD4A-8351-3C98E72E2092}">
  <dimension ref="A1:BT11"/>
  <sheetViews>
    <sheetView topLeftCell="AB1" zoomScale="90" zoomScaleNormal="90" workbookViewId="0">
      <selection activeCell="AG2" sqref="AG2"/>
    </sheetView>
  </sheetViews>
  <sheetFormatPr baseColWidth="10" defaultRowHeight="21" x14ac:dyDescent="0.25"/>
  <cols>
    <col min="1" max="1" width="12.33203125" style="3" customWidth="1"/>
    <col min="2" max="3" width="10.83203125" style="3"/>
    <col min="4" max="4" width="13" style="3" customWidth="1"/>
    <col min="5" max="5" width="13.33203125" style="3" customWidth="1"/>
    <col min="6" max="12" width="10.83203125" style="3"/>
    <col min="13" max="13" width="12.83203125" style="3" customWidth="1"/>
    <col min="14" max="14" width="13.1640625" style="3" customWidth="1"/>
    <col min="15" max="21" width="10.83203125" style="3"/>
    <col min="22" max="22" width="13.83203125" style="3" customWidth="1"/>
    <col min="23" max="23" width="14.5" style="3" customWidth="1"/>
    <col min="24" max="30" width="10.83203125" style="3"/>
    <col min="31" max="31" width="13" style="3" customWidth="1"/>
    <col min="32" max="32" width="13.5" style="3" customWidth="1"/>
    <col min="33" max="39" width="10.83203125" style="3"/>
    <col min="40" max="40" width="14.5" style="3" customWidth="1"/>
    <col min="41" max="41" width="15" style="3" customWidth="1"/>
    <col min="42" max="48" width="10.83203125" style="3"/>
    <col min="49" max="49" width="14" style="3" customWidth="1"/>
    <col min="50" max="50" width="14.6640625" style="3" customWidth="1"/>
    <col min="51" max="57" width="10.83203125" style="3"/>
    <col min="58" max="58" width="12.6640625" style="3" customWidth="1"/>
    <col min="59" max="59" width="13" style="3" customWidth="1"/>
    <col min="60" max="64" width="10.83203125" style="3"/>
    <col min="65" max="65" width="16.1640625" style="3" customWidth="1"/>
    <col min="66" max="16384" width="10.83203125" style="3"/>
  </cols>
  <sheetData>
    <row r="1" spans="1:72" s="1" customFormat="1" ht="66" x14ac:dyDescent="0.25">
      <c r="A1" s="7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6</v>
      </c>
      <c r="G1" s="1" t="s">
        <v>7</v>
      </c>
      <c r="H1" s="1" t="s">
        <v>8</v>
      </c>
      <c r="J1" s="7" t="s">
        <v>0</v>
      </c>
      <c r="K1" s="1" t="s">
        <v>1</v>
      </c>
      <c r="L1" s="1" t="s">
        <v>2</v>
      </c>
      <c r="M1" s="1" t="s">
        <v>15</v>
      </c>
      <c r="N1" s="1" t="s">
        <v>3</v>
      </c>
      <c r="O1" s="1" t="s">
        <v>6</v>
      </c>
      <c r="P1" s="1" t="s">
        <v>7</v>
      </c>
      <c r="Q1" s="1" t="s">
        <v>8</v>
      </c>
      <c r="S1" s="7" t="s">
        <v>0</v>
      </c>
      <c r="T1" s="1" t="s">
        <v>1</v>
      </c>
      <c r="U1" s="1" t="s">
        <v>2</v>
      </c>
      <c r="V1" s="1" t="s">
        <v>15</v>
      </c>
      <c r="W1" s="1" t="s">
        <v>3</v>
      </c>
      <c r="X1" s="1" t="s">
        <v>6</v>
      </c>
      <c r="Y1" s="1" t="s">
        <v>7</v>
      </c>
      <c r="Z1" s="1" t="s">
        <v>8</v>
      </c>
      <c r="AB1" s="7" t="s">
        <v>0</v>
      </c>
      <c r="AC1" s="1" t="s">
        <v>1</v>
      </c>
      <c r="AD1" s="1" t="s">
        <v>2</v>
      </c>
      <c r="AE1" s="1" t="s">
        <v>15</v>
      </c>
      <c r="AF1" s="1" t="s">
        <v>3</v>
      </c>
      <c r="AG1" s="1" t="s">
        <v>6</v>
      </c>
      <c r="AH1" s="1" t="s">
        <v>7</v>
      </c>
      <c r="AI1" s="1" t="s">
        <v>8</v>
      </c>
      <c r="AK1" s="7" t="s">
        <v>0</v>
      </c>
      <c r="AL1" s="1" t="s">
        <v>1</v>
      </c>
      <c r="AM1" s="1" t="s">
        <v>2</v>
      </c>
      <c r="AN1" s="1" t="s">
        <v>15</v>
      </c>
      <c r="AO1" s="1" t="s">
        <v>3</v>
      </c>
      <c r="AP1" s="1" t="s">
        <v>6</v>
      </c>
      <c r="AQ1" s="1" t="s">
        <v>7</v>
      </c>
      <c r="AR1" s="1" t="s">
        <v>8</v>
      </c>
      <c r="AT1" s="7" t="s">
        <v>0</v>
      </c>
      <c r="AU1" s="1" t="s">
        <v>1</v>
      </c>
      <c r="AV1" s="1" t="s">
        <v>2</v>
      </c>
      <c r="AW1" s="1" t="s">
        <v>15</v>
      </c>
      <c r="AX1" s="1" t="s">
        <v>3</v>
      </c>
      <c r="AY1" s="1" t="s">
        <v>6</v>
      </c>
      <c r="AZ1" s="1" t="s">
        <v>7</v>
      </c>
      <c r="BA1" s="1" t="s">
        <v>8</v>
      </c>
      <c r="BC1" s="7" t="s">
        <v>0</v>
      </c>
      <c r="BD1" s="1" t="s">
        <v>1</v>
      </c>
      <c r="BE1" s="1" t="s">
        <v>2</v>
      </c>
      <c r="BF1" s="1" t="s">
        <v>15</v>
      </c>
      <c r="BG1" s="1" t="s">
        <v>3</v>
      </c>
      <c r="BH1" s="1" t="s">
        <v>6</v>
      </c>
      <c r="BI1" s="1" t="s">
        <v>7</v>
      </c>
      <c r="BJ1" s="1" t="s">
        <v>8</v>
      </c>
      <c r="BM1" s="7" t="s">
        <v>0</v>
      </c>
      <c r="BN1" s="1" t="s">
        <v>1</v>
      </c>
      <c r="BO1" s="1" t="s">
        <v>2</v>
      </c>
      <c r="BP1" s="1" t="s">
        <v>15</v>
      </c>
      <c r="BQ1" s="1" t="s">
        <v>3</v>
      </c>
      <c r="BR1" s="1" t="s">
        <v>6</v>
      </c>
      <c r="BS1" s="1" t="s">
        <v>7</v>
      </c>
      <c r="BT1" s="1" t="s">
        <v>8</v>
      </c>
    </row>
    <row r="2" spans="1:72" ht="88" x14ac:dyDescent="0.25">
      <c r="A2" s="5" t="s">
        <v>22</v>
      </c>
      <c r="B2" s="3">
        <v>0</v>
      </c>
      <c r="C2" s="3">
        <v>5</v>
      </c>
      <c r="D2" s="3" t="s">
        <v>52</v>
      </c>
      <c r="E2" s="3" t="s">
        <v>53</v>
      </c>
      <c r="F2" s="3">
        <v>0</v>
      </c>
      <c r="G2" s="3">
        <v>1</v>
      </c>
      <c r="H2" s="3">
        <v>1</v>
      </c>
      <c r="J2" s="5" t="s">
        <v>4</v>
      </c>
      <c r="K2" s="3">
        <v>0</v>
      </c>
      <c r="L2" s="3">
        <v>5</v>
      </c>
      <c r="M2" s="3" t="s">
        <v>52</v>
      </c>
      <c r="N2" s="3" t="s">
        <v>53</v>
      </c>
      <c r="O2" s="3">
        <v>0</v>
      </c>
      <c r="P2" s="3">
        <v>1</v>
      </c>
      <c r="Q2" s="3">
        <v>1</v>
      </c>
      <c r="S2" s="7" t="s">
        <v>23</v>
      </c>
      <c r="T2" s="3">
        <v>0</v>
      </c>
      <c r="U2" s="3">
        <v>5</v>
      </c>
      <c r="V2" s="3" t="s">
        <v>52</v>
      </c>
      <c r="W2" s="3" t="s">
        <v>53</v>
      </c>
      <c r="X2" s="3">
        <v>0</v>
      </c>
      <c r="Y2" s="3">
        <v>1</v>
      </c>
      <c r="Z2" s="3">
        <v>1</v>
      </c>
      <c r="AB2" s="5" t="s">
        <v>49</v>
      </c>
      <c r="AC2" s="3">
        <v>0</v>
      </c>
      <c r="AD2" s="3">
        <v>5</v>
      </c>
      <c r="AE2" s="3" t="s">
        <v>52</v>
      </c>
      <c r="AF2" s="3" t="s">
        <v>53</v>
      </c>
      <c r="AG2" s="3">
        <v>0</v>
      </c>
      <c r="AH2" s="3">
        <v>1</v>
      </c>
      <c r="AI2" s="3">
        <v>1</v>
      </c>
      <c r="AK2" s="5" t="s">
        <v>50</v>
      </c>
      <c r="AL2" s="3">
        <v>0</v>
      </c>
      <c r="AM2" s="3">
        <v>5</v>
      </c>
      <c r="AN2" s="3" t="s">
        <v>52</v>
      </c>
      <c r="AO2" s="3" t="s">
        <v>53</v>
      </c>
      <c r="AP2" s="3">
        <v>0</v>
      </c>
      <c r="AQ2" s="3">
        <v>1</v>
      </c>
      <c r="AR2" s="3">
        <v>1</v>
      </c>
      <c r="AT2" s="5" t="s">
        <v>26</v>
      </c>
      <c r="AU2" s="3">
        <v>0</v>
      </c>
      <c r="AV2" s="3">
        <v>5</v>
      </c>
      <c r="AW2" s="3" t="s">
        <v>53</v>
      </c>
      <c r="AX2" s="3" t="s">
        <v>52</v>
      </c>
      <c r="AY2" s="3">
        <v>0</v>
      </c>
      <c r="AZ2" s="3">
        <v>5</v>
      </c>
      <c r="BA2" s="3">
        <v>5</v>
      </c>
      <c r="BC2" s="5" t="s">
        <v>11</v>
      </c>
      <c r="BD2" s="3">
        <v>0</v>
      </c>
      <c r="BE2" s="3">
        <v>5</v>
      </c>
      <c r="BF2" s="3" t="s">
        <v>53</v>
      </c>
      <c r="BG2" s="3" t="s">
        <v>52</v>
      </c>
      <c r="BH2" s="3">
        <v>0</v>
      </c>
      <c r="BI2" s="3">
        <v>5</v>
      </c>
      <c r="BJ2" s="3">
        <v>5</v>
      </c>
      <c r="BM2" s="5" t="s">
        <v>51</v>
      </c>
      <c r="BN2" s="3">
        <v>0</v>
      </c>
      <c r="BO2" s="3">
        <v>5</v>
      </c>
      <c r="BP2" s="3" t="s">
        <v>53</v>
      </c>
      <c r="BQ2" s="3" t="s">
        <v>52</v>
      </c>
      <c r="BR2" s="3">
        <v>0</v>
      </c>
      <c r="BS2" s="3">
        <v>5</v>
      </c>
      <c r="BT2" s="3">
        <v>5</v>
      </c>
    </row>
    <row r="3" spans="1:72" x14ac:dyDescent="0.25">
      <c r="B3" s="3">
        <v>0</v>
      </c>
      <c r="C3" s="3">
        <v>5</v>
      </c>
      <c r="D3" s="3" t="s">
        <v>52</v>
      </c>
      <c r="E3" s="3" t="s">
        <v>53</v>
      </c>
      <c r="F3" s="3">
        <v>1</v>
      </c>
      <c r="G3" s="3">
        <v>1</v>
      </c>
      <c r="H3" s="3">
        <v>1</v>
      </c>
      <c r="K3" s="3">
        <v>0</v>
      </c>
      <c r="L3" s="3">
        <v>5</v>
      </c>
      <c r="M3" s="3" t="s">
        <v>52</v>
      </c>
      <c r="N3" s="3" t="s">
        <v>53</v>
      </c>
      <c r="O3" s="3">
        <v>1</v>
      </c>
      <c r="P3" s="3">
        <v>1</v>
      </c>
      <c r="Q3" s="3">
        <v>1</v>
      </c>
      <c r="T3" s="3">
        <v>0</v>
      </c>
      <c r="U3" s="3">
        <v>5</v>
      </c>
      <c r="V3" s="3" t="s">
        <v>52</v>
      </c>
      <c r="W3" s="3" t="s">
        <v>53</v>
      </c>
      <c r="X3" s="3">
        <v>1</v>
      </c>
      <c r="Y3" s="3">
        <v>1</v>
      </c>
      <c r="Z3" s="3">
        <v>1</v>
      </c>
      <c r="AC3" s="3">
        <v>0</v>
      </c>
      <c r="AD3" s="3">
        <v>5</v>
      </c>
      <c r="AE3" s="3" t="s">
        <v>52</v>
      </c>
      <c r="AF3" s="3" t="s">
        <v>53</v>
      </c>
      <c r="AG3" s="3">
        <v>1</v>
      </c>
      <c r="AH3" s="3">
        <v>1</v>
      </c>
      <c r="AI3" s="3">
        <v>1</v>
      </c>
      <c r="AL3" s="3">
        <v>0</v>
      </c>
      <c r="AM3" s="3">
        <v>5</v>
      </c>
      <c r="AN3" s="3" t="s">
        <v>52</v>
      </c>
      <c r="AO3" s="3" t="s">
        <v>53</v>
      </c>
      <c r="AP3" s="3">
        <v>1</v>
      </c>
      <c r="AQ3" s="3">
        <v>1</v>
      </c>
      <c r="AR3" s="3">
        <v>1</v>
      </c>
      <c r="AU3" s="3">
        <v>0</v>
      </c>
      <c r="AV3" s="3">
        <v>5</v>
      </c>
      <c r="AW3" s="3" t="s">
        <v>53</v>
      </c>
      <c r="AX3" s="3" t="s">
        <v>52</v>
      </c>
      <c r="AY3" s="3">
        <v>1</v>
      </c>
      <c r="AZ3" s="3">
        <v>5</v>
      </c>
      <c r="BA3" s="3">
        <v>5</v>
      </c>
      <c r="BD3" s="3">
        <v>0</v>
      </c>
      <c r="BE3" s="3">
        <v>5</v>
      </c>
      <c r="BF3" s="3" t="s">
        <v>53</v>
      </c>
      <c r="BG3" s="3" t="s">
        <v>52</v>
      </c>
      <c r="BH3" s="3">
        <v>1</v>
      </c>
      <c r="BI3" s="3">
        <v>5</v>
      </c>
      <c r="BJ3" s="3">
        <v>5</v>
      </c>
      <c r="BN3" s="3">
        <v>0</v>
      </c>
      <c r="BO3" s="3">
        <v>5</v>
      </c>
      <c r="BP3" s="3" t="s">
        <v>53</v>
      </c>
      <c r="BQ3" s="3" t="s">
        <v>52</v>
      </c>
      <c r="BR3" s="3">
        <v>1</v>
      </c>
      <c r="BS3" s="3">
        <v>5</v>
      </c>
      <c r="BT3" s="3">
        <v>5</v>
      </c>
    </row>
    <row r="4" spans="1:72" x14ac:dyDescent="0.25">
      <c r="B4" s="3">
        <v>0</v>
      </c>
      <c r="C4" s="3">
        <v>5</v>
      </c>
      <c r="D4" s="3" t="s">
        <v>52</v>
      </c>
      <c r="E4" s="3" t="s">
        <v>53</v>
      </c>
      <c r="F4" s="3">
        <v>2</v>
      </c>
      <c r="G4" s="3">
        <v>2</v>
      </c>
      <c r="H4" s="3">
        <v>2</v>
      </c>
      <c r="K4" s="3">
        <v>0</v>
      </c>
      <c r="L4" s="3">
        <v>5</v>
      </c>
      <c r="M4" s="3" t="s">
        <v>52</v>
      </c>
      <c r="N4" s="3" t="s">
        <v>53</v>
      </c>
      <c r="O4" s="3">
        <v>2</v>
      </c>
      <c r="P4" s="3">
        <v>2</v>
      </c>
      <c r="Q4" s="3">
        <v>2</v>
      </c>
      <c r="T4" s="3">
        <v>0</v>
      </c>
      <c r="U4" s="3">
        <v>5</v>
      </c>
      <c r="V4" s="3" t="s">
        <v>52</v>
      </c>
      <c r="W4" s="3" t="s">
        <v>53</v>
      </c>
      <c r="X4" s="3">
        <v>2</v>
      </c>
      <c r="Y4" s="3">
        <v>2</v>
      </c>
      <c r="Z4" s="3">
        <v>2</v>
      </c>
      <c r="AC4" s="3">
        <v>0</v>
      </c>
      <c r="AD4" s="3">
        <v>5</v>
      </c>
      <c r="AE4" s="3" t="s">
        <v>52</v>
      </c>
      <c r="AF4" s="3" t="s">
        <v>53</v>
      </c>
      <c r="AG4" s="3">
        <v>2</v>
      </c>
      <c r="AH4" s="3">
        <v>2</v>
      </c>
      <c r="AI4" s="3">
        <v>2</v>
      </c>
      <c r="AL4" s="3">
        <v>0</v>
      </c>
      <c r="AM4" s="3">
        <v>5</v>
      </c>
      <c r="AN4" s="3" t="s">
        <v>52</v>
      </c>
      <c r="AO4" s="3" t="s">
        <v>53</v>
      </c>
      <c r="AP4" s="3">
        <v>2</v>
      </c>
      <c r="AQ4" s="3">
        <v>2</v>
      </c>
      <c r="AR4" s="3">
        <v>2</v>
      </c>
      <c r="AU4" s="3">
        <v>0</v>
      </c>
      <c r="AV4" s="3">
        <v>5</v>
      </c>
      <c r="AW4" s="3" t="s">
        <v>53</v>
      </c>
      <c r="AX4" s="3" t="s">
        <v>52</v>
      </c>
      <c r="AY4" s="3">
        <v>2</v>
      </c>
      <c r="AZ4" s="3">
        <v>4</v>
      </c>
      <c r="BA4" s="3">
        <v>4</v>
      </c>
      <c r="BD4" s="3">
        <v>0</v>
      </c>
      <c r="BE4" s="3">
        <v>5</v>
      </c>
      <c r="BF4" s="3" t="s">
        <v>53</v>
      </c>
      <c r="BG4" s="3" t="s">
        <v>52</v>
      </c>
      <c r="BH4" s="3">
        <v>2</v>
      </c>
      <c r="BI4" s="3">
        <v>4</v>
      </c>
      <c r="BJ4" s="3">
        <v>4</v>
      </c>
      <c r="BN4" s="3">
        <v>0</v>
      </c>
      <c r="BO4" s="3">
        <v>5</v>
      </c>
      <c r="BP4" s="3" t="s">
        <v>53</v>
      </c>
      <c r="BQ4" s="3" t="s">
        <v>52</v>
      </c>
      <c r="BR4" s="3">
        <v>2</v>
      </c>
      <c r="BS4" s="3">
        <v>4</v>
      </c>
      <c r="BT4" s="3">
        <v>4</v>
      </c>
    </row>
    <row r="5" spans="1:72" x14ac:dyDescent="0.25">
      <c r="B5" s="3">
        <v>0</v>
      </c>
      <c r="C5" s="3">
        <v>5</v>
      </c>
      <c r="D5" s="3" t="s">
        <v>52</v>
      </c>
      <c r="E5" s="3" t="s">
        <v>53</v>
      </c>
      <c r="F5" s="3">
        <v>3</v>
      </c>
      <c r="G5" s="3">
        <v>2</v>
      </c>
      <c r="H5" s="3">
        <v>2</v>
      </c>
      <c r="K5" s="3">
        <v>0</v>
      </c>
      <c r="L5" s="3">
        <v>5</v>
      </c>
      <c r="M5" s="3" t="s">
        <v>52</v>
      </c>
      <c r="N5" s="3" t="s">
        <v>53</v>
      </c>
      <c r="O5" s="3">
        <v>3</v>
      </c>
      <c r="P5" s="3">
        <v>2</v>
      </c>
      <c r="Q5" s="3">
        <v>2</v>
      </c>
      <c r="T5" s="3">
        <v>0</v>
      </c>
      <c r="U5" s="3">
        <v>5</v>
      </c>
      <c r="V5" s="3" t="s">
        <v>52</v>
      </c>
      <c r="W5" s="3" t="s">
        <v>53</v>
      </c>
      <c r="X5" s="3">
        <v>3</v>
      </c>
      <c r="Y5" s="3">
        <v>2</v>
      </c>
      <c r="Z5" s="3">
        <v>2</v>
      </c>
      <c r="AC5" s="3">
        <v>0</v>
      </c>
      <c r="AD5" s="3">
        <v>5</v>
      </c>
      <c r="AE5" s="3" t="s">
        <v>52</v>
      </c>
      <c r="AF5" s="3" t="s">
        <v>53</v>
      </c>
      <c r="AG5" s="3">
        <v>3</v>
      </c>
      <c r="AH5" s="3">
        <v>2</v>
      </c>
      <c r="AI5" s="3">
        <v>2</v>
      </c>
      <c r="AL5" s="3">
        <v>0</v>
      </c>
      <c r="AM5" s="3">
        <v>5</v>
      </c>
      <c r="AN5" s="3" t="s">
        <v>52</v>
      </c>
      <c r="AO5" s="3" t="s">
        <v>53</v>
      </c>
      <c r="AP5" s="3">
        <v>3</v>
      </c>
      <c r="AQ5" s="3">
        <v>2</v>
      </c>
      <c r="AR5" s="3">
        <v>2</v>
      </c>
      <c r="AU5" s="3">
        <v>0</v>
      </c>
      <c r="AV5" s="3">
        <v>5</v>
      </c>
      <c r="AW5" s="3" t="s">
        <v>53</v>
      </c>
      <c r="AX5" s="3" t="s">
        <v>52</v>
      </c>
      <c r="AY5" s="3">
        <v>3</v>
      </c>
      <c r="AZ5" s="3">
        <v>4</v>
      </c>
      <c r="BA5" s="3">
        <v>4</v>
      </c>
      <c r="BD5" s="3">
        <v>0</v>
      </c>
      <c r="BE5" s="3">
        <v>5</v>
      </c>
      <c r="BF5" s="3" t="s">
        <v>53</v>
      </c>
      <c r="BG5" s="3" t="s">
        <v>52</v>
      </c>
      <c r="BH5" s="3">
        <v>3</v>
      </c>
      <c r="BI5" s="3">
        <v>4</v>
      </c>
      <c r="BJ5" s="3">
        <v>4</v>
      </c>
      <c r="BN5" s="3">
        <v>0</v>
      </c>
      <c r="BO5" s="3">
        <v>5</v>
      </c>
      <c r="BP5" s="3" t="s">
        <v>53</v>
      </c>
      <c r="BQ5" s="3" t="s">
        <v>52</v>
      </c>
      <c r="BR5" s="3">
        <v>3</v>
      </c>
      <c r="BS5" s="3">
        <v>4</v>
      </c>
      <c r="BT5" s="3">
        <v>4</v>
      </c>
    </row>
    <row r="6" spans="1:72" x14ac:dyDescent="0.25">
      <c r="B6" s="3">
        <v>0</v>
      </c>
      <c r="C6" s="3">
        <v>5</v>
      </c>
      <c r="D6" s="3" t="s">
        <v>52</v>
      </c>
      <c r="E6" s="3" t="s">
        <v>53</v>
      </c>
      <c r="F6" s="3">
        <v>4</v>
      </c>
      <c r="G6" s="3">
        <v>3</v>
      </c>
      <c r="H6" s="3">
        <v>3</v>
      </c>
      <c r="K6" s="3">
        <v>0</v>
      </c>
      <c r="L6" s="3">
        <v>5</v>
      </c>
      <c r="M6" s="3" t="s">
        <v>52</v>
      </c>
      <c r="N6" s="3" t="s">
        <v>53</v>
      </c>
      <c r="O6" s="3">
        <v>4</v>
      </c>
      <c r="P6" s="3">
        <v>3</v>
      </c>
      <c r="Q6" s="3">
        <v>3</v>
      </c>
      <c r="T6" s="3">
        <v>0</v>
      </c>
      <c r="U6" s="3">
        <v>5</v>
      </c>
      <c r="V6" s="3" t="s">
        <v>52</v>
      </c>
      <c r="W6" s="3" t="s">
        <v>53</v>
      </c>
      <c r="X6" s="3">
        <v>4</v>
      </c>
      <c r="Y6" s="3">
        <v>3</v>
      </c>
      <c r="Z6" s="3">
        <v>3</v>
      </c>
      <c r="AC6" s="3">
        <v>0</v>
      </c>
      <c r="AD6" s="3">
        <v>5</v>
      </c>
      <c r="AE6" s="3" t="s">
        <v>52</v>
      </c>
      <c r="AF6" s="3" t="s">
        <v>53</v>
      </c>
      <c r="AG6" s="3">
        <v>4</v>
      </c>
      <c r="AH6" s="3">
        <v>3</v>
      </c>
      <c r="AI6" s="3">
        <v>3</v>
      </c>
      <c r="AL6" s="3">
        <v>0</v>
      </c>
      <c r="AM6" s="3">
        <v>5</v>
      </c>
      <c r="AN6" s="3" t="s">
        <v>52</v>
      </c>
      <c r="AO6" s="3" t="s">
        <v>53</v>
      </c>
      <c r="AP6" s="3">
        <v>4</v>
      </c>
      <c r="AQ6" s="3">
        <v>3</v>
      </c>
      <c r="AR6" s="3">
        <v>3</v>
      </c>
      <c r="AU6" s="3">
        <v>0</v>
      </c>
      <c r="AV6" s="3">
        <v>5</v>
      </c>
      <c r="AW6" s="3" t="s">
        <v>53</v>
      </c>
      <c r="AX6" s="3" t="s">
        <v>52</v>
      </c>
      <c r="AY6" s="3">
        <v>4</v>
      </c>
      <c r="AZ6" s="3">
        <v>3</v>
      </c>
      <c r="BA6" s="3">
        <v>3</v>
      </c>
      <c r="BD6" s="3">
        <v>0</v>
      </c>
      <c r="BE6" s="3">
        <v>5</v>
      </c>
      <c r="BF6" s="3" t="s">
        <v>53</v>
      </c>
      <c r="BG6" s="3" t="s">
        <v>52</v>
      </c>
      <c r="BH6" s="3">
        <v>4</v>
      </c>
      <c r="BI6" s="3">
        <v>3</v>
      </c>
      <c r="BJ6" s="3">
        <v>3</v>
      </c>
      <c r="BN6" s="3">
        <v>0</v>
      </c>
      <c r="BO6" s="3">
        <v>5</v>
      </c>
      <c r="BP6" s="3" t="s">
        <v>53</v>
      </c>
      <c r="BQ6" s="3" t="s">
        <v>52</v>
      </c>
      <c r="BR6" s="3">
        <v>4</v>
      </c>
      <c r="BS6" s="3">
        <v>3</v>
      </c>
      <c r="BT6" s="3">
        <v>3</v>
      </c>
    </row>
    <row r="7" spans="1:72" x14ac:dyDescent="0.25">
      <c r="B7" s="3">
        <v>0</v>
      </c>
      <c r="C7" s="3">
        <v>5</v>
      </c>
      <c r="D7" s="3" t="s">
        <v>52</v>
      </c>
      <c r="E7" s="3" t="s">
        <v>53</v>
      </c>
      <c r="F7" s="3">
        <v>5</v>
      </c>
      <c r="G7" s="3">
        <v>3</v>
      </c>
      <c r="H7" s="3">
        <v>3</v>
      </c>
      <c r="K7" s="3">
        <v>0</v>
      </c>
      <c r="L7" s="3">
        <v>5</v>
      </c>
      <c r="M7" s="3" t="s">
        <v>52</v>
      </c>
      <c r="N7" s="3" t="s">
        <v>53</v>
      </c>
      <c r="O7" s="3">
        <v>5</v>
      </c>
      <c r="P7" s="3">
        <v>3</v>
      </c>
      <c r="Q7" s="3">
        <v>3</v>
      </c>
      <c r="T7" s="3">
        <v>0</v>
      </c>
      <c r="U7" s="3">
        <v>5</v>
      </c>
      <c r="V7" s="3" t="s">
        <v>52</v>
      </c>
      <c r="W7" s="3" t="s">
        <v>53</v>
      </c>
      <c r="X7" s="3">
        <v>5</v>
      </c>
      <c r="Y7" s="3">
        <v>3</v>
      </c>
      <c r="Z7" s="3">
        <v>3</v>
      </c>
      <c r="AC7" s="3">
        <v>0</v>
      </c>
      <c r="AD7" s="3">
        <v>5</v>
      </c>
      <c r="AE7" s="3" t="s">
        <v>52</v>
      </c>
      <c r="AF7" s="3" t="s">
        <v>53</v>
      </c>
      <c r="AG7" s="3">
        <v>5</v>
      </c>
      <c r="AH7" s="3">
        <v>3</v>
      </c>
      <c r="AI7" s="3">
        <v>3</v>
      </c>
      <c r="AL7" s="3">
        <v>0</v>
      </c>
      <c r="AM7" s="3">
        <v>5</v>
      </c>
      <c r="AN7" s="3" t="s">
        <v>52</v>
      </c>
      <c r="AO7" s="3" t="s">
        <v>53</v>
      </c>
      <c r="AP7" s="3">
        <v>5</v>
      </c>
      <c r="AQ7" s="3">
        <v>3</v>
      </c>
      <c r="AR7" s="3">
        <v>3</v>
      </c>
      <c r="AU7" s="3">
        <v>0</v>
      </c>
      <c r="AV7" s="3">
        <v>5</v>
      </c>
      <c r="AW7" s="3" t="s">
        <v>53</v>
      </c>
      <c r="AX7" s="3" t="s">
        <v>52</v>
      </c>
      <c r="AY7" s="3">
        <v>5</v>
      </c>
      <c r="AZ7" s="3">
        <v>3</v>
      </c>
      <c r="BA7" s="3">
        <v>3</v>
      </c>
      <c r="BD7" s="3">
        <v>0</v>
      </c>
      <c r="BE7" s="3">
        <v>5</v>
      </c>
      <c r="BF7" s="3" t="s">
        <v>53</v>
      </c>
      <c r="BG7" s="3" t="s">
        <v>52</v>
      </c>
      <c r="BH7" s="3">
        <v>5</v>
      </c>
      <c r="BI7" s="3">
        <v>3</v>
      </c>
      <c r="BJ7" s="3">
        <v>3</v>
      </c>
      <c r="BN7" s="3">
        <v>0</v>
      </c>
      <c r="BO7" s="3">
        <v>5</v>
      </c>
      <c r="BP7" s="3" t="s">
        <v>53</v>
      </c>
      <c r="BQ7" s="3" t="s">
        <v>52</v>
      </c>
      <c r="BR7" s="3">
        <v>5</v>
      </c>
      <c r="BS7" s="3">
        <v>3</v>
      </c>
      <c r="BT7" s="3">
        <v>3</v>
      </c>
    </row>
    <row r="8" spans="1:72" x14ac:dyDescent="0.25">
      <c r="B8" s="3">
        <v>0</v>
      </c>
      <c r="C8" s="3">
        <v>5</v>
      </c>
      <c r="D8" s="3" t="s">
        <v>52</v>
      </c>
      <c r="E8" s="3" t="s">
        <v>53</v>
      </c>
      <c r="F8" s="3">
        <v>6</v>
      </c>
      <c r="G8" s="3">
        <v>4</v>
      </c>
      <c r="H8" s="3">
        <v>4</v>
      </c>
      <c r="K8" s="3">
        <v>0</v>
      </c>
      <c r="L8" s="3">
        <v>5</v>
      </c>
      <c r="M8" s="3" t="s">
        <v>52</v>
      </c>
      <c r="N8" s="3" t="s">
        <v>53</v>
      </c>
      <c r="O8" s="3">
        <v>6</v>
      </c>
      <c r="P8" s="3">
        <v>4</v>
      </c>
      <c r="Q8" s="3">
        <v>4</v>
      </c>
      <c r="T8" s="3">
        <v>0</v>
      </c>
      <c r="U8" s="3">
        <v>5</v>
      </c>
      <c r="V8" s="3" t="s">
        <v>52</v>
      </c>
      <c r="W8" s="3" t="s">
        <v>53</v>
      </c>
      <c r="X8" s="3">
        <v>6</v>
      </c>
      <c r="Y8" s="3">
        <v>4</v>
      </c>
      <c r="Z8" s="3">
        <v>4</v>
      </c>
      <c r="AC8" s="3">
        <v>0</v>
      </c>
      <c r="AD8" s="3">
        <v>5</v>
      </c>
      <c r="AE8" s="3" t="s">
        <v>52</v>
      </c>
      <c r="AF8" s="3" t="s">
        <v>53</v>
      </c>
      <c r="AG8" s="3">
        <v>6</v>
      </c>
      <c r="AH8" s="3">
        <v>4</v>
      </c>
      <c r="AI8" s="3">
        <v>4</v>
      </c>
      <c r="AL8" s="3">
        <v>0</v>
      </c>
      <c r="AM8" s="3">
        <v>5</v>
      </c>
      <c r="AN8" s="3" t="s">
        <v>52</v>
      </c>
      <c r="AO8" s="3" t="s">
        <v>53</v>
      </c>
      <c r="AP8" s="3">
        <v>6</v>
      </c>
      <c r="AQ8" s="3">
        <v>4</v>
      </c>
      <c r="AR8" s="3">
        <v>4</v>
      </c>
      <c r="AU8" s="3">
        <v>0</v>
      </c>
      <c r="AV8" s="3">
        <v>5</v>
      </c>
      <c r="AW8" s="3" t="s">
        <v>53</v>
      </c>
      <c r="AX8" s="3" t="s">
        <v>52</v>
      </c>
      <c r="AY8" s="3">
        <v>6</v>
      </c>
      <c r="AZ8" s="3">
        <v>2</v>
      </c>
      <c r="BA8" s="3">
        <v>2</v>
      </c>
      <c r="BD8" s="3">
        <v>0</v>
      </c>
      <c r="BE8" s="3">
        <v>5</v>
      </c>
      <c r="BF8" s="3" t="s">
        <v>53</v>
      </c>
      <c r="BG8" s="3" t="s">
        <v>52</v>
      </c>
      <c r="BH8" s="3">
        <v>6</v>
      </c>
      <c r="BI8" s="3">
        <v>2</v>
      </c>
      <c r="BJ8" s="3">
        <v>2</v>
      </c>
      <c r="BN8" s="3">
        <v>0</v>
      </c>
      <c r="BO8" s="3">
        <v>5</v>
      </c>
      <c r="BP8" s="3" t="s">
        <v>53</v>
      </c>
      <c r="BQ8" s="3" t="s">
        <v>52</v>
      </c>
      <c r="BR8" s="3">
        <v>6</v>
      </c>
      <c r="BS8" s="3">
        <v>2</v>
      </c>
      <c r="BT8" s="3">
        <v>2</v>
      </c>
    </row>
    <row r="9" spans="1:72" x14ac:dyDescent="0.25">
      <c r="B9" s="3">
        <v>0</v>
      </c>
      <c r="C9" s="3">
        <v>5</v>
      </c>
      <c r="D9" s="3" t="s">
        <v>52</v>
      </c>
      <c r="E9" s="3" t="s">
        <v>53</v>
      </c>
      <c r="F9" s="3">
        <v>7</v>
      </c>
      <c r="G9" s="3">
        <v>4</v>
      </c>
      <c r="H9" s="3">
        <v>4</v>
      </c>
      <c r="K9" s="3">
        <v>0</v>
      </c>
      <c r="L9" s="3">
        <v>5</v>
      </c>
      <c r="M9" s="3" t="s">
        <v>52</v>
      </c>
      <c r="N9" s="3" t="s">
        <v>53</v>
      </c>
      <c r="O9" s="3">
        <v>7</v>
      </c>
      <c r="P9" s="3">
        <v>4</v>
      </c>
      <c r="Q9" s="3">
        <v>4</v>
      </c>
      <c r="T9" s="3">
        <v>0</v>
      </c>
      <c r="U9" s="3">
        <v>5</v>
      </c>
      <c r="V9" s="3" t="s">
        <v>52</v>
      </c>
      <c r="W9" s="3" t="s">
        <v>53</v>
      </c>
      <c r="X9" s="3">
        <v>7</v>
      </c>
      <c r="Y9" s="3">
        <v>4</v>
      </c>
      <c r="Z9" s="3">
        <v>4</v>
      </c>
      <c r="AC9" s="3">
        <v>0</v>
      </c>
      <c r="AD9" s="3">
        <v>5</v>
      </c>
      <c r="AE9" s="3" t="s">
        <v>52</v>
      </c>
      <c r="AF9" s="3" t="s">
        <v>53</v>
      </c>
      <c r="AG9" s="3">
        <v>7</v>
      </c>
      <c r="AH9" s="3">
        <v>4</v>
      </c>
      <c r="AI9" s="3">
        <v>4</v>
      </c>
      <c r="AL9" s="3">
        <v>0</v>
      </c>
      <c r="AM9" s="3">
        <v>5</v>
      </c>
      <c r="AN9" s="3" t="s">
        <v>52</v>
      </c>
      <c r="AO9" s="3" t="s">
        <v>53</v>
      </c>
      <c r="AP9" s="3">
        <v>7</v>
      </c>
      <c r="AQ9" s="3">
        <v>4</v>
      </c>
      <c r="AR9" s="3">
        <v>4</v>
      </c>
      <c r="AU9" s="3">
        <v>0</v>
      </c>
      <c r="AV9" s="3">
        <v>5</v>
      </c>
      <c r="AW9" s="3" t="s">
        <v>53</v>
      </c>
      <c r="AX9" s="3" t="s">
        <v>52</v>
      </c>
      <c r="AY9" s="3">
        <v>7</v>
      </c>
      <c r="AZ9" s="3">
        <v>2</v>
      </c>
      <c r="BA9" s="3">
        <v>2</v>
      </c>
      <c r="BD9" s="3">
        <v>0</v>
      </c>
      <c r="BE9" s="3">
        <v>5</v>
      </c>
      <c r="BF9" s="3" t="s">
        <v>53</v>
      </c>
      <c r="BG9" s="3" t="s">
        <v>52</v>
      </c>
      <c r="BH9" s="3">
        <v>7</v>
      </c>
      <c r="BI9" s="3">
        <v>2</v>
      </c>
      <c r="BJ9" s="3">
        <v>2</v>
      </c>
      <c r="BN9" s="3">
        <v>0</v>
      </c>
      <c r="BO9" s="3">
        <v>5</v>
      </c>
      <c r="BP9" s="3" t="s">
        <v>53</v>
      </c>
      <c r="BQ9" s="3" t="s">
        <v>52</v>
      </c>
      <c r="BR9" s="3">
        <v>7</v>
      </c>
      <c r="BS9" s="3">
        <v>2</v>
      </c>
      <c r="BT9" s="3">
        <v>2</v>
      </c>
    </row>
    <row r="10" spans="1:72" x14ac:dyDescent="0.25">
      <c r="B10" s="3">
        <v>0</v>
      </c>
      <c r="C10" s="3">
        <v>5</v>
      </c>
      <c r="D10" s="3" t="s">
        <v>52</v>
      </c>
      <c r="E10" s="3" t="s">
        <v>53</v>
      </c>
      <c r="F10" s="3">
        <v>8</v>
      </c>
      <c r="G10" s="3">
        <v>5</v>
      </c>
      <c r="H10" s="3">
        <v>5</v>
      </c>
      <c r="K10" s="3">
        <v>0</v>
      </c>
      <c r="L10" s="3">
        <v>5</v>
      </c>
      <c r="M10" s="3" t="s">
        <v>52</v>
      </c>
      <c r="N10" s="3" t="s">
        <v>53</v>
      </c>
      <c r="O10" s="3">
        <v>8</v>
      </c>
      <c r="P10" s="3">
        <v>5</v>
      </c>
      <c r="Q10" s="3">
        <v>5</v>
      </c>
      <c r="T10" s="3">
        <v>0</v>
      </c>
      <c r="U10" s="3">
        <v>5</v>
      </c>
      <c r="V10" s="3" t="s">
        <v>52</v>
      </c>
      <c r="W10" s="3" t="s">
        <v>53</v>
      </c>
      <c r="X10" s="3">
        <v>8</v>
      </c>
      <c r="Y10" s="3">
        <v>5</v>
      </c>
      <c r="Z10" s="3">
        <v>5</v>
      </c>
      <c r="AC10" s="3">
        <v>0</v>
      </c>
      <c r="AD10" s="3">
        <v>5</v>
      </c>
      <c r="AE10" s="3" t="s">
        <v>52</v>
      </c>
      <c r="AF10" s="3" t="s">
        <v>53</v>
      </c>
      <c r="AG10" s="3">
        <v>8</v>
      </c>
      <c r="AH10" s="3">
        <v>5</v>
      </c>
      <c r="AI10" s="3">
        <v>5</v>
      </c>
      <c r="AL10" s="3">
        <v>0</v>
      </c>
      <c r="AM10" s="3">
        <v>5</v>
      </c>
      <c r="AN10" s="3" t="s">
        <v>52</v>
      </c>
      <c r="AO10" s="3" t="s">
        <v>53</v>
      </c>
      <c r="AP10" s="3">
        <v>8</v>
      </c>
      <c r="AQ10" s="3">
        <v>5</v>
      </c>
      <c r="AR10" s="3">
        <v>5</v>
      </c>
      <c r="AU10" s="3">
        <v>0</v>
      </c>
      <c r="AV10" s="3">
        <v>5</v>
      </c>
      <c r="AW10" s="3" t="s">
        <v>53</v>
      </c>
      <c r="AX10" s="3" t="s">
        <v>52</v>
      </c>
      <c r="AY10" s="3">
        <v>8</v>
      </c>
      <c r="AZ10" s="3">
        <v>1</v>
      </c>
      <c r="BA10" s="3">
        <v>1</v>
      </c>
      <c r="BD10" s="3">
        <v>0</v>
      </c>
      <c r="BE10" s="3">
        <v>5</v>
      </c>
      <c r="BF10" s="3" t="s">
        <v>53</v>
      </c>
      <c r="BG10" s="3" t="s">
        <v>52</v>
      </c>
      <c r="BH10" s="3">
        <v>8</v>
      </c>
      <c r="BI10" s="3">
        <v>1</v>
      </c>
      <c r="BJ10" s="3">
        <v>1</v>
      </c>
      <c r="BN10" s="3">
        <v>0</v>
      </c>
      <c r="BO10" s="3">
        <v>5</v>
      </c>
      <c r="BP10" s="3" t="s">
        <v>53</v>
      </c>
      <c r="BQ10" s="3" t="s">
        <v>52</v>
      </c>
      <c r="BR10" s="3">
        <v>8</v>
      </c>
      <c r="BS10" s="3">
        <v>1</v>
      </c>
      <c r="BT10" s="3">
        <v>1</v>
      </c>
    </row>
    <row r="11" spans="1:72" x14ac:dyDescent="0.25">
      <c r="B11" s="3">
        <v>0</v>
      </c>
      <c r="C11" s="3">
        <v>5</v>
      </c>
      <c r="D11" s="3" t="s">
        <v>52</v>
      </c>
      <c r="E11" s="3" t="s">
        <v>53</v>
      </c>
      <c r="F11" s="3">
        <v>9</v>
      </c>
      <c r="G11" s="3">
        <v>5</v>
      </c>
      <c r="H11" s="3">
        <v>5</v>
      </c>
      <c r="K11" s="3">
        <v>0</v>
      </c>
      <c r="L11" s="3">
        <v>5</v>
      </c>
      <c r="M11" s="3" t="s">
        <v>52</v>
      </c>
      <c r="N11" s="3" t="s">
        <v>53</v>
      </c>
      <c r="O11" s="3">
        <v>9</v>
      </c>
      <c r="P11" s="3">
        <v>5</v>
      </c>
      <c r="Q11" s="3">
        <v>5</v>
      </c>
      <c r="T11" s="3">
        <v>0</v>
      </c>
      <c r="U11" s="3">
        <v>5</v>
      </c>
      <c r="V11" s="3" t="s">
        <v>52</v>
      </c>
      <c r="W11" s="3" t="s">
        <v>53</v>
      </c>
      <c r="X11" s="3">
        <v>9</v>
      </c>
      <c r="Y11" s="3">
        <v>5</v>
      </c>
      <c r="Z11" s="3">
        <v>5</v>
      </c>
      <c r="AC11" s="3">
        <v>0</v>
      </c>
      <c r="AD11" s="3">
        <v>5</v>
      </c>
      <c r="AE11" s="3" t="s">
        <v>52</v>
      </c>
      <c r="AF11" s="3" t="s">
        <v>53</v>
      </c>
      <c r="AG11" s="3">
        <v>9</v>
      </c>
      <c r="AH11" s="3">
        <v>5</v>
      </c>
      <c r="AI11" s="3">
        <v>5</v>
      </c>
      <c r="AL11" s="3">
        <v>0</v>
      </c>
      <c r="AM11" s="3">
        <v>5</v>
      </c>
      <c r="AN11" s="3" t="s">
        <v>52</v>
      </c>
      <c r="AO11" s="3" t="s">
        <v>53</v>
      </c>
      <c r="AP11" s="3">
        <v>9</v>
      </c>
      <c r="AQ11" s="3">
        <v>5</v>
      </c>
      <c r="AR11" s="3">
        <v>5</v>
      </c>
      <c r="AU11" s="3">
        <v>0</v>
      </c>
      <c r="AV11" s="3">
        <v>5</v>
      </c>
      <c r="AW11" s="3" t="s">
        <v>53</v>
      </c>
      <c r="AX11" s="3" t="s">
        <v>52</v>
      </c>
      <c r="AY11" s="3">
        <v>9</v>
      </c>
      <c r="AZ11" s="3">
        <v>1</v>
      </c>
      <c r="BA11" s="3">
        <v>1</v>
      </c>
      <c r="BD11" s="3">
        <v>0</v>
      </c>
      <c r="BE11" s="3">
        <v>5</v>
      </c>
      <c r="BF11" s="3" t="s">
        <v>53</v>
      </c>
      <c r="BG11" s="3" t="s">
        <v>52</v>
      </c>
      <c r="BH11" s="3">
        <v>9</v>
      </c>
      <c r="BI11" s="3">
        <v>1</v>
      </c>
      <c r="BJ11" s="3">
        <v>1</v>
      </c>
      <c r="BN11" s="3">
        <v>0</v>
      </c>
      <c r="BO11" s="3">
        <v>5</v>
      </c>
      <c r="BP11" s="3" t="s">
        <v>53</v>
      </c>
      <c r="BQ11" s="3" t="s">
        <v>52</v>
      </c>
      <c r="BR11" s="3">
        <v>9</v>
      </c>
      <c r="BS11" s="3">
        <v>1</v>
      </c>
      <c r="BT11" s="3">
        <v>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CA20-24FF-1341-81D0-C3233D084F73}">
  <dimension ref="A1:CK12"/>
  <sheetViews>
    <sheetView topLeftCell="AR1" zoomScaleNormal="100" workbookViewId="0">
      <selection activeCell="BJ2" sqref="BJ2:BJ12"/>
    </sheetView>
  </sheetViews>
  <sheetFormatPr baseColWidth="10" defaultRowHeight="21" x14ac:dyDescent="0.25"/>
  <cols>
    <col min="1" max="1" width="15.83203125" style="3" customWidth="1"/>
    <col min="2" max="3" width="12.1640625" style="3" customWidth="1"/>
    <col min="4" max="5" width="12.6640625" style="3" customWidth="1"/>
    <col min="6" max="9" width="10.83203125" style="3"/>
    <col min="10" max="10" width="28.1640625" style="3" customWidth="1"/>
    <col min="11" max="12" width="12.5" style="3" customWidth="1"/>
    <col min="13" max="14" width="12.33203125" style="3" customWidth="1"/>
    <col min="15" max="18" width="10.83203125" style="3"/>
    <col min="19" max="19" width="33.6640625" style="3" customWidth="1"/>
    <col min="20" max="22" width="10.83203125" style="3"/>
    <col min="23" max="23" width="11.1640625" style="3" bestFit="1" customWidth="1"/>
    <col min="24" max="24" width="12.1640625" style="3" bestFit="1" customWidth="1"/>
    <col min="25" max="76" width="10.83203125" style="3"/>
    <col min="77" max="77" width="13.33203125" style="3" bestFit="1" customWidth="1"/>
    <col min="78" max="16384" width="10.83203125" style="3"/>
  </cols>
  <sheetData>
    <row r="1" spans="1:89" ht="66" x14ac:dyDescent="0.25">
      <c r="A1" s="2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6</v>
      </c>
      <c r="G1" s="1" t="s">
        <v>7</v>
      </c>
      <c r="H1" s="1" t="s">
        <v>8</v>
      </c>
      <c r="J1" s="2" t="s">
        <v>0</v>
      </c>
      <c r="K1" s="1" t="s">
        <v>1</v>
      </c>
      <c r="L1" s="1" t="s">
        <v>2</v>
      </c>
      <c r="M1" s="1" t="s">
        <v>15</v>
      </c>
      <c r="N1" s="1" t="s">
        <v>3</v>
      </c>
      <c r="O1" s="1" t="s">
        <v>6</v>
      </c>
      <c r="P1" s="1" t="s">
        <v>7</v>
      </c>
      <c r="Q1" s="1" t="s">
        <v>8</v>
      </c>
      <c r="S1" s="2" t="s">
        <v>0</v>
      </c>
      <c r="T1" s="1" t="s">
        <v>1</v>
      </c>
      <c r="U1" s="1" t="s">
        <v>2</v>
      </c>
      <c r="V1" s="1" t="s">
        <v>15</v>
      </c>
      <c r="W1" s="1" t="s">
        <v>3</v>
      </c>
      <c r="X1" s="5" t="s">
        <v>6</v>
      </c>
      <c r="Y1" s="1" t="s">
        <v>7</v>
      </c>
      <c r="Z1" s="1" t="s">
        <v>8</v>
      </c>
      <c r="AB1" s="7" t="s">
        <v>0</v>
      </c>
      <c r="AC1" s="1" t="s">
        <v>1</v>
      </c>
      <c r="AD1" s="1" t="s">
        <v>2</v>
      </c>
      <c r="AE1" s="1" t="s">
        <v>15</v>
      </c>
      <c r="AF1" s="1" t="s">
        <v>3</v>
      </c>
      <c r="AG1" s="1" t="s">
        <v>6</v>
      </c>
      <c r="AH1" s="1" t="s">
        <v>7</v>
      </c>
      <c r="AI1" s="1" t="s">
        <v>8</v>
      </c>
      <c r="AK1" s="7" t="s">
        <v>0</v>
      </c>
      <c r="AL1" s="1" t="s">
        <v>1</v>
      </c>
      <c r="AM1" s="1" t="s">
        <v>2</v>
      </c>
      <c r="AN1" s="1" t="s">
        <v>15</v>
      </c>
      <c r="AO1" s="1" t="s">
        <v>3</v>
      </c>
      <c r="AP1" s="1" t="s">
        <v>6</v>
      </c>
      <c r="AQ1" s="1" t="s">
        <v>7</v>
      </c>
      <c r="AR1" s="1" t="s">
        <v>8</v>
      </c>
      <c r="AT1" s="7" t="s">
        <v>0</v>
      </c>
      <c r="AU1" s="1" t="s">
        <v>1</v>
      </c>
      <c r="AV1" s="1" t="s">
        <v>2</v>
      </c>
      <c r="AW1" s="1" t="s">
        <v>15</v>
      </c>
      <c r="AX1" s="1" t="s">
        <v>3</v>
      </c>
      <c r="AY1" s="1" t="s">
        <v>6</v>
      </c>
      <c r="AZ1" s="1" t="s">
        <v>7</v>
      </c>
      <c r="BA1" s="1" t="s">
        <v>8</v>
      </c>
      <c r="BC1" s="7" t="s">
        <v>0</v>
      </c>
      <c r="BD1" s="1" t="s">
        <v>1</v>
      </c>
      <c r="BE1" s="1" t="s">
        <v>2</v>
      </c>
      <c r="BF1" s="1" t="s">
        <v>15</v>
      </c>
      <c r="BG1" s="1" t="s">
        <v>3</v>
      </c>
      <c r="BH1" s="1" t="s">
        <v>6</v>
      </c>
      <c r="BI1" s="1" t="s">
        <v>7</v>
      </c>
      <c r="BJ1" s="1" t="s">
        <v>8</v>
      </c>
      <c r="BL1" s="7" t="s">
        <v>0</v>
      </c>
      <c r="BM1" s="1" t="s">
        <v>1</v>
      </c>
      <c r="BN1" s="1" t="s">
        <v>2</v>
      </c>
      <c r="BO1" s="1" t="s">
        <v>15</v>
      </c>
      <c r="BP1" s="1" t="s">
        <v>3</v>
      </c>
      <c r="BQ1" s="1" t="s">
        <v>6</v>
      </c>
      <c r="BR1" s="1" t="s">
        <v>7</v>
      </c>
      <c r="BS1" s="1" t="s">
        <v>8</v>
      </c>
      <c r="BU1" s="7" t="s">
        <v>0</v>
      </c>
      <c r="BV1" s="1" t="s">
        <v>1</v>
      </c>
      <c r="BW1" s="1" t="s">
        <v>2</v>
      </c>
      <c r="BX1" s="1" t="s">
        <v>15</v>
      </c>
      <c r="BY1" s="1" t="s">
        <v>3</v>
      </c>
      <c r="BZ1" s="1" t="s">
        <v>6</v>
      </c>
      <c r="CA1" s="1" t="s">
        <v>7</v>
      </c>
      <c r="CB1" s="1" t="s">
        <v>8</v>
      </c>
      <c r="CD1" s="7" t="s">
        <v>0</v>
      </c>
      <c r="CE1" s="1" t="s">
        <v>1</v>
      </c>
      <c r="CF1" s="1" t="s">
        <v>2</v>
      </c>
      <c r="CG1" s="1" t="s">
        <v>15</v>
      </c>
      <c r="CH1" s="1" t="s">
        <v>3</v>
      </c>
      <c r="CI1" s="1" t="s">
        <v>6</v>
      </c>
      <c r="CJ1" s="1" t="s">
        <v>7</v>
      </c>
      <c r="CK1" s="1" t="s">
        <v>8</v>
      </c>
    </row>
    <row r="2" spans="1:89" ht="66" x14ac:dyDescent="0.25">
      <c r="A2" s="4" t="s">
        <v>4</v>
      </c>
      <c r="B2" s="3">
        <v>0</v>
      </c>
      <c r="C2" s="3">
        <v>5</v>
      </c>
      <c r="D2" s="3">
        <v>0</v>
      </c>
      <c r="E2" s="3">
        <v>4</v>
      </c>
      <c r="F2" s="3">
        <f>D2+(E2-D2)/10*0</f>
        <v>0</v>
      </c>
      <c r="G2" s="3">
        <v>0</v>
      </c>
      <c r="H2" s="3">
        <f>IF(F2&gt;E2, C2, IF(F2&lt;D2, B2, B2+(F2-D2)*C2/(E2-D2)))</f>
        <v>0</v>
      </c>
      <c r="J2" s="3" t="s">
        <v>22</v>
      </c>
      <c r="K2" s="3">
        <v>0</v>
      </c>
      <c r="L2" s="3">
        <v>5</v>
      </c>
      <c r="M2" s="3">
        <v>0</v>
      </c>
      <c r="N2" s="3">
        <v>5</v>
      </c>
      <c r="O2" s="3">
        <f>M2+(N2-M2)/10*0</f>
        <v>0</v>
      </c>
      <c r="P2" s="3">
        <v>0</v>
      </c>
      <c r="Q2" s="3">
        <f>IF(O2&gt;N2, L2, IF(O2&lt;M2, K2, K2+(O2-M2)*L2/(N2-M2)))</f>
        <v>0</v>
      </c>
      <c r="S2" s="3" t="s">
        <v>23</v>
      </c>
      <c r="T2" s="3">
        <v>0</v>
      </c>
      <c r="U2" s="3">
        <v>5</v>
      </c>
      <c r="V2" s="3">
        <v>0</v>
      </c>
      <c r="W2" s="6">
        <v>0.5714285714285714</v>
      </c>
      <c r="X2" s="3">
        <f>V2+(W2-V2)/10*0</f>
        <v>0</v>
      </c>
      <c r="Y2" s="3">
        <v>0</v>
      </c>
      <c r="Z2" s="3">
        <f>IF(X2&gt;W2, U2, IF(X2&lt;V2, T2, T2+(X2-V2)*U2/(W2-V2)))</f>
        <v>0</v>
      </c>
      <c r="AB2" s="5" t="s">
        <v>50</v>
      </c>
      <c r="AC2" s="3">
        <v>0</v>
      </c>
      <c r="AD2" s="3">
        <v>5</v>
      </c>
      <c r="AE2" s="3">
        <v>0</v>
      </c>
      <c r="AF2" s="3">
        <v>2</v>
      </c>
      <c r="AG2" s="3">
        <f>AE2+(AF2-AE2)/10*0</f>
        <v>0</v>
      </c>
      <c r="AH2" s="3">
        <v>0</v>
      </c>
      <c r="AI2" s="3">
        <f>IF(AG2&gt;AF2, AD2, IF(AG2&lt;AE2, AC2, AC2+(AG2-AE2)*AD2/(AF2-AE2)))</f>
        <v>0</v>
      </c>
      <c r="AK2" s="5" t="s">
        <v>34</v>
      </c>
      <c r="AL2" s="3">
        <v>0</v>
      </c>
      <c r="AM2" s="3">
        <v>5</v>
      </c>
      <c r="AN2" s="3">
        <v>0</v>
      </c>
      <c r="AO2" s="3">
        <v>4</v>
      </c>
      <c r="AP2" s="3">
        <f>AN2+(AO2-AN2)/10*0</f>
        <v>0</v>
      </c>
      <c r="AQ2" s="3">
        <v>0</v>
      </c>
      <c r="AR2" s="3">
        <f>IF(AP2&gt;AO2, AM2, IF(AP2&lt;AN2, AL2, AL2+(AP2-AN2)*AM2/(AO2-AN2)))</f>
        <v>0</v>
      </c>
      <c r="AT2" s="5" t="s">
        <v>54</v>
      </c>
      <c r="AU2" s="3">
        <v>0</v>
      </c>
      <c r="AV2" s="3">
        <v>5</v>
      </c>
      <c r="AW2" s="3">
        <v>0</v>
      </c>
      <c r="AX2" s="3">
        <v>1.1000000000000001</v>
      </c>
      <c r="AY2" s="3">
        <f>AW2+(AX2-AW2)/10*0</f>
        <v>0</v>
      </c>
      <c r="AZ2" s="3">
        <v>0</v>
      </c>
      <c r="BA2" s="3">
        <f>IF(AY2&gt;AX2, AV2, IF(AY2&lt;AW2, AU2, AU2+(AY2-AW2)*AV2/(AX2-AW2)))</f>
        <v>0</v>
      </c>
      <c r="BC2" s="5" t="s">
        <v>11</v>
      </c>
      <c r="BD2" s="3">
        <v>0</v>
      </c>
      <c r="BE2" s="3">
        <v>5</v>
      </c>
      <c r="BF2" s="3">
        <v>1.5</v>
      </c>
      <c r="BG2" s="3">
        <v>0.5</v>
      </c>
      <c r="BH2" s="3">
        <f>BF2+(BG2-BF2)/10*0</f>
        <v>1.5</v>
      </c>
      <c r="BI2" s="3">
        <v>0</v>
      </c>
      <c r="BJ2" s="3">
        <f>IF(BH2&gt;BF2, BD2, IF(BH2&lt;BG2, BE2, BD2+(BH2-BF2)*BE2/(BG2-BF2)))</f>
        <v>0</v>
      </c>
      <c r="BL2" s="5" t="s">
        <v>55</v>
      </c>
      <c r="BM2" s="3">
        <v>0</v>
      </c>
      <c r="BN2" s="3">
        <v>5</v>
      </c>
      <c r="BO2" s="3">
        <v>6</v>
      </c>
      <c r="BP2" s="3">
        <v>2.5</v>
      </c>
      <c r="BQ2" s="3">
        <f>BO2+(BP2-BO2)/10*0</f>
        <v>6</v>
      </c>
      <c r="BR2" s="3">
        <v>0</v>
      </c>
      <c r="BS2" s="3">
        <f>IF(BQ2&gt;BO2, BM2, IF(BQ2&lt;BP2, BN2, BM2+(BQ2-BO2)*BN2/(BP2-BO2)))</f>
        <v>0</v>
      </c>
      <c r="BU2" s="5" t="s">
        <v>56</v>
      </c>
      <c r="BV2" s="3">
        <v>0</v>
      </c>
      <c r="BW2" s="3">
        <v>5</v>
      </c>
      <c r="BX2" s="3">
        <v>4</v>
      </c>
      <c r="BY2" s="6">
        <v>0.7142857142857143</v>
      </c>
      <c r="BZ2" s="3">
        <f>BX2+(BY2-BX2)/10*0</f>
        <v>4</v>
      </c>
      <c r="CA2" s="3">
        <v>0</v>
      </c>
      <c r="CB2" s="3">
        <f>IF(BZ2&gt;BX2, BV2, IF(BZ2&lt;BY2, BW2, BV2+(BZ2-BX2)*BW2/(BY2-BX2)))</f>
        <v>0</v>
      </c>
      <c r="CD2" s="5" t="s">
        <v>26</v>
      </c>
      <c r="CE2" s="3">
        <v>0</v>
      </c>
      <c r="CF2" s="3">
        <v>5</v>
      </c>
      <c r="CG2" s="3">
        <v>3000</v>
      </c>
      <c r="CH2" s="3">
        <v>1150</v>
      </c>
      <c r="CI2" s="3">
        <f>CG2+(CH2-CG2)/10*0</f>
        <v>3000</v>
      </c>
      <c r="CJ2" s="3">
        <v>0</v>
      </c>
      <c r="CK2" s="3">
        <f>IF(CI2&gt;CG2, CE2, IF(CI2&lt;CH2, CF2, CE2+(CI2-CG2)*CF2/(CH2-CG2)))</f>
        <v>0</v>
      </c>
    </row>
    <row r="3" spans="1:89" x14ac:dyDescent="0.25">
      <c r="B3" s="3">
        <v>0</v>
      </c>
      <c r="C3" s="3">
        <v>5</v>
      </c>
      <c r="D3" s="3">
        <v>0</v>
      </c>
      <c r="E3" s="3">
        <v>4</v>
      </c>
      <c r="F3" s="3">
        <f>D3+(E3-D3)/10*1</f>
        <v>0.4</v>
      </c>
      <c r="G3" s="3">
        <v>0.5</v>
      </c>
      <c r="H3" s="3">
        <f t="shared" ref="H3:H12" si="0">IF(F3&gt;E3, C3, IF(F3&lt;D3, B3, B3+(F3-D3)*C3/(E3-D3)))</f>
        <v>0.5</v>
      </c>
      <c r="K3" s="3">
        <v>0</v>
      </c>
      <c r="L3" s="3">
        <v>5</v>
      </c>
      <c r="M3" s="3">
        <v>0</v>
      </c>
      <c r="N3" s="3">
        <v>5</v>
      </c>
      <c r="O3" s="3">
        <f>M3+(N3-M3)/10*1</f>
        <v>0.5</v>
      </c>
      <c r="P3" s="3">
        <v>0.5</v>
      </c>
      <c r="Q3" s="3">
        <f t="shared" ref="Q3:Q12" si="1">IF(O3&gt;N3, L3, IF(O3&lt;M3, K3, K3+(O3-M3)*L3/(N3-M3)))</f>
        <v>0.5</v>
      </c>
      <c r="T3" s="3">
        <v>0</v>
      </c>
      <c r="U3" s="3">
        <v>5</v>
      </c>
      <c r="V3" s="3">
        <v>0</v>
      </c>
      <c r="W3" s="6">
        <v>0.5714285714285714</v>
      </c>
      <c r="X3" s="3">
        <f>V3+(W3-V3)/10*1</f>
        <v>5.7142857142857141E-2</v>
      </c>
      <c r="Y3" s="3">
        <v>0.5</v>
      </c>
      <c r="Z3" s="3">
        <f t="shared" ref="Z3:Z12" si="2">IF(X3&gt;W3, U3, IF(X3&lt;V3, T3, T3+(X3-V3)*U3/(W3-V3)))</f>
        <v>0.5</v>
      </c>
      <c r="AC3" s="3">
        <v>0</v>
      </c>
      <c r="AD3" s="3">
        <v>5</v>
      </c>
      <c r="AE3" s="3">
        <v>0</v>
      </c>
      <c r="AF3" s="3">
        <v>2</v>
      </c>
      <c r="AG3" s="3">
        <f>AE3+(AF3-AE3)/10*1</f>
        <v>0.2</v>
      </c>
      <c r="AH3" s="3">
        <v>0.5</v>
      </c>
      <c r="AI3" s="3">
        <f t="shared" ref="AI3:AI12" si="3">IF(AG3&gt;AF3, AD3, IF(AG3&lt;AE3, AC3, AC3+(AG3-AE3)*AD3/(AF3-AE3)))</f>
        <v>0.5</v>
      </c>
      <c r="AL3" s="3">
        <v>0</v>
      </c>
      <c r="AM3" s="3">
        <v>5</v>
      </c>
      <c r="AN3" s="3">
        <v>0</v>
      </c>
      <c r="AO3" s="3">
        <v>4</v>
      </c>
      <c r="AP3" s="3">
        <f>AN3+(AO3-AN3)/10*1</f>
        <v>0.4</v>
      </c>
      <c r="AQ3" s="3">
        <v>0.5</v>
      </c>
      <c r="AR3" s="3">
        <f t="shared" ref="AR3:AR12" si="4">IF(AP3&gt;AO3, AM3, IF(AP3&lt;AN3, AL3, AL3+(AP3-AN3)*AM3/(AO3-AN3)))</f>
        <v>0.5</v>
      </c>
      <c r="AU3" s="3">
        <v>0</v>
      </c>
      <c r="AV3" s="3">
        <v>5</v>
      </c>
      <c r="AW3" s="3">
        <v>0</v>
      </c>
      <c r="AX3" s="3">
        <v>1.1000000000000001</v>
      </c>
      <c r="AY3" s="3">
        <f>AW3+(AX3-AW3)/10*1</f>
        <v>0.11000000000000001</v>
      </c>
      <c r="AZ3" s="3">
        <v>0.5</v>
      </c>
      <c r="BA3" s="3">
        <f t="shared" ref="BA3:BA12" si="5">IF(AY3&gt;AX3, AV3, IF(AY3&lt;AW3, AU3, AU3+(AY3-AW3)*AV3/(AX3-AW3)))</f>
        <v>0.5</v>
      </c>
      <c r="BD3" s="3">
        <v>0</v>
      </c>
      <c r="BE3" s="3">
        <v>5</v>
      </c>
      <c r="BF3" s="3">
        <v>1.5</v>
      </c>
      <c r="BG3" s="3">
        <v>0.5</v>
      </c>
      <c r="BH3" s="3">
        <f>BF3+(BG3-BF3)/10*1</f>
        <v>1.4</v>
      </c>
      <c r="BI3" s="3">
        <v>0.5</v>
      </c>
      <c r="BJ3" s="3">
        <f t="shared" ref="BJ3:BJ12" si="6">IF(BH3&gt;BF3, BD3, IF(BH3&lt;BG3, BE3, BD3+(BH3-BF3)*BE3/(BG3-BF3)))</f>
        <v>0.50000000000000044</v>
      </c>
      <c r="BM3" s="3">
        <v>0</v>
      </c>
      <c r="BN3" s="3">
        <v>5</v>
      </c>
      <c r="BO3" s="3">
        <v>6</v>
      </c>
      <c r="BP3" s="3">
        <v>2.5</v>
      </c>
      <c r="BQ3" s="3">
        <f>BO3+(BP3-BO3)/10*1</f>
        <v>5.65</v>
      </c>
      <c r="BR3" s="3">
        <v>0.5</v>
      </c>
      <c r="BS3" s="3">
        <f t="shared" ref="BS3:BS12" si="7">IF(BQ3&gt;BO3, BM3, IF(BQ3&lt;BP3, BN3, BM3+(BQ3-BO3)*BN3/(BP3-BO3)))</f>
        <v>0.4999999999999995</v>
      </c>
      <c r="BV3" s="3">
        <v>0</v>
      </c>
      <c r="BW3" s="3">
        <v>5</v>
      </c>
      <c r="BX3" s="3">
        <v>4</v>
      </c>
      <c r="BY3" s="6">
        <v>0.7142857142857143</v>
      </c>
      <c r="BZ3" s="3">
        <f>BX3+(BY3-BX3)/10*1</f>
        <v>3.6714285714285713</v>
      </c>
      <c r="CA3" s="3">
        <v>0.5</v>
      </c>
      <c r="CB3" s="3">
        <f t="shared" ref="CB3:CB12" si="8">IF(BZ3&gt;BX3, BV3, IF(BZ3&lt;BY3, BW3, BV3+(BZ3-BX3)*BW3/(BY3-BX3)))</f>
        <v>0.50000000000000022</v>
      </c>
      <c r="CE3" s="3">
        <v>0</v>
      </c>
      <c r="CF3" s="3">
        <v>5</v>
      </c>
      <c r="CG3" s="3">
        <v>3000</v>
      </c>
      <c r="CH3" s="3">
        <v>1150</v>
      </c>
      <c r="CI3" s="3">
        <f>CG3+(CH3-CG3)/10*1</f>
        <v>2815</v>
      </c>
      <c r="CJ3" s="3">
        <v>0.5</v>
      </c>
      <c r="CK3" s="3">
        <f t="shared" ref="CK3:CK12" si="9">IF(CI3&gt;CG3, CE3, IF(CI3&lt;CH3, CF3, CE3+(CI3-CG3)*CF3/(CH3-CG3)))</f>
        <v>0.5</v>
      </c>
    </row>
    <row r="4" spans="1:89" x14ac:dyDescent="0.25">
      <c r="B4" s="3">
        <v>0</v>
      </c>
      <c r="C4" s="3">
        <v>5</v>
      </c>
      <c r="D4" s="3">
        <v>0</v>
      </c>
      <c r="E4" s="3">
        <v>4</v>
      </c>
      <c r="F4" s="3">
        <f>D4+(E4-D4)/10*2</f>
        <v>0.8</v>
      </c>
      <c r="G4" s="3">
        <v>1</v>
      </c>
      <c r="H4" s="3">
        <f t="shared" si="0"/>
        <v>1</v>
      </c>
      <c r="K4" s="3">
        <v>0</v>
      </c>
      <c r="L4" s="3">
        <v>5</v>
      </c>
      <c r="M4" s="3">
        <v>0</v>
      </c>
      <c r="N4" s="3">
        <v>5</v>
      </c>
      <c r="O4" s="3">
        <f>M4+(N4-M4)/10*2</f>
        <v>1</v>
      </c>
      <c r="P4" s="3">
        <v>1</v>
      </c>
      <c r="Q4" s="3">
        <f t="shared" si="1"/>
        <v>1</v>
      </c>
      <c r="T4" s="3">
        <v>0</v>
      </c>
      <c r="U4" s="3">
        <v>5</v>
      </c>
      <c r="V4" s="3">
        <v>0</v>
      </c>
      <c r="W4" s="6">
        <v>0.5714285714285714</v>
      </c>
      <c r="X4" s="3">
        <f>V4+(W4-V4)/10*2</f>
        <v>0.11428571428571428</v>
      </c>
      <c r="Y4" s="3">
        <v>1</v>
      </c>
      <c r="Z4" s="3">
        <f t="shared" si="2"/>
        <v>1</v>
      </c>
      <c r="AC4" s="3">
        <v>0</v>
      </c>
      <c r="AD4" s="3">
        <v>5</v>
      </c>
      <c r="AE4" s="3">
        <v>0</v>
      </c>
      <c r="AF4" s="3">
        <v>2</v>
      </c>
      <c r="AG4" s="3">
        <f>AE4+(AF4-AE4)/10*2</f>
        <v>0.4</v>
      </c>
      <c r="AH4" s="3">
        <v>1</v>
      </c>
      <c r="AI4" s="3">
        <f t="shared" si="3"/>
        <v>1</v>
      </c>
      <c r="AL4" s="3">
        <v>0</v>
      </c>
      <c r="AM4" s="3">
        <v>5</v>
      </c>
      <c r="AN4" s="3">
        <v>0</v>
      </c>
      <c r="AO4" s="3">
        <v>4</v>
      </c>
      <c r="AP4" s="3">
        <f>AN4+(AO4-AN4)/10*2</f>
        <v>0.8</v>
      </c>
      <c r="AQ4" s="3">
        <v>1</v>
      </c>
      <c r="AR4" s="3">
        <f t="shared" si="4"/>
        <v>1</v>
      </c>
      <c r="AU4" s="3">
        <v>0</v>
      </c>
      <c r="AV4" s="3">
        <v>5</v>
      </c>
      <c r="AW4" s="3">
        <v>0</v>
      </c>
      <c r="AX4" s="3">
        <v>1.1000000000000001</v>
      </c>
      <c r="AY4" s="3">
        <f>AW4+(AX4-AW4)/10*2</f>
        <v>0.22000000000000003</v>
      </c>
      <c r="AZ4" s="3">
        <v>1</v>
      </c>
      <c r="BA4" s="3">
        <f t="shared" si="5"/>
        <v>1</v>
      </c>
      <c r="BD4" s="3">
        <v>0</v>
      </c>
      <c r="BE4" s="3">
        <v>5</v>
      </c>
      <c r="BF4" s="3">
        <v>1.5</v>
      </c>
      <c r="BG4" s="3">
        <v>0.5</v>
      </c>
      <c r="BH4" s="3">
        <f>BF4+(BG4-BF4)/10*2</f>
        <v>1.3</v>
      </c>
      <c r="BI4" s="3">
        <v>1</v>
      </c>
      <c r="BJ4" s="3">
        <f t="shared" si="6"/>
        <v>0.99999999999999978</v>
      </c>
      <c r="BM4" s="3">
        <v>0</v>
      </c>
      <c r="BN4" s="3">
        <v>5</v>
      </c>
      <c r="BO4" s="3">
        <v>6</v>
      </c>
      <c r="BP4" s="3">
        <v>2.5</v>
      </c>
      <c r="BQ4" s="3">
        <f>BO4+(BP4-BO4)/10*2</f>
        <v>5.3</v>
      </c>
      <c r="BR4" s="3">
        <v>1</v>
      </c>
      <c r="BS4" s="3">
        <f t="shared" si="7"/>
        <v>1.0000000000000002</v>
      </c>
      <c r="BV4" s="3">
        <v>0</v>
      </c>
      <c r="BW4" s="3">
        <v>5</v>
      </c>
      <c r="BX4" s="3">
        <v>4</v>
      </c>
      <c r="BY4" s="6">
        <v>0.7142857142857143</v>
      </c>
      <c r="BZ4" s="3">
        <f>BX4+(BY4-BX4)/10*2</f>
        <v>3.342857142857143</v>
      </c>
      <c r="CA4" s="3">
        <v>1</v>
      </c>
      <c r="CB4" s="3">
        <f t="shared" si="8"/>
        <v>0.99999999999999989</v>
      </c>
      <c r="CE4" s="3">
        <v>0</v>
      </c>
      <c r="CF4" s="3">
        <v>5</v>
      </c>
      <c r="CG4" s="3">
        <v>3000</v>
      </c>
      <c r="CH4" s="3">
        <v>1150</v>
      </c>
      <c r="CI4" s="3">
        <f>CG4+(CH4-CG4)/10*2</f>
        <v>2630</v>
      </c>
      <c r="CJ4" s="3">
        <v>1</v>
      </c>
      <c r="CK4" s="3">
        <f t="shared" si="9"/>
        <v>1</v>
      </c>
    </row>
    <row r="5" spans="1:89" x14ac:dyDescent="0.25">
      <c r="B5" s="3">
        <v>0</v>
      </c>
      <c r="C5" s="3">
        <v>5</v>
      </c>
      <c r="D5" s="3">
        <v>0</v>
      </c>
      <c r="E5" s="3">
        <v>4</v>
      </c>
      <c r="F5" s="3">
        <f>D5+(E5-D5)/10*3</f>
        <v>1.2000000000000002</v>
      </c>
      <c r="G5" s="3">
        <v>1.5</v>
      </c>
      <c r="H5" s="3">
        <f t="shared" si="0"/>
        <v>1.5000000000000002</v>
      </c>
      <c r="K5" s="3">
        <v>0</v>
      </c>
      <c r="L5" s="3">
        <v>5</v>
      </c>
      <c r="M5" s="3">
        <v>0</v>
      </c>
      <c r="N5" s="3">
        <v>5</v>
      </c>
      <c r="O5" s="3">
        <f>M5+(N5-M5)/10*3</f>
        <v>1.5</v>
      </c>
      <c r="P5" s="3">
        <v>1.5</v>
      </c>
      <c r="Q5" s="3">
        <f t="shared" si="1"/>
        <v>1.5</v>
      </c>
      <c r="T5" s="3">
        <v>0</v>
      </c>
      <c r="U5" s="3">
        <v>5</v>
      </c>
      <c r="V5" s="3">
        <v>0</v>
      </c>
      <c r="W5" s="6">
        <v>0.5714285714285714</v>
      </c>
      <c r="X5" s="3">
        <f>V5+(W5-V5)/10*3</f>
        <v>0.17142857142857143</v>
      </c>
      <c r="Y5" s="3">
        <v>1.5</v>
      </c>
      <c r="Z5" s="3">
        <f t="shared" si="2"/>
        <v>1.5000000000000002</v>
      </c>
      <c r="AC5" s="3">
        <v>0</v>
      </c>
      <c r="AD5" s="3">
        <v>5</v>
      </c>
      <c r="AE5" s="3">
        <v>0</v>
      </c>
      <c r="AF5" s="3">
        <v>2</v>
      </c>
      <c r="AG5" s="3">
        <f>AE5+(AF5-AE5)/10*3</f>
        <v>0.60000000000000009</v>
      </c>
      <c r="AH5" s="3">
        <v>1.5</v>
      </c>
      <c r="AI5" s="3">
        <f t="shared" si="3"/>
        <v>1.5000000000000002</v>
      </c>
      <c r="AL5" s="3">
        <v>0</v>
      </c>
      <c r="AM5" s="3">
        <v>5</v>
      </c>
      <c r="AN5" s="3">
        <v>0</v>
      </c>
      <c r="AO5" s="3">
        <v>4</v>
      </c>
      <c r="AP5" s="3">
        <f>AN5+(AO5-AN5)/10*3</f>
        <v>1.2000000000000002</v>
      </c>
      <c r="AQ5" s="3">
        <v>1.5</v>
      </c>
      <c r="AR5" s="3">
        <f t="shared" si="4"/>
        <v>1.5000000000000002</v>
      </c>
      <c r="AU5" s="3">
        <v>0</v>
      </c>
      <c r="AV5" s="3">
        <v>5</v>
      </c>
      <c r="AW5" s="3">
        <v>0</v>
      </c>
      <c r="AX5" s="3">
        <v>1.1000000000000001</v>
      </c>
      <c r="AY5" s="3">
        <f>AW5+(AX5-AW5)/10*3</f>
        <v>0.33000000000000007</v>
      </c>
      <c r="AZ5" s="3">
        <v>1.5</v>
      </c>
      <c r="BA5" s="3">
        <f t="shared" si="5"/>
        <v>1.5000000000000002</v>
      </c>
      <c r="BD5" s="3">
        <v>0</v>
      </c>
      <c r="BE5" s="3">
        <v>5</v>
      </c>
      <c r="BF5" s="3">
        <v>1.5</v>
      </c>
      <c r="BG5" s="3">
        <v>0.5</v>
      </c>
      <c r="BH5" s="3">
        <f>BF5+(BG5-BF5)/10*3</f>
        <v>1.2</v>
      </c>
      <c r="BI5" s="3">
        <v>1.5</v>
      </c>
      <c r="BJ5" s="3">
        <f t="shared" si="6"/>
        <v>1.5000000000000002</v>
      </c>
      <c r="BM5" s="3">
        <v>0</v>
      </c>
      <c r="BN5" s="3">
        <v>5</v>
      </c>
      <c r="BO5" s="3">
        <v>6</v>
      </c>
      <c r="BP5" s="3">
        <v>2.5</v>
      </c>
      <c r="BQ5" s="3">
        <f>BO5+(BP5-BO5)/10*3</f>
        <v>4.95</v>
      </c>
      <c r="BR5" s="3">
        <v>1.5</v>
      </c>
      <c r="BS5" s="3">
        <f t="shared" si="7"/>
        <v>1.4999999999999998</v>
      </c>
      <c r="BV5" s="3">
        <v>0</v>
      </c>
      <c r="BW5" s="3">
        <v>5</v>
      </c>
      <c r="BX5" s="3">
        <v>4</v>
      </c>
      <c r="BY5" s="6">
        <v>0.7142857142857143</v>
      </c>
      <c r="BZ5" s="3">
        <f>BX5+(BY5-BX5)/10*3</f>
        <v>3.0142857142857142</v>
      </c>
      <c r="CA5" s="3">
        <v>1.5</v>
      </c>
      <c r="CB5" s="3">
        <f t="shared" si="8"/>
        <v>1.5000000000000002</v>
      </c>
      <c r="CE5" s="3">
        <v>0</v>
      </c>
      <c r="CF5" s="3">
        <v>5</v>
      </c>
      <c r="CG5" s="3">
        <v>3000</v>
      </c>
      <c r="CH5" s="3">
        <v>1150</v>
      </c>
      <c r="CI5" s="3">
        <f>CG5+(CH5-CG5)/10*3</f>
        <v>2445</v>
      </c>
      <c r="CJ5" s="3">
        <v>1.5</v>
      </c>
      <c r="CK5" s="3">
        <f t="shared" si="9"/>
        <v>1.5</v>
      </c>
    </row>
    <row r="6" spans="1:89" x14ac:dyDescent="0.25">
      <c r="B6" s="3">
        <v>0</v>
      </c>
      <c r="C6" s="3">
        <v>5</v>
      </c>
      <c r="D6" s="3">
        <v>0</v>
      </c>
      <c r="E6" s="3">
        <v>4</v>
      </c>
      <c r="F6" s="3">
        <f>D6+(E6-D6)/10*4</f>
        <v>1.6</v>
      </c>
      <c r="G6" s="3">
        <v>2</v>
      </c>
      <c r="H6" s="3">
        <f t="shared" si="0"/>
        <v>2</v>
      </c>
      <c r="K6" s="3">
        <v>0</v>
      </c>
      <c r="L6" s="3">
        <v>5</v>
      </c>
      <c r="M6" s="3">
        <v>0</v>
      </c>
      <c r="N6" s="3">
        <v>5</v>
      </c>
      <c r="O6" s="3">
        <f>M6+(N6-M6)/10*4</f>
        <v>2</v>
      </c>
      <c r="P6" s="3">
        <v>2</v>
      </c>
      <c r="Q6" s="3">
        <f t="shared" si="1"/>
        <v>2</v>
      </c>
      <c r="T6" s="3">
        <v>0</v>
      </c>
      <c r="U6" s="3">
        <v>5</v>
      </c>
      <c r="V6" s="3">
        <v>0</v>
      </c>
      <c r="W6" s="6">
        <v>0.5714285714285714</v>
      </c>
      <c r="X6" s="3">
        <f>V6+(W6-V6)/10*4</f>
        <v>0.22857142857142856</v>
      </c>
      <c r="Y6" s="3">
        <v>2</v>
      </c>
      <c r="Z6" s="3">
        <f t="shared" si="2"/>
        <v>2</v>
      </c>
      <c r="AC6" s="3">
        <v>0</v>
      </c>
      <c r="AD6" s="3">
        <v>5</v>
      </c>
      <c r="AE6" s="3">
        <v>0</v>
      </c>
      <c r="AF6" s="3">
        <v>2</v>
      </c>
      <c r="AG6" s="3">
        <f>AE6+(AF6-AE6)/10*4</f>
        <v>0.8</v>
      </c>
      <c r="AH6" s="3">
        <v>2</v>
      </c>
      <c r="AI6" s="3">
        <f t="shared" si="3"/>
        <v>2</v>
      </c>
      <c r="AL6" s="3">
        <v>0</v>
      </c>
      <c r="AM6" s="3">
        <v>5</v>
      </c>
      <c r="AN6" s="3">
        <v>0</v>
      </c>
      <c r="AO6" s="3">
        <v>4</v>
      </c>
      <c r="AP6" s="3">
        <f>AN6+(AO6-AN6)/10*4</f>
        <v>1.6</v>
      </c>
      <c r="AQ6" s="3">
        <v>2</v>
      </c>
      <c r="AR6" s="3">
        <f t="shared" si="4"/>
        <v>2</v>
      </c>
      <c r="AU6" s="3">
        <v>0</v>
      </c>
      <c r="AV6" s="3">
        <v>5</v>
      </c>
      <c r="AW6" s="3">
        <v>0</v>
      </c>
      <c r="AX6" s="3">
        <v>1.1000000000000001</v>
      </c>
      <c r="AY6" s="3">
        <f>AW6+(AX6-AW6)/10*4</f>
        <v>0.44000000000000006</v>
      </c>
      <c r="AZ6" s="3">
        <v>2</v>
      </c>
      <c r="BA6" s="3">
        <f t="shared" si="5"/>
        <v>2</v>
      </c>
      <c r="BD6" s="3">
        <v>0</v>
      </c>
      <c r="BE6" s="3">
        <v>5</v>
      </c>
      <c r="BF6" s="3">
        <v>1.5</v>
      </c>
      <c r="BG6" s="3">
        <v>0.5</v>
      </c>
      <c r="BH6" s="3">
        <f>BF6+(BG6-BF6)/10*4</f>
        <v>1.1000000000000001</v>
      </c>
      <c r="BI6" s="3">
        <v>2</v>
      </c>
      <c r="BJ6" s="3">
        <f t="shared" si="6"/>
        <v>1.9999999999999996</v>
      </c>
      <c r="BM6" s="3">
        <v>0</v>
      </c>
      <c r="BN6" s="3">
        <v>5</v>
      </c>
      <c r="BO6" s="3">
        <v>6</v>
      </c>
      <c r="BP6" s="3">
        <v>2.5</v>
      </c>
      <c r="BQ6" s="3">
        <f>BO6+(BP6-BO6)/10*4</f>
        <v>4.5999999999999996</v>
      </c>
      <c r="BR6" s="3">
        <v>2</v>
      </c>
      <c r="BS6" s="3">
        <f t="shared" si="7"/>
        <v>2.0000000000000004</v>
      </c>
      <c r="BV6" s="3">
        <v>0</v>
      </c>
      <c r="BW6" s="3">
        <v>5</v>
      </c>
      <c r="BX6" s="3">
        <v>4</v>
      </c>
      <c r="BY6" s="6">
        <v>0.7142857142857143</v>
      </c>
      <c r="BZ6" s="3">
        <f>BX6+(BY6-BX6)/10*4</f>
        <v>2.6857142857142859</v>
      </c>
      <c r="CA6" s="3">
        <v>2</v>
      </c>
      <c r="CB6" s="3">
        <f t="shared" si="8"/>
        <v>1.9999999999999998</v>
      </c>
      <c r="CE6" s="3">
        <v>0</v>
      </c>
      <c r="CF6" s="3">
        <v>5</v>
      </c>
      <c r="CG6" s="3">
        <v>3000</v>
      </c>
      <c r="CH6" s="3">
        <v>1150</v>
      </c>
      <c r="CI6" s="3">
        <f>CG6+(CH6-CG6)/10*4</f>
        <v>2260</v>
      </c>
      <c r="CJ6" s="3">
        <v>2</v>
      </c>
      <c r="CK6" s="3">
        <f t="shared" si="9"/>
        <v>2</v>
      </c>
    </row>
    <row r="7" spans="1:89" x14ac:dyDescent="0.25">
      <c r="B7" s="3">
        <v>0</v>
      </c>
      <c r="C7" s="3">
        <v>5</v>
      </c>
      <c r="D7" s="3">
        <v>0</v>
      </c>
      <c r="E7" s="3">
        <v>4</v>
      </c>
      <c r="F7" s="3">
        <f>D7+(E7-D7)/10*5</f>
        <v>2</v>
      </c>
      <c r="G7" s="3">
        <v>2.5</v>
      </c>
      <c r="H7" s="3">
        <f t="shared" si="0"/>
        <v>2.5</v>
      </c>
      <c r="K7" s="3">
        <v>0</v>
      </c>
      <c r="L7" s="3">
        <v>5</v>
      </c>
      <c r="M7" s="3">
        <v>0</v>
      </c>
      <c r="N7" s="3">
        <v>5</v>
      </c>
      <c r="O7" s="3">
        <f>M7+(N7-M7)/10*5</f>
        <v>2.5</v>
      </c>
      <c r="P7" s="3">
        <v>2.5</v>
      </c>
      <c r="Q7" s="3">
        <f t="shared" si="1"/>
        <v>2.5</v>
      </c>
      <c r="T7" s="3">
        <v>0</v>
      </c>
      <c r="U7" s="3">
        <v>5</v>
      </c>
      <c r="V7" s="3">
        <v>0</v>
      </c>
      <c r="W7" s="6">
        <v>0.5714285714285714</v>
      </c>
      <c r="X7" s="3">
        <f>V7+(W7-V7)/10*5</f>
        <v>0.2857142857142857</v>
      </c>
      <c r="Y7" s="3">
        <v>2.5</v>
      </c>
      <c r="Z7" s="3">
        <f t="shared" si="2"/>
        <v>2.5</v>
      </c>
      <c r="AC7" s="3">
        <v>0</v>
      </c>
      <c r="AD7" s="3">
        <v>5</v>
      </c>
      <c r="AE7" s="3">
        <v>0</v>
      </c>
      <c r="AF7" s="3">
        <v>2</v>
      </c>
      <c r="AG7" s="3">
        <f>AE7+(AF7-AE7)/10*5</f>
        <v>1</v>
      </c>
      <c r="AH7" s="3">
        <v>2.5</v>
      </c>
      <c r="AI7" s="3">
        <f t="shared" si="3"/>
        <v>2.5</v>
      </c>
      <c r="AL7" s="3">
        <v>0</v>
      </c>
      <c r="AM7" s="3">
        <v>5</v>
      </c>
      <c r="AN7" s="3">
        <v>0</v>
      </c>
      <c r="AO7" s="3">
        <v>4</v>
      </c>
      <c r="AP7" s="3">
        <f>AN7+(AO7-AN7)/10*5</f>
        <v>2</v>
      </c>
      <c r="AQ7" s="3">
        <v>2.5</v>
      </c>
      <c r="AR7" s="3">
        <f t="shared" si="4"/>
        <v>2.5</v>
      </c>
      <c r="AU7" s="3">
        <v>0</v>
      </c>
      <c r="AV7" s="3">
        <v>5</v>
      </c>
      <c r="AW7" s="3">
        <v>0</v>
      </c>
      <c r="AX7" s="3">
        <v>1.1000000000000001</v>
      </c>
      <c r="AY7" s="3">
        <f>AW7+(AX7-AW7)/10*5</f>
        <v>0.55000000000000004</v>
      </c>
      <c r="AZ7" s="3">
        <v>2.5</v>
      </c>
      <c r="BA7" s="3">
        <f t="shared" si="5"/>
        <v>2.5</v>
      </c>
      <c r="BD7" s="3">
        <v>0</v>
      </c>
      <c r="BE7" s="3">
        <v>5</v>
      </c>
      <c r="BF7" s="3">
        <v>1.5</v>
      </c>
      <c r="BG7" s="3">
        <v>0.5</v>
      </c>
      <c r="BH7" s="3">
        <f>BF7+(BG7-BF7)/10*5</f>
        <v>1</v>
      </c>
      <c r="BI7" s="3">
        <v>2.5</v>
      </c>
      <c r="BJ7" s="3">
        <f t="shared" si="6"/>
        <v>2.5</v>
      </c>
      <c r="BM7" s="3">
        <v>0</v>
      </c>
      <c r="BN7" s="3">
        <v>5</v>
      </c>
      <c r="BO7" s="3">
        <v>6</v>
      </c>
      <c r="BP7" s="3">
        <v>2.5</v>
      </c>
      <c r="BQ7" s="3">
        <f>BO7+(BP7-BO7)/10*5</f>
        <v>4.25</v>
      </c>
      <c r="BR7" s="3">
        <v>2.5</v>
      </c>
      <c r="BS7" s="3">
        <f t="shared" si="7"/>
        <v>2.5</v>
      </c>
      <c r="BV7" s="3">
        <v>0</v>
      </c>
      <c r="BW7" s="3">
        <v>5</v>
      </c>
      <c r="BX7" s="3">
        <v>4</v>
      </c>
      <c r="BY7" s="6">
        <v>0.7142857142857143</v>
      </c>
      <c r="BZ7" s="3">
        <f>BX7+(BY7-BX7)/10*5</f>
        <v>2.3571428571428572</v>
      </c>
      <c r="CA7" s="3">
        <v>2.5</v>
      </c>
      <c r="CB7" s="3">
        <f t="shared" si="8"/>
        <v>2.5</v>
      </c>
      <c r="CE7" s="3">
        <v>0</v>
      </c>
      <c r="CF7" s="3">
        <v>5</v>
      </c>
      <c r="CG7" s="3">
        <v>3000</v>
      </c>
      <c r="CH7" s="3">
        <v>1150</v>
      </c>
      <c r="CI7" s="3">
        <f>CG7+(CH7-CG7)/10*5</f>
        <v>2075</v>
      </c>
      <c r="CJ7" s="3">
        <v>2.5</v>
      </c>
      <c r="CK7" s="3">
        <f t="shared" si="9"/>
        <v>2.5</v>
      </c>
    </row>
    <row r="8" spans="1:89" x14ac:dyDescent="0.25">
      <c r="B8" s="3">
        <v>0</v>
      </c>
      <c r="C8" s="3">
        <v>5</v>
      </c>
      <c r="D8" s="3">
        <v>0</v>
      </c>
      <c r="E8" s="3">
        <v>4</v>
      </c>
      <c r="F8" s="3">
        <f>D8+(E8-D8)/10*6</f>
        <v>2.4000000000000004</v>
      </c>
      <c r="G8" s="3">
        <v>3</v>
      </c>
      <c r="H8" s="3">
        <f t="shared" si="0"/>
        <v>3.0000000000000004</v>
      </c>
      <c r="K8" s="3">
        <v>0</v>
      </c>
      <c r="L8" s="3">
        <v>5</v>
      </c>
      <c r="M8" s="3">
        <v>0</v>
      </c>
      <c r="N8" s="3">
        <v>5</v>
      </c>
      <c r="O8" s="3">
        <f>M8+(N8-M8)/10*6</f>
        <v>3</v>
      </c>
      <c r="P8" s="3">
        <v>3</v>
      </c>
      <c r="Q8" s="3">
        <f t="shared" si="1"/>
        <v>3</v>
      </c>
      <c r="T8" s="3">
        <v>0</v>
      </c>
      <c r="U8" s="3">
        <v>5</v>
      </c>
      <c r="V8" s="3">
        <v>0</v>
      </c>
      <c r="W8" s="6">
        <v>0.5714285714285714</v>
      </c>
      <c r="X8" s="3">
        <f>V8+(W8-V8)/10*6</f>
        <v>0.34285714285714286</v>
      </c>
      <c r="Y8" s="3">
        <v>3</v>
      </c>
      <c r="Z8" s="3">
        <f t="shared" si="2"/>
        <v>3.0000000000000004</v>
      </c>
      <c r="AC8" s="3">
        <v>0</v>
      </c>
      <c r="AD8" s="3">
        <v>5</v>
      </c>
      <c r="AE8" s="3">
        <v>0</v>
      </c>
      <c r="AF8" s="3">
        <v>2</v>
      </c>
      <c r="AG8" s="3">
        <f>AE8+(AF8-AE8)/10*6</f>
        <v>1.2000000000000002</v>
      </c>
      <c r="AH8" s="3">
        <v>3</v>
      </c>
      <c r="AI8" s="3">
        <f t="shared" si="3"/>
        <v>3.0000000000000004</v>
      </c>
      <c r="AL8" s="3">
        <v>0</v>
      </c>
      <c r="AM8" s="3">
        <v>5</v>
      </c>
      <c r="AN8" s="3">
        <v>0</v>
      </c>
      <c r="AO8" s="3">
        <v>4</v>
      </c>
      <c r="AP8" s="3">
        <f>AN8+(AO8-AN8)/10*6</f>
        <v>2.4000000000000004</v>
      </c>
      <c r="AQ8" s="3">
        <v>3</v>
      </c>
      <c r="AR8" s="3">
        <f t="shared" si="4"/>
        <v>3.0000000000000004</v>
      </c>
      <c r="AU8" s="3">
        <v>0</v>
      </c>
      <c r="AV8" s="3">
        <v>5</v>
      </c>
      <c r="AW8" s="3">
        <v>0</v>
      </c>
      <c r="AX8" s="3">
        <v>1.1000000000000001</v>
      </c>
      <c r="AY8" s="3">
        <f>AW8+(AX8-AW8)/10*6</f>
        <v>0.66000000000000014</v>
      </c>
      <c r="AZ8" s="3">
        <v>3</v>
      </c>
      <c r="BA8" s="3">
        <f t="shared" si="5"/>
        <v>3.0000000000000004</v>
      </c>
      <c r="BD8" s="3">
        <v>0</v>
      </c>
      <c r="BE8" s="3">
        <v>5</v>
      </c>
      <c r="BF8" s="3">
        <v>1.5</v>
      </c>
      <c r="BG8" s="3">
        <v>0.5</v>
      </c>
      <c r="BH8" s="3">
        <f>BF8+(BG8-BF8)/10*6</f>
        <v>0.89999999999999991</v>
      </c>
      <c r="BI8" s="3">
        <v>3</v>
      </c>
      <c r="BJ8" s="3">
        <f t="shared" si="6"/>
        <v>3.0000000000000004</v>
      </c>
      <c r="BM8" s="3">
        <v>0</v>
      </c>
      <c r="BN8" s="3">
        <v>5</v>
      </c>
      <c r="BO8" s="3">
        <v>6</v>
      </c>
      <c r="BP8" s="3">
        <v>2.5</v>
      </c>
      <c r="BQ8" s="3">
        <f>BO8+(BP8-BO8)/10*6</f>
        <v>3.9000000000000004</v>
      </c>
      <c r="BR8" s="3">
        <v>3</v>
      </c>
      <c r="BS8" s="3">
        <f t="shared" si="7"/>
        <v>2.9999999999999996</v>
      </c>
      <c r="BV8" s="3">
        <v>0</v>
      </c>
      <c r="BW8" s="3">
        <v>5</v>
      </c>
      <c r="BX8" s="3">
        <v>4</v>
      </c>
      <c r="BY8" s="6">
        <v>0.7142857142857143</v>
      </c>
      <c r="BZ8" s="3">
        <f>BX8+(BY8-BX8)/10*6</f>
        <v>2.0285714285714285</v>
      </c>
      <c r="CA8" s="3">
        <v>3</v>
      </c>
      <c r="CB8" s="3">
        <f t="shared" si="8"/>
        <v>3.0000000000000004</v>
      </c>
      <c r="CE8" s="3">
        <v>0</v>
      </c>
      <c r="CF8" s="3">
        <v>5</v>
      </c>
      <c r="CG8" s="3">
        <v>3000</v>
      </c>
      <c r="CH8" s="3">
        <v>1150</v>
      </c>
      <c r="CI8" s="3">
        <f>CG8+(CH8-CG8)/10*6</f>
        <v>1890</v>
      </c>
      <c r="CJ8" s="3">
        <v>3</v>
      </c>
      <c r="CK8" s="3">
        <f t="shared" si="9"/>
        <v>3</v>
      </c>
    </row>
    <row r="9" spans="1:89" x14ac:dyDescent="0.25">
      <c r="B9" s="3">
        <v>0</v>
      </c>
      <c r="C9" s="3">
        <v>5</v>
      </c>
      <c r="D9" s="3">
        <v>0</v>
      </c>
      <c r="E9" s="3">
        <v>4</v>
      </c>
      <c r="F9" s="3">
        <f>D9+(E9-D9)/10*7</f>
        <v>2.8000000000000003</v>
      </c>
      <c r="G9" s="3">
        <v>3.5</v>
      </c>
      <c r="H9" s="3">
        <f t="shared" si="0"/>
        <v>3.5000000000000004</v>
      </c>
      <c r="K9" s="3">
        <v>0</v>
      </c>
      <c r="L9" s="3">
        <v>5</v>
      </c>
      <c r="M9" s="3">
        <v>0</v>
      </c>
      <c r="N9" s="3">
        <v>5</v>
      </c>
      <c r="O9" s="3">
        <f>M9+(N9-M9)/10*7</f>
        <v>3.5</v>
      </c>
      <c r="P9" s="3">
        <v>3.5</v>
      </c>
      <c r="Q9" s="3">
        <f t="shared" si="1"/>
        <v>3.5</v>
      </c>
      <c r="T9" s="3">
        <v>0</v>
      </c>
      <c r="U9" s="3">
        <v>5</v>
      </c>
      <c r="V9" s="3">
        <v>0</v>
      </c>
      <c r="W9" s="6">
        <v>0.5714285714285714</v>
      </c>
      <c r="X9" s="3">
        <f>V9+(W9-V9)/10*7</f>
        <v>0.39999999999999997</v>
      </c>
      <c r="Y9" s="3">
        <v>3.5</v>
      </c>
      <c r="Z9" s="3">
        <f t="shared" si="2"/>
        <v>3.5</v>
      </c>
      <c r="AC9" s="3">
        <v>0</v>
      </c>
      <c r="AD9" s="3">
        <v>5</v>
      </c>
      <c r="AE9" s="3">
        <v>0</v>
      </c>
      <c r="AF9" s="3">
        <v>2</v>
      </c>
      <c r="AG9" s="3">
        <f>AE9+(AF9-AE9)/10*7</f>
        <v>1.4000000000000001</v>
      </c>
      <c r="AH9" s="3">
        <v>3.5</v>
      </c>
      <c r="AI9" s="3">
        <f t="shared" si="3"/>
        <v>3.5000000000000004</v>
      </c>
      <c r="AL9" s="3">
        <v>0</v>
      </c>
      <c r="AM9" s="3">
        <v>5</v>
      </c>
      <c r="AN9" s="3">
        <v>0</v>
      </c>
      <c r="AO9" s="3">
        <v>4</v>
      </c>
      <c r="AP9" s="3">
        <f>AN9+(AO9-AN9)/10*7</f>
        <v>2.8000000000000003</v>
      </c>
      <c r="AQ9" s="3">
        <v>3.5</v>
      </c>
      <c r="AR9" s="3">
        <f t="shared" si="4"/>
        <v>3.5000000000000004</v>
      </c>
      <c r="AU9" s="3">
        <v>0</v>
      </c>
      <c r="AV9" s="3">
        <v>5</v>
      </c>
      <c r="AW9" s="3">
        <v>0</v>
      </c>
      <c r="AX9" s="3">
        <v>1.1000000000000001</v>
      </c>
      <c r="AY9" s="3">
        <f>AW9+(AX9-AW9)/10*7</f>
        <v>0.77000000000000013</v>
      </c>
      <c r="AZ9" s="3">
        <v>3.5</v>
      </c>
      <c r="BA9" s="3">
        <f t="shared" si="5"/>
        <v>3.5</v>
      </c>
      <c r="BD9" s="3">
        <v>0</v>
      </c>
      <c r="BE9" s="3">
        <v>5</v>
      </c>
      <c r="BF9" s="3">
        <v>1.5</v>
      </c>
      <c r="BG9" s="3">
        <v>0.5</v>
      </c>
      <c r="BH9" s="3">
        <f>BF9+(BG9-BF9)/10*7</f>
        <v>0.79999999999999993</v>
      </c>
      <c r="BI9" s="3">
        <v>3.5</v>
      </c>
      <c r="BJ9" s="3">
        <f t="shared" si="6"/>
        <v>3.5000000000000004</v>
      </c>
      <c r="BM9" s="3">
        <v>0</v>
      </c>
      <c r="BN9" s="3">
        <v>5</v>
      </c>
      <c r="BO9" s="3">
        <v>6</v>
      </c>
      <c r="BP9" s="3">
        <v>2.5</v>
      </c>
      <c r="BQ9" s="3">
        <f>BO9+(BP9-BO9)/10*7</f>
        <v>3.5500000000000003</v>
      </c>
      <c r="BR9" s="3">
        <v>3.5</v>
      </c>
      <c r="BS9" s="3">
        <f t="shared" si="7"/>
        <v>3.4999999999999996</v>
      </c>
      <c r="BV9" s="3">
        <v>0</v>
      </c>
      <c r="BW9" s="3">
        <v>5</v>
      </c>
      <c r="BX9" s="3">
        <v>4</v>
      </c>
      <c r="BY9" s="6">
        <v>0.7142857142857143</v>
      </c>
      <c r="BZ9" s="3">
        <f>BX9+(BY9-BX9)/10*7</f>
        <v>1.7000000000000002</v>
      </c>
      <c r="CA9" s="3">
        <v>3.5</v>
      </c>
      <c r="CB9" s="3">
        <f t="shared" si="8"/>
        <v>3.5</v>
      </c>
      <c r="CE9" s="3">
        <v>0</v>
      </c>
      <c r="CF9" s="3">
        <v>5</v>
      </c>
      <c r="CG9" s="3">
        <v>3000</v>
      </c>
      <c r="CH9" s="3">
        <v>1150</v>
      </c>
      <c r="CI9" s="3">
        <f>CG9+(CH9-CG9)/10*7</f>
        <v>1705</v>
      </c>
      <c r="CJ9" s="3">
        <v>3.5</v>
      </c>
      <c r="CK9" s="3">
        <f t="shared" si="9"/>
        <v>3.5</v>
      </c>
    </row>
    <row r="10" spans="1:89" x14ac:dyDescent="0.25">
      <c r="B10" s="3">
        <v>0</v>
      </c>
      <c r="C10" s="3">
        <v>5</v>
      </c>
      <c r="D10" s="3">
        <v>0</v>
      </c>
      <c r="E10" s="3">
        <v>4</v>
      </c>
      <c r="F10" s="3">
        <f>D10+(E10-D10)/10*8</f>
        <v>3.2</v>
      </c>
      <c r="G10" s="3">
        <v>4</v>
      </c>
      <c r="H10" s="3">
        <f t="shared" si="0"/>
        <v>4</v>
      </c>
      <c r="K10" s="3">
        <v>0</v>
      </c>
      <c r="L10" s="3">
        <v>5</v>
      </c>
      <c r="M10" s="3">
        <v>0</v>
      </c>
      <c r="N10" s="3">
        <v>5</v>
      </c>
      <c r="O10" s="3">
        <f>M10+(N10-M10)/10*8</f>
        <v>4</v>
      </c>
      <c r="P10" s="3">
        <v>4</v>
      </c>
      <c r="Q10" s="3">
        <f t="shared" si="1"/>
        <v>4</v>
      </c>
      <c r="T10" s="3">
        <v>0</v>
      </c>
      <c r="U10" s="3">
        <v>5</v>
      </c>
      <c r="V10" s="3">
        <v>0</v>
      </c>
      <c r="W10" s="6">
        <v>0.5714285714285714</v>
      </c>
      <c r="X10" s="3">
        <f>V10+(W10-V10)/10*8</f>
        <v>0.45714285714285713</v>
      </c>
      <c r="Y10" s="3">
        <v>4</v>
      </c>
      <c r="Z10" s="3">
        <f t="shared" si="2"/>
        <v>4</v>
      </c>
      <c r="AC10" s="3">
        <v>0</v>
      </c>
      <c r="AD10" s="3">
        <v>5</v>
      </c>
      <c r="AE10" s="3">
        <v>0</v>
      </c>
      <c r="AF10" s="3">
        <v>2</v>
      </c>
      <c r="AG10" s="3">
        <f>AE10+(AF10-AE10)/10*8</f>
        <v>1.6</v>
      </c>
      <c r="AH10" s="3">
        <v>4</v>
      </c>
      <c r="AI10" s="3">
        <f t="shared" si="3"/>
        <v>4</v>
      </c>
      <c r="AL10" s="3">
        <v>0</v>
      </c>
      <c r="AM10" s="3">
        <v>5</v>
      </c>
      <c r="AN10" s="3">
        <v>0</v>
      </c>
      <c r="AO10" s="3">
        <v>4</v>
      </c>
      <c r="AP10" s="3">
        <f>AN10+(AO10-AN10)/10*8</f>
        <v>3.2</v>
      </c>
      <c r="AQ10" s="3">
        <v>4</v>
      </c>
      <c r="AR10" s="3">
        <f t="shared" si="4"/>
        <v>4</v>
      </c>
      <c r="AU10" s="3">
        <v>0</v>
      </c>
      <c r="AV10" s="3">
        <v>5</v>
      </c>
      <c r="AW10" s="3">
        <v>0</v>
      </c>
      <c r="AX10" s="3">
        <v>1.1000000000000001</v>
      </c>
      <c r="AY10" s="3">
        <f>AW10+(AX10-AW10)/10*8</f>
        <v>0.88000000000000012</v>
      </c>
      <c r="AZ10" s="3">
        <v>4</v>
      </c>
      <c r="BA10" s="3">
        <f t="shared" si="5"/>
        <v>4</v>
      </c>
      <c r="BD10" s="3">
        <v>0</v>
      </c>
      <c r="BE10" s="3">
        <v>5</v>
      </c>
      <c r="BF10" s="3">
        <v>1.5</v>
      </c>
      <c r="BG10" s="3">
        <v>0.5</v>
      </c>
      <c r="BH10" s="3">
        <f>BF10+(BG10-BF10)/10*8</f>
        <v>0.7</v>
      </c>
      <c r="BI10" s="3">
        <v>4</v>
      </c>
      <c r="BJ10" s="3">
        <f t="shared" si="6"/>
        <v>4</v>
      </c>
      <c r="BM10" s="3">
        <v>0</v>
      </c>
      <c r="BN10" s="3">
        <v>5</v>
      </c>
      <c r="BO10" s="3">
        <v>6</v>
      </c>
      <c r="BP10" s="3">
        <v>2.5</v>
      </c>
      <c r="BQ10" s="3">
        <f>BO10+(BP10-BO10)/10*8</f>
        <v>3.2</v>
      </c>
      <c r="BR10" s="3">
        <v>4</v>
      </c>
      <c r="BS10" s="3">
        <f t="shared" si="7"/>
        <v>4</v>
      </c>
      <c r="BV10" s="3">
        <v>0</v>
      </c>
      <c r="BW10" s="3">
        <v>5</v>
      </c>
      <c r="BX10" s="3">
        <v>4</v>
      </c>
      <c r="BY10" s="6">
        <v>0.7142857142857143</v>
      </c>
      <c r="BZ10" s="3">
        <f>BX10+(BY10-BX10)/10*8</f>
        <v>1.3714285714285714</v>
      </c>
      <c r="CA10" s="3">
        <v>4</v>
      </c>
      <c r="CB10" s="3">
        <f t="shared" si="8"/>
        <v>4</v>
      </c>
      <c r="CE10" s="3">
        <v>0</v>
      </c>
      <c r="CF10" s="3">
        <v>5</v>
      </c>
      <c r="CG10" s="3">
        <v>3000</v>
      </c>
      <c r="CH10" s="3">
        <v>1150</v>
      </c>
      <c r="CI10" s="3">
        <f>CG10+(CH10-CG10)/10*8</f>
        <v>1520</v>
      </c>
      <c r="CJ10" s="3">
        <v>4</v>
      </c>
      <c r="CK10" s="3">
        <f t="shared" si="9"/>
        <v>4</v>
      </c>
    </row>
    <row r="11" spans="1:89" x14ac:dyDescent="0.25">
      <c r="B11" s="3">
        <v>0</v>
      </c>
      <c r="C11" s="3">
        <v>5</v>
      </c>
      <c r="D11" s="3">
        <v>0</v>
      </c>
      <c r="E11" s="3">
        <v>4</v>
      </c>
      <c r="F11" s="3">
        <f>D11+(E11-D11)/10*9</f>
        <v>3.6</v>
      </c>
      <c r="G11" s="3">
        <v>4.5</v>
      </c>
      <c r="H11" s="3">
        <f t="shared" si="0"/>
        <v>4.5</v>
      </c>
      <c r="K11" s="3">
        <v>0</v>
      </c>
      <c r="L11" s="3">
        <v>5</v>
      </c>
      <c r="M11" s="3">
        <v>0</v>
      </c>
      <c r="N11" s="3">
        <v>5</v>
      </c>
      <c r="O11" s="3">
        <f>M11+(N11-M11)/10*9</f>
        <v>4.5</v>
      </c>
      <c r="P11" s="3">
        <v>4.5</v>
      </c>
      <c r="Q11" s="3">
        <f t="shared" si="1"/>
        <v>4.5</v>
      </c>
      <c r="T11" s="3">
        <v>0</v>
      </c>
      <c r="U11" s="3">
        <v>5</v>
      </c>
      <c r="V11" s="3">
        <v>0</v>
      </c>
      <c r="W11" s="6">
        <v>0.5714285714285714</v>
      </c>
      <c r="X11" s="3">
        <f>V11+(W11-V11)/10*9</f>
        <v>0.51428571428571423</v>
      </c>
      <c r="Y11" s="3">
        <v>4.5</v>
      </c>
      <c r="Z11" s="3">
        <f t="shared" si="2"/>
        <v>4.5</v>
      </c>
      <c r="AC11" s="3">
        <v>0</v>
      </c>
      <c r="AD11" s="3">
        <v>5</v>
      </c>
      <c r="AE11" s="3">
        <v>0</v>
      </c>
      <c r="AF11" s="3">
        <v>2</v>
      </c>
      <c r="AG11" s="3">
        <f>AE11+(AF11-AE11)/10*9</f>
        <v>1.8</v>
      </c>
      <c r="AH11" s="3">
        <v>4.5</v>
      </c>
      <c r="AI11" s="3">
        <f t="shared" si="3"/>
        <v>4.5</v>
      </c>
      <c r="AL11" s="3">
        <v>0</v>
      </c>
      <c r="AM11" s="3">
        <v>5</v>
      </c>
      <c r="AN11" s="3">
        <v>0</v>
      </c>
      <c r="AO11" s="3">
        <v>4</v>
      </c>
      <c r="AP11" s="3">
        <f>AN11+(AO11-AN11)/10*9</f>
        <v>3.6</v>
      </c>
      <c r="AQ11" s="3">
        <v>4.5</v>
      </c>
      <c r="AR11" s="3">
        <f t="shared" si="4"/>
        <v>4.5</v>
      </c>
      <c r="AU11" s="3">
        <v>0</v>
      </c>
      <c r="AV11" s="3">
        <v>5</v>
      </c>
      <c r="AW11" s="3">
        <v>0</v>
      </c>
      <c r="AX11" s="3">
        <v>1.1000000000000001</v>
      </c>
      <c r="AY11" s="3">
        <f>AW11+(AX11-AW11)/10*9</f>
        <v>0.9900000000000001</v>
      </c>
      <c r="AZ11" s="3">
        <v>4.5</v>
      </c>
      <c r="BA11" s="3">
        <f t="shared" si="5"/>
        <v>4.5</v>
      </c>
      <c r="BD11" s="3">
        <v>0</v>
      </c>
      <c r="BE11" s="3">
        <v>5</v>
      </c>
      <c r="BF11" s="3">
        <v>1.5</v>
      </c>
      <c r="BG11" s="3">
        <v>0.5</v>
      </c>
      <c r="BH11" s="3">
        <f>BF11+(BG11-BF11)/10*9</f>
        <v>0.6</v>
      </c>
      <c r="BI11" s="3">
        <v>4.5</v>
      </c>
      <c r="BJ11" s="3">
        <f t="shared" si="6"/>
        <v>4.5</v>
      </c>
      <c r="BM11" s="3">
        <v>0</v>
      </c>
      <c r="BN11" s="3">
        <v>5</v>
      </c>
      <c r="BO11" s="3">
        <v>6</v>
      </c>
      <c r="BP11" s="3">
        <v>2.5</v>
      </c>
      <c r="BQ11" s="3">
        <f>BO11+(BP11-BO11)/10*9</f>
        <v>2.85</v>
      </c>
      <c r="BR11" s="3">
        <v>4.5</v>
      </c>
      <c r="BS11" s="3">
        <f t="shared" si="7"/>
        <v>4.5</v>
      </c>
      <c r="BV11" s="3">
        <v>0</v>
      </c>
      <c r="BW11" s="3">
        <v>5</v>
      </c>
      <c r="BX11" s="3">
        <v>4</v>
      </c>
      <c r="BY11" s="6">
        <v>0.7142857142857143</v>
      </c>
      <c r="BZ11" s="3">
        <f>BX11+(BY11-BX11)/10*9</f>
        <v>1.0428571428571427</v>
      </c>
      <c r="CA11" s="3">
        <v>4.5</v>
      </c>
      <c r="CB11" s="3">
        <f t="shared" si="8"/>
        <v>4.5</v>
      </c>
      <c r="CE11" s="3">
        <v>0</v>
      </c>
      <c r="CF11" s="3">
        <v>5</v>
      </c>
      <c r="CG11" s="3">
        <v>3000</v>
      </c>
      <c r="CH11" s="3">
        <v>1150</v>
      </c>
      <c r="CI11" s="3">
        <f>CG11+(CH11-CG11)/10*9</f>
        <v>1335</v>
      </c>
      <c r="CJ11" s="3">
        <v>4.5</v>
      </c>
      <c r="CK11" s="3">
        <f t="shared" si="9"/>
        <v>4.5</v>
      </c>
    </row>
    <row r="12" spans="1:89" x14ac:dyDescent="0.25">
      <c r="B12" s="3">
        <v>0</v>
      </c>
      <c r="C12" s="3">
        <v>5</v>
      </c>
      <c r="D12" s="3">
        <v>0</v>
      </c>
      <c r="E12" s="3">
        <v>4</v>
      </c>
      <c r="F12" s="3">
        <f>D12+(E12-D12)/10*10</f>
        <v>4</v>
      </c>
      <c r="G12" s="3">
        <v>5</v>
      </c>
      <c r="H12" s="3">
        <f t="shared" si="0"/>
        <v>5</v>
      </c>
      <c r="K12" s="3">
        <v>0</v>
      </c>
      <c r="L12" s="3">
        <v>5</v>
      </c>
      <c r="M12" s="3">
        <v>0</v>
      </c>
      <c r="N12" s="3">
        <v>5</v>
      </c>
      <c r="O12" s="3">
        <f>M12+(N12-M12)/10*10</f>
        <v>5</v>
      </c>
      <c r="P12" s="3">
        <v>5</v>
      </c>
      <c r="Q12" s="3">
        <f t="shared" si="1"/>
        <v>5</v>
      </c>
      <c r="T12" s="3">
        <v>0</v>
      </c>
      <c r="U12" s="3">
        <v>5</v>
      </c>
      <c r="V12" s="3">
        <v>0</v>
      </c>
      <c r="W12" s="6">
        <v>0.5714285714285714</v>
      </c>
      <c r="X12" s="3">
        <f>V12+(W12-V12)/10*10</f>
        <v>0.5714285714285714</v>
      </c>
      <c r="Y12" s="3">
        <v>5</v>
      </c>
      <c r="Z12" s="3">
        <f t="shared" si="2"/>
        <v>5</v>
      </c>
      <c r="AC12" s="3">
        <v>0</v>
      </c>
      <c r="AD12" s="3">
        <v>5</v>
      </c>
      <c r="AE12" s="3">
        <v>0</v>
      </c>
      <c r="AF12" s="3">
        <v>2</v>
      </c>
      <c r="AG12" s="3">
        <f>AE12+(AF12-AE12)/10*10</f>
        <v>2</v>
      </c>
      <c r="AH12" s="3">
        <v>5</v>
      </c>
      <c r="AI12" s="3">
        <f t="shared" si="3"/>
        <v>5</v>
      </c>
      <c r="AL12" s="3">
        <v>0</v>
      </c>
      <c r="AM12" s="3">
        <v>5</v>
      </c>
      <c r="AN12" s="3">
        <v>0</v>
      </c>
      <c r="AO12" s="3">
        <v>4</v>
      </c>
      <c r="AP12" s="3">
        <f>AN12+(AO12-AN12)/10*10</f>
        <v>4</v>
      </c>
      <c r="AQ12" s="3">
        <v>5</v>
      </c>
      <c r="AR12" s="3">
        <f t="shared" si="4"/>
        <v>5</v>
      </c>
      <c r="AU12" s="3">
        <v>0</v>
      </c>
      <c r="AV12" s="3">
        <v>5</v>
      </c>
      <c r="AW12" s="3">
        <v>0</v>
      </c>
      <c r="AX12" s="3">
        <v>1.1000000000000001</v>
      </c>
      <c r="AY12" s="3">
        <f>AW12+(AX12-AW12)/10*10</f>
        <v>1.1000000000000001</v>
      </c>
      <c r="AZ12" s="3">
        <v>5</v>
      </c>
      <c r="BA12" s="3">
        <f t="shared" si="5"/>
        <v>5</v>
      </c>
      <c r="BD12" s="3">
        <v>0</v>
      </c>
      <c r="BE12" s="3">
        <v>5</v>
      </c>
      <c r="BF12" s="3">
        <v>1.5</v>
      </c>
      <c r="BG12" s="3">
        <v>0.5</v>
      </c>
      <c r="BH12" s="3">
        <f>BF12+(BG12-BF12)/10*10</f>
        <v>0.5</v>
      </c>
      <c r="BI12" s="3">
        <v>5</v>
      </c>
      <c r="BJ12" s="3">
        <f t="shared" si="6"/>
        <v>5</v>
      </c>
      <c r="BM12" s="3">
        <v>0</v>
      </c>
      <c r="BN12" s="3">
        <v>5</v>
      </c>
      <c r="BO12" s="3">
        <v>6</v>
      </c>
      <c r="BP12" s="3">
        <v>2.5</v>
      </c>
      <c r="BQ12" s="3">
        <f>BO12+(BP12-BO12)/10*10</f>
        <v>2.5</v>
      </c>
      <c r="BR12" s="3">
        <v>5</v>
      </c>
      <c r="BS12" s="3">
        <f t="shared" si="7"/>
        <v>5</v>
      </c>
      <c r="BV12" s="3">
        <v>0</v>
      </c>
      <c r="BW12" s="3">
        <v>5</v>
      </c>
      <c r="BX12" s="3">
        <v>4</v>
      </c>
      <c r="BY12" s="6">
        <v>0.7142857142857143</v>
      </c>
      <c r="BZ12" s="3">
        <f>BX12+(BY12-BX12)/10*10</f>
        <v>0.71428571428571441</v>
      </c>
      <c r="CA12" s="3">
        <v>5</v>
      </c>
      <c r="CB12" s="3">
        <f t="shared" si="8"/>
        <v>5</v>
      </c>
      <c r="CE12" s="3">
        <v>0</v>
      </c>
      <c r="CF12" s="3">
        <v>5</v>
      </c>
      <c r="CG12" s="3">
        <v>3000</v>
      </c>
      <c r="CH12" s="3">
        <v>1150</v>
      </c>
      <c r="CI12" s="3">
        <f>CG12+(CH12-CG12)/10*10</f>
        <v>1150</v>
      </c>
      <c r="CJ12" s="3">
        <v>5</v>
      </c>
      <c r="CK12" s="3">
        <f t="shared" si="9"/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2A80-DBA9-4D44-9A17-EEEE3E2292BB}">
  <dimension ref="A1:CJ12"/>
  <sheetViews>
    <sheetView topLeftCell="BP1" zoomScale="90" zoomScaleNormal="90" workbookViewId="0">
      <selection activeCell="CI2" sqref="CI2:CI12"/>
    </sheetView>
  </sheetViews>
  <sheetFormatPr baseColWidth="10" defaultColWidth="13.6640625" defaultRowHeight="21" x14ac:dyDescent="0.25"/>
  <cols>
    <col min="1" max="16384" width="13.6640625" style="1"/>
  </cols>
  <sheetData>
    <row r="1" spans="1:88" ht="66" x14ac:dyDescent="0.25">
      <c r="A1" s="7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5" t="s">
        <v>6</v>
      </c>
      <c r="G1" s="1" t="s">
        <v>7</v>
      </c>
      <c r="H1" s="1" t="s">
        <v>8</v>
      </c>
      <c r="I1" s="1" t="s">
        <v>68</v>
      </c>
      <c r="K1" s="7" t="s">
        <v>0</v>
      </c>
      <c r="L1" s="1" t="s">
        <v>1</v>
      </c>
      <c r="M1" s="1" t="s">
        <v>2</v>
      </c>
      <c r="N1" s="1" t="s">
        <v>15</v>
      </c>
      <c r="O1" s="1" t="s">
        <v>3</v>
      </c>
      <c r="P1" s="5" t="s">
        <v>6</v>
      </c>
      <c r="Q1" s="1" t="s">
        <v>7</v>
      </c>
      <c r="R1" s="1" t="s">
        <v>8</v>
      </c>
      <c r="S1" s="1" t="s">
        <v>68</v>
      </c>
      <c r="U1" s="7" t="s">
        <v>0</v>
      </c>
      <c r="V1" s="1" t="s">
        <v>1</v>
      </c>
      <c r="W1" s="1" t="s">
        <v>2</v>
      </c>
      <c r="X1" s="1" t="s">
        <v>15</v>
      </c>
      <c r="Y1" s="1" t="s">
        <v>3</v>
      </c>
      <c r="Z1" s="5" t="s">
        <v>6</v>
      </c>
      <c r="AA1" s="1" t="s">
        <v>7</v>
      </c>
      <c r="AB1" s="1" t="s">
        <v>8</v>
      </c>
      <c r="AC1" s="1" t="s">
        <v>68</v>
      </c>
      <c r="AE1" s="7" t="s">
        <v>0</v>
      </c>
      <c r="AF1" s="1" t="s">
        <v>1</v>
      </c>
      <c r="AG1" s="1" t="s">
        <v>2</v>
      </c>
      <c r="AH1" s="1" t="s">
        <v>15</v>
      </c>
      <c r="AI1" s="1" t="s">
        <v>3</v>
      </c>
      <c r="AJ1" s="5" t="s">
        <v>6</v>
      </c>
      <c r="AK1" s="1" t="s">
        <v>7</v>
      </c>
      <c r="AL1" s="1" t="s">
        <v>8</v>
      </c>
      <c r="AM1" s="1" t="s">
        <v>68</v>
      </c>
      <c r="AO1" s="7" t="s">
        <v>0</v>
      </c>
      <c r="AP1" s="1" t="s">
        <v>1</v>
      </c>
      <c r="AQ1" s="1" t="s">
        <v>2</v>
      </c>
      <c r="AR1" s="1" t="s">
        <v>15</v>
      </c>
      <c r="AS1" s="1" t="s">
        <v>3</v>
      </c>
      <c r="AT1" s="5" t="s">
        <v>6</v>
      </c>
      <c r="AU1" s="1" t="s">
        <v>7</v>
      </c>
      <c r="AV1" s="1" t="s">
        <v>8</v>
      </c>
      <c r="AW1" s="1" t="s">
        <v>68</v>
      </c>
      <c r="AY1" s="7" t="s">
        <v>0</v>
      </c>
      <c r="AZ1" s="1" t="s">
        <v>1</v>
      </c>
      <c r="BA1" s="1" t="s">
        <v>2</v>
      </c>
      <c r="BB1" s="1" t="s">
        <v>15</v>
      </c>
      <c r="BC1" s="1" t="s">
        <v>3</v>
      </c>
      <c r="BD1" s="5" t="s">
        <v>6</v>
      </c>
      <c r="BE1" s="1" t="s">
        <v>7</v>
      </c>
      <c r="BF1" s="1" t="s">
        <v>8</v>
      </c>
      <c r="BG1" s="1" t="s">
        <v>68</v>
      </c>
      <c r="BI1" s="7" t="s">
        <v>0</v>
      </c>
      <c r="BJ1" s="1" t="s">
        <v>1</v>
      </c>
      <c r="BK1" s="1" t="s">
        <v>2</v>
      </c>
      <c r="BL1" s="1" t="s">
        <v>15</v>
      </c>
      <c r="BM1" s="1" t="s">
        <v>3</v>
      </c>
      <c r="BN1" s="5" t="s">
        <v>6</v>
      </c>
      <c r="BO1" s="1" t="s">
        <v>7</v>
      </c>
      <c r="BP1" s="1" t="s">
        <v>8</v>
      </c>
      <c r="BQ1" s="1" t="s">
        <v>68</v>
      </c>
      <c r="BS1" s="7" t="s">
        <v>0</v>
      </c>
      <c r="BT1" s="1" t="s">
        <v>1</v>
      </c>
      <c r="BU1" s="1" t="s">
        <v>2</v>
      </c>
      <c r="BV1" s="1" t="s">
        <v>15</v>
      </c>
      <c r="BW1" s="1" t="s">
        <v>3</v>
      </c>
      <c r="BX1" s="5" t="s">
        <v>6</v>
      </c>
      <c r="BY1" s="1" t="s">
        <v>7</v>
      </c>
      <c r="BZ1" s="1" t="s">
        <v>8</v>
      </c>
      <c r="CA1" s="1" t="s">
        <v>68</v>
      </c>
      <c r="CC1" s="7" t="s">
        <v>0</v>
      </c>
      <c r="CD1" s="1" t="s">
        <v>1</v>
      </c>
      <c r="CE1" s="1" t="s">
        <v>2</v>
      </c>
      <c r="CF1" s="1" t="s">
        <v>15</v>
      </c>
      <c r="CG1" s="1" t="s">
        <v>3</v>
      </c>
      <c r="CH1" s="5" t="s">
        <v>6</v>
      </c>
      <c r="CI1" s="1" t="s">
        <v>7</v>
      </c>
      <c r="CJ1" s="1" t="s">
        <v>8</v>
      </c>
    </row>
    <row r="2" spans="1:88" ht="88" x14ac:dyDescent="0.25">
      <c r="A2" s="1" t="s">
        <v>22</v>
      </c>
      <c r="B2" s="1">
        <v>0</v>
      </c>
      <c r="C2" s="1">
        <v>1</v>
      </c>
      <c r="D2" s="1" t="s">
        <v>66</v>
      </c>
      <c r="E2" s="8" t="s">
        <v>67</v>
      </c>
      <c r="F2" s="1">
        <v>0</v>
      </c>
      <c r="G2" s="1">
        <v>0</v>
      </c>
      <c r="H2" s="1">
        <f>IF(F2&lt;$I$2,0,1)</f>
        <v>0</v>
      </c>
      <c r="I2" s="1">
        <f>MEDIAN(F2:F12)</f>
        <v>5</v>
      </c>
      <c r="K2" s="1" t="s">
        <v>4</v>
      </c>
      <c r="L2" s="1">
        <v>0</v>
      </c>
      <c r="M2" s="1">
        <v>1</v>
      </c>
      <c r="N2" s="1" t="s">
        <v>66</v>
      </c>
      <c r="O2" s="8" t="s">
        <v>67</v>
      </c>
      <c r="P2" s="1">
        <v>0</v>
      </c>
      <c r="Q2" s="1">
        <v>0</v>
      </c>
      <c r="R2" s="1">
        <f>IF(P2&lt;$I$2,0,1)</f>
        <v>0</v>
      </c>
      <c r="S2" s="1">
        <f>MEDIAN(P2:P12)</f>
        <v>5</v>
      </c>
      <c r="U2" s="5" t="s">
        <v>34</v>
      </c>
      <c r="V2" s="1">
        <v>0</v>
      </c>
      <c r="W2" s="1">
        <v>1</v>
      </c>
      <c r="X2" s="1" t="s">
        <v>66</v>
      </c>
      <c r="Y2" s="8" t="s">
        <v>67</v>
      </c>
      <c r="Z2" s="1">
        <v>0</v>
      </c>
      <c r="AA2" s="1">
        <v>0</v>
      </c>
      <c r="AB2" s="1">
        <f>IF(Z2&lt;$I$2,0,1)</f>
        <v>0</v>
      </c>
      <c r="AC2" s="1">
        <f>MEDIAN(Z2:Z12)</f>
        <v>5</v>
      </c>
      <c r="AE2" s="5" t="s">
        <v>58</v>
      </c>
      <c r="AF2" s="1">
        <v>0</v>
      </c>
      <c r="AG2" s="1">
        <v>1</v>
      </c>
      <c r="AH2" s="1" t="s">
        <v>66</v>
      </c>
      <c r="AI2" s="8" t="s">
        <v>67</v>
      </c>
      <c r="AJ2" s="1">
        <v>0</v>
      </c>
      <c r="AK2" s="1">
        <v>0</v>
      </c>
      <c r="AL2" s="1">
        <f>IF(AJ2&lt;$I$2,0,1)</f>
        <v>0</v>
      </c>
      <c r="AM2" s="1">
        <f>MEDIAN(AJ2:AJ12)</f>
        <v>5</v>
      </c>
      <c r="AO2" s="5" t="s">
        <v>63</v>
      </c>
      <c r="AP2" s="1">
        <v>0</v>
      </c>
      <c r="AQ2" s="1">
        <v>1</v>
      </c>
      <c r="AR2" s="1" t="s">
        <v>66</v>
      </c>
      <c r="AS2" s="8" t="s">
        <v>67</v>
      </c>
      <c r="AT2" s="1">
        <v>0</v>
      </c>
      <c r="AU2" s="1">
        <v>0</v>
      </c>
      <c r="AV2" s="1">
        <f>IF(AT2&lt;$I$2,0,1)</f>
        <v>0</v>
      </c>
      <c r="AW2" s="1">
        <f>MEDIAN(AT2:AT12)</f>
        <v>5</v>
      </c>
      <c r="AY2" s="5" t="s">
        <v>64</v>
      </c>
      <c r="AZ2" s="1">
        <v>0</v>
      </c>
      <c r="BA2" s="1">
        <v>1</v>
      </c>
      <c r="BB2" s="1" t="s">
        <v>66</v>
      </c>
      <c r="BC2" s="8" t="s">
        <v>67</v>
      </c>
      <c r="BD2" s="1">
        <v>0</v>
      </c>
      <c r="BE2" s="1">
        <v>0</v>
      </c>
      <c r="BF2" s="1">
        <f>IF(BD2&lt;$I$2,0,1)</f>
        <v>0</v>
      </c>
      <c r="BG2" s="1">
        <f>MEDIAN(BD2:BD12)</f>
        <v>5</v>
      </c>
      <c r="BI2" s="5" t="s">
        <v>62</v>
      </c>
      <c r="BJ2" s="1">
        <v>0</v>
      </c>
      <c r="BK2" s="1">
        <v>1</v>
      </c>
      <c r="BL2" s="8" t="s">
        <v>67</v>
      </c>
      <c r="BM2" s="1" t="s">
        <v>66</v>
      </c>
      <c r="BN2" s="1">
        <v>0</v>
      </c>
      <c r="BO2" s="1">
        <v>1</v>
      </c>
      <c r="BP2" s="1">
        <f>IF(BN2&gt;=$I$2,0,1)</f>
        <v>1</v>
      </c>
      <c r="BQ2" s="1">
        <f>MEDIAN(BN2:BN12)</f>
        <v>5</v>
      </c>
      <c r="BS2" s="5" t="s">
        <v>65</v>
      </c>
      <c r="BT2" s="1">
        <v>0</v>
      </c>
      <c r="BU2" s="1">
        <v>1</v>
      </c>
      <c r="BV2" s="1" t="s">
        <v>66</v>
      </c>
      <c r="BW2" s="8" t="s">
        <v>67</v>
      </c>
      <c r="BX2" s="1">
        <v>0</v>
      </c>
      <c r="BY2" s="1">
        <v>0</v>
      </c>
      <c r="BZ2" s="1">
        <f>IF(BX2&lt;$I$2,0,1)</f>
        <v>0</v>
      </c>
      <c r="CA2" s="1">
        <f>MEDIAN(BX2:BX12)</f>
        <v>5</v>
      </c>
      <c r="CC2" s="5" t="s">
        <v>61</v>
      </c>
      <c r="CD2" s="1">
        <v>0</v>
      </c>
      <c r="CE2" s="1">
        <v>1</v>
      </c>
      <c r="CF2" s="1" t="s">
        <v>69</v>
      </c>
      <c r="CG2" s="8" t="s">
        <v>70</v>
      </c>
      <c r="CH2" s="1">
        <v>0</v>
      </c>
      <c r="CI2" s="1">
        <v>0</v>
      </c>
      <c r="CJ2" s="1">
        <f>IF(OR(CH2&lt;10, CH2&gt;25),0,1)</f>
        <v>0</v>
      </c>
    </row>
    <row r="3" spans="1:88" ht="44" x14ac:dyDescent="0.25">
      <c r="B3" s="1">
        <v>0</v>
      </c>
      <c r="C3" s="1">
        <v>1</v>
      </c>
      <c r="D3" s="1" t="s">
        <v>66</v>
      </c>
      <c r="E3" s="8" t="s">
        <v>67</v>
      </c>
      <c r="F3" s="1">
        <v>1</v>
      </c>
      <c r="G3" s="1">
        <v>0</v>
      </c>
      <c r="H3" s="1">
        <f t="shared" ref="H3:H12" si="0">IF(F3&lt;$I$2,0,1)</f>
        <v>0</v>
      </c>
      <c r="L3" s="1">
        <v>0</v>
      </c>
      <c r="M3" s="1">
        <v>1</v>
      </c>
      <c r="N3" s="1" t="s">
        <v>66</v>
      </c>
      <c r="O3" s="8" t="s">
        <v>67</v>
      </c>
      <c r="P3" s="1">
        <v>1</v>
      </c>
      <c r="Q3" s="1">
        <v>0</v>
      </c>
      <c r="R3" s="1">
        <f t="shared" ref="R3:R12" si="1">IF(P3&lt;$I$2,0,1)</f>
        <v>0</v>
      </c>
      <c r="V3" s="1">
        <v>0</v>
      </c>
      <c r="W3" s="1">
        <v>1</v>
      </c>
      <c r="X3" s="1" t="s">
        <v>66</v>
      </c>
      <c r="Y3" s="8" t="s">
        <v>67</v>
      </c>
      <c r="Z3" s="1">
        <v>1</v>
      </c>
      <c r="AA3" s="1">
        <v>0</v>
      </c>
      <c r="AB3" s="1">
        <f t="shared" ref="AB3:AB12" si="2">IF(Z3&lt;$I$2,0,1)</f>
        <v>0</v>
      </c>
      <c r="AF3" s="1">
        <v>0</v>
      </c>
      <c r="AG3" s="1">
        <v>1</v>
      </c>
      <c r="AH3" s="1" t="s">
        <v>66</v>
      </c>
      <c r="AI3" s="8" t="s">
        <v>67</v>
      </c>
      <c r="AJ3" s="1">
        <v>1</v>
      </c>
      <c r="AK3" s="1">
        <v>0</v>
      </c>
      <c r="AL3" s="1">
        <f t="shared" ref="AL3:AL12" si="3">IF(AJ3&lt;$I$2,0,1)</f>
        <v>0</v>
      </c>
      <c r="AP3" s="1">
        <v>0</v>
      </c>
      <c r="AQ3" s="1">
        <v>1</v>
      </c>
      <c r="AR3" s="1" t="s">
        <v>66</v>
      </c>
      <c r="AS3" s="8" t="s">
        <v>67</v>
      </c>
      <c r="AT3" s="1">
        <v>1</v>
      </c>
      <c r="AU3" s="1">
        <v>0</v>
      </c>
      <c r="AV3" s="1">
        <f t="shared" ref="AV3:AV12" si="4">IF(AT3&lt;$I$2,0,1)</f>
        <v>0</v>
      </c>
      <c r="AZ3" s="1">
        <v>0</v>
      </c>
      <c r="BA3" s="1">
        <v>1</v>
      </c>
      <c r="BB3" s="1" t="s">
        <v>66</v>
      </c>
      <c r="BC3" s="8" t="s">
        <v>67</v>
      </c>
      <c r="BD3" s="1">
        <v>1</v>
      </c>
      <c r="BE3" s="1">
        <v>0</v>
      </c>
      <c r="BF3" s="1">
        <f t="shared" ref="BF3:BF12" si="5">IF(BD3&lt;$I$2,0,1)</f>
        <v>0</v>
      </c>
      <c r="BJ3" s="1">
        <v>0</v>
      </c>
      <c r="BK3" s="1">
        <v>1</v>
      </c>
      <c r="BL3" s="8" t="s">
        <v>67</v>
      </c>
      <c r="BM3" s="1" t="s">
        <v>66</v>
      </c>
      <c r="BN3" s="1">
        <v>1</v>
      </c>
      <c r="BO3" s="1">
        <v>1</v>
      </c>
      <c r="BP3" s="1">
        <f t="shared" ref="BP3:BP12" si="6">IF(BN3&gt;=$I$2,0,1)</f>
        <v>1</v>
      </c>
      <c r="BT3" s="1">
        <v>0</v>
      </c>
      <c r="BU3" s="1">
        <v>1</v>
      </c>
      <c r="BV3" s="1" t="s">
        <v>66</v>
      </c>
      <c r="BW3" s="8" t="s">
        <v>67</v>
      </c>
      <c r="BX3" s="1">
        <v>1</v>
      </c>
      <c r="BY3" s="1">
        <v>0</v>
      </c>
      <c r="BZ3" s="1">
        <f t="shared" ref="BZ3:BZ12" si="7">IF(BX3&lt;$I$2,0,1)</f>
        <v>0</v>
      </c>
      <c r="CD3" s="1">
        <v>0</v>
      </c>
      <c r="CE3" s="1">
        <v>1</v>
      </c>
      <c r="CF3" s="1" t="s">
        <v>69</v>
      </c>
      <c r="CG3" s="8" t="s">
        <v>70</v>
      </c>
      <c r="CH3" s="1">
        <v>3</v>
      </c>
      <c r="CI3" s="1">
        <v>0</v>
      </c>
      <c r="CJ3" s="1">
        <f t="shared" ref="CJ3:CJ12" si="8">IF(OR(CH3&lt;10, CH3&gt;25),0,1)</f>
        <v>0</v>
      </c>
    </row>
    <row r="4" spans="1:88" ht="44" x14ac:dyDescent="0.25">
      <c r="B4" s="1">
        <v>0</v>
      </c>
      <c r="C4" s="1">
        <v>1</v>
      </c>
      <c r="D4" s="1" t="s">
        <v>66</v>
      </c>
      <c r="E4" s="8" t="s">
        <v>67</v>
      </c>
      <c r="F4" s="1">
        <v>2</v>
      </c>
      <c r="G4" s="1">
        <v>0</v>
      </c>
      <c r="H4" s="1">
        <f t="shared" si="0"/>
        <v>0</v>
      </c>
      <c r="L4" s="1">
        <v>0</v>
      </c>
      <c r="M4" s="1">
        <v>1</v>
      </c>
      <c r="N4" s="1" t="s">
        <v>66</v>
      </c>
      <c r="O4" s="8" t="s">
        <v>67</v>
      </c>
      <c r="P4" s="1">
        <v>2</v>
      </c>
      <c r="Q4" s="1">
        <v>0</v>
      </c>
      <c r="R4" s="1">
        <f t="shared" si="1"/>
        <v>0</v>
      </c>
      <c r="V4" s="1">
        <v>0</v>
      </c>
      <c r="W4" s="1">
        <v>1</v>
      </c>
      <c r="X4" s="1" t="s">
        <v>66</v>
      </c>
      <c r="Y4" s="8" t="s">
        <v>67</v>
      </c>
      <c r="Z4" s="1">
        <v>2</v>
      </c>
      <c r="AA4" s="1">
        <v>0</v>
      </c>
      <c r="AB4" s="1">
        <f t="shared" si="2"/>
        <v>0</v>
      </c>
      <c r="AF4" s="1">
        <v>0</v>
      </c>
      <c r="AG4" s="1">
        <v>1</v>
      </c>
      <c r="AH4" s="1" t="s">
        <v>66</v>
      </c>
      <c r="AI4" s="8" t="s">
        <v>67</v>
      </c>
      <c r="AJ4" s="1">
        <v>2</v>
      </c>
      <c r="AK4" s="1">
        <v>0</v>
      </c>
      <c r="AL4" s="1">
        <f t="shared" si="3"/>
        <v>0</v>
      </c>
      <c r="AP4" s="1">
        <v>0</v>
      </c>
      <c r="AQ4" s="1">
        <v>1</v>
      </c>
      <c r="AR4" s="1" t="s">
        <v>66</v>
      </c>
      <c r="AS4" s="8" t="s">
        <v>67</v>
      </c>
      <c r="AT4" s="1">
        <v>2</v>
      </c>
      <c r="AU4" s="1">
        <v>0</v>
      </c>
      <c r="AV4" s="1">
        <f t="shared" si="4"/>
        <v>0</v>
      </c>
      <c r="AZ4" s="1">
        <v>0</v>
      </c>
      <c r="BA4" s="1">
        <v>1</v>
      </c>
      <c r="BB4" s="1" t="s">
        <v>66</v>
      </c>
      <c r="BC4" s="8" t="s">
        <v>67</v>
      </c>
      <c r="BD4" s="1">
        <v>2</v>
      </c>
      <c r="BE4" s="1">
        <v>0</v>
      </c>
      <c r="BF4" s="1">
        <f t="shared" si="5"/>
        <v>0</v>
      </c>
      <c r="BJ4" s="1">
        <v>0</v>
      </c>
      <c r="BK4" s="1">
        <v>1</v>
      </c>
      <c r="BL4" s="8" t="s">
        <v>67</v>
      </c>
      <c r="BM4" s="1" t="s">
        <v>66</v>
      </c>
      <c r="BN4" s="1">
        <v>2</v>
      </c>
      <c r="BO4" s="1">
        <v>1</v>
      </c>
      <c r="BP4" s="1">
        <f t="shared" si="6"/>
        <v>1</v>
      </c>
      <c r="BT4" s="1">
        <v>0</v>
      </c>
      <c r="BU4" s="1">
        <v>1</v>
      </c>
      <c r="BV4" s="1" t="s">
        <v>66</v>
      </c>
      <c r="BW4" s="8" t="s">
        <v>67</v>
      </c>
      <c r="BX4" s="1">
        <v>2</v>
      </c>
      <c r="BY4" s="1">
        <v>0</v>
      </c>
      <c r="BZ4" s="1">
        <f t="shared" si="7"/>
        <v>0</v>
      </c>
      <c r="CD4" s="1">
        <v>0</v>
      </c>
      <c r="CE4" s="1">
        <v>1</v>
      </c>
      <c r="CF4" s="1" t="s">
        <v>69</v>
      </c>
      <c r="CG4" s="8" t="s">
        <v>70</v>
      </c>
      <c r="CH4" s="1">
        <v>6</v>
      </c>
      <c r="CI4" s="1">
        <v>0</v>
      </c>
      <c r="CJ4" s="1">
        <f t="shared" si="8"/>
        <v>0</v>
      </c>
    </row>
    <row r="5" spans="1:88" ht="44" x14ac:dyDescent="0.25">
      <c r="B5" s="1">
        <v>0</v>
      </c>
      <c r="C5" s="1">
        <v>1</v>
      </c>
      <c r="D5" s="1" t="s">
        <v>66</v>
      </c>
      <c r="E5" s="8" t="s">
        <v>67</v>
      </c>
      <c r="F5" s="1">
        <v>3</v>
      </c>
      <c r="G5" s="1">
        <v>0</v>
      </c>
      <c r="H5" s="1">
        <f t="shared" si="0"/>
        <v>0</v>
      </c>
      <c r="L5" s="1">
        <v>0</v>
      </c>
      <c r="M5" s="1">
        <v>1</v>
      </c>
      <c r="N5" s="1" t="s">
        <v>66</v>
      </c>
      <c r="O5" s="8" t="s">
        <v>67</v>
      </c>
      <c r="P5" s="1">
        <v>3</v>
      </c>
      <c r="Q5" s="1">
        <v>0</v>
      </c>
      <c r="R5" s="1">
        <f t="shared" si="1"/>
        <v>0</v>
      </c>
      <c r="V5" s="1">
        <v>0</v>
      </c>
      <c r="W5" s="1">
        <v>1</v>
      </c>
      <c r="X5" s="1" t="s">
        <v>66</v>
      </c>
      <c r="Y5" s="8" t="s">
        <v>67</v>
      </c>
      <c r="Z5" s="1">
        <v>3</v>
      </c>
      <c r="AA5" s="1">
        <v>0</v>
      </c>
      <c r="AB5" s="1">
        <f t="shared" si="2"/>
        <v>0</v>
      </c>
      <c r="AF5" s="1">
        <v>0</v>
      </c>
      <c r="AG5" s="1">
        <v>1</v>
      </c>
      <c r="AH5" s="1" t="s">
        <v>66</v>
      </c>
      <c r="AI5" s="8" t="s">
        <v>67</v>
      </c>
      <c r="AJ5" s="1">
        <v>3</v>
      </c>
      <c r="AK5" s="1">
        <v>0</v>
      </c>
      <c r="AL5" s="1">
        <f t="shared" si="3"/>
        <v>0</v>
      </c>
      <c r="AP5" s="1">
        <v>0</v>
      </c>
      <c r="AQ5" s="1">
        <v>1</v>
      </c>
      <c r="AR5" s="1" t="s">
        <v>66</v>
      </c>
      <c r="AS5" s="8" t="s">
        <v>67</v>
      </c>
      <c r="AT5" s="1">
        <v>3</v>
      </c>
      <c r="AU5" s="1">
        <v>0</v>
      </c>
      <c r="AV5" s="1">
        <f t="shared" si="4"/>
        <v>0</v>
      </c>
      <c r="AZ5" s="1">
        <v>0</v>
      </c>
      <c r="BA5" s="1">
        <v>1</v>
      </c>
      <c r="BB5" s="1" t="s">
        <v>66</v>
      </c>
      <c r="BC5" s="8" t="s">
        <v>67</v>
      </c>
      <c r="BD5" s="1">
        <v>3</v>
      </c>
      <c r="BE5" s="1">
        <v>0</v>
      </c>
      <c r="BF5" s="1">
        <f t="shared" si="5"/>
        <v>0</v>
      </c>
      <c r="BJ5" s="1">
        <v>0</v>
      </c>
      <c r="BK5" s="1">
        <v>1</v>
      </c>
      <c r="BL5" s="8" t="s">
        <v>67</v>
      </c>
      <c r="BM5" s="1" t="s">
        <v>66</v>
      </c>
      <c r="BN5" s="1">
        <v>3</v>
      </c>
      <c r="BO5" s="1">
        <v>1</v>
      </c>
      <c r="BP5" s="1">
        <f t="shared" si="6"/>
        <v>1</v>
      </c>
      <c r="BT5" s="1">
        <v>0</v>
      </c>
      <c r="BU5" s="1">
        <v>1</v>
      </c>
      <c r="BV5" s="1" t="s">
        <v>66</v>
      </c>
      <c r="BW5" s="8" t="s">
        <v>67</v>
      </c>
      <c r="BX5" s="1">
        <v>3</v>
      </c>
      <c r="BY5" s="1">
        <v>0</v>
      </c>
      <c r="BZ5" s="1">
        <f t="shared" si="7"/>
        <v>0</v>
      </c>
      <c r="CD5" s="1">
        <v>0</v>
      </c>
      <c r="CE5" s="1">
        <v>1</v>
      </c>
      <c r="CF5" s="1" t="s">
        <v>69</v>
      </c>
      <c r="CG5" s="8" t="s">
        <v>70</v>
      </c>
      <c r="CH5" s="1">
        <v>9</v>
      </c>
      <c r="CI5" s="1">
        <v>0</v>
      </c>
      <c r="CJ5" s="1">
        <f t="shared" si="8"/>
        <v>0</v>
      </c>
    </row>
    <row r="6" spans="1:88" ht="44" x14ac:dyDescent="0.25">
      <c r="B6" s="1">
        <v>0</v>
      </c>
      <c r="C6" s="1">
        <v>1</v>
      </c>
      <c r="D6" s="1" t="s">
        <v>66</v>
      </c>
      <c r="E6" s="8" t="s">
        <v>67</v>
      </c>
      <c r="F6" s="1">
        <v>4</v>
      </c>
      <c r="G6" s="1">
        <v>0</v>
      </c>
      <c r="H6" s="1">
        <f t="shared" si="0"/>
        <v>0</v>
      </c>
      <c r="L6" s="1">
        <v>0</v>
      </c>
      <c r="M6" s="1">
        <v>1</v>
      </c>
      <c r="N6" s="1" t="s">
        <v>66</v>
      </c>
      <c r="O6" s="8" t="s">
        <v>67</v>
      </c>
      <c r="P6" s="1">
        <v>4</v>
      </c>
      <c r="Q6" s="1">
        <v>0</v>
      </c>
      <c r="R6" s="1">
        <f t="shared" si="1"/>
        <v>0</v>
      </c>
      <c r="V6" s="1">
        <v>0</v>
      </c>
      <c r="W6" s="1">
        <v>1</v>
      </c>
      <c r="X6" s="1" t="s">
        <v>66</v>
      </c>
      <c r="Y6" s="8" t="s">
        <v>67</v>
      </c>
      <c r="Z6" s="1">
        <v>4</v>
      </c>
      <c r="AA6" s="1">
        <v>0</v>
      </c>
      <c r="AB6" s="1">
        <f t="shared" si="2"/>
        <v>0</v>
      </c>
      <c r="AF6" s="1">
        <v>0</v>
      </c>
      <c r="AG6" s="1">
        <v>1</v>
      </c>
      <c r="AH6" s="1" t="s">
        <v>66</v>
      </c>
      <c r="AI6" s="8" t="s">
        <v>67</v>
      </c>
      <c r="AJ6" s="1">
        <v>4</v>
      </c>
      <c r="AK6" s="1">
        <v>0</v>
      </c>
      <c r="AL6" s="1">
        <f t="shared" si="3"/>
        <v>0</v>
      </c>
      <c r="AP6" s="1">
        <v>0</v>
      </c>
      <c r="AQ6" s="1">
        <v>1</v>
      </c>
      <c r="AR6" s="1" t="s">
        <v>66</v>
      </c>
      <c r="AS6" s="8" t="s">
        <v>67</v>
      </c>
      <c r="AT6" s="1">
        <v>4</v>
      </c>
      <c r="AU6" s="1">
        <v>0</v>
      </c>
      <c r="AV6" s="1">
        <f t="shared" si="4"/>
        <v>0</v>
      </c>
      <c r="AZ6" s="1">
        <v>0</v>
      </c>
      <c r="BA6" s="1">
        <v>1</v>
      </c>
      <c r="BB6" s="1" t="s">
        <v>66</v>
      </c>
      <c r="BC6" s="8" t="s">
        <v>67</v>
      </c>
      <c r="BD6" s="1">
        <v>4</v>
      </c>
      <c r="BE6" s="1">
        <v>0</v>
      </c>
      <c r="BF6" s="1">
        <f t="shared" si="5"/>
        <v>0</v>
      </c>
      <c r="BJ6" s="1">
        <v>0</v>
      </c>
      <c r="BK6" s="1">
        <v>1</v>
      </c>
      <c r="BL6" s="8" t="s">
        <v>67</v>
      </c>
      <c r="BM6" s="1" t="s">
        <v>66</v>
      </c>
      <c r="BN6" s="1">
        <v>4</v>
      </c>
      <c r="BO6" s="1">
        <v>1</v>
      </c>
      <c r="BP6" s="1">
        <f t="shared" si="6"/>
        <v>1</v>
      </c>
      <c r="BT6" s="1">
        <v>0</v>
      </c>
      <c r="BU6" s="1">
        <v>1</v>
      </c>
      <c r="BV6" s="1" t="s">
        <v>66</v>
      </c>
      <c r="BW6" s="8" t="s">
        <v>67</v>
      </c>
      <c r="BX6" s="1">
        <v>4</v>
      </c>
      <c r="BY6" s="1">
        <v>0</v>
      </c>
      <c r="BZ6" s="1">
        <f t="shared" si="7"/>
        <v>0</v>
      </c>
      <c r="CD6" s="1">
        <v>0</v>
      </c>
      <c r="CE6" s="1">
        <v>1</v>
      </c>
      <c r="CF6" s="1" t="s">
        <v>69</v>
      </c>
      <c r="CG6" s="8" t="s">
        <v>70</v>
      </c>
      <c r="CH6" s="1">
        <v>12</v>
      </c>
      <c r="CI6" s="1">
        <v>1</v>
      </c>
      <c r="CJ6" s="1">
        <f t="shared" si="8"/>
        <v>1</v>
      </c>
    </row>
    <row r="7" spans="1:88" ht="44" x14ac:dyDescent="0.25">
      <c r="B7" s="1">
        <v>0</v>
      </c>
      <c r="C7" s="1">
        <v>1</v>
      </c>
      <c r="D7" s="1" t="s">
        <v>66</v>
      </c>
      <c r="E7" s="8" t="s">
        <v>67</v>
      </c>
      <c r="F7" s="1">
        <v>5</v>
      </c>
      <c r="G7" s="1">
        <v>1</v>
      </c>
      <c r="H7" s="1">
        <f t="shared" si="0"/>
        <v>1</v>
      </c>
      <c r="L7" s="1">
        <v>0</v>
      </c>
      <c r="M7" s="1">
        <v>1</v>
      </c>
      <c r="N7" s="1" t="s">
        <v>66</v>
      </c>
      <c r="O7" s="8" t="s">
        <v>67</v>
      </c>
      <c r="P7" s="1">
        <v>5</v>
      </c>
      <c r="Q7" s="1">
        <v>1</v>
      </c>
      <c r="R7" s="1">
        <f t="shared" si="1"/>
        <v>1</v>
      </c>
      <c r="V7" s="1">
        <v>0</v>
      </c>
      <c r="W7" s="1">
        <v>1</v>
      </c>
      <c r="X7" s="1" t="s">
        <v>66</v>
      </c>
      <c r="Y7" s="8" t="s">
        <v>67</v>
      </c>
      <c r="Z7" s="1">
        <v>5</v>
      </c>
      <c r="AA7" s="1">
        <v>1</v>
      </c>
      <c r="AB7" s="1">
        <f t="shared" si="2"/>
        <v>1</v>
      </c>
      <c r="AF7" s="1">
        <v>0</v>
      </c>
      <c r="AG7" s="1">
        <v>1</v>
      </c>
      <c r="AH7" s="1" t="s">
        <v>66</v>
      </c>
      <c r="AI7" s="8" t="s">
        <v>67</v>
      </c>
      <c r="AJ7" s="1">
        <v>5</v>
      </c>
      <c r="AK7" s="1">
        <v>1</v>
      </c>
      <c r="AL7" s="1">
        <f t="shared" si="3"/>
        <v>1</v>
      </c>
      <c r="AP7" s="1">
        <v>0</v>
      </c>
      <c r="AQ7" s="1">
        <v>1</v>
      </c>
      <c r="AR7" s="1" t="s">
        <v>66</v>
      </c>
      <c r="AS7" s="8" t="s">
        <v>67</v>
      </c>
      <c r="AT7" s="1">
        <v>5</v>
      </c>
      <c r="AU7" s="1">
        <v>1</v>
      </c>
      <c r="AV7" s="1">
        <f t="shared" si="4"/>
        <v>1</v>
      </c>
      <c r="AZ7" s="1">
        <v>0</v>
      </c>
      <c r="BA7" s="1">
        <v>1</v>
      </c>
      <c r="BB7" s="1" t="s">
        <v>66</v>
      </c>
      <c r="BC7" s="8" t="s">
        <v>67</v>
      </c>
      <c r="BD7" s="1">
        <v>5</v>
      </c>
      <c r="BE7" s="1">
        <v>1</v>
      </c>
      <c r="BF7" s="1">
        <f t="shared" si="5"/>
        <v>1</v>
      </c>
      <c r="BJ7" s="1">
        <v>0</v>
      </c>
      <c r="BK7" s="1">
        <v>1</v>
      </c>
      <c r="BL7" s="8" t="s">
        <v>67</v>
      </c>
      <c r="BM7" s="1" t="s">
        <v>66</v>
      </c>
      <c r="BN7" s="1">
        <v>5</v>
      </c>
      <c r="BO7" s="1">
        <v>0</v>
      </c>
      <c r="BP7" s="1">
        <f t="shared" si="6"/>
        <v>0</v>
      </c>
      <c r="BT7" s="1">
        <v>0</v>
      </c>
      <c r="BU7" s="1">
        <v>1</v>
      </c>
      <c r="BV7" s="1" t="s">
        <v>66</v>
      </c>
      <c r="BW7" s="8" t="s">
        <v>67</v>
      </c>
      <c r="BX7" s="1">
        <v>5</v>
      </c>
      <c r="BY7" s="1">
        <v>1</v>
      </c>
      <c r="BZ7" s="1">
        <f t="shared" si="7"/>
        <v>1</v>
      </c>
      <c r="CD7" s="1">
        <v>0</v>
      </c>
      <c r="CE7" s="1">
        <v>1</v>
      </c>
      <c r="CF7" s="1" t="s">
        <v>69</v>
      </c>
      <c r="CG7" s="8" t="s">
        <v>70</v>
      </c>
      <c r="CH7" s="1">
        <v>15</v>
      </c>
      <c r="CI7" s="1">
        <v>1</v>
      </c>
      <c r="CJ7" s="1">
        <f t="shared" si="8"/>
        <v>1</v>
      </c>
    </row>
    <row r="8" spans="1:88" ht="44" x14ac:dyDescent="0.25">
      <c r="B8" s="1">
        <v>0</v>
      </c>
      <c r="C8" s="1">
        <v>1</v>
      </c>
      <c r="D8" s="1" t="s">
        <v>66</v>
      </c>
      <c r="E8" s="8" t="s">
        <v>67</v>
      </c>
      <c r="F8" s="1">
        <v>6</v>
      </c>
      <c r="G8" s="1">
        <v>1</v>
      </c>
      <c r="H8" s="1">
        <f t="shared" si="0"/>
        <v>1</v>
      </c>
      <c r="L8" s="1">
        <v>0</v>
      </c>
      <c r="M8" s="1">
        <v>1</v>
      </c>
      <c r="N8" s="1" t="s">
        <v>66</v>
      </c>
      <c r="O8" s="8" t="s">
        <v>67</v>
      </c>
      <c r="P8" s="1">
        <v>6</v>
      </c>
      <c r="Q8" s="1">
        <v>1</v>
      </c>
      <c r="R8" s="1">
        <f t="shared" si="1"/>
        <v>1</v>
      </c>
      <c r="V8" s="1">
        <v>0</v>
      </c>
      <c r="W8" s="1">
        <v>1</v>
      </c>
      <c r="X8" s="1" t="s">
        <v>66</v>
      </c>
      <c r="Y8" s="8" t="s">
        <v>67</v>
      </c>
      <c r="Z8" s="1">
        <v>6</v>
      </c>
      <c r="AA8" s="1">
        <v>1</v>
      </c>
      <c r="AB8" s="1">
        <f t="shared" si="2"/>
        <v>1</v>
      </c>
      <c r="AF8" s="1">
        <v>0</v>
      </c>
      <c r="AG8" s="1">
        <v>1</v>
      </c>
      <c r="AH8" s="1" t="s">
        <v>66</v>
      </c>
      <c r="AI8" s="8" t="s">
        <v>67</v>
      </c>
      <c r="AJ8" s="1">
        <v>6</v>
      </c>
      <c r="AK8" s="1">
        <v>1</v>
      </c>
      <c r="AL8" s="1">
        <f t="shared" si="3"/>
        <v>1</v>
      </c>
      <c r="AP8" s="1">
        <v>0</v>
      </c>
      <c r="AQ8" s="1">
        <v>1</v>
      </c>
      <c r="AR8" s="1" t="s">
        <v>66</v>
      </c>
      <c r="AS8" s="8" t="s">
        <v>67</v>
      </c>
      <c r="AT8" s="1">
        <v>6</v>
      </c>
      <c r="AU8" s="1">
        <v>1</v>
      </c>
      <c r="AV8" s="1">
        <f t="shared" si="4"/>
        <v>1</v>
      </c>
      <c r="AZ8" s="1">
        <v>0</v>
      </c>
      <c r="BA8" s="1">
        <v>1</v>
      </c>
      <c r="BB8" s="1" t="s">
        <v>66</v>
      </c>
      <c r="BC8" s="8" t="s">
        <v>67</v>
      </c>
      <c r="BD8" s="1">
        <v>6</v>
      </c>
      <c r="BE8" s="1">
        <v>1</v>
      </c>
      <c r="BF8" s="1">
        <f t="shared" si="5"/>
        <v>1</v>
      </c>
      <c r="BJ8" s="1">
        <v>0</v>
      </c>
      <c r="BK8" s="1">
        <v>1</v>
      </c>
      <c r="BL8" s="8" t="s">
        <v>67</v>
      </c>
      <c r="BM8" s="1" t="s">
        <v>66</v>
      </c>
      <c r="BN8" s="1">
        <v>6</v>
      </c>
      <c r="BO8" s="1">
        <v>0</v>
      </c>
      <c r="BP8" s="1">
        <f t="shared" si="6"/>
        <v>0</v>
      </c>
      <c r="BT8" s="1">
        <v>0</v>
      </c>
      <c r="BU8" s="1">
        <v>1</v>
      </c>
      <c r="BV8" s="1" t="s">
        <v>66</v>
      </c>
      <c r="BW8" s="8" t="s">
        <v>67</v>
      </c>
      <c r="BX8" s="1">
        <v>6</v>
      </c>
      <c r="BY8" s="1">
        <v>1</v>
      </c>
      <c r="BZ8" s="1">
        <f t="shared" si="7"/>
        <v>1</v>
      </c>
      <c r="CD8" s="1">
        <v>0</v>
      </c>
      <c r="CE8" s="1">
        <v>1</v>
      </c>
      <c r="CF8" s="1" t="s">
        <v>69</v>
      </c>
      <c r="CG8" s="8" t="s">
        <v>70</v>
      </c>
      <c r="CH8" s="1">
        <v>18</v>
      </c>
      <c r="CI8" s="1">
        <v>1</v>
      </c>
      <c r="CJ8" s="1">
        <f t="shared" si="8"/>
        <v>1</v>
      </c>
    </row>
    <row r="9" spans="1:88" ht="44" x14ac:dyDescent="0.25">
      <c r="B9" s="1">
        <v>0</v>
      </c>
      <c r="C9" s="1">
        <v>1</v>
      </c>
      <c r="D9" s="1" t="s">
        <v>66</v>
      </c>
      <c r="E9" s="8" t="s">
        <v>67</v>
      </c>
      <c r="F9" s="1">
        <v>7</v>
      </c>
      <c r="G9" s="1">
        <v>1</v>
      </c>
      <c r="H9" s="1">
        <f t="shared" si="0"/>
        <v>1</v>
      </c>
      <c r="L9" s="1">
        <v>0</v>
      </c>
      <c r="M9" s="1">
        <v>1</v>
      </c>
      <c r="N9" s="1" t="s">
        <v>66</v>
      </c>
      <c r="O9" s="8" t="s">
        <v>67</v>
      </c>
      <c r="P9" s="1">
        <v>7</v>
      </c>
      <c r="Q9" s="1">
        <v>1</v>
      </c>
      <c r="R9" s="1">
        <f t="shared" si="1"/>
        <v>1</v>
      </c>
      <c r="V9" s="1">
        <v>0</v>
      </c>
      <c r="W9" s="1">
        <v>1</v>
      </c>
      <c r="X9" s="1" t="s">
        <v>66</v>
      </c>
      <c r="Y9" s="8" t="s">
        <v>67</v>
      </c>
      <c r="Z9" s="1">
        <v>7</v>
      </c>
      <c r="AA9" s="1">
        <v>1</v>
      </c>
      <c r="AB9" s="1">
        <f t="shared" si="2"/>
        <v>1</v>
      </c>
      <c r="AF9" s="1">
        <v>0</v>
      </c>
      <c r="AG9" s="1">
        <v>1</v>
      </c>
      <c r="AH9" s="1" t="s">
        <v>66</v>
      </c>
      <c r="AI9" s="8" t="s">
        <v>67</v>
      </c>
      <c r="AJ9" s="1">
        <v>7</v>
      </c>
      <c r="AK9" s="1">
        <v>1</v>
      </c>
      <c r="AL9" s="1">
        <f t="shared" si="3"/>
        <v>1</v>
      </c>
      <c r="AP9" s="1">
        <v>0</v>
      </c>
      <c r="AQ9" s="1">
        <v>1</v>
      </c>
      <c r="AR9" s="1" t="s">
        <v>66</v>
      </c>
      <c r="AS9" s="8" t="s">
        <v>67</v>
      </c>
      <c r="AT9" s="1">
        <v>7</v>
      </c>
      <c r="AU9" s="1">
        <v>1</v>
      </c>
      <c r="AV9" s="1">
        <f t="shared" si="4"/>
        <v>1</v>
      </c>
      <c r="AZ9" s="1">
        <v>0</v>
      </c>
      <c r="BA9" s="1">
        <v>1</v>
      </c>
      <c r="BB9" s="1" t="s">
        <v>66</v>
      </c>
      <c r="BC9" s="8" t="s">
        <v>67</v>
      </c>
      <c r="BD9" s="1">
        <v>7</v>
      </c>
      <c r="BE9" s="1">
        <v>1</v>
      </c>
      <c r="BF9" s="1">
        <f t="shared" si="5"/>
        <v>1</v>
      </c>
      <c r="BJ9" s="1">
        <v>0</v>
      </c>
      <c r="BK9" s="1">
        <v>1</v>
      </c>
      <c r="BL9" s="8" t="s">
        <v>67</v>
      </c>
      <c r="BM9" s="1" t="s">
        <v>66</v>
      </c>
      <c r="BN9" s="1">
        <v>7</v>
      </c>
      <c r="BO9" s="1">
        <v>0</v>
      </c>
      <c r="BP9" s="1">
        <f t="shared" si="6"/>
        <v>0</v>
      </c>
      <c r="BT9" s="1">
        <v>0</v>
      </c>
      <c r="BU9" s="1">
        <v>1</v>
      </c>
      <c r="BV9" s="1" t="s">
        <v>66</v>
      </c>
      <c r="BW9" s="8" t="s">
        <v>67</v>
      </c>
      <c r="BX9" s="1">
        <v>7</v>
      </c>
      <c r="BY9" s="1">
        <v>1</v>
      </c>
      <c r="BZ9" s="1">
        <f t="shared" si="7"/>
        <v>1</v>
      </c>
      <c r="CD9" s="1">
        <v>0</v>
      </c>
      <c r="CE9" s="1">
        <v>1</v>
      </c>
      <c r="CF9" s="1" t="s">
        <v>69</v>
      </c>
      <c r="CG9" s="8" t="s">
        <v>70</v>
      </c>
      <c r="CH9" s="1">
        <v>21</v>
      </c>
      <c r="CI9" s="1">
        <v>1</v>
      </c>
      <c r="CJ9" s="1">
        <f t="shared" si="8"/>
        <v>1</v>
      </c>
    </row>
    <row r="10" spans="1:88" ht="44" x14ac:dyDescent="0.25">
      <c r="B10" s="1">
        <v>0</v>
      </c>
      <c r="C10" s="1">
        <v>1</v>
      </c>
      <c r="D10" s="1" t="s">
        <v>66</v>
      </c>
      <c r="E10" s="8" t="s">
        <v>67</v>
      </c>
      <c r="F10" s="1">
        <v>8</v>
      </c>
      <c r="G10" s="1">
        <v>1</v>
      </c>
      <c r="H10" s="1">
        <f t="shared" si="0"/>
        <v>1</v>
      </c>
      <c r="L10" s="1">
        <v>0</v>
      </c>
      <c r="M10" s="1">
        <v>1</v>
      </c>
      <c r="N10" s="1" t="s">
        <v>66</v>
      </c>
      <c r="O10" s="8" t="s">
        <v>67</v>
      </c>
      <c r="P10" s="1">
        <v>8</v>
      </c>
      <c r="Q10" s="1">
        <v>1</v>
      </c>
      <c r="R10" s="1">
        <f t="shared" si="1"/>
        <v>1</v>
      </c>
      <c r="V10" s="1">
        <v>0</v>
      </c>
      <c r="W10" s="1">
        <v>1</v>
      </c>
      <c r="X10" s="1" t="s">
        <v>66</v>
      </c>
      <c r="Y10" s="8" t="s">
        <v>67</v>
      </c>
      <c r="Z10" s="1">
        <v>8</v>
      </c>
      <c r="AA10" s="1">
        <v>1</v>
      </c>
      <c r="AB10" s="1">
        <f t="shared" si="2"/>
        <v>1</v>
      </c>
      <c r="AF10" s="1">
        <v>0</v>
      </c>
      <c r="AG10" s="1">
        <v>1</v>
      </c>
      <c r="AH10" s="1" t="s">
        <v>66</v>
      </c>
      <c r="AI10" s="8" t="s">
        <v>67</v>
      </c>
      <c r="AJ10" s="1">
        <v>8</v>
      </c>
      <c r="AK10" s="1">
        <v>1</v>
      </c>
      <c r="AL10" s="1">
        <f t="shared" si="3"/>
        <v>1</v>
      </c>
      <c r="AP10" s="1">
        <v>0</v>
      </c>
      <c r="AQ10" s="1">
        <v>1</v>
      </c>
      <c r="AR10" s="1" t="s">
        <v>66</v>
      </c>
      <c r="AS10" s="8" t="s">
        <v>67</v>
      </c>
      <c r="AT10" s="1">
        <v>8</v>
      </c>
      <c r="AU10" s="1">
        <v>1</v>
      </c>
      <c r="AV10" s="1">
        <f t="shared" si="4"/>
        <v>1</v>
      </c>
      <c r="AZ10" s="1">
        <v>0</v>
      </c>
      <c r="BA10" s="1">
        <v>1</v>
      </c>
      <c r="BB10" s="1" t="s">
        <v>66</v>
      </c>
      <c r="BC10" s="8" t="s">
        <v>67</v>
      </c>
      <c r="BD10" s="1">
        <v>8</v>
      </c>
      <c r="BE10" s="1">
        <v>1</v>
      </c>
      <c r="BF10" s="1">
        <f t="shared" si="5"/>
        <v>1</v>
      </c>
      <c r="BJ10" s="1">
        <v>0</v>
      </c>
      <c r="BK10" s="1">
        <v>1</v>
      </c>
      <c r="BL10" s="8" t="s">
        <v>67</v>
      </c>
      <c r="BM10" s="1" t="s">
        <v>66</v>
      </c>
      <c r="BN10" s="1">
        <v>8</v>
      </c>
      <c r="BO10" s="1">
        <v>0</v>
      </c>
      <c r="BP10" s="1">
        <f t="shared" si="6"/>
        <v>0</v>
      </c>
      <c r="BT10" s="1">
        <v>0</v>
      </c>
      <c r="BU10" s="1">
        <v>1</v>
      </c>
      <c r="BV10" s="1" t="s">
        <v>66</v>
      </c>
      <c r="BW10" s="8" t="s">
        <v>67</v>
      </c>
      <c r="BX10" s="1">
        <v>8</v>
      </c>
      <c r="BY10" s="1">
        <v>1</v>
      </c>
      <c r="BZ10" s="1">
        <f t="shared" si="7"/>
        <v>1</v>
      </c>
      <c r="CD10" s="1">
        <v>0</v>
      </c>
      <c r="CE10" s="1">
        <v>1</v>
      </c>
      <c r="CF10" s="1" t="s">
        <v>69</v>
      </c>
      <c r="CG10" s="8" t="s">
        <v>70</v>
      </c>
      <c r="CH10" s="1">
        <v>24</v>
      </c>
      <c r="CI10" s="1">
        <v>1</v>
      </c>
      <c r="CJ10" s="1">
        <f t="shared" si="8"/>
        <v>1</v>
      </c>
    </row>
    <row r="11" spans="1:88" ht="44" x14ac:dyDescent="0.25">
      <c r="B11" s="1">
        <v>0</v>
      </c>
      <c r="C11" s="1">
        <v>1</v>
      </c>
      <c r="D11" s="1" t="s">
        <v>66</v>
      </c>
      <c r="E11" s="8" t="s">
        <v>67</v>
      </c>
      <c r="F11" s="1">
        <v>9</v>
      </c>
      <c r="G11" s="1">
        <v>1</v>
      </c>
      <c r="H11" s="1">
        <f t="shared" si="0"/>
        <v>1</v>
      </c>
      <c r="L11" s="1">
        <v>0</v>
      </c>
      <c r="M11" s="1">
        <v>1</v>
      </c>
      <c r="N11" s="1" t="s">
        <v>66</v>
      </c>
      <c r="O11" s="8" t="s">
        <v>67</v>
      </c>
      <c r="P11" s="1">
        <v>9</v>
      </c>
      <c r="Q11" s="1">
        <v>1</v>
      </c>
      <c r="R11" s="1">
        <f t="shared" si="1"/>
        <v>1</v>
      </c>
      <c r="V11" s="1">
        <v>0</v>
      </c>
      <c r="W11" s="1">
        <v>1</v>
      </c>
      <c r="X11" s="1" t="s">
        <v>66</v>
      </c>
      <c r="Y11" s="8" t="s">
        <v>67</v>
      </c>
      <c r="Z11" s="1">
        <v>9</v>
      </c>
      <c r="AA11" s="1">
        <v>1</v>
      </c>
      <c r="AB11" s="1">
        <f t="shared" si="2"/>
        <v>1</v>
      </c>
      <c r="AF11" s="1">
        <v>0</v>
      </c>
      <c r="AG11" s="1">
        <v>1</v>
      </c>
      <c r="AH11" s="1" t="s">
        <v>66</v>
      </c>
      <c r="AI11" s="8" t="s">
        <v>67</v>
      </c>
      <c r="AJ11" s="1">
        <v>9</v>
      </c>
      <c r="AK11" s="1">
        <v>1</v>
      </c>
      <c r="AL11" s="1">
        <f t="shared" si="3"/>
        <v>1</v>
      </c>
      <c r="AP11" s="1">
        <v>0</v>
      </c>
      <c r="AQ11" s="1">
        <v>1</v>
      </c>
      <c r="AR11" s="1" t="s">
        <v>66</v>
      </c>
      <c r="AS11" s="8" t="s">
        <v>67</v>
      </c>
      <c r="AT11" s="1">
        <v>9</v>
      </c>
      <c r="AU11" s="1">
        <v>1</v>
      </c>
      <c r="AV11" s="1">
        <f t="shared" si="4"/>
        <v>1</v>
      </c>
      <c r="AZ11" s="1">
        <v>0</v>
      </c>
      <c r="BA11" s="1">
        <v>1</v>
      </c>
      <c r="BB11" s="1" t="s">
        <v>66</v>
      </c>
      <c r="BC11" s="8" t="s">
        <v>67</v>
      </c>
      <c r="BD11" s="1">
        <v>9</v>
      </c>
      <c r="BE11" s="1">
        <v>1</v>
      </c>
      <c r="BF11" s="1">
        <f t="shared" si="5"/>
        <v>1</v>
      </c>
      <c r="BJ11" s="1">
        <v>0</v>
      </c>
      <c r="BK11" s="1">
        <v>1</v>
      </c>
      <c r="BL11" s="8" t="s">
        <v>67</v>
      </c>
      <c r="BM11" s="1" t="s">
        <v>66</v>
      </c>
      <c r="BN11" s="1">
        <v>9</v>
      </c>
      <c r="BO11" s="1">
        <v>0</v>
      </c>
      <c r="BP11" s="1">
        <f t="shared" si="6"/>
        <v>0</v>
      </c>
      <c r="BT11" s="1">
        <v>0</v>
      </c>
      <c r="BU11" s="1">
        <v>1</v>
      </c>
      <c r="BV11" s="1" t="s">
        <v>66</v>
      </c>
      <c r="BW11" s="8" t="s">
        <v>67</v>
      </c>
      <c r="BX11" s="1">
        <v>9</v>
      </c>
      <c r="BY11" s="1">
        <v>1</v>
      </c>
      <c r="BZ11" s="1">
        <f t="shared" si="7"/>
        <v>1</v>
      </c>
      <c r="CD11" s="1">
        <v>0</v>
      </c>
      <c r="CE11" s="1">
        <v>1</v>
      </c>
      <c r="CF11" s="1" t="s">
        <v>69</v>
      </c>
      <c r="CG11" s="8" t="s">
        <v>70</v>
      </c>
      <c r="CH11" s="1">
        <v>27</v>
      </c>
      <c r="CI11" s="1">
        <v>0</v>
      </c>
      <c r="CJ11" s="1">
        <f t="shared" si="8"/>
        <v>0</v>
      </c>
    </row>
    <row r="12" spans="1:88" ht="44" x14ac:dyDescent="0.25">
      <c r="B12" s="1">
        <v>0</v>
      </c>
      <c r="C12" s="1">
        <v>1</v>
      </c>
      <c r="D12" s="1" t="s">
        <v>66</v>
      </c>
      <c r="E12" s="8" t="s">
        <v>67</v>
      </c>
      <c r="F12" s="1">
        <v>10</v>
      </c>
      <c r="G12" s="1">
        <v>1</v>
      </c>
      <c r="H12" s="1">
        <f t="shared" si="0"/>
        <v>1</v>
      </c>
      <c r="L12" s="1">
        <v>0</v>
      </c>
      <c r="M12" s="1">
        <v>1</v>
      </c>
      <c r="N12" s="1" t="s">
        <v>66</v>
      </c>
      <c r="O12" s="8" t="s">
        <v>67</v>
      </c>
      <c r="P12" s="1">
        <v>10</v>
      </c>
      <c r="Q12" s="1">
        <v>1</v>
      </c>
      <c r="R12" s="1">
        <f t="shared" si="1"/>
        <v>1</v>
      </c>
      <c r="V12" s="1">
        <v>0</v>
      </c>
      <c r="W12" s="1">
        <v>1</v>
      </c>
      <c r="X12" s="1" t="s">
        <v>66</v>
      </c>
      <c r="Y12" s="8" t="s">
        <v>67</v>
      </c>
      <c r="Z12" s="1">
        <v>10</v>
      </c>
      <c r="AA12" s="1">
        <v>1</v>
      </c>
      <c r="AB12" s="1">
        <f t="shared" si="2"/>
        <v>1</v>
      </c>
      <c r="AF12" s="1">
        <v>0</v>
      </c>
      <c r="AG12" s="1">
        <v>1</v>
      </c>
      <c r="AH12" s="1" t="s">
        <v>66</v>
      </c>
      <c r="AI12" s="8" t="s">
        <v>67</v>
      </c>
      <c r="AJ12" s="1">
        <v>10</v>
      </c>
      <c r="AK12" s="1">
        <v>1</v>
      </c>
      <c r="AL12" s="1">
        <f t="shared" si="3"/>
        <v>1</v>
      </c>
      <c r="AP12" s="1">
        <v>0</v>
      </c>
      <c r="AQ12" s="1">
        <v>1</v>
      </c>
      <c r="AR12" s="1" t="s">
        <v>66</v>
      </c>
      <c r="AS12" s="8" t="s">
        <v>67</v>
      </c>
      <c r="AT12" s="1">
        <v>10</v>
      </c>
      <c r="AU12" s="1">
        <v>1</v>
      </c>
      <c r="AV12" s="1">
        <f t="shared" si="4"/>
        <v>1</v>
      </c>
      <c r="AZ12" s="1">
        <v>0</v>
      </c>
      <c r="BA12" s="1">
        <v>1</v>
      </c>
      <c r="BB12" s="1" t="s">
        <v>66</v>
      </c>
      <c r="BC12" s="8" t="s">
        <v>67</v>
      </c>
      <c r="BD12" s="1">
        <v>10</v>
      </c>
      <c r="BE12" s="1">
        <v>1</v>
      </c>
      <c r="BF12" s="1">
        <f t="shared" si="5"/>
        <v>1</v>
      </c>
      <c r="BJ12" s="1">
        <v>0</v>
      </c>
      <c r="BK12" s="1">
        <v>1</v>
      </c>
      <c r="BL12" s="8" t="s">
        <v>67</v>
      </c>
      <c r="BM12" s="1" t="s">
        <v>66</v>
      </c>
      <c r="BN12" s="1">
        <v>10</v>
      </c>
      <c r="BO12" s="1">
        <v>0</v>
      </c>
      <c r="BP12" s="1">
        <f t="shared" si="6"/>
        <v>0</v>
      </c>
      <c r="BT12" s="1">
        <v>0</v>
      </c>
      <c r="BU12" s="1">
        <v>1</v>
      </c>
      <c r="BV12" s="1" t="s">
        <v>66</v>
      </c>
      <c r="BW12" s="8" t="s">
        <v>67</v>
      </c>
      <c r="BX12" s="1">
        <v>10</v>
      </c>
      <c r="BY12" s="1">
        <v>1</v>
      </c>
      <c r="BZ12" s="1">
        <f t="shared" si="7"/>
        <v>1</v>
      </c>
      <c r="CD12" s="1">
        <v>0</v>
      </c>
      <c r="CE12" s="1">
        <v>1</v>
      </c>
      <c r="CF12" s="1" t="s">
        <v>69</v>
      </c>
      <c r="CG12" s="8" t="s">
        <v>70</v>
      </c>
      <c r="CH12" s="1">
        <v>30</v>
      </c>
      <c r="CI12" s="1">
        <v>0</v>
      </c>
      <c r="CJ12" s="1">
        <f t="shared" si="8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C779-5714-5749-A1B8-35C3FC7C2DDB}">
  <dimension ref="A1:CT12"/>
  <sheetViews>
    <sheetView zoomScale="79" zoomScaleNormal="79" workbookViewId="0">
      <selection activeCell="B2" sqref="B2:G12"/>
    </sheetView>
  </sheetViews>
  <sheetFormatPr baseColWidth="10" defaultRowHeight="21" x14ac:dyDescent="0.25"/>
  <cols>
    <col min="1" max="1" width="15.83203125" style="3" customWidth="1"/>
    <col min="2" max="3" width="12.1640625" style="3" customWidth="1"/>
    <col min="4" max="5" width="12.6640625" style="3" customWidth="1"/>
    <col min="6" max="9" width="10.83203125" style="3"/>
    <col min="10" max="10" width="28.1640625" style="3" customWidth="1"/>
    <col min="11" max="12" width="12.5" style="3" customWidth="1"/>
    <col min="13" max="14" width="12.33203125" style="3" customWidth="1"/>
    <col min="15" max="18" width="10.83203125" style="3"/>
    <col min="19" max="19" width="33.6640625" style="3" customWidth="1"/>
    <col min="20" max="22" width="10.83203125" style="3"/>
    <col min="23" max="23" width="11.1640625" style="3" bestFit="1" customWidth="1"/>
    <col min="24" max="24" width="12.1640625" style="3" bestFit="1" customWidth="1"/>
    <col min="25" max="63" width="10.83203125" style="3"/>
    <col min="64" max="64" width="17" style="3" customWidth="1"/>
    <col min="65" max="76" width="10.83203125" style="3"/>
    <col min="77" max="77" width="13.33203125" style="3" bestFit="1" customWidth="1"/>
    <col min="78" max="90" width="10.83203125" style="3"/>
    <col min="91" max="91" width="16" style="3" customWidth="1"/>
    <col min="92" max="16384" width="10.83203125" style="3"/>
  </cols>
  <sheetData>
    <row r="1" spans="1:98" ht="66" x14ac:dyDescent="0.25">
      <c r="A1" s="2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6</v>
      </c>
      <c r="G1" s="1" t="s">
        <v>7</v>
      </c>
      <c r="H1" s="1" t="s">
        <v>8</v>
      </c>
      <c r="J1" s="2" t="s">
        <v>0</v>
      </c>
      <c r="K1" s="1" t="s">
        <v>1</v>
      </c>
      <c r="L1" s="1" t="s">
        <v>2</v>
      </c>
      <c r="M1" s="1" t="s">
        <v>15</v>
      </c>
      <c r="N1" s="1" t="s">
        <v>3</v>
      </c>
      <c r="O1" s="1" t="s">
        <v>6</v>
      </c>
      <c r="P1" s="1" t="s">
        <v>7</v>
      </c>
      <c r="Q1" s="1" t="s">
        <v>8</v>
      </c>
      <c r="S1" s="2" t="s">
        <v>0</v>
      </c>
      <c r="T1" s="1" t="s">
        <v>1</v>
      </c>
      <c r="U1" s="1" t="s">
        <v>2</v>
      </c>
      <c r="V1" s="1" t="s">
        <v>15</v>
      </c>
      <c r="W1" s="1" t="s">
        <v>3</v>
      </c>
      <c r="X1" s="5" t="s">
        <v>6</v>
      </c>
      <c r="Y1" s="1" t="s">
        <v>7</v>
      </c>
      <c r="Z1" s="1" t="s">
        <v>8</v>
      </c>
      <c r="AB1" s="7" t="s">
        <v>0</v>
      </c>
      <c r="AC1" s="1" t="s">
        <v>1</v>
      </c>
      <c r="AD1" s="1" t="s">
        <v>2</v>
      </c>
      <c r="AE1" s="1" t="s">
        <v>15</v>
      </c>
      <c r="AF1" s="1" t="s">
        <v>3</v>
      </c>
      <c r="AG1" s="1" t="s">
        <v>6</v>
      </c>
      <c r="AH1" s="1" t="s">
        <v>7</v>
      </c>
      <c r="AI1" s="1" t="s">
        <v>8</v>
      </c>
      <c r="AK1" s="7" t="s">
        <v>0</v>
      </c>
      <c r="AL1" s="1" t="s">
        <v>1</v>
      </c>
      <c r="AM1" s="1" t="s">
        <v>2</v>
      </c>
      <c r="AN1" s="1" t="s">
        <v>15</v>
      </c>
      <c r="AO1" s="1" t="s">
        <v>3</v>
      </c>
      <c r="AP1" s="1" t="s">
        <v>6</v>
      </c>
      <c r="AQ1" s="1" t="s">
        <v>7</v>
      </c>
      <c r="AR1" s="1" t="s">
        <v>8</v>
      </c>
      <c r="AT1" s="7" t="s">
        <v>0</v>
      </c>
      <c r="AU1" s="1" t="s">
        <v>1</v>
      </c>
      <c r="AV1" s="1" t="s">
        <v>2</v>
      </c>
      <c r="AW1" s="1" t="s">
        <v>15</v>
      </c>
      <c r="AX1" s="1" t="s">
        <v>3</v>
      </c>
      <c r="AY1" s="1" t="s">
        <v>6</v>
      </c>
      <c r="AZ1" s="1" t="s">
        <v>7</v>
      </c>
      <c r="BA1" s="1" t="s">
        <v>8</v>
      </c>
      <c r="BC1" s="7" t="s">
        <v>0</v>
      </c>
      <c r="BD1" s="1" t="s">
        <v>1</v>
      </c>
      <c r="BE1" s="1" t="s">
        <v>2</v>
      </c>
      <c r="BF1" s="1" t="s">
        <v>15</v>
      </c>
      <c r="BG1" s="1" t="s">
        <v>3</v>
      </c>
      <c r="BH1" s="1" t="s">
        <v>6</v>
      </c>
      <c r="BI1" s="1" t="s">
        <v>7</v>
      </c>
      <c r="BJ1" s="1" t="s">
        <v>8</v>
      </c>
      <c r="BL1" s="7" t="s">
        <v>0</v>
      </c>
      <c r="BM1" s="1" t="s">
        <v>1</v>
      </c>
      <c r="BN1" s="1" t="s">
        <v>2</v>
      </c>
      <c r="BO1" s="1" t="s">
        <v>15</v>
      </c>
      <c r="BP1" s="1" t="s">
        <v>3</v>
      </c>
      <c r="BQ1" s="1" t="s">
        <v>6</v>
      </c>
      <c r="BR1" s="1" t="s">
        <v>7</v>
      </c>
      <c r="BS1" s="1" t="s">
        <v>8</v>
      </c>
      <c r="BU1" s="7" t="s">
        <v>0</v>
      </c>
      <c r="BV1" s="1" t="s">
        <v>1</v>
      </c>
      <c r="BW1" s="1" t="s">
        <v>2</v>
      </c>
      <c r="BX1" s="1" t="s">
        <v>15</v>
      </c>
      <c r="BY1" s="1" t="s">
        <v>3</v>
      </c>
      <c r="BZ1" s="1" t="s">
        <v>6</v>
      </c>
      <c r="CA1" s="1" t="s">
        <v>7</v>
      </c>
      <c r="CB1" s="1" t="s">
        <v>8</v>
      </c>
      <c r="CD1" s="7" t="s">
        <v>0</v>
      </c>
      <c r="CE1" s="1" t="s">
        <v>1</v>
      </c>
      <c r="CF1" s="1" t="s">
        <v>2</v>
      </c>
      <c r="CG1" s="1" t="s">
        <v>15</v>
      </c>
      <c r="CH1" s="1" t="s">
        <v>3</v>
      </c>
      <c r="CI1" s="1" t="s">
        <v>6</v>
      </c>
      <c r="CJ1" s="1" t="s">
        <v>7</v>
      </c>
      <c r="CK1" s="1" t="s">
        <v>8</v>
      </c>
      <c r="CM1" s="7" t="s">
        <v>0</v>
      </c>
      <c r="CN1" s="1" t="s">
        <v>1</v>
      </c>
      <c r="CO1" s="1" t="s">
        <v>2</v>
      </c>
      <c r="CP1" s="1" t="s">
        <v>15</v>
      </c>
      <c r="CQ1" s="1" t="s">
        <v>3</v>
      </c>
      <c r="CR1" s="1" t="s">
        <v>6</v>
      </c>
      <c r="CS1" s="1" t="s">
        <v>7</v>
      </c>
      <c r="CT1" s="1" t="s">
        <v>8</v>
      </c>
    </row>
    <row r="2" spans="1:98" ht="66" x14ac:dyDescent="0.25">
      <c r="A2" s="4" t="s">
        <v>57</v>
      </c>
      <c r="B2" s="3">
        <v>0</v>
      </c>
      <c r="C2" s="3">
        <v>1</v>
      </c>
      <c r="D2" s="3">
        <v>0</v>
      </c>
      <c r="E2" s="3">
        <v>5</v>
      </c>
      <c r="F2" s="3">
        <f>D2+(E2-D2)/5*0</f>
        <v>0</v>
      </c>
      <c r="G2" s="3">
        <v>0</v>
      </c>
      <c r="H2" s="3">
        <f>IF(F2&lt;E2,0,1)</f>
        <v>0</v>
      </c>
      <c r="J2" s="3" t="s">
        <v>4</v>
      </c>
      <c r="K2" s="3">
        <v>0</v>
      </c>
      <c r="L2" s="3">
        <v>1</v>
      </c>
      <c r="M2" s="3">
        <v>0</v>
      </c>
      <c r="N2" s="3">
        <v>2</v>
      </c>
      <c r="O2" s="3">
        <f>M2+(N2-M2)/5*0</f>
        <v>0</v>
      </c>
      <c r="P2" s="3">
        <v>0</v>
      </c>
      <c r="Q2" s="3">
        <f>IF(O2&lt;N2,0,1)</f>
        <v>0</v>
      </c>
      <c r="S2" s="3" t="s">
        <v>29</v>
      </c>
      <c r="T2" s="3">
        <v>0</v>
      </c>
      <c r="U2" s="3">
        <v>1</v>
      </c>
      <c r="V2" s="3">
        <v>0</v>
      </c>
      <c r="W2" s="6">
        <v>3</v>
      </c>
      <c r="X2" s="3">
        <f>V2+(W2-V2)/5*0</f>
        <v>0</v>
      </c>
      <c r="Y2" s="3">
        <v>0</v>
      </c>
      <c r="Z2" s="3">
        <f>IF(X2&lt;W2,0,1)</f>
        <v>0</v>
      </c>
      <c r="AB2" s="5" t="s">
        <v>58</v>
      </c>
      <c r="AC2" s="3">
        <v>0</v>
      </c>
      <c r="AD2" s="3">
        <v>1</v>
      </c>
      <c r="AE2" s="3">
        <v>0</v>
      </c>
      <c r="AF2" s="6">
        <v>0.42857142857142855</v>
      </c>
      <c r="AG2" s="3">
        <f>AE2+(AF2-AE2)/5*0</f>
        <v>0</v>
      </c>
      <c r="AH2" s="3">
        <v>0</v>
      </c>
      <c r="AI2" s="3">
        <f>IF(AG2&lt;AF2,0,1)</f>
        <v>0</v>
      </c>
      <c r="AK2" s="5" t="s">
        <v>59</v>
      </c>
      <c r="AL2" s="3">
        <v>0</v>
      </c>
      <c r="AM2" s="3">
        <v>1</v>
      </c>
      <c r="AN2" s="3">
        <v>0</v>
      </c>
      <c r="AO2" s="6">
        <v>0.42857142857142855</v>
      </c>
      <c r="AP2" s="3">
        <f>AN2+(AO2-AN2)/5*0</f>
        <v>0</v>
      </c>
      <c r="AQ2" s="3">
        <v>0</v>
      </c>
      <c r="AR2" s="3">
        <f>IF(AP2&lt;AO2,0,1)</f>
        <v>0</v>
      </c>
      <c r="AT2" s="5" t="s">
        <v>60</v>
      </c>
      <c r="AU2" s="3">
        <v>0</v>
      </c>
      <c r="AV2" s="3">
        <v>1</v>
      </c>
      <c r="AW2" s="3">
        <v>0</v>
      </c>
      <c r="AX2" s="6">
        <v>0.42857142857142855</v>
      </c>
      <c r="AY2" s="3">
        <f>AW2+(AX2-AW2)/5*0</f>
        <v>0</v>
      </c>
      <c r="AZ2" s="3">
        <v>0</v>
      </c>
      <c r="BA2" s="3">
        <f>IF(AY2&lt;AX2,0,1)</f>
        <v>0</v>
      </c>
      <c r="BC2" s="5" t="s">
        <v>61</v>
      </c>
      <c r="BD2" s="3">
        <v>0</v>
      </c>
      <c r="BE2" s="3">
        <v>1</v>
      </c>
      <c r="BF2" s="3">
        <v>0</v>
      </c>
      <c r="BG2" s="3">
        <v>1</v>
      </c>
      <c r="BH2" s="3">
        <f>BF2+(BG2-BF2)/5*0</f>
        <v>0</v>
      </c>
      <c r="BI2" s="3">
        <v>0</v>
      </c>
      <c r="BJ2" s="3">
        <f>IF(BH2&lt;BG2,0,1)</f>
        <v>0</v>
      </c>
      <c r="BL2" s="5" t="s">
        <v>51</v>
      </c>
      <c r="BM2" s="3">
        <v>0</v>
      </c>
      <c r="BN2" s="3">
        <v>1</v>
      </c>
      <c r="BO2" s="3">
        <v>1</v>
      </c>
      <c r="BP2" s="3">
        <v>0</v>
      </c>
      <c r="BQ2" s="3">
        <f>BP2+(BO2-BP2)/5*0</f>
        <v>0</v>
      </c>
      <c r="BR2" s="3">
        <v>1</v>
      </c>
      <c r="BS2" s="3">
        <f>IF(BQ2&lt;BO2,1,0)</f>
        <v>1</v>
      </c>
      <c r="BU2" s="5" t="s">
        <v>56</v>
      </c>
      <c r="BV2" s="3">
        <v>0</v>
      </c>
      <c r="BW2" s="3">
        <v>1</v>
      </c>
      <c r="BX2" s="6">
        <v>0.2857142857142857</v>
      </c>
      <c r="BY2" s="6">
        <v>0</v>
      </c>
      <c r="BZ2" s="3">
        <f>BY2+(BX2-BY2)/5*0</f>
        <v>0</v>
      </c>
      <c r="CA2" s="3">
        <v>1</v>
      </c>
      <c r="CB2" s="3">
        <f>IF(BZ2&lt;BX2,1,0)</f>
        <v>1</v>
      </c>
      <c r="CD2" s="5" t="s">
        <v>55</v>
      </c>
      <c r="CE2" s="3">
        <v>0</v>
      </c>
      <c r="CF2" s="3">
        <v>1</v>
      </c>
      <c r="CG2" s="3">
        <v>1</v>
      </c>
      <c r="CH2" s="3">
        <v>0</v>
      </c>
      <c r="CI2" s="3">
        <f>CH2+(CG2-CH2)/5*0</f>
        <v>0</v>
      </c>
      <c r="CJ2" s="3">
        <v>1</v>
      </c>
      <c r="CK2" s="3">
        <f>IF(CI2&lt;CG2,1,0)</f>
        <v>1</v>
      </c>
      <c r="CM2" s="5" t="s">
        <v>62</v>
      </c>
      <c r="CN2" s="3">
        <v>0</v>
      </c>
      <c r="CO2" s="3">
        <v>1</v>
      </c>
      <c r="CP2" s="3">
        <v>1</v>
      </c>
      <c r="CQ2" s="3">
        <v>0</v>
      </c>
      <c r="CR2" s="3">
        <f>CQ2+(CP2-CQ2)/5*0</f>
        <v>0</v>
      </c>
      <c r="CS2" s="3">
        <v>1</v>
      </c>
      <c r="CT2" s="3">
        <f>IF(CR2&lt;CP2,1,0)</f>
        <v>1</v>
      </c>
    </row>
    <row r="3" spans="1:98" x14ac:dyDescent="0.25">
      <c r="B3" s="3">
        <v>0</v>
      </c>
      <c r="C3" s="3">
        <v>1</v>
      </c>
      <c r="D3" s="3">
        <v>0</v>
      </c>
      <c r="E3" s="3">
        <v>5</v>
      </c>
      <c r="F3" s="3">
        <f>D3+(E3-D3)/5*1</f>
        <v>1</v>
      </c>
      <c r="G3" s="3">
        <v>0</v>
      </c>
      <c r="H3" s="3">
        <f t="shared" ref="H3:H12" si="0">IF(F3&lt;E3,0,1)</f>
        <v>0</v>
      </c>
      <c r="K3" s="3">
        <v>0</v>
      </c>
      <c r="L3" s="3">
        <v>1</v>
      </c>
      <c r="M3" s="3">
        <v>0</v>
      </c>
      <c r="N3" s="3">
        <v>2</v>
      </c>
      <c r="O3" s="3">
        <f>M3+(N3-M3)/5*1</f>
        <v>0.4</v>
      </c>
      <c r="P3" s="3">
        <v>0</v>
      </c>
      <c r="Q3" s="3">
        <f t="shared" ref="Q3:Q12" si="1">IF(O3&lt;N3,0,1)</f>
        <v>0</v>
      </c>
      <c r="T3" s="3">
        <v>0</v>
      </c>
      <c r="U3" s="3">
        <v>1</v>
      </c>
      <c r="V3" s="3">
        <v>0</v>
      </c>
      <c r="W3" s="6">
        <v>3</v>
      </c>
      <c r="X3" s="3">
        <f>V3+(W3-V3)/5*1</f>
        <v>0.6</v>
      </c>
      <c r="Y3" s="3">
        <v>0</v>
      </c>
      <c r="Z3" s="3">
        <f t="shared" ref="Z3:Z12" si="2">IF(X3&lt;W3,0,1)</f>
        <v>0</v>
      </c>
      <c r="AC3" s="3">
        <v>0</v>
      </c>
      <c r="AD3" s="3">
        <v>1</v>
      </c>
      <c r="AE3" s="3">
        <v>0</v>
      </c>
      <c r="AF3" s="6">
        <v>0.42857142857142855</v>
      </c>
      <c r="AG3" s="3">
        <f>AE3+(AF3-AE3)/5*1</f>
        <v>8.5714285714285715E-2</v>
      </c>
      <c r="AH3" s="3">
        <v>0</v>
      </c>
      <c r="AI3" s="3">
        <f t="shared" ref="AI3:AI12" si="3">IF(AG3&lt;AF3,0,1)</f>
        <v>0</v>
      </c>
      <c r="AL3" s="3">
        <v>0</v>
      </c>
      <c r="AM3" s="3">
        <v>1</v>
      </c>
      <c r="AN3" s="3">
        <v>0</v>
      </c>
      <c r="AO3" s="6">
        <v>0.42857142857142855</v>
      </c>
      <c r="AP3" s="3">
        <f>AN3+(AO3-AN3)/5*1</f>
        <v>8.5714285714285715E-2</v>
      </c>
      <c r="AQ3" s="3">
        <v>0</v>
      </c>
      <c r="AR3" s="3">
        <f t="shared" ref="AR3:AR12" si="4">IF(AP3&lt;AO3,0,1)</f>
        <v>0</v>
      </c>
      <c r="AU3" s="3">
        <v>0</v>
      </c>
      <c r="AV3" s="3">
        <v>1</v>
      </c>
      <c r="AW3" s="3">
        <v>0</v>
      </c>
      <c r="AX3" s="6">
        <v>0.42857142857142855</v>
      </c>
      <c r="AY3" s="3">
        <f>AW3+(AX3-AW3)/5*1</f>
        <v>8.5714285714285715E-2</v>
      </c>
      <c r="AZ3" s="3">
        <v>0</v>
      </c>
      <c r="BA3" s="3">
        <f t="shared" ref="BA3:BA12" si="5">IF(AY3&lt;AX3,0,1)</f>
        <v>0</v>
      </c>
      <c r="BD3" s="3">
        <v>0</v>
      </c>
      <c r="BE3" s="3">
        <v>1</v>
      </c>
      <c r="BF3" s="3">
        <v>0</v>
      </c>
      <c r="BG3" s="3">
        <v>1</v>
      </c>
      <c r="BH3" s="3">
        <f>BF3+(BG3-BF3)/5*1</f>
        <v>0.2</v>
      </c>
      <c r="BI3" s="3">
        <v>0</v>
      </c>
      <c r="BJ3" s="3">
        <f t="shared" ref="BJ3:BJ12" si="6">IF(BH3&lt;BG3,0,1)</f>
        <v>0</v>
      </c>
      <c r="BM3" s="3">
        <v>0</v>
      </c>
      <c r="BN3" s="3">
        <v>1</v>
      </c>
      <c r="BO3" s="3">
        <v>1</v>
      </c>
      <c r="BP3" s="3">
        <v>0</v>
      </c>
      <c r="BQ3" s="3">
        <f>BP3+(BO3-BP3)/5*1</f>
        <v>0.2</v>
      </c>
      <c r="BR3" s="3">
        <v>1</v>
      </c>
      <c r="BS3" s="3">
        <f t="shared" ref="BS3:BS12" si="7">IF(BQ3&lt;BO3,1,0)</f>
        <v>1</v>
      </c>
      <c r="BV3" s="3">
        <v>0</v>
      </c>
      <c r="BW3" s="3">
        <v>1</v>
      </c>
      <c r="BX3" s="6">
        <v>0.2857142857142857</v>
      </c>
      <c r="BY3" s="6">
        <v>0</v>
      </c>
      <c r="BZ3" s="3">
        <f>BY3+(BX3-BY3)/5*1</f>
        <v>5.7142857142857141E-2</v>
      </c>
      <c r="CA3" s="3">
        <v>1</v>
      </c>
      <c r="CB3" s="3">
        <f t="shared" ref="CB3:CB12" si="8">IF(BZ3&lt;BX3,1,0)</f>
        <v>1</v>
      </c>
      <c r="CE3" s="3">
        <v>0</v>
      </c>
      <c r="CF3" s="3">
        <v>1</v>
      </c>
      <c r="CG3" s="3">
        <v>1</v>
      </c>
      <c r="CH3" s="3">
        <v>0</v>
      </c>
      <c r="CI3" s="3">
        <f>CH3+(CG3-CH3)/5*1</f>
        <v>0.2</v>
      </c>
      <c r="CJ3" s="3">
        <v>1</v>
      </c>
      <c r="CK3" s="3">
        <f t="shared" ref="CK3:CK12" si="9">IF(CI3&lt;CG3,1,0)</f>
        <v>1</v>
      </c>
      <c r="CN3" s="3">
        <v>0</v>
      </c>
      <c r="CO3" s="3">
        <v>1</v>
      </c>
      <c r="CP3" s="3">
        <v>1</v>
      </c>
      <c r="CQ3" s="3">
        <v>0</v>
      </c>
      <c r="CR3" s="3">
        <f>CQ3+(CP3-CQ3)/5*1</f>
        <v>0.2</v>
      </c>
      <c r="CS3" s="3">
        <v>1</v>
      </c>
      <c r="CT3" s="3">
        <f t="shared" ref="CT3:CT12" si="10">IF(CR3&lt;CP3,1,0)</f>
        <v>1</v>
      </c>
    </row>
    <row r="4" spans="1:98" x14ac:dyDescent="0.25">
      <c r="B4" s="3">
        <v>0</v>
      </c>
      <c r="C4" s="3">
        <v>1</v>
      </c>
      <c r="D4" s="3">
        <v>0</v>
      </c>
      <c r="E4" s="3">
        <v>5</v>
      </c>
      <c r="F4" s="3">
        <f>D4+(E4-D4)/5*2</f>
        <v>2</v>
      </c>
      <c r="G4" s="3">
        <v>0</v>
      </c>
      <c r="H4" s="3">
        <f t="shared" si="0"/>
        <v>0</v>
      </c>
      <c r="K4" s="3">
        <v>0</v>
      </c>
      <c r="L4" s="3">
        <v>1</v>
      </c>
      <c r="M4" s="3">
        <v>0</v>
      </c>
      <c r="N4" s="3">
        <v>2</v>
      </c>
      <c r="O4" s="3">
        <f>M4+(N4-M4)/5*2</f>
        <v>0.8</v>
      </c>
      <c r="P4" s="3">
        <v>0</v>
      </c>
      <c r="Q4" s="3">
        <f t="shared" si="1"/>
        <v>0</v>
      </c>
      <c r="T4" s="3">
        <v>0</v>
      </c>
      <c r="U4" s="3">
        <v>1</v>
      </c>
      <c r="V4" s="3">
        <v>0</v>
      </c>
      <c r="W4" s="6">
        <v>3</v>
      </c>
      <c r="X4" s="3">
        <f>V4+(W4-V4)/5*2</f>
        <v>1.2</v>
      </c>
      <c r="Y4" s="3">
        <v>0</v>
      </c>
      <c r="Z4" s="3">
        <f t="shared" si="2"/>
        <v>0</v>
      </c>
      <c r="AC4" s="3">
        <v>0</v>
      </c>
      <c r="AD4" s="3">
        <v>1</v>
      </c>
      <c r="AE4" s="3">
        <v>0</v>
      </c>
      <c r="AF4" s="6">
        <v>0.42857142857142855</v>
      </c>
      <c r="AG4" s="3">
        <f>AE4+(AF4-AE4)/5*2</f>
        <v>0.17142857142857143</v>
      </c>
      <c r="AH4" s="3">
        <v>0</v>
      </c>
      <c r="AI4" s="3">
        <f t="shared" si="3"/>
        <v>0</v>
      </c>
      <c r="AL4" s="3">
        <v>0</v>
      </c>
      <c r="AM4" s="3">
        <v>1</v>
      </c>
      <c r="AN4" s="3">
        <v>0</v>
      </c>
      <c r="AO4" s="6">
        <v>0.42857142857142855</v>
      </c>
      <c r="AP4" s="3">
        <f>AN4+(AO4-AN4)/5*2</f>
        <v>0.17142857142857143</v>
      </c>
      <c r="AQ4" s="3">
        <v>0</v>
      </c>
      <c r="AR4" s="3">
        <f t="shared" si="4"/>
        <v>0</v>
      </c>
      <c r="AU4" s="3">
        <v>0</v>
      </c>
      <c r="AV4" s="3">
        <v>1</v>
      </c>
      <c r="AW4" s="3">
        <v>0</v>
      </c>
      <c r="AX4" s="6">
        <v>0.42857142857142855</v>
      </c>
      <c r="AY4" s="3">
        <f>AW4+(AX4-AW4)/5*2</f>
        <v>0.17142857142857143</v>
      </c>
      <c r="AZ4" s="3">
        <v>0</v>
      </c>
      <c r="BA4" s="3">
        <f t="shared" si="5"/>
        <v>0</v>
      </c>
      <c r="BD4" s="3">
        <v>0</v>
      </c>
      <c r="BE4" s="3">
        <v>1</v>
      </c>
      <c r="BF4" s="3">
        <v>0</v>
      </c>
      <c r="BG4" s="3">
        <v>1</v>
      </c>
      <c r="BH4" s="3">
        <f>BF4+(BG4-BF4)/5*2</f>
        <v>0.4</v>
      </c>
      <c r="BI4" s="3">
        <v>0</v>
      </c>
      <c r="BJ4" s="3">
        <f t="shared" si="6"/>
        <v>0</v>
      </c>
      <c r="BM4" s="3">
        <v>0</v>
      </c>
      <c r="BN4" s="3">
        <v>1</v>
      </c>
      <c r="BO4" s="3">
        <v>1</v>
      </c>
      <c r="BP4" s="3">
        <v>0</v>
      </c>
      <c r="BQ4" s="3">
        <f>BP4+(BO4-BP4)/5*2</f>
        <v>0.4</v>
      </c>
      <c r="BR4" s="3">
        <v>1</v>
      </c>
      <c r="BS4" s="3">
        <f t="shared" si="7"/>
        <v>1</v>
      </c>
      <c r="BV4" s="3">
        <v>0</v>
      </c>
      <c r="BW4" s="3">
        <v>1</v>
      </c>
      <c r="BX4" s="6">
        <v>0.2857142857142857</v>
      </c>
      <c r="BY4" s="6">
        <v>0</v>
      </c>
      <c r="BZ4" s="3">
        <f>BY4+(BX4-BY4)/5*2</f>
        <v>0.11428571428571428</v>
      </c>
      <c r="CA4" s="3">
        <v>1</v>
      </c>
      <c r="CB4" s="3">
        <f t="shared" si="8"/>
        <v>1</v>
      </c>
      <c r="CE4" s="3">
        <v>0</v>
      </c>
      <c r="CF4" s="3">
        <v>1</v>
      </c>
      <c r="CG4" s="3">
        <v>1</v>
      </c>
      <c r="CH4" s="3">
        <v>0</v>
      </c>
      <c r="CI4" s="3">
        <f>CH4+(CG4-CH4)/5*2</f>
        <v>0.4</v>
      </c>
      <c r="CJ4" s="3">
        <v>1</v>
      </c>
      <c r="CK4" s="3">
        <f t="shared" si="9"/>
        <v>1</v>
      </c>
      <c r="CN4" s="3">
        <v>0</v>
      </c>
      <c r="CO4" s="3">
        <v>1</v>
      </c>
      <c r="CP4" s="3">
        <v>1</v>
      </c>
      <c r="CQ4" s="3">
        <v>0</v>
      </c>
      <c r="CR4" s="3">
        <f>CQ4+(CP4-CQ4)/5*2</f>
        <v>0.4</v>
      </c>
      <c r="CS4" s="3">
        <v>1</v>
      </c>
      <c r="CT4" s="3">
        <f t="shared" si="10"/>
        <v>1</v>
      </c>
    </row>
    <row r="5" spans="1:98" x14ac:dyDescent="0.25">
      <c r="B5" s="3">
        <v>0</v>
      </c>
      <c r="C5" s="3">
        <v>1</v>
      </c>
      <c r="D5" s="3">
        <v>0</v>
      </c>
      <c r="E5" s="3">
        <v>5</v>
      </c>
      <c r="F5" s="3">
        <f>D5+(E5-D5)/5*3</f>
        <v>3</v>
      </c>
      <c r="G5" s="3">
        <v>0</v>
      </c>
      <c r="H5" s="3">
        <f t="shared" si="0"/>
        <v>0</v>
      </c>
      <c r="K5" s="3">
        <v>0</v>
      </c>
      <c r="L5" s="3">
        <v>1</v>
      </c>
      <c r="M5" s="3">
        <v>0</v>
      </c>
      <c r="N5" s="3">
        <v>2</v>
      </c>
      <c r="O5" s="3">
        <f>M5+(N5-M5)/5*3</f>
        <v>1.2000000000000002</v>
      </c>
      <c r="P5" s="3">
        <v>0</v>
      </c>
      <c r="Q5" s="3">
        <f t="shared" si="1"/>
        <v>0</v>
      </c>
      <c r="T5" s="3">
        <v>0</v>
      </c>
      <c r="U5" s="3">
        <v>1</v>
      </c>
      <c r="V5" s="3">
        <v>0</v>
      </c>
      <c r="W5" s="6">
        <v>3</v>
      </c>
      <c r="X5" s="3">
        <f>V5+(W5-V5)/5*3</f>
        <v>1.7999999999999998</v>
      </c>
      <c r="Y5" s="3">
        <v>0</v>
      </c>
      <c r="Z5" s="3">
        <f t="shared" si="2"/>
        <v>0</v>
      </c>
      <c r="AC5" s="3">
        <v>0</v>
      </c>
      <c r="AD5" s="3">
        <v>1</v>
      </c>
      <c r="AE5" s="3">
        <v>0</v>
      </c>
      <c r="AF5" s="6">
        <v>0.42857142857142855</v>
      </c>
      <c r="AG5" s="3">
        <f>AE5+(AF5-AE5)/5*3</f>
        <v>0.25714285714285712</v>
      </c>
      <c r="AH5" s="3">
        <v>0</v>
      </c>
      <c r="AI5" s="3">
        <f t="shared" si="3"/>
        <v>0</v>
      </c>
      <c r="AL5" s="3">
        <v>0</v>
      </c>
      <c r="AM5" s="3">
        <v>1</v>
      </c>
      <c r="AN5" s="3">
        <v>0</v>
      </c>
      <c r="AO5" s="6">
        <v>0.42857142857142855</v>
      </c>
      <c r="AP5" s="3">
        <f>AN5+(AO5-AN5)/5*3</f>
        <v>0.25714285714285712</v>
      </c>
      <c r="AQ5" s="3">
        <v>0</v>
      </c>
      <c r="AR5" s="3">
        <f t="shared" si="4"/>
        <v>0</v>
      </c>
      <c r="AU5" s="3">
        <v>0</v>
      </c>
      <c r="AV5" s="3">
        <v>1</v>
      </c>
      <c r="AW5" s="3">
        <v>0</v>
      </c>
      <c r="AX5" s="6">
        <v>0.42857142857142855</v>
      </c>
      <c r="AY5" s="3">
        <f>AW5+(AX5-AW5)/5*3</f>
        <v>0.25714285714285712</v>
      </c>
      <c r="AZ5" s="3">
        <v>0</v>
      </c>
      <c r="BA5" s="3">
        <f t="shared" si="5"/>
        <v>0</v>
      </c>
      <c r="BD5" s="3">
        <v>0</v>
      </c>
      <c r="BE5" s="3">
        <v>1</v>
      </c>
      <c r="BF5" s="3">
        <v>0</v>
      </c>
      <c r="BG5" s="3">
        <v>1</v>
      </c>
      <c r="BH5" s="3">
        <f>BF5+(BG5-BF5)/5*3</f>
        <v>0.60000000000000009</v>
      </c>
      <c r="BI5" s="3">
        <v>0</v>
      </c>
      <c r="BJ5" s="3">
        <f t="shared" si="6"/>
        <v>0</v>
      </c>
      <c r="BM5" s="3">
        <v>0</v>
      </c>
      <c r="BN5" s="3">
        <v>1</v>
      </c>
      <c r="BO5" s="3">
        <v>1</v>
      </c>
      <c r="BP5" s="3">
        <v>0</v>
      </c>
      <c r="BQ5" s="3">
        <f>BP5+(BO5-BP5)/5*3</f>
        <v>0.60000000000000009</v>
      </c>
      <c r="BR5" s="3">
        <v>1</v>
      </c>
      <c r="BS5" s="3">
        <f t="shared" si="7"/>
        <v>1</v>
      </c>
      <c r="BV5" s="3">
        <v>0</v>
      </c>
      <c r="BW5" s="3">
        <v>1</v>
      </c>
      <c r="BX5" s="6">
        <v>0.2857142857142857</v>
      </c>
      <c r="BY5" s="6">
        <v>0</v>
      </c>
      <c r="BZ5" s="3">
        <f>BY5+(BX5-BY5)/5*3</f>
        <v>0.17142857142857143</v>
      </c>
      <c r="CA5" s="3">
        <v>1</v>
      </c>
      <c r="CB5" s="3">
        <f t="shared" si="8"/>
        <v>1</v>
      </c>
      <c r="CE5" s="3">
        <v>0</v>
      </c>
      <c r="CF5" s="3">
        <v>1</v>
      </c>
      <c r="CG5" s="3">
        <v>1</v>
      </c>
      <c r="CH5" s="3">
        <v>0</v>
      </c>
      <c r="CI5" s="3">
        <f>CH5+(CG5-CH5)/5*3</f>
        <v>0.60000000000000009</v>
      </c>
      <c r="CJ5" s="3">
        <v>1</v>
      </c>
      <c r="CK5" s="3">
        <f t="shared" si="9"/>
        <v>1</v>
      </c>
      <c r="CN5" s="3">
        <v>0</v>
      </c>
      <c r="CO5" s="3">
        <v>1</v>
      </c>
      <c r="CP5" s="3">
        <v>1</v>
      </c>
      <c r="CQ5" s="3">
        <v>0</v>
      </c>
      <c r="CR5" s="3">
        <f>CQ5+(CP5-CQ5)/5*3</f>
        <v>0.60000000000000009</v>
      </c>
      <c r="CS5" s="3">
        <v>1</v>
      </c>
      <c r="CT5" s="3">
        <f t="shared" si="10"/>
        <v>1</v>
      </c>
    </row>
    <row r="6" spans="1:98" x14ac:dyDescent="0.25">
      <c r="B6" s="3">
        <v>0</v>
      </c>
      <c r="C6" s="3">
        <v>1</v>
      </c>
      <c r="D6" s="3">
        <v>0</v>
      </c>
      <c r="E6" s="3">
        <v>5</v>
      </c>
      <c r="F6" s="3">
        <f>D6+(E6-D6)/5*4</f>
        <v>4</v>
      </c>
      <c r="G6" s="3">
        <v>0</v>
      </c>
      <c r="H6" s="3">
        <f t="shared" si="0"/>
        <v>0</v>
      </c>
      <c r="K6" s="3">
        <v>0</v>
      </c>
      <c r="L6" s="3">
        <v>1</v>
      </c>
      <c r="M6" s="3">
        <v>0</v>
      </c>
      <c r="N6" s="3">
        <v>2</v>
      </c>
      <c r="O6" s="3">
        <f>M6+(N6-M6)/5*4</f>
        <v>1.6</v>
      </c>
      <c r="P6" s="3">
        <v>0</v>
      </c>
      <c r="Q6" s="3">
        <f t="shared" si="1"/>
        <v>0</v>
      </c>
      <c r="T6" s="3">
        <v>0</v>
      </c>
      <c r="U6" s="3">
        <v>1</v>
      </c>
      <c r="V6" s="3">
        <v>0</v>
      </c>
      <c r="W6" s="6">
        <v>3</v>
      </c>
      <c r="X6" s="3">
        <f>V6+(W6-V6)/5*4</f>
        <v>2.4</v>
      </c>
      <c r="Y6" s="3">
        <v>0</v>
      </c>
      <c r="Z6" s="3">
        <f t="shared" si="2"/>
        <v>0</v>
      </c>
      <c r="AC6" s="3">
        <v>0</v>
      </c>
      <c r="AD6" s="3">
        <v>1</v>
      </c>
      <c r="AE6" s="3">
        <v>0</v>
      </c>
      <c r="AF6" s="6">
        <v>0.42857142857142855</v>
      </c>
      <c r="AG6" s="3">
        <f>AE6+(AF6-AE6)/5*4</f>
        <v>0.34285714285714286</v>
      </c>
      <c r="AH6" s="3">
        <v>0</v>
      </c>
      <c r="AI6" s="3">
        <f t="shared" si="3"/>
        <v>0</v>
      </c>
      <c r="AL6" s="3">
        <v>0</v>
      </c>
      <c r="AM6" s="3">
        <v>1</v>
      </c>
      <c r="AN6" s="3">
        <v>0</v>
      </c>
      <c r="AO6" s="6">
        <v>0.42857142857142855</v>
      </c>
      <c r="AP6" s="3">
        <f>AN6+(AO6-AN6)/5*4</f>
        <v>0.34285714285714286</v>
      </c>
      <c r="AQ6" s="3">
        <v>0</v>
      </c>
      <c r="AR6" s="3">
        <f t="shared" si="4"/>
        <v>0</v>
      </c>
      <c r="AU6" s="3">
        <v>0</v>
      </c>
      <c r="AV6" s="3">
        <v>1</v>
      </c>
      <c r="AW6" s="3">
        <v>0</v>
      </c>
      <c r="AX6" s="6">
        <v>0.42857142857142855</v>
      </c>
      <c r="AY6" s="3">
        <f>AW6+(AX6-AW6)/5*4</f>
        <v>0.34285714285714286</v>
      </c>
      <c r="AZ6" s="3">
        <v>0</v>
      </c>
      <c r="BA6" s="3">
        <f t="shared" si="5"/>
        <v>0</v>
      </c>
      <c r="BD6" s="3">
        <v>0</v>
      </c>
      <c r="BE6" s="3">
        <v>1</v>
      </c>
      <c r="BF6" s="3">
        <v>0</v>
      </c>
      <c r="BG6" s="3">
        <v>1</v>
      </c>
      <c r="BH6" s="3">
        <f>BF6+(BG6-BF6)/5*4</f>
        <v>0.8</v>
      </c>
      <c r="BI6" s="3">
        <v>0</v>
      </c>
      <c r="BJ6" s="3">
        <f t="shared" si="6"/>
        <v>0</v>
      </c>
      <c r="BM6" s="3">
        <v>0</v>
      </c>
      <c r="BN6" s="3">
        <v>1</v>
      </c>
      <c r="BO6" s="3">
        <v>1</v>
      </c>
      <c r="BP6" s="3">
        <v>0</v>
      </c>
      <c r="BQ6" s="3">
        <f>BP6+(BO6-BP6)/5*4</f>
        <v>0.8</v>
      </c>
      <c r="BR6" s="3">
        <v>1</v>
      </c>
      <c r="BS6" s="3">
        <f t="shared" si="7"/>
        <v>1</v>
      </c>
      <c r="BV6" s="3">
        <v>0</v>
      </c>
      <c r="BW6" s="3">
        <v>1</v>
      </c>
      <c r="BX6" s="6">
        <v>0.2857142857142857</v>
      </c>
      <c r="BY6" s="6">
        <v>0</v>
      </c>
      <c r="BZ6" s="3">
        <f>BY6+(BX6-BY6)/5*4</f>
        <v>0.22857142857142856</v>
      </c>
      <c r="CA6" s="3">
        <v>1</v>
      </c>
      <c r="CB6" s="3">
        <f t="shared" si="8"/>
        <v>1</v>
      </c>
      <c r="CE6" s="3">
        <v>0</v>
      </c>
      <c r="CF6" s="3">
        <v>1</v>
      </c>
      <c r="CG6" s="3">
        <v>1</v>
      </c>
      <c r="CH6" s="3">
        <v>0</v>
      </c>
      <c r="CI6" s="3">
        <f>CH6+(CG6-CH6)/5*4</f>
        <v>0.8</v>
      </c>
      <c r="CJ6" s="3">
        <v>1</v>
      </c>
      <c r="CK6" s="3">
        <f t="shared" si="9"/>
        <v>1</v>
      </c>
      <c r="CN6" s="3">
        <v>0</v>
      </c>
      <c r="CO6" s="3">
        <v>1</v>
      </c>
      <c r="CP6" s="3">
        <v>1</v>
      </c>
      <c r="CQ6" s="3">
        <v>0</v>
      </c>
      <c r="CR6" s="3">
        <f>CQ6+(CP6-CQ6)/5*4</f>
        <v>0.8</v>
      </c>
      <c r="CS6" s="3">
        <v>1</v>
      </c>
      <c r="CT6" s="3">
        <f t="shared" si="10"/>
        <v>1</v>
      </c>
    </row>
    <row r="7" spans="1:98" x14ac:dyDescent="0.25">
      <c r="B7" s="3">
        <v>0</v>
      </c>
      <c r="C7" s="3">
        <v>1</v>
      </c>
      <c r="D7" s="3">
        <v>0</v>
      </c>
      <c r="E7" s="3">
        <v>5</v>
      </c>
      <c r="F7" s="3">
        <f>D7+(E7-D7)/5*5</f>
        <v>5</v>
      </c>
      <c r="G7" s="3">
        <v>1</v>
      </c>
      <c r="H7" s="3">
        <f t="shared" si="0"/>
        <v>1</v>
      </c>
      <c r="K7" s="3">
        <v>0</v>
      </c>
      <c r="L7" s="3">
        <v>1</v>
      </c>
      <c r="M7" s="3">
        <v>0</v>
      </c>
      <c r="N7" s="3">
        <v>2</v>
      </c>
      <c r="O7" s="3">
        <f>M7+(N7-M7)/5*5</f>
        <v>2</v>
      </c>
      <c r="P7" s="3">
        <v>1</v>
      </c>
      <c r="Q7" s="3">
        <f t="shared" si="1"/>
        <v>1</v>
      </c>
      <c r="T7" s="3">
        <v>0</v>
      </c>
      <c r="U7" s="3">
        <v>1</v>
      </c>
      <c r="V7" s="3">
        <v>0</v>
      </c>
      <c r="W7" s="6">
        <v>3</v>
      </c>
      <c r="X7" s="3">
        <f>V7+(W7-V7)/5*5</f>
        <v>3</v>
      </c>
      <c r="Y7" s="3">
        <v>1</v>
      </c>
      <c r="Z7" s="3">
        <f t="shared" si="2"/>
        <v>1</v>
      </c>
      <c r="AC7" s="3">
        <v>0</v>
      </c>
      <c r="AD7" s="3">
        <v>1</v>
      </c>
      <c r="AE7" s="3">
        <v>0</v>
      </c>
      <c r="AF7" s="6">
        <v>0.42857142857142855</v>
      </c>
      <c r="AG7" s="3">
        <f>AE7+(AF7-AE7)/5*5</f>
        <v>0.4285714285714286</v>
      </c>
      <c r="AH7" s="3">
        <v>1</v>
      </c>
      <c r="AI7" s="3">
        <f t="shared" si="3"/>
        <v>1</v>
      </c>
      <c r="AL7" s="3">
        <v>0</v>
      </c>
      <c r="AM7" s="3">
        <v>1</v>
      </c>
      <c r="AN7" s="3">
        <v>0</v>
      </c>
      <c r="AO7" s="6">
        <v>0.42857142857142855</v>
      </c>
      <c r="AP7" s="3">
        <f>AN7+(AO7-AN7)/5*5</f>
        <v>0.4285714285714286</v>
      </c>
      <c r="AQ7" s="3">
        <v>1</v>
      </c>
      <c r="AR7" s="3">
        <f t="shared" si="4"/>
        <v>1</v>
      </c>
      <c r="AU7" s="3">
        <v>0</v>
      </c>
      <c r="AV7" s="3">
        <v>1</v>
      </c>
      <c r="AW7" s="3">
        <v>0</v>
      </c>
      <c r="AX7" s="6">
        <v>0.42857142857142855</v>
      </c>
      <c r="AY7" s="3">
        <f>AW7+(AX7-AW7)/5*5</f>
        <v>0.4285714285714286</v>
      </c>
      <c r="AZ7" s="3">
        <v>1</v>
      </c>
      <c r="BA7" s="3">
        <f t="shared" si="5"/>
        <v>1</v>
      </c>
      <c r="BD7" s="3">
        <v>0</v>
      </c>
      <c r="BE7" s="3">
        <v>1</v>
      </c>
      <c r="BF7" s="3">
        <v>0</v>
      </c>
      <c r="BG7" s="3">
        <v>1</v>
      </c>
      <c r="BH7" s="3">
        <f>BF7+(BG7-BF7)/5*5</f>
        <v>1</v>
      </c>
      <c r="BI7" s="3">
        <v>1</v>
      </c>
      <c r="BJ7" s="3">
        <f t="shared" si="6"/>
        <v>1</v>
      </c>
      <c r="BM7" s="3">
        <v>0</v>
      </c>
      <c r="BN7" s="3">
        <v>1</v>
      </c>
      <c r="BO7" s="3">
        <v>1</v>
      </c>
      <c r="BP7" s="3">
        <v>0</v>
      </c>
      <c r="BQ7" s="3">
        <f>BP7+(BO7-BP7)/5*5</f>
        <v>1</v>
      </c>
      <c r="BR7" s="3">
        <v>0</v>
      </c>
      <c r="BS7" s="3">
        <f t="shared" si="7"/>
        <v>0</v>
      </c>
      <c r="BV7" s="3">
        <v>0</v>
      </c>
      <c r="BW7" s="3">
        <v>1</v>
      </c>
      <c r="BX7" s="6">
        <v>0.2857142857142857</v>
      </c>
      <c r="BY7" s="6">
        <v>0</v>
      </c>
      <c r="BZ7" s="3">
        <f>BY7+(BX7-BY7)/5*5</f>
        <v>0.2857142857142857</v>
      </c>
      <c r="CA7" s="3">
        <v>0</v>
      </c>
      <c r="CB7" s="3">
        <f t="shared" si="8"/>
        <v>0</v>
      </c>
      <c r="CE7" s="3">
        <v>0</v>
      </c>
      <c r="CF7" s="3">
        <v>1</v>
      </c>
      <c r="CG7" s="3">
        <v>1</v>
      </c>
      <c r="CH7" s="3">
        <v>0</v>
      </c>
      <c r="CI7" s="3">
        <f>CH7+(CG7-CH7)/5*5</f>
        <v>1</v>
      </c>
      <c r="CJ7" s="3">
        <v>0</v>
      </c>
      <c r="CK7" s="3">
        <f t="shared" si="9"/>
        <v>0</v>
      </c>
      <c r="CN7" s="3">
        <v>0</v>
      </c>
      <c r="CO7" s="3">
        <v>1</v>
      </c>
      <c r="CP7" s="3">
        <v>1</v>
      </c>
      <c r="CQ7" s="3">
        <v>0</v>
      </c>
      <c r="CR7" s="3">
        <f>CQ7+(CP7-CQ7)/5*5</f>
        <v>1</v>
      </c>
      <c r="CS7" s="3">
        <v>0</v>
      </c>
      <c r="CT7" s="3">
        <f t="shared" si="10"/>
        <v>0</v>
      </c>
    </row>
    <row r="8" spans="1:98" x14ac:dyDescent="0.25">
      <c r="B8" s="3">
        <v>0</v>
      </c>
      <c r="C8" s="3">
        <v>1</v>
      </c>
      <c r="D8" s="3">
        <v>0</v>
      </c>
      <c r="E8" s="3">
        <v>5</v>
      </c>
      <c r="F8" s="3">
        <f>D8+(E8-D8)/5*6</f>
        <v>6</v>
      </c>
      <c r="G8" s="3">
        <v>1</v>
      </c>
      <c r="H8" s="3">
        <f t="shared" si="0"/>
        <v>1</v>
      </c>
      <c r="K8" s="3">
        <v>0</v>
      </c>
      <c r="L8" s="3">
        <v>1</v>
      </c>
      <c r="M8" s="3">
        <v>0</v>
      </c>
      <c r="N8" s="3">
        <v>2</v>
      </c>
      <c r="O8" s="3">
        <f>M8+(N8-M8)/5*6</f>
        <v>2.4000000000000004</v>
      </c>
      <c r="P8" s="3">
        <v>1</v>
      </c>
      <c r="Q8" s="3">
        <f t="shared" si="1"/>
        <v>1</v>
      </c>
      <c r="T8" s="3">
        <v>0</v>
      </c>
      <c r="U8" s="3">
        <v>1</v>
      </c>
      <c r="V8" s="3">
        <v>0</v>
      </c>
      <c r="W8" s="6">
        <v>3</v>
      </c>
      <c r="X8" s="3">
        <f>V8+(W8-V8)/5*6</f>
        <v>3.5999999999999996</v>
      </c>
      <c r="Y8" s="3">
        <v>1</v>
      </c>
      <c r="Z8" s="3">
        <f t="shared" si="2"/>
        <v>1</v>
      </c>
      <c r="AC8" s="3">
        <v>0</v>
      </c>
      <c r="AD8" s="3">
        <v>1</v>
      </c>
      <c r="AE8" s="3">
        <v>0</v>
      </c>
      <c r="AF8" s="6">
        <v>0.42857142857142855</v>
      </c>
      <c r="AG8" s="3">
        <f>AE8+(AF8-AE8)/5*6</f>
        <v>0.51428571428571423</v>
      </c>
      <c r="AH8" s="3">
        <v>1</v>
      </c>
      <c r="AI8" s="3">
        <f t="shared" si="3"/>
        <v>1</v>
      </c>
      <c r="AL8" s="3">
        <v>0</v>
      </c>
      <c r="AM8" s="3">
        <v>1</v>
      </c>
      <c r="AN8" s="3">
        <v>0</v>
      </c>
      <c r="AO8" s="6">
        <v>0.42857142857142855</v>
      </c>
      <c r="AP8" s="3">
        <f>AN8+(AO8-AN8)/5*6</f>
        <v>0.51428571428571423</v>
      </c>
      <c r="AQ8" s="3">
        <v>1</v>
      </c>
      <c r="AR8" s="3">
        <f t="shared" si="4"/>
        <v>1</v>
      </c>
      <c r="AU8" s="3">
        <v>0</v>
      </c>
      <c r="AV8" s="3">
        <v>1</v>
      </c>
      <c r="AW8" s="3">
        <v>0</v>
      </c>
      <c r="AX8" s="6">
        <v>0.42857142857142855</v>
      </c>
      <c r="AY8" s="3">
        <f>AW8+(AX8-AW8)/5*6</f>
        <v>0.51428571428571423</v>
      </c>
      <c r="AZ8" s="3">
        <v>1</v>
      </c>
      <c r="BA8" s="3">
        <f t="shared" si="5"/>
        <v>1</v>
      </c>
      <c r="BD8" s="3">
        <v>0</v>
      </c>
      <c r="BE8" s="3">
        <v>1</v>
      </c>
      <c r="BF8" s="3">
        <v>0</v>
      </c>
      <c r="BG8" s="3">
        <v>1</v>
      </c>
      <c r="BH8" s="3">
        <f>BF8+(BG8-BF8)/5*6</f>
        <v>1.2000000000000002</v>
      </c>
      <c r="BI8" s="3">
        <v>1</v>
      </c>
      <c r="BJ8" s="3">
        <f t="shared" si="6"/>
        <v>1</v>
      </c>
      <c r="BM8" s="3">
        <v>0</v>
      </c>
      <c r="BN8" s="3">
        <v>1</v>
      </c>
      <c r="BO8" s="3">
        <v>1</v>
      </c>
      <c r="BP8" s="3">
        <v>0</v>
      </c>
      <c r="BQ8" s="3">
        <f>BP8+(BO8-BP8)/5*6</f>
        <v>1.2000000000000002</v>
      </c>
      <c r="BR8" s="3">
        <v>0</v>
      </c>
      <c r="BS8" s="3">
        <f t="shared" si="7"/>
        <v>0</v>
      </c>
      <c r="BV8" s="3">
        <v>0</v>
      </c>
      <c r="BW8" s="3">
        <v>1</v>
      </c>
      <c r="BX8" s="6">
        <v>0.2857142857142857</v>
      </c>
      <c r="BY8" s="6">
        <v>0</v>
      </c>
      <c r="BZ8" s="3">
        <f>BY8+(BX8-BY8)/5*6</f>
        <v>0.34285714285714286</v>
      </c>
      <c r="CA8" s="3">
        <v>0</v>
      </c>
      <c r="CB8" s="3">
        <f t="shared" si="8"/>
        <v>0</v>
      </c>
      <c r="CE8" s="3">
        <v>0</v>
      </c>
      <c r="CF8" s="3">
        <v>1</v>
      </c>
      <c r="CG8" s="3">
        <v>1</v>
      </c>
      <c r="CH8" s="3">
        <v>0</v>
      </c>
      <c r="CI8" s="3">
        <f>CH8+(CG8-CH8)/5*6</f>
        <v>1.2000000000000002</v>
      </c>
      <c r="CJ8" s="3">
        <v>0</v>
      </c>
      <c r="CK8" s="3">
        <f t="shared" si="9"/>
        <v>0</v>
      </c>
      <c r="CN8" s="3">
        <v>0</v>
      </c>
      <c r="CO8" s="3">
        <v>1</v>
      </c>
      <c r="CP8" s="3">
        <v>1</v>
      </c>
      <c r="CQ8" s="3">
        <v>0</v>
      </c>
      <c r="CR8" s="3">
        <f>CQ8+(CP8-CQ8)/5*6</f>
        <v>1.2000000000000002</v>
      </c>
      <c r="CS8" s="3">
        <v>0</v>
      </c>
      <c r="CT8" s="3">
        <f t="shared" si="10"/>
        <v>0</v>
      </c>
    </row>
    <row r="9" spans="1:98" x14ac:dyDescent="0.25">
      <c r="B9" s="3">
        <v>0</v>
      </c>
      <c r="C9" s="3">
        <v>1</v>
      </c>
      <c r="D9" s="3">
        <v>0</v>
      </c>
      <c r="E9" s="3">
        <v>5</v>
      </c>
      <c r="F9" s="3">
        <f>D9+(E9-D9)/5*7</f>
        <v>7</v>
      </c>
      <c r="G9" s="3">
        <v>1</v>
      </c>
      <c r="H9" s="3">
        <f t="shared" si="0"/>
        <v>1</v>
      </c>
      <c r="K9" s="3">
        <v>0</v>
      </c>
      <c r="L9" s="3">
        <v>1</v>
      </c>
      <c r="M9" s="3">
        <v>0</v>
      </c>
      <c r="N9" s="3">
        <v>2</v>
      </c>
      <c r="O9" s="3">
        <f>M9+(N9-M9)/5*7</f>
        <v>2.8000000000000003</v>
      </c>
      <c r="P9" s="3">
        <v>1</v>
      </c>
      <c r="Q9" s="3">
        <f t="shared" si="1"/>
        <v>1</v>
      </c>
      <c r="T9" s="3">
        <v>0</v>
      </c>
      <c r="U9" s="3">
        <v>1</v>
      </c>
      <c r="V9" s="3">
        <v>0</v>
      </c>
      <c r="W9" s="6">
        <v>3</v>
      </c>
      <c r="X9" s="3">
        <f>V9+(W9-V9)/5*7</f>
        <v>4.2</v>
      </c>
      <c r="Y9" s="3">
        <v>1</v>
      </c>
      <c r="Z9" s="3">
        <f t="shared" si="2"/>
        <v>1</v>
      </c>
      <c r="AC9" s="3">
        <v>0</v>
      </c>
      <c r="AD9" s="3">
        <v>1</v>
      </c>
      <c r="AE9" s="3">
        <v>0</v>
      </c>
      <c r="AF9" s="6">
        <v>0.42857142857142855</v>
      </c>
      <c r="AG9" s="3">
        <f>AE9+(AF9-AE9)/5*7</f>
        <v>0.6</v>
      </c>
      <c r="AH9" s="3">
        <v>1</v>
      </c>
      <c r="AI9" s="3">
        <f t="shared" si="3"/>
        <v>1</v>
      </c>
      <c r="AL9" s="3">
        <v>0</v>
      </c>
      <c r="AM9" s="3">
        <v>1</v>
      </c>
      <c r="AN9" s="3">
        <v>0</v>
      </c>
      <c r="AO9" s="6">
        <v>0.42857142857142855</v>
      </c>
      <c r="AP9" s="3">
        <f>AN9+(AO9-AN9)/5*7</f>
        <v>0.6</v>
      </c>
      <c r="AQ9" s="3">
        <v>1</v>
      </c>
      <c r="AR9" s="3">
        <f t="shared" si="4"/>
        <v>1</v>
      </c>
      <c r="AU9" s="3">
        <v>0</v>
      </c>
      <c r="AV9" s="3">
        <v>1</v>
      </c>
      <c r="AW9" s="3">
        <v>0</v>
      </c>
      <c r="AX9" s="6">
        <v>0.42857142857142855</v>
      </c>
      <c r="AY9" s="3">
        <f>AW9+(AX9-AW9)/5*7</f>
        <v>0.6</v>
      </c>
      <c r="AZ9" s="3">
        <v>1</v>
      </c>
      <c r="BA9" s="3">
        <f t="shared" si="5"/>
        <v>1</v>
      </c>
      <c r="BD9" s="3">
        <v>0</v>
      </c>
      <c r="BE9" s="3">
        <v>1</v>
      </c>
      <c r="BF9" s="3">
        <v>0</v>
      </c>
      <c r="BG9" s="3">
        <v>1</v>
      </c>
      <c r="BH9" s="3">
        <f>BF9+(BG9-BF9)/5*7</f>
        <v>1.4000000000000001</v>
      </c>
      <c r="BI9" s="3">
        <v>1</v>
      </c>
      <c r="BJ9" s="3">
        <f t="shared" si="6"/>
        <v>1</v>
      </c>
      <c r="BM9" s="3">
        <v>0</v>
      </c>
      <c r="BN9" s="3">
        <v>1</v>
      </c>
      <c r="BO9" s="3">
        <v>1</v>
      </c>
      <c r="BP9" s="3">
        <v>0</v>
      </c>
      <c r="BQ9" s="3">
        <f>BP9+(BO9-BP9)/5*7</f>
        <v>1.4000000000000001</v>
      </c>
      <c r="BR9" s="3">
        <v>0</v>
      </c>
      <c r="BS9" s="3">
        <f t="shared" si="7"/>
        <v>0</v>
      </c>
      <c r="BV9" s="3">
        <v>0</v>
      </c>
      <c r="BW9" s="3">
        <v>1</v>
      </c>
      <c r="BX9" s="6">
        <v>0.2857142857142857</v>
      </c>
      <c r="BY9" s="6">
        <v>0</v>
      </c>
      <c r="BZ9" s="3">
        <f>BY9+(BX9-BY9)/5*7</f>
        <v>0.39999999999999997</v>
      </c>
      <c r="CA9" s="3">
        <v>0</v>
      </c>
      <c r="CB9" s="3">
        <f t="shared" si="8"/>
        <v>0</v>
      </c>
      <c r="CE9" s="3">
        <v>0</v>
      </c>
      <c r="CF9" s="3">
        <v>1</v>
      </c>
      <c r="CG9" s="3">
        <v>1</v>
      </c>
      <c r="CH9" s="3">
        <v>0</v>
      </c>
      <c r="CI9" s="3">
        <f>CH9+(CG9-CH9)/5*7</f>
        <v>1.4000000000000001</v>
      </c>
      <c r="CJ9" s="3">
        <v>0</v>
      </c>
      <c r="CK9" s="3">
        <f t="shared" si="9"/>
        <v>0</v>
      </c>
      <c r="CN9" s="3">
        <v>0</v>
      </c>
      <c r="CO9" s="3">
        <v>1</v>
      </c>
      <c r="CP9" s="3">
        <v>1</v>
      </c>
      <c r="CQ9" s="3">
        <v>0</v>
      </c>
      <c r="CR9" s="3">
        <f>CQ9+(CP9-CQ9)/5*7</f>
        <v>1.4000000000000001</v>
      </c>
      <c r="CS9" s="3">
        <v>0</v>
      </c>
      <c r="CT9" s="3">
        <f t="shared" si="10"/>
        <v>0</v>
      </c>
    </row>
    <row r="10" spans="1:98" x14ac:dyDescent="0.25">
      <c r="B10" s="3">
        <v>0</v>
      </c>
      <c r="C10" s="3">
        <v>1</v>
      </c>
      <c r="D10" s="3">
        <v>0</v>
      </c>
      <c r="E10" s="3">
        <v>5</v>
      </c>
      <c r="F10" s="3">
        <f>D10+(E10-D10)/5*8</f>
        <v>8</v>
      </c>
      <c r="G10" s="3">
        <v>1</v>
      </c>
      <c r="H10" s="3">
        <f t="shared" si="0"/>
        <v>1</v>
      </c>
      <c r="K10" s="3">
        <v>0</v>
      </c>
      <c r="L10" s="3">
        <v>1</v>
      </c>
      <c r="M10" s="3">
        <v>0</v>
      </c>
      <c r="N10" s="3">
        <v>2</v>
      </c>
      <c r="O10" s="3">
        <f>M10+(N10-M10)/5*8</f>
        <v>3.2</v>
      </c>
      <c r="P10" s="3">
        <v>1</v>
      </c>
      <c r="Q10" s="3">
        <f t="shared" si="1"/>
        <v>1</v>
      </c>
      <c r="T10" s="3">
        <v>0</v>
      </c>
      <c r="U10" s="3">
        <v>1</v>
      </c>
      <c r="V10" s="3">
        <v>0</v>
      </c>
      <c r="W10" s="6">
        <v>3</v>
      </c>
      <c r="X10" s="3">
        <f>V10+(W10-V10)/5*8</f>
        <v>4.8</v>
      </c>
      <c r="Y10" s="3">
        <v>1</v>
      </c>
      <c r="Z10" s="3">
        <f t="shared" si="2"/>
        <v>1</v>
      </c>
      <c r="AC10" s="3">
        <v>0</v>
      </c>
      <c r="AD10" s="3">
        <v>1</v>
      </c>
      <c r="AE10" s="3">
        <v>0</v>
      </c>
      <c r="AF10" s="6">
        <v>0.42857142857142855</v>
      </c>
      <c r="AG10" s="3">
        <f>AE10+(AF10-AE10)/5*8</f>
        <v>0.68571428571428572</v>
      </c>
      <c r="AH10" s="3">
        <v>1</v>
      </c>
      <c r="AI10" s="3">
        <f t="shared" si="3"/>
        <v>1</v>
      </c>
      <c r="AL10" s="3">
        <v>0</v>
      </c>
      <c r="AM10" s="3">
        <v>1</v>
      </c>
      <c r="AN10" s="3">
        <v>0</v>
      </c>
      <c r="AO10" s="6">
        <v>0.42857142857142855</v>
      </c>
      <c r="AP10" s="3">
        <f>AN10+(AO10-AN10)/5*8</f>
        <v>0.68571428571428572</v>
      </c>
      <c r="AQ10" s="3">
        <v>1</v>
      </c>
      <c r="AR10" s="3">
        <f t="shared" si="4"/>
        <v>1</v>
      </c>
      <c r="AU10" s="3">
        <v>0</v>
      </c>
      <c r="AV10" s="3">
        <v>1</v>
      </c>
      <c r="AW10" s="3">
        <v>0</v>
      </c>
      <c r="AX10" s="6">
        <v>0.42857142857142855</v>
      </c>
      <c r="AY10" s="3">
        <f>AW10+(AX10-AW10)/5*8</f>
        <v>0.68571428571428572</v>
      </c>
      <c r="AZ10" s="3">
        <v>1</v>
      </c>
      <c r="BA10" s="3">
        <f t="shared" si="5"/>
        <v>1</v>
      </c>
      <c r="BD10" s="3">
        <v>0</v>
      </c>
      <c r="BE10" s="3">
        <v>1</v>
      </c>
      <c r="BF10" s="3">
        <v>0</v>
      </c>
      <c r="BG10" s="3">
        <v>1</v>
      </c>
      <c r="BH10" s="3">
        <f>BF10+(BG10-BF10)/5*8</f>
        <v>1.6</v>
      </c>
      <c r="BI10" s="3">
        <v>1</v>
      </c>
      <c r="BJ10" s="3">
        <f t="shared" si="6"/>
        <v>1</v>
      </c>
      <c r="BM10" s="3">
        <v>0</v>
      </c>
      <c r="BN10" s="3">
        <v>1</v>
      </c>
      <c r="BO10" s="3">
        <v>1</v>
      </c>
      <c r="BP10" s="3">
        <v>0</v>
      </c>
      <c r="BQ10" s="3">
        <f>BP10+(BO10-BP10)/5*8</f>
        <v>1.6</v>
      </c>
      <c r="BR10" s="3">
        <v>0</v>
      </c>
      <c r="BS10" s="3">
        <f t="shared" si="7"/>
        <v>0</v>
      </c>
      <c r="BV10" s="3">
        <v>0</v>
      </c>
      <c r="BW10" s="3">
        <v>1</v>
      </c>
      <c r="BX10" s="6">
        <v>0.2857142857142857</v>
      </c>
      <c r="BY10" s="6">
        <v>0</v>
      </c>
      <c r="BZ10" s="3">
        <f>BY10+(BX10-BY10)/5*8</f>
        <v>0.45714285714285713</v>
      </c>
      <c r="CA10" s="3">
        <v>0</v>
      </c>
      <c r="CB10" s="3">
        <f t="shared" si="8"/>
        <v>0</v>
      </c>
      <c r="CE10" s="3">
        <v>0</v>
      </c>
      <c r="CF10" s="3">
        <v>1</v>
      </c>
      <c r="CG10" s="3">
        <v>1</v>
      </c>
      <c r="CH10" s="3">
        <v>0</v>
      </c>
      <c r="CI10" s="3">
        <f>CH10+(CG10-CH10)/5*8</f>
        <v>1.6</v>
      </c>
      <c r="CJ10" s="3">
        <v>0</v>
      </c>
      <c r="CK10" s="3">
        <f t="shared" si="9"/>
        <v>0</v>
      </c>
      <c r="CN10" s="3">
        <v>0</v>
      </c>
      <c r="CO10" s="3">
        <v>1</v>
      </c>
      <c r="CP10" s="3">
        <v>1</v>
      </c>
      <c r="CQ10" s="3">
        <v>0</v>
      </c>
      <c r="CR10" s="3">
        <f>CQ10+(CP10-CQ10)/5*8</f>
        <v>1.6</v>
      </c>
      <c r="CS10" s="3">
        <v>0</v>
      </c>
      <c r="CT10" s="3">
        <f t="shared" si="10"/>
        <v>0</v>
      </c>
    </row>
    <row r="11" spans="1:98" x14ac:dyDescent="0.25">
      <c r="B11" s="3">
        <v>0</v>
      </c>
      <c r="C11" s="3">
        <v>1</v>
      </c>
      <c r="D11" s="3">
        <v>0</v>
      </c>
      <c r="E11" s="3">
        <v>5</v>
      </c>
      <c r="F11" s="3">
        <f>D11+(E11-D11)/5*9</f>
        <v>9</v>
      </c>
      <c r="G11" s="3">
        <v>1</v>
      </c>
      <c r="H11" s="3">
        <f t="shared" si="0"/>
        <v>1</v>
      </c>
      <c r="K11" s="3">
        <v>0</v>
      </c>
      <c r="L11" s="3">
        <v>1</v>
      </c>
      <c r="M11" s="3">
        <v>0</v>
      </c>
      <c r="N11" s="3">
        <v>2</v>
      </c>
      <c r="O11" s="3">
        <f>M11+(N11-M11)/5*9</f>
        <v>3.6</v>
      </c>
      <c r="P11" s="3">
        <v>1</v>
      </c>
      <c r="Q11" s="3">
        <f t="shared" si="1"/>
        <v>1</v>
      </c>
      <c r="T11" s="3">
        <v>0</v>
      </c>
      <c r="U11" s="3">
        <v>1</v>
      </c>
      <c r="V11" s="3">
        <v>0</v>
      </c>
      <c r="W11" s="6">
        <v>3</v>
      </c>
      <c r="X11" s="3">
        <f>V11+(W11-V11)/5*9</f>
        <v>5.3999999999999995</v>
      </c>
      <c r="Y11" s="3">
        <v>1</v>
      </c>
      <c r="Z11" s="3">
        <f t="shared" si="2"/>
        <v>1</v>
      </c>
      <c r="AC11" s="3">
        <v>0</v>
      </c>
      <c r="AD11" s="3">
        <v>1</v>
      </c>
      <c r="AE11" s="3">
        <v>0</v>
      </c>
      <c r="AF11" s="6">
        <v>0.42857142857142855</v>
      </c>
      <c r="AG11" s="3">
        <f>AE11+(AF11-AE11)/5*9</f>
        <v>0.77142857142857146</v>
      </c>
      <c r="AH11" s="3">
        <v>1</v>
      </c>
      <c r="AI11" s="3">
        <f t="shared" si="3"/>
        <v>1</v>
      </c>
      <c r="AL11" s="3">
        <v>0</v>
      </c>
      <c r="AM11" s="3">
        <v>1</v>
      </c>
      <c r="AN11" s="3">
        <v>0</v>
      </c>
      <c r="AO11" s="6">
        <v>0.42857142857142855</v>
      </c>
      <c r="AP11" s="3">
        <f>AN11+(AO11-AN11)/5*9</f>
        <v>0.77142857142857146</v>
      </c>
      <c r="AQ11" s="3">
        <v>1</v>
      </c>
      <c r="AR11" s="3">
        <f t="shared" si="4"/>
        <v>1</v>
      </c>
      <c r="AU11" s="3">
        <v>0</v>
      </c>
      <c r="AV11" s="3">
        <v>1</v>
      </c>
      <c r="AW11" s="3">
        <v>0</v>
      </c>
      <c r="AX11" s="6">
        <v>0.42857142857142855</v>
      </c>
      <c r="AY11" s="3">
        <f>AW11+(AX11-AW11)/5*9</f>
        <v>0.77142857142857146</v>
      </c>
      <c r="AZ11" s="3">
        <v>1</v>
      </c>
      <c r="BA11" s="3">
        <f t="shared" si="5"/>
        <v>1</v>
      </c>
      <c r="BD11" s="3">
        <v>0</v>
      </c>
      <c r="BE11" s="3">
        <v>1</v>
      </c>
      <c r="BF11" s="3">
        <v>0</v>
      </c>
      <c r="BG11" s="3">
        <v>1</v>
      </c>
      <c r="BH11" s="3">
        <f>BF11+(BG11-BF11)/5*9</f>
        <v>1.8</v>
      </c>
      <c r="BI11" s="3">
        <v>1</v>
      </c>
      <c r="BJ11" s="3">
        <f t="shared" si="6"/>
        <v>1</v>
      </c>
      <c r="BM11" s="3">
        <v>0</v>
      </c>
      <c r="BN11" s="3">
        <v>1</v>
      </c>
      <c r="BO11" s="3">
        <v>1</v>
      </c>
      <c r="BP11" s="3">
        <v>0</v>
      </c>
      <c r="BQ11" s="3">
        <f>BP11+(BO11-BP11)/5*9</f>
        <v>1.8</v>
      </c>
      <c r="BR11" s="3">
        <v>0</v>
      </c>
      <c r="BS11" s="3">
        <f t="shared" si="7"/>
        <v>0</v>
      </c>
      <c r="BV11" s="3">
        <v>0</v>
      </c>
      <c r="BW11" s="3">
        <v>1</v>
      </c>
      <c r="BX11" s="6">
        <v>0.2857142857142857</v>
      </c>
      <c r="BY11" s="6">
        <v>0</v>
      </c>
      <c r="BZ11" s="3">
        <f>BY11+(BX11-BY11)/5*9</f>
        <v>0.51428571428571423</v>
      </c>
      <c r="CA11" s="3">
        <v>0</v>
      </c>
      <c r="CB11" s="3">
        <f t="shared" si="8"/>
        <v>0</v>
      </c>
      <c r="CE11" s="3">
        <v>0</v>
      </c>
      <c r="CF11" s="3">
        <v>1</v>
      </c>
      <c r="CG11" s="3">
        <v>1</v>
      </c>
      <c r="CH11" s="3">
        <v>0</v>
      </c>
      <c r="CI11" s="3">
        <f>CH11+(CG11-CH11)/5*9</f>
        <v>1.8</v>
      </c>
      <c r="CJ11" s="3">
        <v>0</v>
      </c>
      <c r="CK11" s="3">
        <f t="shared" si="9"/>
        <v>0</v>
      </c>
      <c r="CN11" s="3">
        <v>0</v>
      </c>
      <c r="CO11" s="3">
        <v>1</v>
      </c>
      <c r="CP11" s="3">
        <v>1</v>
      </c>
      <c r="CQ11" s="3">
        <v>0</v>
      </c>
      <c r="CR11" s="3">
        <f>CQ11+(CP11-CQ11)/5*9</f>
        <v>1.8</v>
      </c>
      <c r="CS11" s="3">
        <v>0</v>
      </c>
      <c r="CT11" s="3">
        <f t="shared" si="10"/>
        <v>0</v>
      </c>
    </row>
    <row r="12" spans="1:98" x14ac:dyDescent="0.25">
      <c r="B12" s="3">
        <v>0</v>
      </c>
      <c r="C12" s="3">
        <v>1</v>
      </c>
      <c r="D12" s="3">
        <v>0</v>
      </c>
      <c r="E12" s="3">
        <v>5</v>
      </c>
      <c r="F12" s="3">
        <f>D12+(E12-D12)/5*10</f>
        <v>10</v>
      </c>
      <c r="G12" s="3">
        <v>1</v>
      </c>
      <c r="H12" s="3">
        <f t="shared" si="0"/>
        <v>1</v>
      </c>
      <c r="K12" s="3">
        <v>0</v>
      </c>
      <c r="L12" s="3">
        <v>1</v>
      </c>
      <c r="M12" s="3">
        <v>0</v>
      </c>
      <c r="N12" s="3">
        <v>2</v>
      </c>
      <c r="O12" s="3">
        <f>M12+(N12-M12)/5*10</f>
        <v>4</v>
      </c>
      <c r="P12" s="3">
        <v>1</v>
      </c>
      <c r="Q12" s="3">
        <f t="shared" si="1"/>
        <v>1</v>
      </c>
      <c r="T12" s="3">
        <v>0</v>
      </c>
      <c r="U12" s="3">
        <v>1</v>
      </c>
      <c r="V12" s="3">
        <v>0</v>
      </c>
      <c r="W12" s="6">
        <v>3</v>
      </c>
      <c r="X12" s="3">
        <f>V12+(W12-V12)/5*10</f>
        <v>6</v>
      </c>
      <c r="Y12" s="3">
        <v>1</v>
      </c>
      <c r="Z12" s="3">
        <f t="shared" si="2"/>
        <v>1</v>
      </c>
      <c r="AC12" s="3">
        <v>0</v>
      </c>
      <c r="AD12" s="3">
        <v>1</v>
      </c>
      <c r="AE12" s="3">
        <v>0</v>
      </c>
      <c r="AF12" s="6">
        <v>0.42857142857142855</v>
      </c>
      <c r="AG12" s="3">
        <f>AE12+(AF12-AE12)/5*10</f>
        <v>0.85714285714285721</v>
      </c>
      <c r="AH12" s="3">
        <v>1</v>
      </c>
      <c r="AI12" s="3">
        <f t="shared" si="3"/>
        <v>1</v>
      </c>
      <c r="AL12" s="3">
        <v>0</v>
      </c>
      <c r="AM12" s="3">
        <v>1</v>
      </c>
      <c r="AN12" s="3">
        <v>0</v>
      </c>
      <c r="AO12" s="6">
        <v>0.42857142857142855</v>
      </c>
      <c r="AP12" s="3">
        <f>AN12+(AO12-AN12)/5*10</f>
        <v>0.85714285714285721</v>
      </c>
      <c r="AQ12" s="3">
        <v>1</v>
      </c>
      <c r="AR12" s="3">
        <f t="shared" si="4"/>
        <v>1</v>
      </c>
      <c r="AU12" s="3">
        <v>0</v>
      </c>
      <c r="AV12" s="3">
        <v>1</v>
      </c>
      <c r="AW12" s="3">
        <v>0</v>
      </c>
      <c r="AX12" s="6">
        <v>0.42857142857142855</v>
      </c>
      <c r="AY12" s="3">
        <f>AW12+(AX12-AW12)/5*10</f>
        <v>0.85714285714285721</v>
      </c>
      <c r="AZ12" s="3">
        <v>1</v>
      </c>
      <c r="BA12" s="3">
        <f t="shared" si="5"/>
        <v>1</v>
      </c>
      <c r="BD12" s="3">
        <v>0</v>
      </c>
      <c r="BE12" s="3">
        <v>1</v>
      </c>
      <c r="BF12" s="3">
        <v>0</v>
      </c>
      <c r="BG12" s="3">
        <v>1</v>
      </c>
      <c r="BH12" s="3">
        <f>BF12+(BG12-BF12)/5*10</f>
        <v>2</v>
      </c>
      <c r="BI12" s="3">
        <v>1</v>
      </c>
      <c r="BJ12" s="3">
        <f t="shared" si="6"/>
        <v>1</v>
      </c>
      <c r="BM12" s="3">
        <v>0</v>
      </c>
      <c r="BN12" s="3">
        <v>1</v>
      </c>
      <c r="BO12" s="3">
        <v>1</v>
      </c>
      <c r="BP12" s="3">
        <v>0</v>
      </c>
      <c r="BQ12" s="3">
        <f>BP12+(BO12-BP12)/5*10</f>
        <v>2</v>
      </c>
      <c r="BR12" s="3">
        <v>0</v>
      </c>
      <c r="BS12" s="3">
        <f t="shared" si="7"/>
        <v>0</v>
      </c>
      <c r="BV12" s="3">
        <v>0</v>
      </c>
      <c r="BW12" s="3">
        <v>1</v>
      </c>
      <c r="BX12" s="6">
        <v>0.2857142857142857</v>
      </c>
      <c r="BY12" s="6">
        <v>0</v>
      </c>
      <c r="BZ12" s="3">
        <f>BY12+(BX12-BY12)/5*10</f>
        <v>0.5714285714285714</v>
      </c>
      <c r="CA12" s="3">
        <v>0</v>
      </c>
      <c r="CB12" s="3">
        <f t="shared" si="8"/>
        <v>0</v>
      </c>
      <c r="CE12" s="3">
        <v>0</v>
      </c>
      <c r="CF12" s="3">
        <v>1</v>
      </c>
      <c r="CG12" s="3">
        <v>1</v>
      </c>
      <c r="CH12" s="3">
        <v>0</v>
      </c>
      <c r="CI12" s="3">
        <f>CH12+(CG12-CH12)/5*10</f>
        <v>2</v>
      </c>
      <c r="CJ12" s="3">
        <v>0</v>
      </c>
      <c r="CK12" s="3">
        <f t="shared" si="9"/>
        <v>0</v>
      </c>
      <c r="CN12" s="3">
        <v>0</v>
      </c>
      <c r="CO12" s="3">
        <v>1</v>
      </c>
      <c r="CP12" s="3">
        <v>1</v>
      </c>
      <c r="CQ12" s="3">
        <v>0</v>
      </c>
      <c r="CR12" s="3">
        <f>CQ12+(CP12-CQ12)/5*10</f>
        <v>2</v>
      </c>
      <c r="CS12" s="3">
        <v>0</v>
      </c>
      <c r="CT12" s="3">
        <f t="shared" si="1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42F6-76E8-4E4D-A10C-FE1256F26357}">
  <dimension ref="A1:CT12"/>
  <sheetViews>
    <sheetView topLeftCell="BY1" workbookViewId="0">
      <selection activeCell="CJ2" sqref="CJ2:CJ12"/>
    </sheetView>
  </sheetViews>
  <sheetFormatPr baseColWidth="10" defaultRowHeight="21" x14ac:dyDescent="0.25"/>
  <cols>
    <col min="1" max="1" width="15.83203125" style="3" customWidth="1"/>
    <col min="2" max="3" width="12.1640625" style="3" customWidth="1"/>
    <col min="4" max="5" width="12.6640625" style="3" customWidth="1"/>
    <col min="6" max="9" width="10.83203125" style="3"/>
    <col min="10" max="10" width="28.1640625" style="3" customWidth="1"/>
    <col min="11" max="12" width="12.5" style="3" customWidth="1"/>
    <col min="13" max="14" width="12.33203125" style="3" customWidth="1"/>
    <col min="15" max="18" width="10.83203125" style="3"/>
    <col min="19" max="19" width="33.6640625" style="3" customWidth="1"/>
    <col min="20" max="22" width="10.83203125" style="3"/>
    <col min="23" max="23" width="11.1640625" style="3" bestFit="1" customWidth="1"/>
    <col min="24" max="24" width="12.1640625" style="3" bestFit="1" customWidth="1"/>
    <col min="25" max="63" width="10.83203125" style="3"/>
    <col min="64" max="64" width="17" style="3" customWidth="1"/>
    <col min="65" max="76" width="10.83203125" style="3"/>
    <col min="77" max="77" width="13.33203125" style="3" bestFit="1" customWidth="1"/>
    <col min="78" max="90" width="10.83203125" style="3"/>
    <col min="91" max="91" width="16" style="3" customWidth="1"/>
    <col min="92" max="16384" width="10.83203125" style="3"/>
  </cols>
  <sheetData>
    <row r="1" spans="1:98" ht="66" x14ac:dyDescent="0.25">
      <c r="A1" s="2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6</v>
      </c>
      <c r="G1" s="1" t="s">
        <v>7</v>
      </c>
      <c r="H1" s="1" t="s">
        <v>8</v>
      </c>
      <c r="J1" s="2" t="s">
        <v>0</v>
      </c>
      <c r="K1" s="1" t="s">
        <v>1</v>
      </c>
      <c r="L1" s="1" t="s">
        <v>2</v>
      </c>
      <c r="M1" s="1" t="s">
        <v>15</v>
      </c>
      <c r="N1" s="1" t="s">
        <v>3</v>
      </c>
      <c r="O1" s="1" t="s">
        <v>6</v>
      </c>
      <c r="P1" s="1" t="s">
        <v>7</v>
      </c>
      <c r="Q1" s="1" t="s">
        <v>8</v>
      </c>
      <c r="S1" s="2" t="s">
        <v>0</v>
      </c>
      <c r="T1" s="1" t="s">
        <v>1</v>
      </c>
      <c r="U1" s="1" t="s">
        <v>2</v>
      </c>
      <c r="V1" s="1" t="s">
        <v>15</v>
      </c>
      <c r="W1" s="1" t="s">
        <v>3</v>
      </c>
      <c r="X1" s="5" t="s">
        <v>6</v>
      </c>
      <c r="Y1" s="1" t="s">
        <v>7</v>
      </c>
      <c r="Z1" s="1" t="s">
        <v>8</v>
      </c>
      <c r="AB1" s="7" t="s">
        <v>0</v>
      </c>
      <c r="AC1" s="1" t="s">
        <v>1</v>
      </c>
      <c r="AD1" s="1" t="s">
        <v>2</v>
      </c>
      <c r="AE1" s="1" t="s">
        <v>15</v>
      </c>
      <c r="AF1" s="1" t="s">
        <v>3</v>
      </c>
      <c r="AG1" s="1" t="s">
        <v>6</v>
      </c>
      <c r="AH1" s="1" t="s">
        <v>7</v>
      </c>
      <c r="AI1" s="1" t="s">
        <v>8</v>
      </c>
      <c r="AK1" s="7" t="s">
        <v>0</v>
      </c>
      <c r="AL1" s="1" t="s">
        <v>1</v>
      </c>
      <c r="AM1" s="1" t="s">
        <v>2</v>
      </c>
      <c r="AN1" s="1" t="s">
        <v>15</v>
      </c>
      <c r="AO1" s="1" t="s">
        <v>3</v>
      </c>
      <c r="AP1" s="1" t="s">
        <v>6</v>
      </c>
      <c r="AQ1" s="1" t="s">
        <v>7</v>
      </c>
      <c r="AR1" s="1" t="s">
        <v>8</v>
      </c>
      <c r="AT1" s="7" t="s">
        <v>0</v>
      </c>
      <c r="AU1" s="1" t="s">
        <v>1</v>
      </c>
      <c r="AV1" s="1" t="s">
        <v>2</v>
      </c>
      <c r="AW1" s="1" t="s">
        <v>15</v>
      </c>
      <c r="AX1" s="1" t="s">
        <v>3</v>
      </c>
      <c r="AY1" s="1" t="s">
        <v>6</v>
      </c>
      <c r="AZ1" s="1" t="s">
        <v>7</v>
      </c>
      <c r="BA1" s="1" t="s">
        <v>8</v>
      </c>
      <c r="BC1" s="7" t="s">
        <v>0</v>
      </c>
      <c r="BD1" s="1" t="s">
        <v>1</v>
      </c>
      <c r="BE1" s="1" t="s">
        <v>2</v>
      </c>
      <c r="BF1" s="1" t="s">
        <v>15</v>
      </c>
      <c r="BG1" s="1" t="s">
        <v>3</v>
      </c>
      <c r="BH1" s="1" t="s">
        <v>6</v>
      </c>
      <c r="BI1" s="1" t="s">
        <v>7</v>
      </c>
      <c r="BJ1" s="1" t="s">
        <v>8</v>
      </c>
      <c r="BL1" s="7" t="s">
        <v>0</v>
      </c>
      <c r="BM1" s="1" t="s">
        <v>1</v>
      </c>
      <c r="BN1" s="1" t="s">
        <v>2</v>
      </c>
      <c r="BO1" s="1" t="s">
        <v>15</v>
      </c>
      <c r="BP1" s="1" t="s">
        <v>3</v>
      </c>
      <c r="BQ1" s="1" t="s">
        <v>6</v>
      </c>
      <c r="BR1" s="1" t="s">
        <v>7</v>
      </c>
      <c r="BS1" s="1" t="s">
        <v>8</v>
      </c>
      <c r="BU1" s="7" t="s">
        <v>0</v>
      </c>
      <c r="BV1" s="1" t="s">
        <v>1</v>
      </c>
      <c r="BW1" s="1" t="s">
        <v>2</v>
      </c>
      <c r="BX1" s="1" t="s">
        <v>15</v>
      </c>
      <c r="BY1" s="1" t="s">
        <v>3</v>
      </c>
      <c r="BZ1" s="1" t="s">
        <v>6</v>
      </c>
      <c r="CA1" s="1" t="s">
        <v>7</v>
      </c>
      <c r="CB1" s="1" t="s">
        <v>8</v>
      </c>
      <c r="CD1" s="7" t="s">
        <v>0</v>
      </c>
      <c r="CE1" s="1" t="s">
        <v>1</v>
      </c>
      <c r="CF1" s="1" t="s">
        <v>2</v>
      </c>
      <c r="CG1" s="1" t="s">
        <v>15</v>
      </c>
      <c r="CH1" s="1" t="s">
        <v>3</v>
      </c>
      <c r="CI1" s="1" t="s">
        <v>6</v>
      </c>
      <c r="CJ1" s="1" t="s">
        <v>7</v>
      </c>
      <c r="CK1" s="1" t="s">
        <v>8</v>
      </c>
      <c r="CM1" s="7" t="s">
        <v>0</v>
      </c>
      <c r="CN1" s="1" t="s">
        <v>1</v>
      </c>
      <c r="CO1" s="1" t="s">
        <v>2</v>
      </c>
      <c r="CP1" s="1" t="s">
        <v>15</v>
      </c>
      <c r="CQ1" s="1" t="s">
        <v>3</v>
      </c>
      <c r="CR1" s="1" t="s">
        <v>6</v>
      </c>
      <c r="CS1" s="1" t="s">
        <v>7</v>
      </c>
      <c r="CT1" s="1" t="s">
        <v>8</v>
      </c>
    </row>
    <row r="2" spans="1:98" ht="66" x14ac:dyDescent="0.25">
      <c r="A2" s="4" t="s">
        <v>57</v>
      </c>
      <c r="B2" s="3">
        <v>0</v>
      </c>
      <c r="C2" s="3">
        <v>5</v>
      </c>
      <c r="D2" s="3">
        <v>0</v>
      </c>
      <c r="E2" s="3">
        <v>5</v>
      </c>
      <c r="F2" s="3">
        <f>D2+(E2-D2)/10*0</f>
        <v>0</v>
      </c>
      <c r="G2" s="3">
        <v>0</v>
      </c>
      <c r="H2" s="3">
        <f>IF(F2&gt;E2, C2, IF(F2&lt;D2, B2, B2+(F2-D2)*C2/(E2-D2)))</f>
        <v>0</v>
      </c>
      <c r="J2" s="3" t="s">
        <v>4</v>
      </c>
      <c r="K2" s="3">
        <v>0</v>
      </c>
      <c r="L2" s="3">
        <v>5</v>
      </c>
      <c r="M2" s="3">
        <v>0</v>
      </c>
      <c r="N2" s="3">
        <v>2</v>
      </c>
      <c r="O2" s="3">
        <f>M2+(N2-M2)/10*0</f>
        <v>0</v>
      </c>
      <c r="P2" s="3">
        <v>0</v>
      </c>
      <c r="Q2" s="3">
        <f>IF(O2&gt;N2, L2, IF(O2&lt;M2, K2, K2+(O2-M2)*L2/(N2-M2)))</f>
        <v>0</v>
      </c>
      <c r="S2" s="3" t="s">
        <v>29</v>
      </c>
      <c r="T2" s="3">
        <v>0</v>
      </c>
      <c r="U2" s="3">
        <v>5</v>
      </c>
      <c r="V2" s="3">
        <v>0</v>
      </c>
      <c r="W2" s="6">
        <v>3</v>
      </c>
      <c r="X2" s="3">
        <f>V2+(W2-V2)/10*0</f>
        <v>0</v>
      </c>
      <c r="Y2" s="3">
        <v>0</v>
      </c>
      <c r="Z2" s="3">
        <f>IF(X2&gt;W2, U2, IF(X2&lt;V2, T2, T2+(X2-V2)*U2/(W2-V2)))</f>
        <v>0</v>
      </c>
      <c r="AB2" s="5" t="s">
        <v>58</v>
      </c>
      <c r="AC2" s="3">
        <v>0</v>
      </c>
      <c r="AD2" s="3">
        <v>5</v>
      </c>
      <c r="AE2" s="3">
        <v>0</v>
      </c>
      <c r="AF2" s="6">
        <v>0.42857142857142855</v>
      </c>
      <c r="AG2" s="3">
        <f>AE2+(AF2-AE2)/10*0</f>
        <v>0</v>
      </c>
      <c r="AH2" s="3">
        <v>0</v>
      </c>
      <c r="AI2" s="3">
        <f>IF(AG2&gt;AF2, AD2, IF(AG2&lt;AE2, AC2, AC2+(AG2-AE2)*AD2/(AF2-AE2)))</f>
        <v>0</v>
      </c>
      <c r="AK2" s="5" t="s">
        <v>59</v>
      </c>
      <c r="AL2" s="3">
        <v>0</v>
      </c>
      <c r="AM2" s="3">
        <v>5</v>
      </c>
      <c r="AN2" s="3">
        <v>0</v>
      </c>
      <c r="AO2" s="6">
        <v>0.42857142857142855</v>
      </c>
      <c r="AP2" s="3">
        <f>AN2+(AO2-AN2)/10*0</f>
        <v>0</v>
      </c>
      <c r="AQ2" s="3">
        <v>0</v>
      </c>
      <c r="AR2" s="3">
        <f>IF(AP2&gt;AO2, AM2, IF(AP2&lt;AN2, AL2, AL2+(AP2-AN2)*AM2/(AO2-AN2)))</f>
        <v>0</v>
      </c>
      <c r="AT2" s="5" t="s">
        <v>60</v>
      </c>
      <c r="AU2" s="3">
        <v>0</v>
      </c>
      <c r="AV2" s="3">
        <v>5</v>
      </c>
      <c r="AW2" s="3">
        <v>0</v>
      </c>
      <c r="AX2" s="6">
        <v>0.42857142857142855</v>
      </c>
      <c r="AY2" s="3">
        <f>AW2+(AX2-AW2)/10*0</f>
        <v>0</v>
      </c>
      <c r="AZ2" s="3">
        <v>0</v>
      </c>
      <c r="BA2" s="3">
        <f>IF(AY2&gt;AX2, AV2, IF(AY2&lt;AW2, AU2, AU2+(AY2-AW2)*AV2/(AX2-AW2)))</f>
        <v>0</v>
      </c>
      <c r="BC2" s="5" t="s">
        <v>61</v>
      </c>
      <c r="BD2" s="3">
        <v>0</v>
      </c>
      <c r="BE2" s="3">
        <v>5</v>
      </c>
      <c r="BF2" s="3">
        <v>0</v>
      </c>
      <c r="BG2" s="3">
        <v>1</v>
      </c>
      <c r="BH2" s="3">
        <f>BF2+(BG2-BF2)/10*0</f>
        <v>0</v>
      </c>
      <c r="BI2" s="3">
        <v>0</v>
      </c>
      <c r="BJ2" s="3">
        <f>IF(BH2&gt;BF2, BD2, IF(BH2&lt;BG2, BE2, BD2+(BH2-BF2)*BE2/(BG2-BF2)))</f>
        <v>5</v>
      </c>
      <c r="BL2" s="5" t="s">
        <v>51</v>
      </c>
      <c r="BM2" s="3">
        <v>0</v>
      </c>
      <c r="BN2" s="3">
        <v>5</v>
      </c>
      <c r="BO2" s="3">
        <v>1</v>
      </c>
      <c r="BP2" s="3">
        <v>0</v>
      </c>
      <c r="BQ2" s="3">
        <f>BO2+(BP2-BO2)/10*0</f>
        <v>1</v>
      </c>
      <c r="BR2" s="3">
        <v>0</v>
      </c>
      <c r="BS2" s="3">
        <f>IF(BQ2&gt;BO2, BM2, IF(BQ2&lt;BP2, BN2, BM2+(BQ2-BO2)*BN2/(BP2-BO2)))</f>
        <v>0</v>
      </c>
      <c r="BU2" s="5" t="s">
        <v>56</v>
      </c>
      <c r="BV2" s="3">
        <v>0</v>
      </c>
      <c r="BW2" s="3">
        <v>5</v>
      </c>
      <c r="BX2" s="6">
        <v>0.2857142857142857</v>
      </c>
      <c r="BY2" s="6">
        <v>0</v>
      </c>
      <c r="BZ2" s="3">
        <f>BX2+(BY2-BX2)/10*0</f>
        <v>0.2857142857142857</v>
      </c>
      <c r="CA2" s="3">
        <v>0</v>
      </c>
      <c r="CB2" s="3">
        <f>IF(BZ2&gt;BX2, BV2, IF(BZ2&lt;BY2, BW2, BV2+(BZ2-BX2)*BW2/(BY2-BX2)))</f>
        <v>0</v>
      </c>
      <c r="CD2" s="5" t="s">
        <v>55</v>
      </c>
      <c r="CE2" s="3">
        <v>0</v>
      </c>
      <c r="CF2" s="3">
        <v>5</v>
      </c>
      <c r="CG2" s="3">
        <v>1</v>
      </c>
      <c r="CH2" s="3">
        <v>0</v>
      </c>
      <c r="CI2" s="3">
        <f>CG2+(CH2-CG2)/10*0</f>
        <v>1</v>
      </c>
      <c r="CJ2" s="3">
        <v>0</v>
      </c>
      <c r="CK2" s="3">
        <f>IF(CI2&gt;CG2, CE2, IF(CI2&lt;CH2, CF2, CE2+(CI2-CG2)*CF2/(CH2-CG2)))</f>
        <v>0</v>
      </c>
      <c r="CM2" s="5" t="s">
        <v>62</v>
      </c>
      <c r="CN2" s="3">
        <v>0</v>
      </c>
      <c r="CO2" s="3">
        <v>5</v>
      </c>
      <c r="CP2" s="3">
        <v>1</v>
      </c>
      <c r="CQ2" s="3">
        <v>0</v>
      </c>
      <c r="CR2" s="3">
        <f>CP2+(CQ2-CP2)/10*0</f>
        <v>1</v>
      </c>
      <c r="CS2" s="3">
        <v>0</v>
      </c>
      <c r="CT2" s="3">
        <f>IF(CR2&gt;CP2, CN2, IF(CR2&lt;CQ2, CO2, CN2+(CR2-CP2)*CO2/(CQ2-CP2)))</f>
        <v>0</v>
      </c>
    </row>
    <row r="3" spans="1:98" x14ac:dyDescent="0.25">
      <c r="B3" s="3">
        <v>0</v>
      </c>
      <c r="C3" s="3">
        <v>5</v>
      </c>
      <c r="D3" s="3">
        <v>0</v>
      </c>
      <c r="E3" s="3">
        <v>5</v>
      </c>
      <c r="F3" s="3">
        <f>D3+(E3-D3)/10*1</f>
        <v>0.5</v>
      </c>
      <c r="G3" s="3">
        <v>0.5</v>
      </c>
      <c r="H3" s="3">
        <f t="shared" ref="H3:H12" si="0">IF(F3&gt;E3, C3, IF(F3&lt;D3, B3, B3+(F3-D3)*C3/(E3-D3)))</f>
        <v>0.5</v>
      </c>
      <c r="K3" s="3">
        <v>0</v>
      </c>
      <c r="L3" s="3">
        <v>5</v>
      </c>
      <c r="M3" s="3">
        <v>0</v>
      </c>
      <c r="N3" s="3">
        <v>2</v>
      </c>
      <c r="O3" s="3">
        <f>M3+(N3-M3)/10*1</f>
        <v>0.2</v>
      </c>
      <c r="P3" s="3">
        <v>0.5</v>
      </c>
      <c r="Q3" s="3">
        <f t="shared" ref="Q3:Q12" si="1">IF(O3&gt;N3, L3, IF(O3&lt;M3, K3, K3+(O3-M3)*L3/(N3-M3)))</f>
        <v>0.5</v>
      </c>
      <c r="T3" s="3">
        <v>0</v>
      </c>
      <c r="U3" s="3">
        <v>5</v>
      </c>
      <c r="V3" s="3">
        <v>0</v>
      </c>
      <c r="W3" s="6">
        <v>3</v>
      </c>
      <c r="X3" s="3">
        <f>V3+(W3-V3)/10*1</f>
        <v>0.3</v>
      </c>
      <c r="Y3" s="3">
        <v>0.5</v>
      </c>
      <c r="Z3" s="3">
        <f t="shared" ref="Z3:Z12" si="2">IF(X3&gt;W3, U3, IF(X3&lt;V3, T3, T3+(X3-V3)*U3/(W3-V3)))</f>
        <v>0.5</v>
      </c>
      <c r="AC3" s="3">
        <v>0</v>
      </c>
      <c r="AD3" s="3">
        <v>5</v>
      </c>
      <c r="AE3" s="3">
        <v>0</v>
      </c>
      <c r="AF3" s="6">
        <v>0.42857142857142855</v>
      </c>
      <c r="AG3" s="3">
        <f>AE3+(AF3-AE3)/10*1</f>
        <v>4.2857142857142858E-2</v>
      </c>
      <c r="AH3" s="3">
        <v>0.5</v>
      </c>
      <c r="AI3" s="3">
        <f t="shared" ref="AI3:AI12" si="3">IF(AG3&gt;AF3, AD3, IF(AG3&lt;AE3, AC3, AC3+(AG3-AE3)*AD3/(AF3-AE3)))</f>
        <v>0.50000000000000011</v>
      </c>
      <c r="AL3" s="3">
        <v>0</v>
      </c>
      <c r="AM3" s="3">
        <v>5</v>
      </c>
      <c r="AN3" s="3">
        <v>0</v>
      </c>
      <c r="AO3" s="6">
        <v>0.42857142857142855</v>
      </c>
      <c r="AP3" s="3">
        <f>AN3+(AO3-AN3)/10*1</f>
        <v>4.2857142857142858E-2</v>
      </c>
      <c r="AQ3" s="3">
        <v>0.5</v>
      </c>
      <c r="AR3" s="3">
        <f t="shared" ref="AR3:AR12" si="4">IF(AP3&gt;AO3, AM3, IF(AP3&lt;AN3, AL3, AL3+(AP3-AN3)*AM3/(AO3-AN3)))</f>
        <v>0.50000000000000011</v>
      </c>
      <c r="AU3" s="3">
        <v>0</v>
      </c>
      <c r="AV3" s="3">
        <v>5</v>
      </c>
      <c r="AW3" s="3">
        <v>0</v>
      </c>
      <c r="AX3" s="6">
        <v>0.42857142857142855</v>
      </c>
      <c r="AY3" s="3">
        <f>AW3+(AX3-AW3)/10*1</f>
        <v>4.2857142857142858E-2</v>
      </c>
      <c r="AZ3" s="3">
        <v>0.5</v>
      </c>
      <c r="BA3" s="3">
        <f t="shared" ref="BA3:BA12" si="5">IF(AY3&gt;AX3, AV3, IF(AY3&lt;AW3, AU3, AU3+(AY3-AW3)*AV3/(AX3-AW3)))</f>
        <v>0.50000000000000011</v>
      </c>
      <c r="BD3" s="3">
        <v>0</v>
      </c>
      <c r="BE3" s="3">
        <v>5</v>
      </c>
      <c r="BF3" s="3">
        <v>0</v>
      </c>
      <c r="BG3" s="3">
        <v>1</v>
      </c>
      <c r="BH3" s="3">
        <f>BF3+(BG3-BF3)/10*1</f>
        <v>0.1</v>
      </c>
      <c r="BI3" s="3">
        <v>0.5</v>
      </c>
      <c r="BJ3" s="3">
        <f t="shared" ref="BJ3:BJ12" si="6">IF(BH3&gt;BF3, BD3, IF(BH3&lt;BG3, BE3, BD3+(BH3-BF3)*BE3/(BG3-BF3)))</f>
        <v>0</v>
      </c>
      <c r="BM3" s="3">
        <v>0</v>
      </c>
      <c r="BN3" s="3">
        <v>5</v>
      </c>
      <c r="BO3" s="3">
        <v>1</v>
      </c>
      <c r="BP3" s="3">
        <v>0</v>
      </c>
      <c r="BQ3" s="3">
        <f>BO3+(BP3-BO3)/10*1</f>
        <v>0.9</v>
      </c>
      <c r="BR3" s="3">
        <v>0.5</v>
      </c>
      <c r="BS3" s="3">
        <f t="shared" ref="BS3:BS12" si="7">IF(BQ3&gt;BO3, BM3, IF(BQ3&lt;BP3, BN3, BM3+(BQ3-BO3)*BN3/(BP3-BO3)))</f>
        <v>0.49999999999999989</v>
      </c>
      <c r="BV3" s="3">
        <v>0</v>
      </c>
      <c r="BW3" s="3">
        <v>5</v>
      </c>
      <c r="BX3" s="6">
        <v>0.2857142857142857</v>
      </c>
      <c r="BY3" s="6">
        <v>0</v>
      </c>
      <c r="BZ3" s="3">
        <f>BX3+(BY3-BX3)/10*1</f>
        <v>0.25714285714285712</v>
      </c>
      <c r="CA3" s="3">
        <v>0.5</v>
      </c>
      <c r="CB3" s="3">
        <f t="shared" ref="CB3:CB12" si="8">IF(BZ3&gt;BX3, BV3, IF(BZ3&lt;BY3, BW3, BV3+(BZ3-BX3)*BW3/(BY3-BX3)))</f>
        <v>0.50000000000000022</v>
      </c>
      <c r="CE3" s="3">
        <v>0</v>
      </c>
      <c r="CF3" s="3">
        <v>5</v>
      </c>
      <c r="CG3" s="3">
        <v>1</v>
      </c>
      <c r="CH3" s="3">
        <v>0</v>
      </c>
      <c r="CI3" s="3">
        <f>CG3+(CH3-CG3)/10*1</f>
        <v>0.9</v>
      </c>
      <c r="CJ3" s="3">
        <v>0.5</v>
      </c>
      <c r="CK3" s="3">
        <f t="shared" ref="CK3:CK12" si="9">IF(CI3&gt;CG3, CE3, IF(CI3&lt;CH3, CF3, CE3+(CI3-CG3)*CF3/(CH3-CG3)))</f>
        <v>0.49999999999999989</v>
      </c>
      <c r="CN3" s="3">
        <v>0</v>
      </c>
      <c r="CO3" s="3">
        <v>5</v>
      </c>
      <c r="CP3" s="3">
        <v>1</v>
      </c>
      <c r="CQ3" s="3">
        <v>0</v>
      </c>
      <c r="CR3" s="3">
        <f>CP3+(CQ3-CP3)/10*1</f>
        <v>0.9</v>
      </c>
      <c r="CS3" s="3">
        <v>0.5</v>
      </c>
      <c r="CT3" s="3">
        <f t="shared" ref="CT3:CT12" si="10">IF(CR3&gt;CP3, CN3, IF(CR3&lt;CQ3, CO3, CN3+(CR3-CP3)*CO3/(CQ3-CP3)))</f>
        <v>0.49999999999999989</v>
      </c>
    </row>
    <row r="4" spans="1:98" x14ac:dyDescent="0.25">
      <c r="B4" s="3">
        <v>0</v>
      </c>
      <c r="C4" s="3">
        <v>5</v>
      </c>
      <c r="D4" s="3">
        <v>0</v>
      </c>
      <c r="E4" s="3">
        <v>5</v>
      </c>
      <c r="F4" s="3">
        <f>D4+(E4-D4)/10*2</f>
        <v>1</v>
      </c>
      <c r="G4" s="3">
        <v>1</v>
      </c>
      <c r="H4" s="3">
        <f t="shared" si="0"/>
        <v>1</v>
      </c>
      <c r="K4" s="3">
        <v>0</v>
      </c>
      <c r="L4" s="3">
        <v>5</v>
      </c>
      <c r="M4" s="3">
        <v>0</v>
      </c>
      <c r="N4" s="3">
        <v>2</v>
      </c>
      <c r="O4" s="3">
        <f>M4+(N4-M4)/10*2</f>
        <v>0.4</v>
      </c>
      <c r="P4" s="3">
        <v>1</v>
      </c>
      <c r="Q4" s="3">
        <f t="shared" si="1"/>
        <v>1</v>
      </c>
      <c r="T4" s="3">
        <v>0</v>
      </c>
      <c r="U4" s="3">
        <v>5</v>
      </c>
      <c r="V4" s="3">
        <v>0</v>
      </c>
      <c r="W4" s="6">
        <v>3</v>
      </c>
      <c r="X4" s="3">
        <f>V4+(W4-V4)/10*2</f>
        <v>0.6</v>
      </c>
      <c r="Y4" s="3">
        <v>1</v>
      </c>
      <c r="Z4" s="3">
        <f t="shared" si="2"/>
        <v>1</v>
      </c>
      <c r="AC4" s="3">
        <v>0</v>
      </c>
      <c r="AD4" s="3">
        <v>5</v>
      </c>
      <c r="AE4" s="3">
        <v>0</v>
      </c>
      <c r="AF4" s="6">
        <v>0.42857142857142855</v>
      </c>
      <c r="AG4" s="3">
        <f>AE4+(AF4-AE4)/10*2</f>
        <v>8.5714285714285715E-2</v>
      </c>
      <c r="AH4" s="3">
        <v>1</v>
      </c>
      <c r="AI4" s="3">
        <f t="shared" si="3"/>
        <v>1.0000000000000002</v>
      </c>
      <c r="AL4" s="3">
        <v>0</v>
      </c>
      <c r="AM4" s="3">
        <v>5</v>
      </c>
      <c r="AN4" s="3">
        <v>0</v>
      </c>
      <c r="AO4" s="6">
        <v>0.42857142857142855</v>
      </c>
      <c r="AP4" s="3">
        <f>AN4+(AO4-AN4)/10*2</f>
        <v>8.5714285714285715E-2</v>
      </c>
      <c r="AQ4" s="3">
        <v>1</v>
      </c>
      <c r="AR4" s="3">
        <f t="shared" si="4"/>
        <v>1.0000000000000002</v>
      </c>
      <c r="AU4" s="3">
        <v>0</v>
      </c>
      <c r="AV4" s="3">
        <v>5</v>
      </c>
      <c r="AW4" s="3">
        <v>0</v>
      </c>
      <c r="AX4" s="6">
        <v>0.42857142857142855</v>
      </c>
      <c r="AY4" s="3">
        <f>AW4+(AX4-AW4)/10*2</f>
        <v>8.5714285714285715E-2</v>
      </c>
      <c r="AZ4" s="3">
        <v>1</v>
      </c>
      <c r="BA4" s="3">
        <f t="shared" si="5"/>
        <v>1.0000000000000002</v>
      </c>
      <c r="BD4" s="3">
        <v>0</v>
      </c>
      <c r="BE4" s="3">
        <v>5</v>
      </c>
      <c r="BF4" s="3">
        <v>0</v>
      </c>
      <c r="BG4" s="3">
        <v>1</v>
      </c>
      <c r="BH4" s="3">
        <f>BF4+(BG4-BF4)/10*2</f>
        <v>0.2</v>
      </c>
      <c r="BI4" s="3">
        <v>1</v>
      </c>
      <c r="BJ4" s="3">
        <f t="shared" si="6"/>
        <v>0</v>
      </c>
      <c r="BM4" s="3">
        <v>0</v>
      </c>
      <c r="BN4" s="3">
        <v>5</v>
      </c>
      <c r="BO4" s="3">
        <v>1</v>
      </c>
      <c r="BP4" s="3">
        <v>0</v>
      </c>
      <c r="BQ4" s="3">
        <f>BO4+(BP4-BO4)/10*2</f>
        <v>0.8</v>
      </c>
      <c r="BR4" s="3">
        <v>1</v>
      </c>
      <c r="BS4" s="3">
        <f t="shared" si="7"/>
        <v>0.99999999999999978</v>
      </c>
      <c r="BV4" s="3">
        <v>0</v>
      </c>
      <c r="BW4" s="3">
        <v>5</v>
      </c>
      <c r="BX4" s="6">
        <v>0.2857142857142857</v>
      </c>
      <c r="BY4" s="6">
        <v>0</v>
      </c>
      <c r="BZ4" s="3">
        <f>BX4+(BY4-BX4)/10*2</f>
        <v>0.22857142857142856</v>
      </c>
      <c r="CA4" s="3">
        <v>1</v>
      </c>
      <c r="CB4" s="3">
        <f t="shared" si="8"/>
        <v>1</v>
      </c>
      <c r="CE4" s="3">
        <v>0</v>
      </c>
      <c r="CF4" s="3">
        <v>5</v>
      </c>
      <c r="CG4" s="3">
        <v>1</v>
      </c>
      <c r="CH4" s="3">
        <v>0</v>
      </c>
      <c r="CI4" s="3">
        <f>CG4+(CH4-CG4)/10*2</f>
        <v>0.8</v>
      </c>
      <c r="CJ4" s="3">
        <v>1</v>
      </c>
      <c r="CK4" s="3">
        <f t="shared" si="9"/>
        <v>0.99999999999999978</v>
      </c>
      <c r="CN4" s="3">
        <v>0</v>
      </c>
      <c r="CO4" s="3">
        <v>5</v>
      </c>
      <c r="CP4" s="3">
        <v>1</v>
      </c>
      <c r="CQ4" s="3">
        <v>0</v>
      </c>
      <c r="CR4" s="3">
        <f>CP4+(CQ4-CP4)/10*2</f>
        <v>0.8</v>
      </c>
      <c r="CS4" s="3">
        <v>1</v>
      </c>
      <c r="CT4" s="3">
        <f t="shared" si="10"/>
        <v>0.99999999999999978</v>
      </c>
    </row>
    <row r="5" spans="1:98" x14ac:dyDescent="0.25">
      <c r="B5" s="3">
        <v>0</v>
      </c>
      <c r="C5" s="3">
        <v>5</v>
      </c>
      <c r="D5" s="3">
        <v>0</v>
      </c>
      <c r="E5" s="3">
        <v>5</v>
      </c>
      <c r="F5" s="3">
        <f>D5+(E5-D5)/10*3</f>
        <v>1.5</v>
      </c>
      <c r="G5" s="3">
        <v>1.5</v>
      </c>
      <c r="H5" s="3">
        <f t="shared" si="0"/>
        <v>1.5</v>
      </c>
      <c r="K5" s="3">
        <v>0</v>
      </c>
      <c r="L5" s="3">
        <v>5</v>
      </c>
      <c r="M5" s="3">
        <v>0</v>
      </c>
      <c r="N5" s="3">
        <v>2</v>
      </c>
      <c r="O5" s="3">
        <f>M5+(N5-M5)/10*3</f>
        <v>0.60000000000000009</v>
      </c>
      <c r="P5" s="3">
        <v>1.5</v>
      </c>
      <c r="Q5" s="3">
        <f t="shared" si="1"/>
        <v>1.5000000000000002</v>
      </c>
      <c r="T5" s="3">
        <v>0</v>
      </c>
      <c r="U5" s="3">
        <v>5</v>
      </c>
      <c r="V5" s="3">
        <v>0</v>
      </c>
      <c r="W5" s="6">
        <v>3</v>
      </c>
      <c r="X5" s="3">
        <f>V5+(W5-V5)/10*3</f>
        <v>0.89999999999999991</v>
      </c>
      <c r="Y5" s="3">
        <v>1.5</v>
      </c>
      <c r="Z5" s="3">
        <f t="shared" si="2"/>
        <v>1.5</v>
      </c>
      <c r="AC5" s="3">
        <v>0</v>
      </c>
      <c r="AD5" s="3">
        <v>5</v>
      </c>
      <c r="AE5" s="3">
        <v>0</v>
      </c>
      <c r="AF5" s="6">
        <v>0.42857142857142855</v>
      </c>
      <c r="AG5" s="3">
        <f>AE5+(AF5-AE5)/10*3</f>
        <v>0.12857142857142856</v>
      </c>
      <c r="AH5" s="3">
        <v>1.5</v>
      </c>
      <c r="AI5" s="3">
        <f t="shared" si="3"/>
        <v>1.5</v>
      </c>
      <c r="AL5" s="3">
        <v>0</v>
      </c>
      <c r="AM5" s="3">
        <v>5</v>
      </c>
      <c r="AN5" s="3">
        <v>0</v>
      </c>
      <c r="AO5" s="6">
        <v>0.42857142857142855</v>
      </c>
      <c r="AP5" s="3">
        <f>AN5+(AO5-AN5)/10*3</f>
        <v>0.12857142857142856</v>
      </c>
      <c r="AQ5" s="3">
        <v>1.5</v>
      </c>
      <c r="AR5" s="3">
        <f t="shared" si="4"/>
        <v>1.5</v>
      </c>
      <c r="AU5" s="3">
        <v>0</v>
      </c>
      <c r="AV5" s="3">
        <v>5</v>
      </c>
      <c r="AW5" s="3">
        <v>0</v>
      </c>
      <c r="AX5" s="6">
        <v>0.42857142857142855</v>
      </c>
      <c r="AY5" s="3">
        <f>AW5+(AX5-AW5)/10*3</f>
        <v>0.12857142857142856</v>
      </c>
      <c r="AZ5" s="3">
        <v>1.5</v>
      </c>
      <c r="BA5" s="3">
        <f t="shared" si="5"/>
        <v>1.5</v>
      </c>
      <c r="BD5" s="3">
        <v>0</v>
      </c>
      <c r="BE5" s="3">
        <v>5</v>
      </c>
      <c r="BF5" s="3">
        <v>0</v>
      </c>
      <c r="BG5" s="3">
        <v>1</v>
      </c>
      <c r="BH5" s="3">
        <f>BF5+(BG5-BF5)/10*3</f>
        <v>0.30000000000000004</v>
      </c>
      <c r="BI5" s="3">
        <v>1.5</v>
      </c>
      <c r="BJ5" s="3">
        <f t="shared" si="6"/>
        <v>0</v>
      </c>
      <c r="BM5" s="3">
        <v>0</v>
      </c>
      <c r="BN5" s="3">
        <v>5</v>
      </c>
      <c r="BO5" s="3">
        <v>1</v>
      </c>
      <c r="BP5" s="3">
        <v>0</v>
      </c>
      <c r="BQ5" s="3">
        <f>BO5+(BP5-BO5)/10*3</f>
        <v>0.7</v>
      </c>
      <c r="BR5" s="3">
        <v>1.5</v>
      </c>
      <c r="BS5" s="3">
        <f t="shared" si="7"/>
        <v>1.5000000000000002</v>
      </c>
      <c r="BV5" s="3">
        <v>0</v>
      </c>
      <c r="BW5" s="3">
        <v>5</v>
      </c>
      <c r="BX5" s="6">
        <v>0.2857142857142857</v>
      </c>
      <c r="BY5" s="6">
        <v>0</v>
      </c>
      <c r="BZ5" s="3">
        <f>BX5+(BY5-BX5)/10*3</f>
        <v>0.19999999999999998</v>
      </c>
      <c r="CA5" s="3">
        <v>1.5</v>
      </c>
      <c r="CB5" s="3">
        <f t="shared" si="8"/>
        <v>1.5000000000000002</v>
      </c>
      <c r="CE5" s="3">
        <v>0</v>
      </c>
      <c r="CF5" s="3">
        <v>5</v>
      </c>
      <c r="CG5" s="3">
        <v>1</v>
      </c>
      <c r="CH5" s="3">
        <v>0</v>
      </c>
      <c r="CI5" s="3">
        <f>CG5+(CH5-CG5)/10*3</f>
        <v>0.7</v>
      </c>
      <c r="CJ5" s="3">
        <v>1.5</v>
      </c>
      <c r="CK5" s="3">
        <f t="shared" si="9"/>
        <v>1.5000000000000002</v>
      </c>
      <c r="CN5" s="3">
        <v>0</v>
      </c>
      <c r="CO5" s="3">
        <v>5</v>
      </c>
      <c r="CP5" s="3">
        <v>1</v>
      </c>
      <c r="CQ5" s="3">
        <v>0</v>
      </c>
      <c r="CR5" s="3">
        <f>CP5+(CQ5-CP5)/10*3</f>
        <v>0.7</v>
      </c>
      <c r="CS5" s="3">
        <v>1.5</v>
      </c>
      <c r="CT5" s="3">
        <f t="shared" si="10"/>
        <v>1.5000000000000002</v>
      </c>
    </row>
    <row r="6" spans="1:98" x14ac:dyDescent="0.25">
      <c r="B6" s="3">
        <v>0</v>
      </c>
      <c r="C6" s="3">
        <v>5</v>
      </c>
      <c r="D6" s="3">
        <v>0</v>
      </c>
      <c r="E6" s="3">
        <v>5</v>
      </c>
      <c r="F6" s="3">
        <f>D6+(E6-D6)/10*4</f>
        <v>2</v>
      </c>
      <c r="G6" s="3">
        <v>2</v>
      </c>
      <c r="H6" s="3">
        <f t="shared" si="0"/>
        <v>2</v>
      </c>
      <c r="K6" s="3">
        <v>0</v>
      </c>
      <c r="L6" s="3">
        <v>5</v>
      </c>
      <c r="M6" s="3">
        <v>0</v>
      </c>
      <c r="N6" s="3">
        <v>2</v>
      </c>
      <c r="O6" s="3">
        <f>M6+(N6-M6)/10*4</f>
        <v>0.8</v>
      </c>
      <c r="P6" s="3">
        <v>2</v>
      </c>
      <c r="Q6" s="3">
        <f t="shared" si="1"/>
        <v>2</v>
      </c>
      <c r="T6" s="3">
        <v>0</v>
      </c>
      <c r="U6" s="3">
        <v>5</v>
      </c>
      <c r="V6" s="3">
        <v>0</v>
      </c>
      <c r="W6" s="6">
        <v>3</v>
      </c>
      <c r="X6" s="3">
        <f>V6+(W6-V6)/10*4</f>
        <v>1.2</v>
      </c>
      <c r="Y6" s="3">
        <v>2</v>
      </c>
      <c r="Z6" s="3">
        <f t="shared" si="2"/>
        <v>2</v>
      </c>
      <c r="AC6" s="3">
        <v>0</v>
      </c>
      <c r="AD6" s="3">
        <v>5</v>
      </c>
      <c r="AE6" s="3">
        <v>0</v>
      </c>
      <c r="AF6" s="6">
        <v>0.42857142857142855</v>
      </c>
      <c r="AG6" s="3">
        <f>AE6+(AF6-AE6)/10*4</f>
        <v>0.17142857142857143</v>
      </c>
      <c r="AH6" s="3">
        <v>2</v>
      </c>
      <c r="AI6" s="3">
        <f t="shared" si="3"/>
        <v>2.0000000000000004</v>
      </c>
      <c r="AL6" s="3">
        <v>0</v>
      </c>
      <c r="AM6" s="3">
        <v>5</v>
      </c>
      <c r="AN6" s="3">
        <v>0</v>
      </c>
      <c r="AO6" s="6">
        <v>0.42857142857142855</v>
      </c>
      <c r="AP6" s="3">
        <f>AN6+(AO6-AN6)/10*4</f>
        <v>0.17142857142857143</v>
      </c>
      <c r="AQ6" s="3">
        <v>2</v>
      </c>
      <c r="AR6" s="3">
        <f t="shared" si="4"/>
        <v>2.0000000000000004</v>
      </c>
      <c r="AU6" s="3">
        <v>0</v>
      </c>
      <c r="AV6" s="3">
        <v>5</v>
      </c>
      <c r="AW6" s="3">
        <v>0</v>
      </c>
      <c r="AX6" s="6">
        <v>0.42857142857142855</v>
      </c>
      <c r="AY6" s="3">
        <f>AW6+(AX6-AW6)/10*4</f>
        <v>0.17142857142857143</v>
      </c>
      <c r="AZ6" s="3">
        <v>2</v>
      </c>
      <c r="BA6" s="3">
        <f t="shared" si="5"/>
        <v>2.0000000000000004</v>
      </c>
      <c r="BD6" s="3">
        <v>0</v>
      </c>
      <c r="BE6" s="3">
        <v>5</v>
      </c>
      <c r="BF6" s="3">
        <v>0</v>
      </c>
      <c r="BG6" s="3">
        <v>1</v>
      </c>
      <c r="BH6" s="3">
        <f>BF6+(BG6-BF6)/10*4</f>
        <v>0.4</v>
      </c>
      <c r="BI6" s="3">
        <v>2</v>
      </c>
      <c r="BJ6" s="3">
        <f t="shared" si="6"/>
        <v>0</v>
      </c>
      <c r="BM6" s="3">
        <v>0</v>
      </c>
      <c r="BN6" s="3">
        <v>5</v>
      </c>
      <c r="BO6" s="3">
        <v>1</v>
      </c>
      <c r="BP6" s="3">
        <v>0</v>
      </c>
      <c r="BQ6" s="3">
        <f>BO6+(BP6-BO6)/10*4</f>
        <v>0.6</v>
      </c>
      <c r="BR6" s="3">
        <v>2</v>
      </c>
      <c r="BS6" s="3">
        <f t="shared" si="7"/>
        <v>2</v>
      </c>
      <c r="BV6" s="3">
        <v>0</v>
      </c>
      <c r="BW6" s="3">
        <v>5</v>
      </c>
      <c r="BX6" s="6">
        <v>0.2857142857142857</v>
      </c>
      <c r="BY6" s="6">
        <v>0</v>
      </c>
      <c r="BZ6" s="3">
        <f>BX6+(BY6-BX6)/10*4</f>
        <v>0.17142857142857143</v>
      </c>
      <c r="CA6" s="3">
        <v>2</v>
      </c>
      <c r="CB6" s="3">
        <f t="shared" si="8"/>
        <v>2</v>
      </c>
      <c r="CE6" s="3">
        <v>0</v>
      </c>
      <c r="CF6" s="3">
        <v>5</v>
      </c>
      <c r="CG6" s="3">
        <v>1</v>
      </c>
      <c r="CH6" s="3">
        <v>0</v>
      </c>
      <c r="CI6" s="3">
        <f>CG6+(CH6-CG6)/10*4</f>
        <v>0.6</v>
      </c>
      <c r="CJ6" s="3">
        <v>2</v>
      </c>
      <c r="CK6" s="3">
        <f t="shared" si="9"/>
        <v>2</v>
      </c>
      <c r="CN6" s="3">
        <v>0</v>
      </c>
      <c r="CO6" s="3">
        <v>5</v>
      </c>
      <c r="CP6" s="3">
        <v>1</v>
      </c>
      <c r="CQ6" s="3">
        <v>0</v>
      </c>
      <c r="CR6" s="3">
        <f>CP6+(CQ6-CP6)/10*4</f>
        <v>0.6</v>
      </c>
      <c r="CS6" s="3">
        <v>2</v>
      </c>
      <c r="CT6" s="3">
        <f t="shared" si="10"/>
        <v>2</v>
      </c>
    </row>
    <row r="7" spans="1:98" x14ac:dyDescent="0.25">
      <c r="B7" s="3">
        <v>0</v>
      </c>
      <c r="C7" s="3">
        <v>5</v>
      </c>
      <c r="D7" s="3">
        <v>0</v>
      </c>
      <c r="E7" s="3">
        <v>5</v>
      </c>
      <c r="F7" s="3">
        <f>D7+(E7-D7)/10*5</f>
        <v>2.5</v>
      </c>
      <c r="G7" s="3">
        <v>2.5</v>
      </c>
      <c r="H7" s="3">
        <f t="shared" si="0"/>
        <v>2.5</v>
      </c>
      <c r="K7" s="3">
        <v>0</v>
      </c>
      <c r="L7" s="3">
        <v>5</v>
      </c>
      <c r="M7" s="3">
        <v>0</v>
      </c>
      <c r="N7" s="3">
        <v>2</v>
      </c>
      <c r="O7" s="3">
        <f>M7+(N7-M7)/10*5</f>
        <v>1</v>
      </c>
      <c r="P7" s="3">
        <v>2.5</v>
      </c>
      <c r="Q7" s="3">
        <f t="shared" si="1"/>
        <v>2.5</v>
      </c>
      <c r="T7" s="3">
        <v>0</v>
      </c>
      <c r="U7" s="3">
        <v>5</v>
      </c>
      <c r="V7" s="3">
        <v>0</v>
      </c>
      <c r="W7" s="6">
        <v>3</v>
      </c>
      <c r="X7" s="3">
        <f>V7+(W7-V7)/10*5</f>
        <v>1.5</v>
      </c>
      <c r="Y7" s="3">
        <v>2.5</v>
      </c>
      <c r="Z7" s="3">
        <f t="shared" si="2"/>
        <v>2.5</v>
      </c>
      <c r="AC7" s="3">
        <v>0</v>
      </c>
      <c r="AD7" s="3">
        <v>5</v>
      </c>
      <c r="AE7" s="3">
        <v>0</v>
      </c>
      <c r="AF7" s="6">
        <v>0.42857142857142855</v>
      </c>
      <c r="AG7" s="3">
        <f>AE7+(AF7-AE7)/10*5</f>
        <v>0.2142857142857143</v>
      </c>
      <c r="AH7" s="3">
        <v>2.5</v>
      </c>
      <c r="AI7" s="3">
        <f t="shared" si="3"/>
        <v>2.5000000000000004</v>
      </c>
      <c r="AL7" s="3">
        <v>0</v>
      </c>
      <c r="AM7" s="3">
        <v>5</v>
      </c>
      <c r="AN7" s="3">
        <v>0</v>
      </c>
      <c r="AO7" s="6">
        <v>0.42857142857142855</v>
      </c>
      <c r="AP7" s="3">
        <f>AN7+(AO7-AN7)/10*5</f>
        <v>0.2142857142857143</v>
      </c>
      <c r="AQ7" s="3">
        <v>2.5</v>
      </c>
      <c r="AR7" s="3">
        <f t="shared" si="4"/>
        <v>2.5000000000000004</v>
      </c>
      <c r="AU7" s="3">
        <v>0</v>
      </c>
      <c r="AV7" s="3">
        <v>5</v>
      </c>
      <c r="AW7" s="3">
        <v>0</v>
      </c>
      <c r="AX7" s="6">
        <v>0.42857142857142855</v>
      </c>
      <c r="AY7" s="3">
        <f>AW7+(AX7-AW7)/10*5</f>
        <v>0.2142857142857143</v>
      </c>
      <c r="AZ7" s="3">
        <v>2.5</v>
      </c>
      <c r="BA7" s="3">
        <f t="shared" si="5"/>
        <v>2.5000000000000004</v>
      </c>
      <c r="BD7" s="3">
        <v>0</v>
      </c>
      <c r="BE7" s="3">
        <v>5</v>
      </c>
      <c r="BF7" s="3">
        <v>0</v>
      </c>
      <c r="BG7" s="3">
        <v>1</v>
      </c>
      <c r="BH7" s="3">
        <f>BF7+(BG7-BF7)/10*5</f>
        <v>0.5</v>
      </c>
      <c r="BI7" s="3">
        <v>2.5</v>
      </c>
      <c r="BJ7" s="3">
        <f t="shared" si="6"/>
        <v>0</v>
      </c>
      <c r="BM7" s="3">
        <v>0</v>
      </c>
      <c r="BN7" s="3">
        <v>5</v>
      </c>
      <c r="BO7" s="3">
        <v>1</v>
      </c>
      <c r="BP7" s="3">
        <v>0</v>
      </c>
      <c r="BQ7" s="3">
        <f>BO7+(BP7-BO7)/10*5</f>
        <v>0.5</v>
      </c>
      <c r="BR7" s="3">
        <v>2.5</v>
      </c>
      <c r="BS7" s="3">
        <f t="shared" si="7"/>
        <v>2.5</v>
      </c>
      <c r="BV7" s="3">
        <v>0</v>
      </c>
      <c r="BW7" s="3">
        <v>5</v>
      </c>
      <c r="BX7" s="6">
        <v>0.2857142857142857</v>
      </c>
      <c r="BY7" s="6">
        <v>0</v>
      </c>
      <c r="BZ7" s="3">
        <f>BX7+(BY7-BX7)/10*5</f>
        <v>0.14285714285714285</v>
      </c>
      <c r="CA7" s="3">
        <v>2.5</v>
      </c>
      <c r="CB7" s="3">
        <f t="shared" si="8"/>
        <v>2.5</v>
      </c>
      <c r="CE7" s="3">
        <v>0</v>
      </c>
      <c r="CF7" s="3">
        <v>5</v>
      </c>
      <c r="CG7" s="3">
        <v>1</v>
      </c>
      <c r="CH7" s="3">
        <v>0</v>
      </c>
      <c r="CI7" s="3">
        <f>CG7+(CH7-CG7)/10*5</f>
        <v>0.5</v>
      </c>
      <c r="CJ7" s="3">
        <v>2.5</v>
      </c>
      <c r="CK7" s="3">
        <f t="shared" si="9"/>
        <v>2.5</v>
      </c>
      <c r="CN7" s="3">
        <v>0</v>
      </c>
      <c r="CO7" s="3">
        <v>5</v>
      </c>
      <c r="CP7" s="3">
        <v>1</v>
      </c>
      <c r="CQ7" s="3">
        <v>0</v>
      </c>
      <c r="CR7" s="3">
        <f>CP7+(CQ7-CP7)/10*5</f>
        <v>0.5</v>
      </c>
      <c r="CS7" s="3">
        <v>2.5</v>
      </c>
      <c r="CT7" s="3">
        <f t="shared" si="10"/>
        <v>2.5</v>
      </c>
    </row>
    <row r="8" spans="1:98" x14ac:dyDescent="0.25">
      <c r="B8" s="3">
        <v>0</v>
      </c>
      <c r="C8" s="3">
        <v>5</v>
      </c>
      <c r="D8" s="3">
        <v>0</v>
      </c>
      <c r="E8" s="3">
        <v>5</v>
      </c>
      <c r="F8" s="3">
        <f>D8+(E8-D8)/10*6</f>
        <v>3</v>
      </c>
      <c r="G8" s="3">
        <v>3</v>
      </c>
      <c r="H8" s="3">
        <f t="shared" si="0"/>
        <v>3</v>
      </c>
      <c r="K8" s="3">
        <v>0</v>
      </c>
      <c r="L8" s="3">
        <v>5</v>
      </c>
      <c r="M8" s="3">
        <v>0</v>
      </c>
      <c r="N8" s="3">
        <v>2</v>
      </c>
      <c r="O8" s="3">
        <f>M8+(N8-M8)/10*6</f>
        <v>1.2000000000000002</v>
      </c>
      <c r="P8" s="3">
        <v>3</v>
      </c>
      <c r="Q8" s="3">
        <f t="shared" si="1"/>
        <v>3.0000000000000004</v>
      </c>
      <c r="T8" s="3">
        <v>0</v>
      </c>
      <c r="U8" s="3">
        <v>5</v>
      </c>
      <c r="V8" s="3">
        <v>0</v>
      </c>
      <c r="W8" s="6">
        <v>3</v>
      </c>
      <c r="X8" s="3">
        <f>V8+(W8-V8)/10*6</f>
        <v>1.7999999999999998</v>
      </c>
      <c r="Y8" s="3">
        <v>3</v>
      </c>
      <c r="Z8" s="3">
        <f t="shared" si="2"/>
        <v>3</v>
      </c>
      <c r="AC8" s="3">
        <v>0</v>
      </c>
      <c r="AD8" s="3">
        <v>5</v>
      </c>
      <c r="AE8" s="3">
        <v>0</v>
      </c>
      <c r="AF8" s="6">
        <v>0.42857142857142855</v>
      </c>
      <c r="AG8" s="3">
        <f>AE8+(AF8-AE8)/10*6</f>
        <v>0.25714285714285712</v>
      </c>
      <c r="AH8" s="3">
        <v>3</v>
      </c>
      <c r="AI8" s="3">
        <f t="shared" si="3"/>
        <v>3</v>
      </c>
      <c r="AL8" s="3">
        <v>0</v>
      </c>
      <c r="AM8" s="3">
        <v>5</v>
      </c>
      <c r="AN8" s="3">
        <v>0</v>
      </c>
      <c r="AO8" s="6">
        <v>0.42857142857142855</v>
      </c>
      <c r="AP8" s="3">
        <f>AN8+(AO8-AN8)/10*6</f>
        <v>0.25714285714285712</v>
      </c>
      <c r="AQ8" s="3">
        <v>3</v>
      </c>
      <c r="AR8" s="3">
        <f t="shared" si="4"/>
        <v>3</v>
      </c>
      <c r="AU8" s="3">
        <v>0</v>
      </c>
      <c r="AV8" s="3">
        <v>5</v>
      </c>
      <c r="AW8" s="3">
        <v>0</v>
      </c>
      <c r="AX8" s="6">
        <v>0.42857142857142855</v>
      </c>
      <c r="AY8" s="3">
        <f>AW8+(AX8-AW8)/10*6</f>
        <v>0.25714285714285712</v>
      </c>
      <c r="AZ8" s="3">
        <v>3</v>
      </c>
      <c r="BA8" s="3">
        <f t="shared" si="5"/>
        <v>3</v>
      </c>
      <c r="BD8" s="3">
        <v>0</v>
      </c>
      <c r="BE8" s="3">
        <v>5</v>
      </c>
      <c r="BF8" s="3">
        <v>0</v>
      </c>
      <c r="BG8" s="3">
        <v>1</v>
      </c>
      <c r="BH8" s="3">
        <f>BF8+(BG8-BF8)/10*6</f>
        <v>0.60000000000000009</v>
      </c>
      <c r="BI8" s="3">
        <v>3</v>
      </c>
      <c r="BJ8" s="3">
        <f t="shared" si="6"/>
        <v>0</v>
      </c>
      <c r="BM8" s="3">
        <v>0</v>
      </c>
      <c r="BN8" s="3">
        <v>5</v>
      </c>
      <c r="BO8" s="3">
        <v>1</v>
      </c>
      <c r="BP8" s="3">
        <v>0</v>
      </c>
      <c r="BQ8" s="3">
        <f>BO8+(BP8-BO8)/10*6</f>
        <v>0.39999999999999991</v>
      </c>
      <c r="BR8" s="3">
        <v>3</v>
      </c>
      <c r="BS8" s="3">
        <f t="shared" si="7"/>
        <v>3.0000000000000004</v>
      </c>
      <c r="BV8" s="3">
        <v>0</v>
      </c>
      <c r="BW8" s="3">
        <v>5</v>
      </c>
      <c r="BX8" s="6">
        <v>0.2857142857142857</v>
      </c>
      <c r="BY8" s="6">
        <v>0</v>
      </c>
      <c r="BZ8" s="3">
        <f>BX8+(BY8-BX8)/10*6</f>
        <v>0.11428571428571427</v>
      </c>
      <c r="CA8" s="3">
        <v>3</v>
      </c>
      <c r="CB8" s="3">
        <f t="shared" si="8"/>
        <v>3.0000000000000004</v>
      </c>
      <c r="CE8" s="3">
        <v>0</v>
      </c>
      <c r="CF8" s="3">
        <v>5</v>
      </c>
      <c r="CG8" s="3">
        <v>1</v>
      </c>
      <c r="CH8" s="3">
        <v>0</v>
      </c>
      <c r="CI8" s="3">
        <f>CG8+(CH8-CG8)/10*6</f>
        <v>0.39999999999999991</v>
      </c>
      <c r="CJ8" s="3">
        <v>3</v>
      </c>
      <c r="CK8" s="3">
        <f t="shared" si="9"/>
        <v>3.0000000000000004</v>
      </c>
      <c r="CN8" s="3">
        <v>0</v>
      </c>
      <c r="CO8" s="3">
        <v>5</v>
      </c>
      <c r="CP8" s="3">
        <v>1</v>
      </c>
      <c r="CQ8" s="3">
        <v>0</v>
      </c>
      <c r="CR8" s="3">
        <f>CP8+(CQ8-CP8)/10*6</f>
        <v>0.39999999999999991</v>
      </c>
      <c r="CS8" s="3">
        <v>3</v>
      </c>
      <c r="CT8" s="3">
        <f t="shared" si="10"/>
        <v>3.0000000000000004</v>
      </c>
    </row>
    <row r="9" spans="1:98" x14ac:dyDescent="0.25">
      <c r="B9" s="3">
        <v>0</v>
      </c>
      <c r="C9" s="3">
        <v>5</v>
      </c>
      <c r="D9" s="3">
        <v>0</v>
      </c>
      <c r="E9" s="3">
        <v>5</v>
      </c>
      <c r="F9" s="3">
        <f>D9+(E9-D9)/10*7</f>
        <v>3.5</v>
      </c>
      <c r="G9" s="3">
        <v>3.5</v>
      </c>
      <c r="H9" s="3">
        <f t="shared" si="0"/>
        <v>3.5</v>
      </c>
      <c r="K9" s="3">
        <v>0</v>
      </c>
      <c r="L9" s="3">
        <v>5</v>
      </c>
      <c r="M9" s="3">
        <v>0</v>
      </c>
      <c r="N9" s="3">
        <v>2</v>
      </c>
      <c r="O9" s="3">
        <f>M9+(N9-M9)/10*7</f>
        <v>1.4000000000000001</v>
      </c>
      <c r="P9" s="3">
        <v>3.5</v>
      </c>
      <c r="Q9" s="3">
        <f t="shared" si="1"/>
        <v>3.5000000000000004</v>
      </c>
      <c r="T9" s="3">
        <v>0</v>
      </c>
      <c r="U9" s="3">
        <v>5</v>
      </c>
      <c r="V9" s="3">
        <v>0</v>
      </c>
      <c r="W9" s="6">
        <v>3</v>
      </c>
      <c r="X9" s="3">
        <f>V9+(W9-V9)/10*7</f>
        <v>2.1</v>
      </c>
      <c r="Y9" s="3">
        <v>3.5</v>
      </c>
      <c r="Z9" s="3">
        <f t="shared" si="2"/>
        <v>3.5</v>
      </c>
      <c r="AC9" s="3">
        <v>0</v>
      </c>
      <c r="AD9" s="3">
        <v>5</v>
      </c>
      <c r="AE9" s="3">
        <v>0</v>
      </c>
      <c r="AF9" s="6">
        <v>0.42857142857142855</v>
      </c>
      <c r="AG9" s="3">
        <f>AE9+(AF9-AE9)/10*7</f>
        <v>0.3</v>
      </c>
      <c r="AH9" s="3">
        <v>3.5</v>
      </c>
      <c r="AI9" s="3">
        <f t="shared" si="3"/>
        <v>3.5</v>
      </c>
      <c r="AL9" s="3">
        <v>0</v>
      </c>
      <c r="AM9" s="3">
        <v>5</v>
      </c>
      <c r="AN9" s="3">
        <v>0</v>
      </c>
      <c r="AO9" s="6">
        <v>0.42857142857142855</v>
      </c>
      <c r="AP9" s="3">
        <f>AN9+(AO9-AN9)/10*7</f>
        <v>0.3</v>
      </c>
      <c r="AQ9" s="3">
        <v>3.5</v>
      </c>
      <c r="AR9" s="3">
        <f t="shared" si="4"/>
        <v>3.5</v>
      </c>
      <c r="AU9" s="3">
        <v>0</v>
      </c>
      <c r="AV9" s="3">
        <v>5</v>
      </c>
      <c r="AW9" s="3">
        <v>0</v>
      </c>
      <c r="AX9" s="6">
        <v>0.42857142857142855</v>
      </c>
      <c r="AY9" s="3">
        <f>AW9+(AX9-AW9)/10*7</f>
        <v>0.3</v>
      </c>
      <c r="AZ9" s="3">
        <v>3.5</v>
      </c>
      <c r="BA9" s="3">
        <f t="shared" si="5"/>
        <v>3.5</v>
      </c>
      <c r="BD9" s="3">
        <v>0</v>
      </c>
      <c r="BE9" s="3">
        <v>5</v>
      </c>
      <c r="BF9" s="3">
        <v>0</v>
      </c>
      <c r="BG9" s="3">
        <v>1</v>
      </c>
      <c r="BH9" s="3">
        <f>BF9+(BG9-BF9)/10*7</f>
        <v>0.70000000000000007</v>
      </c>
      <c r="BI9" s="3">
        <v>3.5</v>
      </c>
      <c r="BJ9" s="3">
        <f t="shared" si="6"/>
        <v>0</v>
      </c>
      <c r="BM9" s="3">
        <v>0</v>
      </c>
      <c r="BN9" s="3">
        <v>5</v>
      </c>
      <c r="BO9" s="3">
        <v>1</v>
      </c>
      <c r="BP9" s="3">
        <v>0</v>
      </c>
      <c r="BQ9" s="3">
        <f>BO9+(BP9-BO9)/10*7</f>
        <v>0.29999999999999993</v>
      </c>
      <c r="BR9" s="3">
        <v>3.5</v>
      </c>
      <c r="BS9" s="3">
        <f t="shared" si="7"/>
        <v>3.5000000000000004</v>
      </c>
      <c r="BV9" s="3">
        <v>0</v>
      </c>
      <c r="BW9" s="3">
        <v>5</v>
      </c>
      <c r="BX9" s="6">
        <v>0.2857142857142857</v>
      </c>
      <c r="BY9" s="6">
        <v>0</v>
      </c>
      <c r="BZ9" s="3">
        <f>BX9+(BY9-BX9)/10*7</f>
        <v>8.5714285714285715E-2</v>
      </c>
      <c r="CA9" s="3">
        <v>3.5</v>
      </c>
      <c r="CB9" s="3">
        <f t="shared" si="8"/>
        <v>3.5</v>
      </c>
      <c r="CE9" s="3">
        <v>0</v>
      </c>
      <c r="CF9" s="3">
        <v>5</v>
      </c>
      <c r="CG9" s="3">
        <v>1</v>
      </c>
      <c r="CH9" s="3">
        <v>0</v>
      </c>
      <c r="CI9" s="3">
        <f>CG9+(CH9-CG9)/10*7</f>
        <v>0.29999999999999993</v>
      </c>
      <c r="CJ9" s="3">
        <v>3.5</v>
      </c>
      <c r="CK9" s="3">
        <f t="shared" si="9"/>
        <v>3.5000000000000004</v>
      </c>
      <c r="CN9" s="3">
        <v>0</v>
      </c>
      <c r="CO9" s="3">
        <v>5</v>
      </c>
      <c r="CP9" s="3">
        <v>1</v>
      </c>
      <c r="CQ9" s="3">
        <v>0</v>
      </c>
      <c r="CR9" s="3">
        <f>CP9+(CQ9-CP9)/10*7</f>
        <v>0.29999999999999993</v>
      </c>
      <c r="CS9" s="3">
        <v>3.5</v>
      </c>
      <c r="CT9" s="3">
        <f t="shared" si="10"/>
        <v>3.5000000000000004</v>
      </c>
    </row>
    <row r="10" spans="1:98" x14ac:dyDescent="0.25">
      <c r="B10" s="3">
        <v>0</v>
      </c>
      <c r="C10" s="3">
        <v>5</v>
      </c>
      <c r="D10" s="3">
        <v>0</v>
      </c>
      <c r="E10" s="3">
        <v>5</v>
      </c>
      <c r="F10" s="3">
        <f>D10+(E10-D10)/10*8</f>
        <v>4</v>
      </c>
      <c r="G10" s="3">
        <v>4</v>
      </c>
      <c r="H10" s="3">
        <f t="shared" si="0"/>
        <v>4</v>
      </c>
      <c r="K10" s="3">
        <v>0</v>
      </c>
      <c r="L10" s="3">
        <v>5</v>
      </c>
      <c r="M10" s="3">
        <v>0</v>
      </c>
      <c r="N10" s="3">
        <v>2</v>
      </c>
      <c r="O10" s="3">
        <f>M10+(N10-M10)/10*8</f>
        <v>1.6</v>
      </c>
      <c r="P10" s="3">
        <v>4</v>
      </c>
      <c r="Q10" s="3">
        <f t="shared" si="1"/>
        <v>4</v>
      </c>
      <c r="T10" s="3">
        <v>0</v>
      </c>
      <c r="U10" s="3">
        <v>5</v>
      </c>
      <c r="V10" s="3">
        <v>0</v>
      </c>
      <c r="W10" s="6">
        <v>3</v>
      </c>
      <c r="X10" s="3">
        <f>V10+(W10-V10)/10*8</f>
        <v>2.4</v>
      </c>
      <c r="Y10" s="3">
        <v>4</v>
      </c>
      <c r="Z10" s="3">
        <f t="shared" si="2"/>
        <v>4</v>
      </c>
      <c r="AC10" s="3">
        <v>0</v>
      </c>
      <c r="AD10" s="3">
        <v>5</v>
      </c>
      <c r="AE10" s="3">
        <v>0</v>
      </c>
      <c r="AF10" s="6">
        <v>0.42857142857142855</v>
      </c>
      <c r="AG10" s="3">
        <f>AE10+(AF10-AE10)/10*8</f>
        <v>0.34285714285714286</v>
      </c>
      <c r="AH10" s="3">
        <v>4</v>
      </c>
      <c r="AI10" s="3">
        <f t="shared" si="3"/>
        <v>4.0000000000000009</v>
      </c>
      <c r="AL10" s="3">
        <v>0</v>
      </c>
      <c r="AM10" s="3">
        <v>5</v>
      </c>
      <c r="AN10" s="3">
        <v>0</v>
      </c>
      <c r="AO10" s="6">
        <v>0.42857142857142855</v>
      </c>
      <c r="AP10" s="3">
        <f>AN10+(AO10-AN10)/10*8</f>
        <v>0.34285714285714286</v>
      </c>
      <c r="AQ10" s="3">
        <v>4</v>
      </c>
      <c r="AR10" s="3">
        <f t="shared" si="4"/>
        <v>4.0000000000000009</v>
      </c>
      <c r="AU10" s="3">
        <v>0</v>
      </c>
      <c r="AV10" s="3">
        <v>5</v>
      </c>
      <c r="AW10" s="3">
        <v>0</v>
      </c>
      <c r="AX10" s="6">
        <v>0.42857142857142855</v>
      </c>
      <c r="AY10" s="3">
        <f>AW10+(AX10-AW10)/10*8</f>
        <v>0.34285714285714286</v>
      </c>
      <c r="AZ10" s="3">
        <v>4</v>
      </c>
      <c r="BA10" s="3">
        <f t="shared" si="5"/>
        <v>4.0000000000000009</v>
      </c>
      <c r="BD10" s="3">
        <v>0</v>
      </c>
      <c r="BE10" s="3">
        <v>5</v>
      </c>
      <c r="BF10" s="3">
        <v>0</v>
      </c>
      <c r="BG10" s="3">
        <v>1</v>
      </c>
      <c r="BH10" s="3">
        <f>BF10+(BG10-BF10)/10*8</f>
        <v>0.8</v>
      </c>
      <c r="BI10" s="3">
        <v>4</v>
      </c>
      <c r="BJ10" s="3">
        <f t="shared" si="6"/>
        <v>0</v>
      </c>
      <c r="BM10" s="3">
        <v>0</v>
      </c>
      <c r="BN10" s="3">
        <v>5</v>
      </c>
      <c r="BO10" s="3">
        <v>1</v>
      </c>
      <c r="BP10" s="3">
        <v>0</v>
      </c>
      <c r="BQ10" s="3">
        <f>BO10+(BP10-BO10)/10*8</f>
        <v>0.19999999999999996</v>
      </c>
      <c r="BR10" s="3">
        <v>4</v>
      </c>
      <c r="BS10" s="3">
        <f t="shared" si="7"/>
        <v>4</v>
      </c>
      <c r="BV10" s="3">
        <v>0</v>
      </c>
      <c r="BW10" s="3">
        <v>5</v>
      </c>
      <c r="BX10" s="6">
        <v>0.2857142857142857</v>
      </c>
      <c r="BY10" s="6">
        <v>0</v>
      </c>
      <c r="BZ10" s="3">
        <f>BX10+(BY10-BX10)/10*8</f>
        <v>5.7142857142857134E-2</v>
      </c>
      <c r="CA10" s="3">
        <v>4</v>
      </c>
      <c r="CB10" s="3">
        <f t="shared" si="8"/>
        <v>4</v>
      </c>
      <c r="CE10" s="3">
        <v>0</v>
      </c>
      <c r="CF10" s="3">
        <v>5</v>
      </c>
      <c r="CG10" s="3">
        <v>1</v>
      </c>
      <c r="CH10" s="3">
        <v>0</v>
      </c>
      <c r="CI10" s="3">
        <f>CG10+(CH10-CG10)/10*8</f>
        <v>0.19999999999999996</v>
      </c>
      <c r="CJ10" s="3">
        <v>4</v>
      </c>
      <c r="CK10" s="3">
        <f t="shared" si="9"/>
        <v>4</v>
      </c>
      <c r="CN10" s="3">
        <v>0</v>
      </c>
      <c r="CO10" s="3">
        <v>5</v>
      </c>
      <c r="CP10" s="3">
        <v>1</v>
      </c>
      <c r="CQ10" s="3">
        <v>0</v>
      </c>
      <c r="CR10" s="3">
        <f>CP10+(CQ10-CP10)/10*8</f>
        <v>0.19999999999999996</v>
      </c>
      <c r="CS10" s="3">
        <v>4</v>
      </c>
      <c r="CT10" s="3">
        <f t="shared" si="10"/>
        <v>4</v>
      </c>
    </row>
    <row r="11" spans="1:98" x14ac:dyDescent="0.25">
      <c r="B11" s="3">
        <v>0</v>
      </c>
      <c r="C11" s="3">
        <v>5</v>
      </c>
      <c r="D11" s="3">
        <v>0</v>
      </c>
      <c r="E11" s="3">
        <v>5</v>
      </c>
      <c r="F11" s="3">
        <f>D11+(E11-D11)/10*9</f>
        <v>4.5</v>
      </c>
      <c r="G11" s="3">
        <v>4.5</v>
      </c>
      <c r="H11" s="3">
        <f t="shared" si="0"/>
        <v>4.5</v>
      </c>
      <c r="K11" s="3">
        <v>0</v>
      </c>
      <c r="L11" s="3">
        <v>5</v>
      </c>
      <c r="M11" s="3">
        <v>0</v>
      </c>
      <c r="N11" s="3">
        <v>2</v>
      </c>
      <c r="O11" s="3">
        <f>M11+(N11-M11)/10*9</f>
        <v>1.8</v>
      </c>
      <c r="P11" s="3">
        <v>4.5</v>
      </c>
      <c r="Q11" s="3">
        <f t="shared" si="1"/>
        <v>4.5</v>
      </c>
      <c r="T11" s="3">
        <v>0</v>
      </c>
      <c r="U11" s="3">
        <v>5</v>
      </c>
      <c r="V11" s="3">
        <v>0</v>
      </c>
      <c r="W11" s="6">
        <v>3</v>
      </c>
      <c r="X11" s="3">
        <f>V11+(W11-V11)/10*9</f>
        <v>2.6999999999999997</v>
      </c>
      <c r="Y11" s="3">
        <v>4.5</v>
      </c>
      <c r="Z11" s="3">
        <f t="shared" si="2"/>
        <v>4.4999999999999991</v>
      </c>
      <c r="AC11" s="3">
        <v>0</v>
      </c>
      <c r="AD11" s="3">
        <v>5</v>
      </c>
      <c r="AE11" s="3">
        <v>0</v>
      </c>
      <c r="AF11" s="6">
        <v>0.42857142857142855</v>
      </c>
      <c r="AG11" s="3">
        <f>AE11+(AF11-AE11)/10*9</f>
        <v>0.38571428571428573</v>
      </c>
      <c r="AH11" s="3">
        <v>4.5</v>
      </c>
      <c r="AI11" s="3">
        <f t="shared" si="3"/>
        <v>4.5</v>
      </c>
      <c r="AL11" s="3">
        <v>0</v>
      </c>
      <c r="AM11" s="3">
        <v>5</v>
      </c>
      <c r="AN11" s="3">
        <v>0</v>
      </c>
      <c r="AO11" s="6">
        <v>0.42857142857142855</v>
      </c>
      <c r="AP11" s="3">
        <f>AN11+(AO11-AN11)/10*9</f>
        <v>0.38571428571428573</v>
      </c>
      <c r="AQ11" s="3">
        <v>4.5</v>
      </c>
      <c r="AR11" s="3">
        <f t="shared" si="4"/>
        <v>4.5</v>
      </c>
      <c r="AU11" s="3">
        <v>0</v>
      </c>
      <c r="AV11" s="3">
        <v>5</v>
      </c>
      <c r="AW11" s="3">
        <v>0</v>
      </c>
      <c r="AX11" s="6">
        <v>0.42857142857142855</v>
      </c>
      <c r="AY11" s="3">
        <f>AW11+(AX11-AW11)/10*9</f>
        <v>0.38571428571428573</v>
      </c>
      <c r="AZ11" s="3">
        <v>4.5</v>
      </c>
      <c r="BA11" s="3">
        <f t="shared" si="5"/>
        <v>4.5</v>
      </c>
      <c r="BD11" s="3">
        <v>0</v>
      </c>
      <c r="BE11" s="3">
        <v>5</v>
      </c>
      <c r="BF11" s="3">
        <v>0</v>
      </c>
      <c r="BG11" s="3">
        <v>1</v>
      </c>
      <c r="BH11" s="3">
        <f>BF11+(BG11-BF11)/10*9</f>
        <v>0.9</v>
      </c>
      <c r="BI11" s="3">
        <v>4.5</v>
      </c>
      <c r="BJ11" s="3">
        <f t="shared" si="6"/>
        <v>0</v>
      </c>
      <c r="BM11" s="3">
        <v>0</v>
      </c>
      <c r="BN11" s="3">
        <v>5</v>
      </c>
      <c r="BO11" s="3">
        <v>1</v>
      </c>
      <c r="BP11" s="3">
        <v>0</v>
      </c>
      <c r="BQ11" s="3">
        <f>BO11+(BP11-BO11)/10*9</f>
        <v>9.9999999999999978E-2</v>
      </c>
      <c r="BR11" s="3">
        <v>4.5</v>
      </c>
      <c r="BS11" s="3">
        <f t="shared" si="7"/>
        <v>4.5</v>
      </c>
      <c r="BV11" s="3">
        <v>0</v>
      </c>
      <c r="BW11" s="3">
        <v>5</v>
      </c>
      <c r="BX11" s="6">
        <v>0.2857142857142857</v>
      </c>
      <c r="BY11" s="6">
        <v>0</v>
      </c>
      <c r="BZ11" s="3">
        <f>BX11+(BY11-BX11)/10*9</f>
        <v>2.8571428571428581E-2</v>
      </c>
      <c r="CA11" s="3">
        <v>4.5</v>
      </c>
      <c r="CB11" s="3">
        <f t="shared" si="8"/>
        <v>4.5</v>
      </c>
      <c r="CE11" s="3">
        <v>0</v>
      </c>
      <c r="CF11" s="3">
        <v>5</v>
      </c>
      <c r="CG11" s="3">
        <v>1</v>
      </c>
      <c r="CH11" s="3">
        <v>0</v>
      </c>
      <c r="CI11" s="3">
        <f>CG11+(CH11-CG11)/10*9</f>
        <v>9.9999999999999978E-2</v>
      </c>
      <c r="CJ11" s="3">
        <v>4.5</v>
      </c>
      <c r="CK11" s="3">
        <f t="shared" si="9"/>
        <v>4.5</v>
      </c>
      <c r="CN11" s="3">
        <v>0</v>
      </c>
      <c r="CO11" s="3">
        <v>5</v>
      </c>
      <c r="CP11" s="3">
        <v>1</v>
      </c>
      <c r="CQ11" s="3">
        <v>0</v>
      </c>
      <c r="CR11" s="3">
        <f>CP11+(CQ11-CP11)/10*9</f>
        <v>9.9999999999999978E-2</v>
      </c>
      <c r="CS11" s="3">
        <v>4.5</v>
      </c>
      <c r="CT11" s="3">
        <f t="shared" si="10"/>
        <v>4.5</v>
      </c>
    </row>
    <row r="12" spans="1:98" x14ac:dyDescent="0.25">
      <c r="B12" s="3">
        <v>0</v>
      </c>
      <c r="C12" s="3">
        <v>5</v>
      </c>
      <c r="D12" s="3">
        <v>0</v>
      </c>
      <c r="E12" s="3">
        <v>5</v>
      </c>
      <c r="F12" s="3">
        <f>D12+(E12-D12)/10*10</f>
        <v>5</v>
      </c>
      <c r="G12" s="3">
        <v>5</v>
      </c>
      <c r="H12" s="3">
        <f t="shared" si="0"/>
        <v>5</v>
      </c>
      <c r="K12" s="3">
        <v>0</v>
      </c>
      <c r="L12" s="3">
        <v>5</v>
      </c>
      <c r="M12" s="3">
        <v>0</v>
      </c>
      <c r="N12" s="3">
        <v>2</v>
      </c>
      <c r="O12" s="3">
        <f>M12+(N12-M12)/10*10</f>
        <v>2</v>
      </c>
      <c r="P12" s="3">
        <v>5</v>
      </c>
      <c r="Q12" s="3">
        <f t="shared" si="1"/>
        <v>5</v>
      </c>
      <c r="T12" s="3">
        <v>0</v>
      </c>
      <c r="U12" s="3">
        <v>5</v>
      </c>
      <c r="V12" s="3">
        <v>0</v>
      </c>
      <c r="W12" s="6">
        <v>3</v>
      </c>
      <c r="X12" s="3">
        <f>V12+(W12-V12)/10*10</f>
        <v>3</v>
      </c>
      <c r="Y12" s="3">
        <v>5</v>
      </c>
      <c r="Z12" s="3">
        <f t="shared" si="2"/>
        <v>5</v>
      </c>
      <c r="AC12" s="3">
        <v>0</v>
      </c>
      <c r="AD12" s="3">
        <v>5</v>
      </c>
      <c r="AE12" s="3">
        <v>0</v>
      </c>
      <c r="AF12" s="6">
        <v>0.42857142857142855</v>
      </c>
      <c r="AG12" s="3">
        <f>AE12+(AF12-AE12)/10*10</f>
        <v>0.4285714285714286</v>
      </c>
      <c r="AH12" s="3">
        <v>5</v>
      </c>
      <c r="AI12" s="3">
        <f t="shared" si="3"/>
        <v>5.0000000000000009</v>
      </c>
      <c r="AL12" s="3">
        <v>0</v>
      </c>
      <c r="AM12" s="3">
        <v>5</v>
      </c>
      <c r="AN12" s="3">
        <v>0</v>
      </c>
      <c r="AO12" s="6">
        <v>0.42857142857142855</v>
      </c>
      <c r="AP12" s="3">
        <f>AN12+(AO12-AN12)/10*10</f>
        <v>0.4285714285714286</v>
      </c>
      <c r="AQ12" s="3">
        <v>5</v>
      </c>
      <c r="AR12" s="3">
        <f t="shared" si="4"/>
        <v>5.0000000000000009</v>
      </c>
      <c r="AU12" s="3">
        <v>0</v>
      </c>
      <c r="AV12" s="3">
        <v>5</v>
      </c>
      <c r="AW12" s="3">
        <v>0</v>
      </c>
      <c r="AX12" s="6">
        <v>0.42857142857142855</v>
      </c>
      <c r="AY12" s="3">
        <f>AW12+(AX12-AW12)/10*10</f>
        <v>0.4285714285714286</v>
      </c>
      <c r="AZ12" s="3">
        <v>5</v>
      </c>
      <c r="BA12" s="3">
        <f t="shared" si="5"/>
        <v>5.0000000000000009</v>
      </c>
      <c r="BD12" s="3">
        <v>0</v>
      </c>
      <c r="BE12" s="3">
        <v>5</v>
      </c>
      <c r="BF12" s="3">
        <v>0</v>
      </c>
      <c r="BG12" s="3">
        <v>1</v>
      </c>
      <c r="BH12" s="3">
        <f>BF12+(BG12-BF12)/10*10</f>
        <v>1</v>
      </c>
      <c r="BI12" s="3">
        <v>5</v>
      </c>
      <c r="BJ12" s="3">
        <f t="shared" si="6"/>
        <v>0</v>
      </c>
      <c r="BM12" s="3">
        <v>0</v>
      </c>
      <c r="BN12" s="3">
        <v>5</v>
      </c>
      <c r="BO12" s="3">
        <v>1</v>
      </c>
      <c r="BP12" s="3">
        <v>0</v>
      </c>
      <c r="BQ12" s="3">
        <f>BO12+(BP12-BO12)/10*10</f>
        <v>0</v>
      </c>
      <c r="BR12" s="3">
        <v>5</v>
      </c>
      <c r="BS12" s="3">
        <f t="shared" si="7"/>
        <v>5</v>
      </c>
      <c r="BV12" s="3">
        <v>0</v>
      </c>
      <c r="BW12" s="3">
        <v>5</v>
      </c>
      <c r="BX12" s="6">
        <v>0.2857142857142857</v>
      </c>
      <c r="BY12" s="6">
        <v>0</v>
      </c>
      <c r="BZ12" s="3">
        <f>BX12+(BY12-BX12)/10*10</f>
        <v>0</v>
      </c>
      <c r="CA12" s="3">
        <v>5</v>
      </c>
      <c r="CB12" s="3">
        <f t="shared" si="8"/>
        <v>5</v>
      </c>
      <c r="CE12" s="3">
        <v>0</v>
      </c>
      <c r="CF12" s="3">
        <v>5</v>
      </c>
      <c r="CG12" s="3">
        <v>1</v>
      </c>
      <c r="CH12" s="3">
        <v>0</v>
      </c>
      <c r="CI12" s="3">
        <f>CG12+(CH12-CG12)/10*10</f>
        <v>0</v>
      </c>
      <c r="CJ12" s="3">
        <v>5</v>
      </c>
      <c r="CK12" s="3">
        <f t="shared" si="9"/>
        <v>5</v>
      </c>
      <c r="CN12" s="3">
        <v>0</v>
      </c>
      <c r="CO12" s="3">
        <v>5</v>
      </c>
      <c r="CP12" s="3">
        <v>1</v>
      </c>
      <c r="CQ12" s="3">
        <v>0</v>
      </c>
      <c r="CR12" s="3">
        <f>CP12+(CQ12-CP12)/10*10</f>
        <v>0</v>
      </c>
      <c r="CS12" s="3">
        <v>5</v>
      </c>
      <c r="CT12" s="3">
        <f t="shared" si="1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AHEI</vt:lpstr>
      <vt:lpstr>HEI2020</vt:lpstr>
      <vt:lpstr>HEI2015</vt:lpstr>
      <vt:lpstr>AHEIP</vt:lpstr>
      <vt:lpstr>DASH</vt:lpstr>
      <vt:lpstr>DASHI</vt:lpstr>
      <vt:lpstr>MED</vt:lpstr>
      <vt:lpstr>MEDI</vt:lpstr>
      <vt:lpstr>MEDI_V2</vt:lpstr>
      <vt:lpstr>DII</vt:lpstr>
      <vt:lpstr>ACS2020_V1</vt:lpstr>
      <vt:lpstr>ACS2020_V2</vt:lpstr>
      <vt:lpstr>PHDI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Zhan</cp:lastModifiedBy>
  <dcterms:created xsi:type="dcterms:W3CDTF">2022-05-20T21:31:07Z</dcterms:created>
  <dcterms:modified xsi:type="dcterms:W3CDTF">2023-06-11T04:41:27Z</dcterms:modified>
</cp:coreProperties>
</file>