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 Gerber\Desktop\LBL Sync Windows\Python\runs\MOB_SF\"/>
    </mc:Choice>
  </mc:AlternateContent>
  <xr:revisionPtr revIDLastSave="0" documentId="13_ncr:1_{B13C9F35-A432-4890-A9A8-2630BC2050E2}" xr6:coauthVersionLast="36" xr6:coauthVersionMax="36" xr10:uidLastSave="{00000000-0000-0000-0000-000000000000}"/>
  <bookViews>
    <workbookView xWindow="5055" yWindow="495" windowWidth="16665" windowHeight="15975" tabRatio="879" xr2:uid="{00000000-000D-0000-FFFF-FFFF00000000}"/>
  </bookViews>
  <sheets>
    <sheet name="Solar" sheetId="7" r:id="rId1"/>
    <sheet name="Converter" sheetId="5" r:id="rId2"/>
    <sheet name="Battery" sheetId="4" r:id="rId3"/>
    <sheet name="SolarBattery" sheetId="10" r:id="rId4"/>
    <sheet name="SolarBatteryFuture" sheetId="11" r:id="rId5"/>
    <sheet name="BaseCase" sheetId="6" r:id="rId6"/>
    <sheet name="SteveMELs" sheetId="12" r:id="rId7"/>
    <sheet name="Test" sheetId="14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7" l="1"/>
  <c r="E8" i="5"/>
  <c r="E8" i="4"/>
  <c r="E8" i="10"/>
  <c r="E8" i="11"/>
  <c r="E8" i="14"/>
  <c r="E8" i="6"/>
  <c r="E8" i="12"/>
  <c r="G8" i="7"/>
  <c r="G8" i="5"/>
  <c r="G8" i="4"/>
  <c r="G8" i="10"/>
  <c r="G8" i="11"/>
  <c r="G8" i="6"/>
  <c r="G8" i="14"/>
  <c r="G8" i="12"/>
  <c r="E15" i="11"/>
  <c r="G15" i="11"/>
  <c r="D15" i="11"/>
  <c r="E14" i="11"/>
  <c r="G14" i="11"/>
  <c r="D14" i="11"/>
  <c r="G13" i="11"/>
  <c r="D13" i="11"/>
  <c r="E12" i="11"/>
  <c r="G12" i="11"/>
  <c r="D12" i="11"/>
  <c r="E11" i="11"/>
  <c r="G11" i="11"/>
  <c r="D11" i="11"/>
  <c r="G10" i="11"/>
  <c r="D10" i="11"/>
  <c r="E11" i="6"/>
  <c r="G11" i="6"/>
  <c r="F11" i="6"/>
  <c r="D11" i="6"/>
  <c r="E15" i="10"/>
  <c r="G15" i="10"/>
  <c r="E14" i="10"/>
  <c r="G14" i="10"/>
  <c r="G13" i="10"/>
  <c r="D15" i="10"/>
  <c r="D14" i="10"/>
  <c r="D13" i="10"/>
  <c r="E12" i="10"/>
  <c r="D12" i="10"/>
  <c r="E11" i="10"/>
  <c r="D11" i="10"/>
  <c r="D10" i="10"/>
  <c r="E13" i="7"/>
  <c r="G13" i="7"/>
  <c r="D13" i="7"/>
  <c r="E12" i="7"/>
  <c r="D12" i="7"/>
  <c r="E11" i="7"/>
  <c r="D11" i="7"/>
  <c r="G12" i="10"/>
  <c r="G11" i="10"/>
  <c r="G10" i="10"/>
  <c r="E11" i="4"/>
  <c r="E14" i="4"/>
  <c r="E13" i="4"/>
  <c r="E12" i="4"/>
  <c r="G10" i="4"/>
  <c r="G14" i="4"/>
  <c r="G13" i="4"/>
  <c r="G12" i="4"/>
  <c r="G11" i="4"/>
  <c r="G12" i="7"/>
  <c r="G11" i="7"/>
  <c r="G10" i="7"/>
</calcChain>
</file>

<file path=xl/sharedStrings.xml><?xml version="1.0" encoding="utf-8"?>
<sst xmlns="http://schemas.openxmlformats.org/spreadsheetml/2006/main" count="280" uniqueCount="40">
  <si>
    <t>Run Name</t>
  </si>
  <si>
    <t>Converter Oversize Ratio</t>
  </si>
  <si>
    <t>Battery Charging Rate (kW)</t>
  </si>
  <si>
    <t>Python Multiplier</t>
  </si>
  <si>
    <t>batteryChargingPower</t>
  </si>
  <si>
    <t>batteryCapacity</t>
  </si>
  <si>
    <t>converterOversizeRatio</t>
  </si>
  <si>
    <t>solarCapacity</t>
  </si>
  <si>
    <t>startTime</t>
  </si>
  <si>
    <t>Modelica Parameter</t>
  </si>
  <si>
    <t>Python Parameter</t>
  </si>
  <si>
    <t>Converter Efficiency Curve Used</t>
  </si>
  <si>
    <t>Notes</t>
  </si>
  <si>
    <t>effCurveID</t>
  </si>
  <si>
    <t>Battery Capacity
(kW-h)</t>
  </si>
  <si>
    <t>Solar Capacity 
(kW)</t>
  </si>
  <si>
    <t>Default Values</t>
  </si>
  <si>
    <t>Duration 
(days)</t>
  </si>
  <si>
    <t>duration</t>
  </si>
  <si>
    <t>Start Day 
(day #)</t>
  </si>
  <si>
    <t>Nickname</t>
  </si>
  <si>
    <t>Length</t>
  </si>
  <si>
    <t>Index</t>
  </si>
  <si>
    <t>79:Spring,
172:Summer,
165:Fall,
355:Winter</t>
  </si>
  <si>
    <t>0:Max,
1:Median</t>
  </si>
  <si>
    <t>?3</t>
  </si>
  <si>
    <t>?7,5</t>
  </si>
  <si>
    <t>?4</t>
  </si>
  <si>
    <t>BaseCase</t>
  </si>
  <si>
    <t>Start_Day</t>
  </si>
  <si>
    <t>Converter_Oversize_Ratio</t>
  </si>
  <si>
    <t>Efficiency_Curve</t>
  </si>
  <si>
    <t>Solar_Capacity_(kW)</t>
  </si>
  <si>
    <t>Battery_Capacity_(kW-h)</t>
  </si>
  <si>
    <t>Battery_Charging_Power_(kW)</t>
  </si>
  <si>
    <t>?3,4</t>
  </si>
  <si>
    <t>BestCase</t>
  </si>
  <si>
    <t>NoSolar</t>
  </si>
  <si>
    <t>WithSolar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</si>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</sst>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topLeftCell="A6" workbookViewId="0">
      <selection activeCell="E8" sqref="E8"/>
    </sheetView>
  </sheetViews>
  <sheetFormatPr defaultColWidth="12" defaultRowHeight="45" customHeight="1" x14ac:dyDescent="0.25"/>
  <cols>
    <col min="1" max="9" width="12" style="2"/>
    <col min="10" max="10" width="12" style="2" customWidth="1"/>
    <col min="11" max="16384" width="12" style="2"/>
  </cols>
  <sheetData>
    <row r="1" spans="1:8" s="1" customFormat="1" ht="45" customHeight="1" x14ac:dyDescent="0.25">
      <c r="B1" s="1" t="s">
        <v>19</v>
      </c>
      <c r="C1" s="1" t="s">
        <v>17</v>
      </c>
      <c r="D1" s="1" t="s">
        <v>15</v>
      </c>
      <c r="E1" s="1" t="s">
        <v>14</v>
      </c>
      <c r="F1" s="1" t="s">
        <v>1</v>
      </c>
      <c r="G1" s="1" t="s">
        <v>2</v>
      </c>
      <c r="H1" s="1" t="s">
        <v>11</v>
      </c>
    </row>
    <row r="2" spans="1:8" s="3" customFormat="1" ht="45" customHeight="1" x14ac:dyDescent="0.25">
      <c r="A2" s="1" t="s">
        <v>20</v>
      </c>
      <c r="B2" s="3" t="s">
        <v>29</v>
      </c>
      <c r="C2" s="3" t="s">
        <v>21</v>
      </c>
      <c r="D2" s="3" t="s">
        <v>32</v>
      </c>
      <c r="E2" s="3" t="s">
        <v>33</v>
      </c>
      <c r="F2" s="3" t="s">
        <v>30</v>
      </c>
      <c r="G2" s="3" t="s">
        <v>34</v>
      </c>
      <c r="H2" s="3" t="s">
        <v>31</v>
      </c>
    </row>
    <row r="3" spans="1:8" s="3" customFormat="1" ht="45" customHeight="1" x14ac:dyDescent="0.25">
      <c r="A3" s="1" t="s">
        <v>22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</row>
    <row r="4" spans="1:8" ht="60" customHeight="1" x14ac:dyDescent="0.25">
      <c r="A4" s="1" t="s">
        <v>12</v>
      </c>
      <c r="B4" s="3" t="s">
        <v>23</v>
      </c>
      <c r="C4" s="3"/>
      <c r="D4" s="3"/>
      <c r="E4" s="3"/>
      <c r="F4" s="3"/>
      <c r="G4" s="3"/>
      <c r="H4" s="2" t="s">
        <v>24</v>
      </c>
    </row>
    <row r="5" spans="1:8" ht="45" customHeight="1" x14ac:dyDescent="0.25">
      <c r="A5" s="1" t="s">
        <v>9</v>
      </c>
      <c r="B5" s="3" t="s">
        <v>8</v>
      </c>
      <c r="C5" s="3"/>
      <c r="D5" s="3" t="s">
        <v>7</v>
      </c>
      <c r="E5" s="3" t="s">
        <v>5</v>
      </c>
      <c r="F5" s="3" t="s">
        <v>6</v>
      </c>
      <c r="G5" s="3" t="s">
        <v>4</v>
      </c>
    </row>
    <row r="6" spans="1:8" ht="45" customHeight="1" x14ac:dyDescent="0.25">
      <c r="A6" s="1" t="s">
        <v>10</v>
      </c>
      <c r="B6" s="3"/>
      <c r="C6" s="3" t="s">
        <v>18</v>
      </c>
      <c r="D6" s="3"/>
      <c r="E6" s="3"/>
      <c r="F6" s="3"/>
      <c r="G6" s="3"/>
      <c r="H6" s="2" t="s">
        <v>13</v>
      </c>
    </row>
    <row r="7" spans="1:8" ht="45" customHeight="1" x14ac:dyDescent="0.25">
      <c r="A7" s="1" t="s">
        <v>3</v>
      </c>
      <c r="B7" s="3">
        <v>86400</v>
      </c>
      <c r="C7" s="3">
        <v>86400</v>
      </c>
      <c r="D7" s="3"/>
      <c r="E7" s="3">
        <v>3600000</v>
      </c>
      <c r="F7" s="3"/>
      <c r="G7" s="3">
        <v>1000</v>
      </c>
    </row>
    <row r="8" spans="1:8" ht="45" customHeight="1" x14ac:dyDescent="0.25">
      <c r="A8" s="1" t="s">
        <v>16</v>
      </c>
      <c r="B8" s="3">
        <v>0</v>
      </c>
      <c r="C8" s="3">
        <v>365</v>
      </c>
      <c r="D8" s="4">
        <v>406</v>
      </c>
      <c r="E8" s="5">
        <f>2812/2</f>
        <v>1406</v>
      </c>
      <c r="F8" s="4">
        <v>1.25</v>
      </c>
      <c r="G8" s="5">
        <f>E8/4</f>
        <v>351.5</v>
      </c>
      <c r="H8" s="2">
        <v>1</v>
      </c>
    </row>
    <row r="9" spans="1:8" ht="45" customHeight="1" x14ac:dyDescent="0.25">
      <c r="A9" s="1" t="s">
        <v>0</v>
      </c>
    </row>
    <row r="10" spans="1:8" ht="45" customHeight="1" x14ac:dyDescent="0.25">
      <c r="A10" s="2" t="s">
        <v>25</v>
      </c>
      <c r="D10" s="2">
        <v>0</v>
      </c>
      <c r="E10" s="2">
        <v>0</v>
      </c>
      <c r="G10" s="5">
        <f>E10/4</f>
        <v>0</v>
      </c>
    </row>
    <row r="11" spans="1:8" ht="45" customHeight="1" x14ac:dyDescent="0.25">
      <c r="A11" s="2" t="s">
        <v>25</v>
      </c>
      <c r="D11" s="2">
        <f>D8*0.5</f>
        <v>203</v>
      </c>
      <c r="E11" s="2">
        <f>E8*0.5</f>
        <v>703</v>
      </c>
      <c r="G11" s="5">
        <f>E11/4</f>
        <v>175.75</v>
      </c>
    </row>
    <row r="12" spans="1:8" ht="45" customHeight="1" x14ac:dyDescent="0.25">
      <c r="A12" s="2" t="s">
        <v>25</v>
      </c>
      <c r="D12" s="2">
        <f>D8</f>
        <v>406</v>
      </c>
      <c r="E12" s="2">
        <f>E8</f>
        <v>1406</v>
      </c>
      <c r="G12" s="5">
        <f>E12/4</f>
        <v>351.5</v>
      </c>
    </row>
    <row r="13" spans="1:8" ht="45" customHeight="1" x14ac:dyDescent="0.25">
      <c r="A13" s="2" t="s">
        <v>25</v>
      </c>
      <c r="D13" s="2">
        <f>D8*1.5</f>
        <v>609</v>
      </c>
      <c r="E13" s="2">
        <f>E8*1.5</f>
        <v>2109</v>
      </c>
      <c r="G13" s="5">
        <f>E13/4</f>
        <v>527.25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opLeftCell="A4" workbookViewId="0">
      <selection activeCell="E8" sqref="E8"/>
    </sheetView>
  </sheetViews>
  <sheetFormatPr defaultColWidth="12" defaultRowHeight="45" customHeight="1" x14ac:dyDescent="0.25"/>
  <cols>
    <col min="1" max="9" width="12" style="2"/>
    <col min="10" max="10" width="12" style="2" customWidth="1"/>
    <col min="11" max="16384" width="12" style="2"/>
  </cols>
  <sheetData>
    <row r="1" spans="1:10" s="1" customFormat="1" ht="45" customHeight="1" x14ac:dyDescent="0.25">
      <c r="B1" s="1" t="s">
        <v>19</v>
      </c>
      <c r="C1" s="1" t="s">
        <v>17</v>
      </c>
      <c r="D1" s="1" t="s">
        <v>15</v>
      </c>
      <c r="E1" s="1" t="s">
        <v>14</v>
      </c>
      <c r="F1" s="1" t="s">
        <v>1</v>
      </c>
      <c r="G1" s="1" t="s">
        <v>2</v>
      </c>
      <c r="H1" s="1" t="s">
        <v>11</v>
      </c>
    </row>
    <row r="2" spans="1:10" s="3" customFormat="1" ht="45" customHeight="1" x14ac:dyDescent="0.25">
      <c r="A2" s="1" t="s">
        <v>20</v>
      </c>
      <c r="B2" s="3" t="s">
        <v>29</v>
      </c>
      <c r="C2" s="3" t="s">
        <v>21</v>
      </c>
      <c r="D2" s="3" t="s">
        <v>32</v>
      </c>
      <c r="E2" s="3" t="s">
        <v>33</v>
      </c>
      <c r="F2" s="3" t="s">
        <v>30</v>
      </c>
      <c r="G2" s="3" t="s">
        <v>34</v>
      </c>
      <c r="H2" s="3" t="s">
        <v>31</v>
      </c>
    </row>
    <row r="3" spans="1:10" s="3" customFormat="1" ht="45" customHeight="1" x14ac:dyDescent="0.25">
      <c r="A3" s="1" t="s">
        <v>22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</row>
    <row r="4" spans="1:10" ht="60" customHeight="1" x14ac:dyDescent="0.25">
      <c r="A4" s="1" t="s">
        <v>12</v>
      </c>
      <c r="B4" s="3" t="s">
        <v>23</v>
      </c>
      <c r="C4" s="3"/>
      <c r="D4" s="3"/>
      <c r="E4" s="3"/>
      <c r="F4" s="3"/>
      <c r="G4" s="3"/>
      <c r="H4" s="2" t="s">
        <v>24</v>
      </c>
    </row>
    <row r="5" spans="1:10" ht="45" customHeight="1" x14ac:dyDescent="0.25">
      <c r="A5" s="1" t="s">
        <v>9</v>
      </c>
      <c r="B5" s="3" t="s">
        <v>8</v>
      </c>
      <c r="C5" s="3"/>
      <c r="D5" s="3" t="s">
        <v>7</v>
      </c>
      <c r="E5" s="3" t="s">
        <v>5</v>
      </c>
      <c r="F5" s="3" t="s">
        <v>6</v>
      </c>
      <c r="G5" s="3" t="s">
        <v>4</v>
      </c>
    </row>
    <row r="6" spans="1:10" ht="45" customHeight="1" x14ac:dyDescent="0.25">
      <c r="A6" s="1" t="s">
        <v>10</v>
      </c>
      <c r="B6" s="3"/>
      <c r="C6" s="3" t="s">
        <v>18</v>
      </c>
      <c r="D6" s="3"/>
      <c r="E6" s="3"/>
      <c r="F6" s="3"/>
      <c r="G6" s="3"/>
      <c r="H6" s="2" t="s">
        <v>13</v>
      </c>
    </row>
    <row r="7" spans="1:10" ht="45" customHeight="1" x14ac:dyDescent="0.25">
      <c r="A7" s="1" t="s">
        <v>3</v>
      </c>
      <c r="B7" s="3">
        <v>86400</v>
      </c>
      <c r="C7" s="3">
        <v>86400</v>
      </c>
      <c r="D7" s="3"/>
      <c r="E7" s="3">
        <v>3600000</v>
      </c>
      <c r="F7" s="3"/>
      <c r="G7" s="3">
        <v>1000</v>
      </c>
    </row>
    <row r="8" spans="1:10" ht="45" customHeight="1" x14ac:dyDescent="0.25">
      <c r="A8" s="1" t="s">
        <v>16</v>
      </c>
      <c r="B8" s="3">
        <v>0</v>
      </c>
      <c r="C8" s="3">
        <v>365</v>
      </c>
      <c r="D8" s="4">
        <v>406</v>
      </c>
      <c r="E8" s="5">
        <f>2812/2</f>
        <v>1406</v>
      </c>
      <c r="F8" s="4">
        <v>1.25</v>
      </c>
      <c r="G8" s="5">
        <f>E8/4</f>
        <v>351.5</v>
      </c>
      <c r="H8" s="2">
        <v>1</v>
      </c>
    </row>
    <row r="9" spans="1:10" ht="45" customHeight="1" x14ac:dyDescent="0.25">
      <c r="A9" s="1" t="s">
        <v>0</v>
      </c>
    </row>
    <row r="10" spans="1:10" ht="45" customHeight="1" x14ac:dyDescent="0.25">
      <c r="A10" s="2" t="s">
        <v>26</v>
      </c>
      <c r="F10" s="2">
        <v>1.5</v>
      </c>
      <c r="H10" s="2">
        <v>0</v>
      </c>
    </row>
    <row r="11" spans="1:10" ht="45" customHeight="1" x14ac:dyDescent="0.25">
      <c r="A11" s="2" t="s">
        <v>26</v>
      </c>
      <c r="F11" s="2">
        <v>2</v>
      </c>
      <c r="H11" s="2">
        <v>0</v>
      </c>
    </row>
    <row r="12" spans="1:10" ht="45" customHeight="1" x14ac:dyDescent="0.25">
      <c r="A12" s="2" t="s">
        <v>26</v>
      </c>
      <c r="F12" s="2">
        <v>4</v>
      </c>
      <c r="H12" s="2">
        <v>0</v>
      </c>
    </row>
    <row r="13" spans="1:10" ht="45" customHeight="1" x14ac:dyDescent="0.25">
      <c r="A13" s="2" t="s">
        <v>26</v>
      </c>
      <c r="F13" s="2">
        <v>1.5</v>
      </c>
      <c r="H13" s="2">
        <v>1</v>
      </c>
    </row>
    <row r="14" spans="1:10" ht="45" customHeight="1" x14ac:dyDescent="0.25">
      <c r="A14" s="2" t="s">
        <v>26</v>
      </c>
      <c r="C14" s="4"/>
      <c r="D14" s="4"/>
      <c r="E14" s="4"/>
      <c r="F14" s="2">
        <v>2</v>
      </c>
      <c r="G14" s="4"/>
      <c r="H14" s="2">
        <v>1</v>
      </c>
      <c r="I14" s="4"/>
      <c r="J14" s="4"/>
    </row>
    <row r="15" spans="1:10" ht="45" customHeight="1" x14ac:dyDescent="0.25">
      <c r="A15" s="2" t="s">
        <v>26</v>
      </c>
      <c r="B15" s="4"/>
      <c r="C15" s="4"/>
      <c r="D15" s="4"/>
      <c r="E15" s="4"/>
      <c r="F15" s="2">
        <v>4</v>
      </c>
      <c r="G15" s="4"/>
      <c r="H15" s="2">
        <v>1</v>
      </c>
      <c r="I15" s="4"/>
      <c r="J15" s="4"/>
    </row>
    <row r="20" spans="1:10" ht="45" customHeight="1" x14ac:dyDescent="0.25">
      <c r="A20" s="4"/>
      <c r="C20" s="4"/>
      <c r="D20" s="4"/>
      <c r="E20" s="4"/>
      <c r="G20" s="4"/>
      <c r="I20" s="4"/>
      <c r="J20" s="4"/>
    </row>
    <row r="21" spans="1:10" ht="45" customHeight="1" x14ac:dyDescent="0.25">
      <c r="A21" s="4"/>
      <c r="B21" s="4"/>
      <c r="C21" s="4"/>
      <c r="D21" s="4"/>
      <c r="E21" s="4"/>
      <c r="G21" s="4"/>
      <c r="I21" s="4"/>
      <c r="J2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topLeftCell="A5" workbookViewId="0">
      <selection activeCell="E8" sqref="E8"/>
    </sheetView>
  </sheetViews>
  <sheetFormatPr defaultColWidth="12" defaultRowHeight="45" customHeight="1" x14ac:dyDescent="0.25"/>
  <cols>
    <col min="1" max="9" width="12" style="2"/>
    <col min="10" max="10" width="12" style="2" customWidth="1"/>
    <col min="11" max="16384" width="12" style="2"/>
  </cols>
  <sheetData>
    <row r="1" spans="1:8" s="1" customFormat="1" ht="45" customHeight="1" x14ac:dyDescent="0.25">
      <c r="B1" s="1" t="s">
        <v>19</v>
      </c>
      <c r="C1" s="1" t="s">
        <v>17</v>
      </c>
      <c r="D1" s="1" t="s">
        <v>15</v>
      </c>
      <c r="E1" s="1" t="s">
        <v>14</v>
      </c>
      <c r="F1" s="1" t="s">
        <v>1</v>
      </c>
      <c r="G1" s="1" t="s">
        <v>2</v>
      </c>
      <c r="H1" s="1" t="s">
        <v>11</v>
      </c>
    </row>
    <row r="2" spans="1:8" s="3" customFormat="1" ht="45" customHeight="1" x14ac:dyDescent="0.25">
      <c r="A2" s="1" t="s">
        <v>20</v>
      </c>
      <c r="B2" s="3" t="s">
        <v>29</v>
      </c>
      <c r="C2" s="3" t="s">
        <v>21</v>
      </c>
      <c r="D2" s="3" t="s">
        <v>32</v>
      </c>
      <c r="E2" s="3" t="s">
        <v>33</v>
      </c>
      <c r="F2" s="3" t="s">
        <v>30</v>
      </c>
      <c r="G2" s="3" t="s">
        <v>34</v>
      </c>
      <c r="H2" s="3" t="s">
        <v>31</v>
      </c>
    </row>
    <row r="3" spans="1:8" s="3" customFormat="1" ht="45" customHeight="1" x14ac:dyDescent="0.25">
      <c r="A3" s="1" t="s">
        <v>22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</row>
    <row r="4" spans="1:8" ht="60" customHeight="1" x14ac:dyDescent="0.25">
      <c r="A4" s="1" t="s">
        <v>12</v>
      </c>
      <c r="B4" s="3" t="s">
        <v>23</v>
      </c>
      <c r="C4" s="3"/>
      <c r="D4" s="3"/>
      <c r="E4" s="3"/>
      <c r="F4" s="3"/>
      <c r="G4" s="3"/>
      <c r="H4" s="2" t="s">
        <v>24</v>
      </c>
    </row>
    <row r="5" spans="1:8" ht="45" customHeight="1" x14ac:dyDescent="0.25">
      <c r="A5" s="1" t="s">
        <v>9</v>
      </c>
      <c r="B5" s="3" t="s">
        <v>8</v>
      </c>
      <c r="C5" s="3"/>
      <c r="D5" s="3" t="s">
        <v>7</v>
      </c>
      <c r="E5" s="3" t="s">
        <v>5</v>
      </c>
      <c r="F5" s="3" t="s">
        <v>6</v>
      </c>
      <c r="G5" s="3" t="s">
        <v>4</v>
      </c>
    </row>
    <row r="6" spans="1:8" ht="45" customHeight="1" x14ac:dyDescent="0.25">
      <c r="A6" s="1" t="s">
        <v>10</v>
      </c>
      <c r="B6" s="3"/>
      <c r="C6" s="3" t="s">
        <v>18</v>
      </c>
      <c r="D6" s="3"/>
      <c r="E6" s="3"/>
      <c r="F6" s="3"/>
      <c r="G6" s="3"/>
      <c r="H6" s="2" t="s">
        <v>13</v>
      </c>
    </row>
    <row r="7" spans="1:8" ht="45" customHeight="1" x14ac:dyDescent="0.25">
      <c r="A7" s="1" t="s">
        <v>3</v>
      </c>
      <c r="B7" s="3">
        <v>86400</v>
      </c>
      <c r="C7" s="3">
        <v>86400</v>
      </c>
      <c r="D7" s="3"/>
      <c r="E7" s="3">
        <v>3600000</v>
      </c>
      <c r="F7" s="3"/>
      <c r="G7" s="3">
        <v>1000</v>
      </c>
    </row>
    <row r="8" spans="1:8" ht="45" customHeight="1" x14ac:dyDescent="0.25">
      <c r="A8" s="1" t="s">
        <v>16</v>
      </c>
      <c r="B8" s="3">
        <v>0</v>
      </c>
      <c r="C8" s="3">
        <v>365</v>
      </c>
      <c r="D8" s="4">
        <v>406</v>
      </c>
      <c r="E8" s="5">
        <f>2812/2</f>
        <v>1406</v>
      </c>
      <c r="F8" s="4">
        <v>1.25</v>
      </c>
      <c r="G8" s="5">
        <f>E8/4</f>
        <v>351.5</v>
      </c>
      <c r="H8" s="2">
        <v>1</v>
      </c>
    </row>
    <row r="9" spans="1:8" ht="45" customHeight="1" x14ac:dyDescent="0.25">
      <c r="A9" s="1" t="s">
        <v>0</v>
      </c>
    </row>
    <row r="10" spans="1:8" ht="45" customHeight="1" x14ac:dyDescent="0.25">
      <c r="A10" s="4" t="s">
        <v>27</v>
      </c>
      <c r="D10" s="3"/>
      <c r="E10" s="2">
        <v>0</v>
      </c>
      <c r="G10" s="5">
        <f>E10/4</f>
        <v>0</v>
      </c>
    </row>
    <row r="11" spans="1:8" ht="45" customHeight="1" x14ac:dyDescent="0.25">
      <c r="A11" s="4" t="s">
        <v>27</v>
      </c>
      <c r="D11" s="3"/>
      <c r="E11" s="2">
        <f>E8*0.5</f>
        <v>703</v>
      </c>
      <c r="G11" s="5">
        <f>E11/4</f>
        <v>175.75</v>
      </c>
    </row>
    <row r="12" spans="1:8" ht="45" customHeight="1" x14ac:dyDescent="0.25">
      <c r="A12" s="4" t="s">
        <v>27</v>
      </c>
      <c r="D12" s="3"/>
      <c r="E12" s="5">
        <f>E8</f>
        <v>1406</v>
      </c>
      <c r="G12" s="5">
        <f t="shared" ref="G12:G14" si="0">E12/4</f>
        <v>351.5</v>
      </c>
    </row>
    <row r="13" spans="1:8" ht="45" customHeight="1" x14ac:dyDescent="0.25">
      <c r="A13" s="4" t="s">
        <v>27</v>
      </c>
      <c r="D13" s="3"/>
      <c r="E13" s="5">
        <f>E8*1.5</f>
        <v>2109</v>
      </c>
      <c r="G13" s="5">
        <f t="shared" si="0"/>
        <v>527.25</v>
      </c>
    </row>
    <row r="14" spans="1:8" ht="45" customHeight="1" x14ac:dyDescent="0.25">
      <c r="A14" s="4" t="s">
        <v>27</v>
      </c>
      <c r="D14" s="3"/>
      <c r="E14" s="5">
        <f>E8*2</f>
        <v>2812</v>
      </c>
      <c r="G14" s="5">
        <f t="shared" si="0"/>
        <v>703</v>
      </c>
    </row>
    <row r="15" spans="1:8" ht="45" customHeight="1" x14ac:dyDescent="0.25">
      <c r="D15" s="3"/>
    </row>
    <row r="16" spans="1:8" ht="45" customHeight="1" x14ac:dyDescent="0.25">
      <c r="D16" s="3"/>
    </row>
    <row r="17" spans="4:4" ht="45" customHeight="1" x14ac:dyDescent="0.25">
      <c r="D17" s="3"/>
    </row>
    <row r="18" spans="4:4" ht="45" customHeight="1" x14ac:dyDescent="0.25">
      <c r="D18" s="3"/>
    </row>
    <row r="19" spans="4:4" ht="45" customHeight="1" x14ac:dyDescent="0.25">
      <c r="D1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topLeftCell="A5" workbookViewId="0">
      <selection activeCell="E8" sqref="E8"/>
    </sheetView>
  </sheetViews>
  <sheetFormatPr defaultColWidth="12" defaultRowHeight="45" customHeight="1" x14ac:dyDescent="0.25"/>
  <cols>
    <col min="1" max="9" width="12" style="2"/>
    <col min="10" max="10" width="12" style="2" customWidth="1"/>
    <col min="11" max="16384" width="12" style="2"/>
  </cols>
  <sheetData>
    <row r="1" spans="1:8" s="1" customFormat="1" ht="45" customHeight="1" x14ac:dyDescent="0.25">
      <c r="B1" s="1" t="s">
        <v>19</v>
      </c>
      <c r="C1" s="1" t="s">
        <v>17</v>
      </c>
      <c r="D1" s="1" t="s">
        <v>15</v>
      </c>
      <c r="E1" s="1" t="s">
        <v>14</v>
      </c>
      <c r="F1" s="1" t="s">
        <v>1</v>
      </c>
      <c r="G1" s="1" t="s">
        <v>2</v>
      </c>
      <c r="H1" s="1" t="s">
        <v>11</v>
      </c>
    </row>
    <row r="2" spans="1:8" s="3" customFormat="1" ht="45" customHeight="1" x14ac:dyDescent="0.25">
      <c r="A2" s="1" t="s">
        <v>20</v>
      </c>
      <c r="B2" s="3" t="s">
        <v>29</v>
      </c>
      <c r="C2" s="3" t="s">
        <v>21</v>
      </c>
      <c r="D2" s="3" t="s">
        <v>32</v>
      </c>
      <c r="E2" s="3" t="s">
        <v>33</v>
      </c>
      <c r="F2" s="3" t="s">
        <v>30</v>
      </c>
      <c r="G2" s="3" t="s">
        <v>34</v>
      </c>
      <c r="H2" s="3" t="s">
        <v>31</v>
      </c>
    </row>
    <row r="3" spans="1:8" s="3" customFormat="1" ht="45" customHeight="1" x14ac:dyDescent="0.25">
      <c r="A3" s="1" t="s">
        <v>22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</row>
    <row r="4" spans="1:8" ht="60" customHeight="1" x14ac:dyDescent="0.25">
      <c r="A4" s="1" t="s">
        <v>12</v>
      </c>
      <c r="B4" s="3" t="s">
        <v>23</v>
      </c>
      <c r="C4" s="3"/>
      <c r="D4" s="3"/>
      <c r="E4" s="3"/>
      <c r="F4" s="3"/>
      <c r="G4" s="3"/>
      <c r="H4" s="2" t="s">
        <v>24</v>
      </c>
    </row>
    <row r="5" spans="1:8" ht="45" customHeight="1" x14ac:dyDescent="0.25">
      <c r="A5" s="1" t="s">
        <v>9</v>
      </c>
      <c r="B5" s="3" t="s">
        <v>8</v>
      </c>
      <c r="C5" s="3"/>
      <c r="D5" s="3" t="s">
        <v>7</v>
      </c>
      <c r="E5" s="3" t="s">
        <v>5</v>
      </c>
      <c r="F5" s="3" t="s">
        <v>6</v>
      </c>
      <c r="G5" s="3" t="s">
        <v>4</v>
      </c>
    </row>
    <row r="6" spans="1:8" ht="45" customHeight="1" x14ac:dyDescent="0.25">
      <c r="A6" s="1" t="s">
        <v>10</v>
      </c>
      <c r="B6" s="3"/>
      <c r="C6" s="3" t="s">
        <v>18</v>
      </c>
      <c r="D6" s="3"/>
      <c r="E6" s="3"/>
      <c r="F6" s="3"/>
      <c r="G6" s="3"/>
      <c r="H6" s="2" t="s">
        <v>13</v>
      </c>
    </row>
    <row r="7" spans="1:8" ht="45" customHeight="1" x14ac:dyDescent="0.25">
      <c r="A7" s="1" t="s">
        <v>3</v>
      </c>
      <c r="B7" s="3">
        <v>86400</v>
      </c>
      <c r="C7" s="3">
        <v>86400</v>
      </c>
      <c r="D7" s="3"/>
      <c r="E7" s="3">
        <v>3600000</v>
      </c>
      <c r="F7" s="3"/>
      <c r="G7" s="3">
        <v>1000</v>
      </c>
    </row>
    <row r="8" spans="1:8" ht="45" customHeight="1" x14ac:dyDescent="0.25">
      <c r="A8" s="1" t="s">
        <v>16</v>
      </c>
      <c r="B8" s="3">
        <v>0</v>
      </c>
      <c r="C8" s="3">
        <v>365</v>
      </c>
      <c r="D8" s="4">
        <v>406</v>
      </c>
      <c r="E8" s="5">
        <f>2812/2</f>
        <v>1406</v>
      </c>
      <c r="F8" s="4">
        <v>1.25</v>
      </c>
      <c r="G8" s="5">
        <f>E8/4</f>
        <v>351.5</v>
      </c>
      <c r="H8" s="2">
        <v>1</v>
      </c>
    </row>
    <row r="9" spans="1:8" ht="45" customHeight="1" x14ac:dyDescent="0.25">
      <c r="A9" s="1" t="s">
        <v>0</v>
      </c>
    </row>
    <row r="10" spans="1:8" ht="45" customHeight="1" x14ac:dyDescent="0.25">
      <c r="A10" s="2" t="s">
        <v>35</v>
      </c>
      <c r="D10" s="2">
        <f>D8*0.5</f>
        <v>203</v>
      </c>
      <c r="E10" s="2">
        <v>0</v>
      </c>
      <c r="G10" s="5">
        <f t="shared" ref="G10:G15" si="0">E10/4</f>
        <v>0</v>
      </c>
    </row>
    <row r="11" spans="1:8" ht="45" customHeight="1" x14ac:dyDescent="0.25">
      <c r="A11" s="2" t="s">
        <v>35</v>
      </c>
      <c r="D11" s="2">
        <f>D8*0.5</f>
        <v>203</v>
      </c>
      <c r="E11" s="2">
        <f>E8*0.5</f>
        <v>703</v>
      </c>
      <c r="G11" s="5">
        <f t="shared" si="0"/>
        <v>175.75</v>
      </c>
    </row>
    <row r="12" spans="1:8" ht="45" customHeight="1" x14ac:dyDescent="0.25">
      <c r="A12" s="2" t="s">
        <v>35</v>
      </c>
      <c r="D12" s="2">
        <f>D8*0.5</f>
        <v>203</v>
      </c>
      <c r="E12" s="2">
        <f>E8</f>
        <v>1406</v>
      </c>
      <c r="G12" s="5">
        <f t="shared" si="0"/>
        <v>351.5</v>
      </c>
    </row>
    <row r="13" spans="1:8" ht="45" customHeight="1" x14ac:dyDescent="0.25">
      <c r="A13" s="2" t="s">
        <v>35</v>
      </c>
      <c r="D13" s="2">
        <f>D8</f>
        <v>406</v>
      </c>
      <c r="E13" s="2">
        <v>0</v>
      </c>
      <c r="G13" s="5">
        <f t="shared" si="0"/>
        <v>0</v>
      </c>
    </row>
    <row r="14" spans="1:8" ht="45" customHeight="1" x14ac:dyDescent="0.25">
      <c r="A14" s="2" t="s">
        <v>35</v>
      </c>
      <c r="D14" s="2">
        <f>D8</f>
        <v>406</v>
      </c>
      <c r="E14" s="2">
        <f>E8*0.5</f>
        <v>703</v>
      </c>
      <c r="G14" s="5">
        <f t="shared" si="0"/>
        <v>175.75</v>
      </c>
    </row>
    <row r="15" spans="1:8" ht="45" customHeight="1" x14ac:dyDescent="0.25">
      <c r="A15" s="2" t="s">
        <v>35</v>
      </c>
      <c r="D15" s="2">
        <f>D8</f>
        <v>406</v>
      </c>
      <c r="E15" s="2">
        <f>E8</f>
        <v>1406</v>
      </c>
      <c r="G15" s="5">
        <f t="shared" si="0"/>
        <v>351.5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topLeftCell="A5" workbookViewId="0">
      <selection activeCell="E8" sqref="E8"/>
    </sheetView>
  </sheetViews>
  <sheetFormatPr defaultColWidth="12" defaultRowHeight="45" customHeight="1" x14ac:dyDescent="0.25"/>
  <cols>
    <col min="1" max="9" width="12" style="2"/>
    <col min="10" max="10" width="12" style="2" customWidth="1"/>
    <col min="11" max="16384" width="12" style="2"/>
  </cols>
  <sheetData>
    <row r="1" spans="1:8" s="1" customFormat="1" ht="45" customHeight="1" x14ac:dyDescent="0.25">
      <c r="B1" s="1" t="s">
        <v>19</v>
      </c>
      <c r="C1" s="1" t="s">
        <v>17</v>
      </c>
      <c r="D1" s="1" t="s">
        <v>15</v>
      </c>
      <c r="E1" s="1" t="s">
        <v>14</v>
      </c>
      <c r="F1" s="1" t="s">
        <v>1</v>
      </c>
      <c r="G1" s="1" t="s">
        <v>2</v>
      </c>
      <c r="H1" s="1" t="s">
        <v>11</v>
      </c>
    </row>
    <row r="2" spans="1:8" s="3" customFormat="1" ht="45" customHeight="1" x14ac:dyDescent="0.25">
      <c r="A2" s="1" t="s">
        <v>20</v>
      </c>
      <c r="B2" s="3" t="s">
        <v>29</v>
      </c>
      <c r="C2" s="3" t="s">
        <v>21</v>
      </c>
      <c r="D2" s="3" t="s">
        <v>32</v>
      </c>
      <c r="E2" s="3" t="s">
        <v>33</v>
      </c>
      <c r="F2" s="3" t="s">
        <v>30</v>
      </c>
      <c r="G2" s="3" t="s">
        <v>34</v>
      </c>
      <c r="H2" s="3" t="s">
        <v>31</v>
      </c>
    </row>
    <row r="3" spans="1:8" s="3" customFormat="1" ht="45" customHeight="1" x14ac:dyDescent="0.25">
      <c r="A3" s="1" t="s">
        <v>22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</row>
    <row r="4" spans="1:8" ht="60" customHeight="1" x14ac:dyDescent="0.25">
      <c r="A4" s="1" t="s">
        <v>12</v>
      </c>
      <c r="B4" s="3" t="s">
        <v>23</v>
      </c>
      <c r="C4" s="3"/>
      <c r="D4" s="3"/>
      <c r="E4" s="3"/>
      <c r="F4" s="3"/>
      <c r="G4" s="3"/>
      <c r="H4" s="2" t="s">
        <v>24</v>
      </c>
    </row>
    <row r="5" spans="1:8" ht="45" customHeight="1" x14ac:dyDescent="0.25">
      <c r="A5" s="1" t="s">
        <v>9</v>
      </c>
      <c r="B5" s="3" t="s">
        <v>8</v>
      </c>
      <c r="C5" s="3"/>
      <c r="D5" s="3" t="s">
        <v>7</v>
      </c>
      <c r="E5" s="3" t="s">
        <v>5</v>
      </c>
      <c r="F5" s="3" t="s">
        <v>6</v>
      </c>
      <c r="G5" s="3" t="s">
        <v>4</v>
      </c>
    </row>
    <row r="6" spans="1:8" ht="45" customHeight="1" x14ac:dyDescent="0.25">
      <c r="A6" s="1" t="s">
        <v>10</v>
      </c>
      <c r="B6" s="3"/>
      <c r="C6" s="3" t="s">
        <v>18</v>
      </c>
      <c r="D6" s="3"/>
      <c r="E6" s="3"/>
      <c r="F6" s="3"/>
      <c r="G6" s="3"/>
      <c r="H6" s="2" t="s">
        <v>13</v>
      </c>
    </row>
    <row r="7" spans="1:8" ht="45" customHeight="1" x14ac:dyDescent="0.25">
      <c r="A7" s="1" t="s">
        <v>3</v>
      </c>
      <c r="B7" s="3">
        <v>86400</v>
      </c>
      <c r="C7" s="3">
        <v>86400</v>
      </c>
      <c r="D7" s="3"/>
      <c r="E7" s="3">
        <v>3600000</v>
      </c>
      <c r="F7" s="3"/>
      <c r="G7" s="3">
        <v>1000</v>
      </c>
    </row>
    <row r="8" spans="1:8" ht="45" customHeight="1" x14ac:dyDescent="0.25">
      <c r="A8" s="1" t="s">
        <v>16</v>
      </c>
      <c r="B8" s="3">
        <v>0</v>
      </c>
      <c r="C8" s="3">
        <v>365</v>
      </c>
      <c r="D8" s="4">
        <v>406</v>
      </c>
      <c r="E8" s="5">
        <f>2812/2</f>
        <v>1406</v>
      </c>
      <c r="F8" s="4">
        <v>1.25</v>
      </c>
      <c r="G8" s="5">
        <f>E8/4</f>
        <v>351.5</v>
      </c>
      <c r="H8" s="2">
        <v>1</v>
      </c>
    </row>
    <row r="9" spans="1:8" ht="45" customHeight="1" x14ac:dyDescent="0.25">
      <c r="A9" s="1" t="s">
        <v>0</v>
      </c>
    </row>
    <row r="10" spans="1:8" ht="45" customHeight="1" x14ac:dyDescent="0.25">
      <c r="A10" s="2" t="s">
        <v>35</v>
      </c>
      <c r="D10" s="2">
        <f>D8*0.5</f>
        <v>203</v>
      </c>
      <c r="E10" s="2">
        <v>0</v>
      </c>
      <c r="G10" s="5">
        <f t="shared" ref="G10:G15" si="0">E10/4</f>
        <v>0</v>
      </c>
      <c r="H10" s="4">
        <v>0</v>
      </c>
    </row>
    <row r="11" spans="1:8" ht="45" customHeight="1" x14ac:dyDescent="0.25">
      <c r="A11" s="2" t="s">
        <v>35</v>
      </c>
      <c r="D11" s="2">
        <f>D8*0.5</f>
        <v>203</v>
      </c>
      <c r="E11" s="2">
        <f>E8*0.5</f>
        <v>703</v>
      </c>
      <c r="G11" s="5">
        <f t="shared" si="0"/>
        <v>175.75</v>
      </c>
      <c r="H11" s="4">
        <v>0</v>
      </c>
    </row>
    <row r="12" spans="1:8" ht="45" customHeight="1" x14ac:dyDescent="0.25">
      <c r="A12" s="2" t="s">
        <v>35</v>
      </c>
      <c r="D12" s="2">
        <f>D8*0.5</f>
        <v>203</v>
      </c>
      <c r="E12" s="2">
        <f>E8</f>
        <v>1406</v>
      </c>
      <c r="G12" s="5">
        <f t="shared" si="0"/>
        <v>351.5</v>
      </c>
      <c r="H12" s="4">
        <v>0</v>
      </c>
    </row>
    <row r="13" spans="1:8" ht="45" customHeight="1" x14ac:dyDescent="0.25">
      <c r="A13" s="2" t="s">
        <v>35</v>
      </c>
      <c r="D13" s="2">
        <f>D8</f>
        <v>406</v>
      </c>
      <c r="E13" s="2">
        <v>0</v>
      </c>
      <c r="G13" s="5">
        <f t="shared" si="0"/>
        <v>0</v>
      </c>
      <c r="H13" s="4">
        <v>0</v>
      </c>
    </row>
    <row r="14" spans="1:8" ht="45" customHeight="1" x14ac:dyDescent="0.25">
      <c r="A14" s="2" t="s">
        <v>35</v>
      </c>
      <c r="D14" s="2">
        <f>D8</f>
        <v>406</v>
      </c>
      <c r="E14" s="2">
        <f>E8*0.5</f>
        <v>703</v>
      </c>
      <c r="G14" s="5">
        <f t="shared" si="0"/>
        <v>175.75</v>
      </c>
      <c r="H14" s="4">
        <v>0</v>
      </c>
    </row>
    <row r="15" spans="1:8" ht="45" customHeight="1" x14ac:dyDescent="0.25">
      <c r="A15" s="2" t="s">
        <v>35</v>
      </c>
      <c r="D15" s="2">
        <f>D8</f>
        <v>406</v>
      </c>
      <c r="E15" s="2">
        <f>E8</f>
        <v>1406</v>
      </c>
      <c r="G15" s="5">
        <f t="shared" si="0"/>
        <v>351.5</v>
      </c>
      <c r="H15" s="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topLeftCell="A7" workbookViewId="0">
      <selection activeCell="E8" sqref="E8"/>
    </sheetView>
  </sheetViews>
  <sheetFormatPr defaultColWidth="12" defaultRowHeight="45" customHeight="1" x14ac:dyDescent="0.25"/>
  <cols>
    <col min="1" max="9" width="12" style="2"/>
    <col min="10" max="10" width="12" style="2" customWidth="1"/>
    <col min="11" max="16384" width="12" style="2"/>
  </cols>
  <sheetData>
    <row r="1" spans="1:10" s="1" customFormat="1" ht="45" customHeight="1" x14ac:dyDescent="0.25">
      <c r="B1" s="1" t="s">
        <v>19</v>
      </c>
      <c r="C1" s="1" t="s">
        <v>17</v>
      </c>
      <c r="D1" s="1" t="s">
        <v>15</v>
      </c>
      <c r="E1" s="1" t="s">
        <v>14</v>
      </c>
      <c r="F1" s="1" t="s">
        <v>1</v>
      </c>
      <c r="G1" s="1" t="s">
        <v>2</v>
      </c>
      <c r="H1" s="1" t="s">
        <v>11</v>
      </c>
    </row>
    <row r="2" spans="1:10" s="3" customFormat="1" ht="45" customHeight="1" x14ac:dyDescent="0.25">
      <c r="A2" s="1" t="s">
        <v>20</v>
      </c>
      <c r="B2" s="3" t="s">
        <v>29</v>
      </c>
      <c r="C2" s="3" t="s">
        <v>21</v>
      </c>
      <c r="D2" s="3" t="s">
        <v>32</v>
      </c>
      <c r="E2" s="3" t="s">
        <v>33</v>
      </c>
      <c r="F2" s="3" t="s">
        <v>30</v>
      </c>
      <c r="G2" s="3" t="s">
        <v>34</v>
      </c>
      <c r="H2" s="3" t="s">
        <v>31</v>
      </c>
    </row>
    <row r="3" spans="1:10" s="3" customFormat="1" ht="45" customHeight="1" x14ac:dyDescent="0.25">
      <c r="A3" s="1" t="s">
        <v>22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</row>
    <row r="4" spans="1:10" ht="60" customHeight="1" x14ac:dyDescent="0.25">
      <c r="A4" s="1" t="s">
        <v>12</v>
      </c>
      <c r="B4" s="3" t="s">
        <v>23</v>
      </c>
      <c r="C4" s="3"/>
      <c r="D4" s="3"/>
      <c r="E4" s="3"/>
      <c r="F4" s="3"/>
      <c r="G4" s="3"/>
      <c r="H4" s="2" t="s">
        <v>24</v>
      </c>
    </row>
    <row r="5" spans="1:10" ht="45" customHeight="1" x14ac:dyDescent="0.25">
      <c r="A5" s="1" t="s">
        <v>9</v>
      </c>
      <c r="B5" s="3" t="s">
        <v>8</v>
      </c>
      <c r="C5" s="3"/>
      <c r="D5" s="3" t="s">
        <v>7</v>
      </c>
      <c r="E5" s="3" t="s">
        <v>5</v>
      </c>
      <c r="F5" s="3" t="s">
        <v>6</v>
      </c>
      <c r="G5" s="3" t="s">
        <v>4</v>
      </c>
    </row>
    <row r="6" spans="1:10" ht="45" customHeight="1" x14ac:dyDescent="0.25">
      <c r="A6" s="1" t="s">
        <v>10</v>
      </c>
      <c r="B6" s="3"/>
      <c r="C6" s="3" t="s">
        <v>18</v>
      </c>
      <c r="D6" s="3"/>
      <c r="E6" s="3"/>
      <c r="F6" s="3"/>
      <c r="G6" s="3"/>
      <c r="H6" s="2" t="s">
        <v>13</v>
      </c>
    </row>
    <row r="7" spans="1:10" ht="45" customHeight="1" x14ac:dyDescent="0.25">
      <c r="A7" s="1" t="s">
        <v>3</v>
      </c>
      <c r="B7" s="3">
        <v>86400</v>
      </c>
      <c r="C7" s="3">
        <v>86400</v>
      </c>
      <c r="D7" s="3"/>
      <c r="E7" s="3">
        <v>3600000</v>
      </c>
      <c r="F7" s="3"/>
      <c r="G7" s="3">
        <v>1000</v>
      </c>
    </row>
    <row r="8" spans="1:10" ht="45" customHeight="1" x14ac:dyDescent="0.25">
      <c r="A8" s="1" t="s">
        <v>16</v>
      </c>
      <c r="B8" s="3">
        <v>0</v>
      </c>
      <c r="C8" s="3">
        <v>365</v>
      </c>
      <c r="D8" s="4">
        <v>406</v>
      </c>
      <c r="E8" s="5">
        <f>2812/2</f>
        <v>1406</v>
      </c>
      <c r="F8" s="4">
        <v>1.25</v>
      </c>
      <c r="G8" s="5">
        <f>E8/4</f>
        <v>351.5</v>
      </c>
      <c r="H8" s="2">
        <v>1</v>
      </c>
    </row>
    <row r="9" spans="1:10" ht="45" customHeight="1" x14ac:dyDescent="0.25">
      <c r="A9" s="1" t="s">
        <v>0</v>
      </c>
    </row>
    <row r="10" spans="1:10" ht="45" customHeight="1" x14ac:dyDescent="0.25">
      <c r="A10" s="2" t="s">
        <v>28</v>
      </c>
    </row>
    <row r="11" spans="1:10" ht="45" customHeight="1" x14ac:dyDescent="0.25">
      <c r="A11" s="2" t="s">
        <v>36</v>
      </c>
      <c r="D11" s="2">
        <f>D8*1.5</f>
        <v>609</v>
      </c>
      <c r="E11" s="2">
        <f>E8*2</f>
        <v>2812</v>
      </c>
      <c r="F11" s="2">
        <f>4</f>
        <v>4</v>
      </c>
      <c r="G11" s="5">
        <f>E11/4</f>
        <v>703</v>
      </c>
      <c r="H11" s="2">
        <v>1</v>
      </c>
      <c r="I11" s="4"/>
      <c r="J11" s="4"/>
    </row>
    <row r="14" spans="1:10" ht="45" customHeight="1" x14ac:dyDescent="0.25">
      <c r="A14" s="4"/>
      <c r="C14" s="4"/>
      <c r="D14" s="4"/>
      <c r="E14" s="4"/>
      <c r="G14" s="4"/>
      <c r="I14" s="4"/>
      <c r="J14" s="4"/>
    </row>
    <row r="15" spans="1:10" ht="45" customHeight="1" x14ac:dyDescent="0.25">
      <c r="A15" s="4"/>
      <c r="B15" s="4"/>
      <c r="C15" s="4"/>
      <c r="D15" s="4"/>
      <c r="E15" s="4"/>
      <c r="G15" s="4"/>
      <c r="I15" s="4"/>
      <c r="J15" s="4"/>
    </row>
    <row r="20" spans="1:10" ht="45" customHeight="1" x14ac:dyDescent="0.25">
      <c r="A20" s="4"/>
      <c r="C20" s="4"/>
      <c r="D20" s="4"/>
      <c r="E20" s="4"/>
      <c r="G20" s="4"/>
      <c r="I20" s="4"/>
      <c r="J20" s="4"/>
    </row>
    <row r="21" spans="1:10" ht="45" customHeight="1" x14ac:dyDescent="0.25">
      <c r="A21" s="4"/>
      <c r="B21" s="4"/>
      <c r="C21" s="4"/>
      <c r="D21" s="4"/>
      <c r="E21" s="4"/>
      <c r="G21" s="4"/>
      <c r="I21" s="4"/>
      <c r="J2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9E77-CDC9-4C10-B28E-668696E9FF6A}">
  <dimension ref="A1:J20"/>
  <sheetViews>
    <sheetView topLeftCell="A7" workbookViewId="0">
      <selection activeCell="E8" sqref="E8"/>
    </sheetView>
  </sheetViews>
  <sheetFormatPr defaultColWidth="12" defaultRowHeight="45" customHeight="1" x14ac:dyDescent="0.25"/>
  <cols>
    <col min="1" max="9" width="12" style="2"/>
    <col min="10" max="10" width="12" style="2" customWidth="1"/>
    <col min="11" max="16384" width="12" style="2"/>
  </cols>
  <sheetData>
    <row r="1" spans="1:10" s="1" customFormat="1" ht="45" customHeight="1" x14ac:dyDescent="0.25">
      <c r="B1" s="1" t="s">
        <v>19</v>
      </c>
      <c r="C1" s="1" t="s">
        <v>17</v>
      </c>
      <c r="D1" s="1" t="s">
        <v>15</v>
      </c>
      <c r="E1" s="1" t="s">
        <v>14</v>
      </c>
      <c r="F1" s="1" t="s">
        <v>1</v>
      </c>
      <c r="G1" s="1" t="s">
        <v>2</v>
      </c>
      <c r="H1" s="1" t="s">
        <v>11</v>
      </c>
    </row>
    <row r="2" spans="1:10" s="3" customFormat="1" ht="45" customHeight="1" x14ac:dyDescent="0.25">
      <c r="A2" s="1" t="s">
        <v>20</v>
      </c>
      <c r="B2" s="3" t="s">
        <v>29</v>
      </c>
      <c r="C2" s="3" t="s">
        <v>21</v>
      </c>
      <c r="D2" s="3" t="s">
        <v>32</v>
      </c>
      <c r="E2" s="3" t="s">
        <v>33</v>
      </c>
      <c r="F2" s="3" t="s">
        <v>30</v>
      </c>
      <c r="G2" s="3" t="s">
        <v>34</v>
      </c>
      <c r="H2" s="3" t="s">
        <v>31</v>
      </c>
    </row>
    <row r="3" spans="1:10" s="3" customFormat="1" ht="45" customHeight="1" x14ac:dyDescent="0.25">
      <c r="A3" s="1" t="s">
        <v>22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</row>
    <row r="4" spans="1:10" ht="60" customHeight="1" x14ac:dyDescent="0.25">
      <c r="A4" s="1" t="s">
        <v>12</v>
      </c>
      <c r="B4" s="3" t="s">
        <v>23</v>
      </c>
      <c r="C4" s="3"/>
      <c r="D4" s="3"/>
      <c r="E4" s="3"/>
      <c r="F4" s="3"/>
      <c r="G4" s="3"/>
      <c r="H4" s="2" t="s">
        <v>24</v>
      </c>
    </row>
    <row r="5" spans="1:10" ht="45" customHeight="1" x14ac:dyDescent="0.25">
      <c r="A5" s="1" t="s">
        <v>9</v>
      </c>
      <c r="B5" s="3" t="s">
        <v>8</v>
      </c>
      <c r="C5" s="3"/>
      <c r="D5" s="3" t="s">
        <v>7</v>
      </c>
      <c r="E5" s="3" t="s">
        <v>5</v>
      </c>
      <c r="F5" s="3" t="s">
        <v>6</v>
      </c>
      <c r="G5" s="3" t="s">
        <v>4</v>
      </c>
    </row>
    <row r="6" spans="1:10" ht="45" customHeight="1" x14ac:dyDescent="0.25">
      <c r="A6" s="1" t="s">
        <v>10</v>
      </c>
      <c r="B6" s="3"/>
      <c r="C6" s="3" t="s">
        <v>18</v>
      </c>
      <c r="D6" s="3"/>
      <c r="E6" s="3"/>
      <c r="F6" s="3"/>
      <c r="G6" s="3"/>
      <c r="H6" s="2" t="s">
        <v>13</v>
      </c>
    </row>
    <row r="7" spans="1:10" ht="45" customHeight="1" x14ac:dyDescent="0.25">
      <c r="A7" s="1" t="s">
        <v>3</v>
      </c>
      <c r="B7" s="3">
        <v>86400</v>
      </c>
      <c r="C7" s="3">
        <v>86400</v>
      </c>
      <c r="D7" s="3"/>
      <c r="E7" s="3">
        <v>3600000</v>
      </c>
      <c r="F7" s="3"/>
      <c r="G7" s="3">
        <v>1000</v>
      </c>
    </row>
    <row r="8" spans="1:10" ht="45" customHeight="1" x14ac:dyDescent="0.25">
      <c r="A8" s="1" t="s">
        <v>16</v>
      </c>
      <c r="B8" s="3">
        <v>0</v>
      </c>
      <c r="C8" s="3">
        <v>365</v>
      </c>
      <c r="D8" s="4">
        <v>406</v>
      </c>
      <c r="E8" s="5">
        <f>2812/2</f>
        <v>1406</v>
      </c>
      <c r="F8" s="4">
        <v>1.25</v>
      </c>
      <c r="G8" s="5">
        <f>E8/4</f>
        <v>351.5</v>
      </c>
      <c r="H8" s="2">
        <v>1</v>
      </c>
    </row>
    <row r="9" spans="1:10" ht="45" customHeight="1" x14ac:dyDescent="0.25">
      <c r="A9" s="1" t="s">
        <v>0</v>
      </c>
    </row>
    <row r="10" spans="1:10" ht="45" customHeight="1" x14ac:dyDescent="0.25">
      <c r="A10" s="2" t="s">
        <v>37</v>
      </c>
      <c r="D10" s="2">
        <v>0</v>
      </c>
      <c r="E10" s="2">
        <v>0</v>
      </c>
      <c r="G10" s="2">
        <v>0</v>
      </c>
    </row>
    <row r="11" spans="1:10" ht="45" customHeight="1" x14ac:dyDescent="0.25">
      <c r="A11" s="2" t="s">
        <v>38</v>
      </c>
      <c r="E11" s="2">
        <v>0</v>
      </c>
      <c r="G11" s="2">
        <v>0</v>
      </c>
    </row>
    <row r="13" spans="1:10" ht="45" customHeight="1" x14ac:dyDescent="0.25">
      <c r="A13" s="4"/>
      <c r="C13" s="4"/>
      <c r="D13" s="4"/>
      <c r="E13" s="4"/>
      <c r="G13" s="4"/>
      <c r="I13" s="4"/>
      <c r="J13" s="4"/>
    </row>
    <row r="14" spans="1:10" ht="45" customHeight="1" x14ac:dyDescent="0.25">
      <c r="A14" s="4"/>
      <c r="B14" s="4"/>
      <c r="C14" s="4"/>
      <c r="D14" s="4"/>
      <c r="E14" s="4"/>
      <c r="G14" s="4"/>
      <c r="I14" s="4"/>
      <c r="J14" s="4"/>
    </row>
    <row r="19" spans="1:10" ht="45" customHeight="1" x14ac:dyDescent="0.25">
      <c r="A19" s="4"/>
      <c r="C19" s="4"/>
      <c r="D19" s="4"/>
      <c r="E19" s="4"/>
      <c r="G19" s="4"/>
      <c r="I19" s="4"/>
      <c r="J19" s="4"/>
    </row>
    <row r="20" spans="1:10" ht="45" customHeight="1" x14ac:dyDescent="0.25">
      <c r="A20" s="4"/>
      <c r="B20" s="4"/>
      <c r="C20" s="4"/>
      <c r="D20" s="4"/>
      <c r="E20" s="4"/>
      <c r="G20" s="4"/>
      <c r="I20" s="4"/>
      <c r="J20" s="4"/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8D8E5-D0EB-4741-8845-217C130C0D3F}">
  <dimension ref="A1:J20"/>
  <sheetViews>
    <sheetView topLeftCell="A7" workbookViewId="0">
      <selection activeCell="E8" sqref="E8"/>
    </sheetView>
  </sheetViews>
  <sheetFormatPr defaultColWidth="12" defaultRowHeight="45" customHeight="1" x14ac:dyDescent="0.25"/>
  <cols>
    <col min="1" max="9" width="12" style="2"/>
    <col min="10" max="10" width="12" style="2" customWidth="1"/>
    <col min="11" max="16384" width="12" style="2"/>
  </cols>
  <sheetData>
    <row r="1" spans="1:10" s="1" customFormat="1" ht="45" customHeight="1" x14ac:dyDescent="0.25">
      <c r="B1" s="1" t="s">
        <v>19</v>
      </c>
      <c r="C1" s="1" t="s">
        <v>17</v>
      </c>
      <c r="D1" s="1" t="s">
        <v>15</v>
      </c>
      <c r="E1" s="1" t="s">
        <v>14</v>
      </c>
      <c r="F1" s="1" t="s">
        <v>1</v>
      </c>
      <c r="G1" s="1" t="s">
        <v>2</v>
      </c>
      <c r="H1" s="1" t="s">
        <v>11</v>
      </c>
    </row>
    <row r="2" spans="1:10" s="3" customFormat="1" ht="45" customHeight="1" x14ac:dyDescent="0.25">
      <c r="A2" s="1" t="s">
        <v>20</v>
      </c>
      <c r="B2" s="3" t="s">
        <v>29</v>
      </c>
      <c r="C2" s="3" t="s">
        <v>21</v>
      </c>
      <c r="D2" s="3" t="s">
        <v>32</v>
      </c>
      <c r="E2" s="3" t="s">
        <v>33</v>
      </c>
      <c r="F2" s="3" t="s">
        <v>30</v>
      </c>
      <c r="G2" s="3" t="s">
        <v>34</v>
      </c>
      <c r="H2" s="3" t="s">
        <v>31</v>
      </c>
    </row>
    <row r="3" spans="1:10" s="3" customFormat="1" ht="45" customHeight="1" x14ac:dyDescent="0.25">
      <c r="A3" s="1" t="s">
        <v>22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</row>
    <row r="4" spans="1:10" ht="60" customHeight="1" x14ac:dyDescent="0.25">
      <c r="A4" s="1" t="s">
        <v>12</v>
      </c>
      <c r="B4" s="3" t="s">
        <v>23</v>
      </c>
      <c r="C4" s="3"/>
      <c r="D4" s="3"/>
      <c r="E4" s="3"/>
      <c r="F4" s="3"/>
      <c r="G4" s="3"/>
      <c r="H4" s="2" t="s">
        <v>24</v>
      </c>
    </row>
    <row r="5" spans="1:10" ht="45" customHeight="1" x14ac:dyDescent="0.25">
      <c r="A5" s="1" t="s">
        <v>9</v>
      </c>
      <c r="B5" s="3" t="s">
        <v>8</v>
      </c>
      <c r="C5" s="3"/>
      <c r="D5" s="3" t="s">
        <v>7</v>
      </c>
      <c r="E5" s="3" t="s">
        <v>5</v>
      </c>
      <c r="F5" s="3" t="s">
        <v>6</v>
      </c>
      <c r="G5" s="3" t="s">
        <v>4</v>
      </c>
    </row>
    <row r="6" spans="1:10" ht="45" customHeight="1" x14ac:dyDescent="0.25">
      <c r="A6" s="1" t="s">
        <v>10</v>
      </c>
      <c r="B6" s="3"/>
      <c r="C6" s="3" t="s">
        <v>18</v>
      </c>
      <c r="D6" s="3"/>
      <c r="E6" s="3"/>
      <c r="F6" s="3"/>
      <c r="G6" s="3"/>
      <c r="H6" s="2" t="s">
        <v>13</v>
      </c>
    </row>
    <row r="7" spans="1:10" ht="45" customHeight="1" x14ac:dyDescent="0.25">
      <c r="A7" s="1" t="s">
        <v>3</v>
      </c>
      <c r="B7" s="3">
        <v>86400</v>
      </c>
      <c r="C7" s="3">
        <v>86400</v>
      </c>
      <c r="D7" s="3"/>
      <c r="E7" s="3">
        <v>3600000</v>
      </c>
      <c r="F7" s="3"/>
      <c r="G7" s="3">
        <v>1000</v>
      </c>
    </row>
    <row r="8" spans="1:10" ht="45" customHeight="1" x14ac:dyDescent="0.25">
      <c r="A8" s="1" t="s">
        <v>16</v>
      </c>
      <c r="B8" s="3">
        <v>0</v>
      </c>
      <c r="C8" s="3">
        <v>365</v>
      </c>
      <c r="D8" s="4">
        <v>406</v>
      </c>
      <c r="E8" s="5">
        <f>2812/2</f>
        <v>1406</v>
      </c>
      <c r="F8" s="4">
        <v>1.25</v>
      </c>
      <c r="G8" s="5">
        <f>E8/4</f>
        <v>351.5</v>
      </c>
      <c r="H8" s="2">
        <v>1</v>
      </c>
    </row>
    <row r="9" spans="1:10" ht="45" customHeight="1" x14ac:dyDescent="0.25">
      <c r="A9" s="1" t="s">
        <v>0</v>
      </c>
    </row>
    <row r="10" spans="1:10" ht="45" customHeight="1" x14ac:dyDescent="0.25">
      <c r="A10" s="2" t="s">
        <v>39</v>
      </c>
    </row>
    <row r="13" spans="1:10" ht="45" customHeight="1" x14ac:dyDescent="0.25">
      <c r="A13" s="4"/>
      <c r="C13" s="4"/>
      <c r="D13" s="4"/>
      <c r="E13" s="4"/>
      <c r="G13" s="4"/>
      <c r="I13" s="4"/>
      <c r="J13" s="4"/>
    </row>
    <row r="14" spans="1:10" ht="45" customHeight="1" x14ac:dyDescent="0.25">
      <c r="A14" s="4"/>
      <c r="B14" s="4"/>
      <c r="C14" s="4"/>
      <c r="D14" s="4"/>
      <c r="E14" s="4"/>
      <c r="G14" s="4"/>
      <c r="I14" s="4"/>
      <c r="J14" s="4"/>
    </row>
    <row r="19" spans="1:10" ht="45" customHeight="1" x14ac:dyDescent="0.25">
      <c r="A19" s="4"/>
      <c r="C19" s="4"/>
      <c r="D19" s="4"/>
      <c r="E19" s="4"/>
      <c r="G19" s="4"/>
      <c r="I19" s="4"/>
      <c r="J19" s="4"/>
    </row>
    <row r="20" spans="1:10" ht="45" customHeight="1" x14ac:dyDescent="0.25">
      <c r="A20" s="4"/>
      <c r="B20" s="4"/>
      <c r="C20" s="4"/>
      <c r="D20" s="4"/>
      <c r="E20" s="4"/>
      <c r="G20" s="4"/>
      <c r="I20" s="4"/>
      <c r="J20" s="4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Solar</vt:lpstr>
      <vt:lpstr>Converter</vt:lpstr>
      <vt:lpstr>Battery</vt:lpstr>
      <vt:lpstr>SolarBattery</vt:lpstr>
      <vt:lpstr>SolarBatteryFuture</vt:lpstr>
      <vt:lpstr>BaseCase</vt:lpstr>
      <vt:lpstr>SteveMELs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Gerber</dc:creator>
  <cp:lastModifiedBy>Daniel Gerber</cp:lastModifiedBy>
  <dcterms:created xsi:type="dcterms:W3CDTF">2016-12-17T19:56:44Z</dcterms:created>
  <dcterms:modified xsi:type="dcterms:W3CDTF">2019-07-11T22:14:13Z</dcterms:modified>
</cp:coreProperties>
</file>