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8180" windowHeight="8736"/>
  </bookViews>
  <sheets>
    <sheet name="Sheet1 (3)" sheetId="8" r:id="rId1"/>
    <sheet name="Worksheet (3)" sheetId="7" r:id="rId2"/>
    <sheet name="Sheet1 (2)" sheetId="6" r:id="rId3"/>
    <sheet name="Worksheet (2)" sheetId="5" r:id="rId4"/>
    <sheet name="Worksheet" sheetId="4" r:id="rId5"/>
    <sheet name="Sheet1" sheetId="1" r:id="rId6"/>
    <sheet name="Sheet2" sheetId="2" r:id="rId7"/>
    <sheet name="Sheet3" sheetId="3" r:id="rId8"/>
  </sheets>
  <calcPr calcId="145621"/>
</workbook>
</file>

<file path=xl/calcChain.xml><?xml version="1.0" encoding="utf-8"?>
<calcChain xmlns="http://schemas.openxmlformats.org/spreadsheetml/2006/main">
  <c r="C6" i="8" l="1"/>
  <c r="C7" i="8"/>
  <c r="C8" i="8"/>
  <c r="C9" i="8"/>
  <c r="C10" i="8"/>
  <c r="C11" i="8"/>
  <c r="C12" i="8"/>
  <c r="C13" i="8"/>
  <c r="C14" i="8"/>
  <c r="C15" i="8"/>
  <c r="C16" i="8"/>
  <c r="C6" i="6"/>
  <c r="K6" i="6"/>
  <c r="J7" i="6"/>
  <c r="I8" i="6"/>
  <c r="H9" i="6"/>
  <c r="G10" i="6"/>
  <c r="F11" i="6"/>
  <c r="E12" i="6"/>
  <c r="D13" i="6"/>
  <c r="C14" i="6"/>
  <c r="K14" i="6"/>
  <c r="J15" i="6"/>
  <c r="I16" i="6"/>
  <c r="D6" i="8"/>
  <c r="D8" i="8"/>
  <c r="D9" i="8"/>
  <c r="D10" i="8"/>
  <c r="D11" i="8"/>
  <c r="D12" i="8"/>
  <c r="D13" i="8"/>
  <c r="D14" i="8"/>
  <c r="D15" i="8"/>
  <c r="D16" i="8"/>
  <c r="D6" i="6"/>
  <c r="K7" i="6"/>
  <c r="J8" i="6"/>
  <c r="H10" i="6"/>
  <c r="F12" i="6"/>
  <c r="E13" i="6"/>
  <c r="D14" i="6"/>
  <c r="C15" i="6"/>
  <c r="K15" i="6"/>
  <c r="J16" i="6"/>
  <c r="E6" i="8"/>
  <c r="E8" i="8"/>
  <c r="E10" i="8"/>
  <c r="E11" i="8"/>
  <c r="E12" i="8"/>
  <c r="E15" i="8"/>
  <c r="D7" i="6"/>
  <c r="C8" i="6"/>
  <c r="I10" i="6"/>
  <c r="F13" i="6"/>
  <c r="D15" i="6"/>
  <c r="F6" i="8"/>
  <c r="F9" i="8"/>
  <c r="F12" i="8"/>
  <c r="F16" i="8"/>
  <c r="D8" i="6"/>
  <c r="J10" i="6"/>
  <c r="G13" i="6"/>
  <c r="E15" i="6"/>
  <c r="G7" i="8"/>
  <c r="G11" i="8"/>
  <c r="G14" i="8"/>
  <c r="G6" i="6"/>
  <c r="C10" i="6"/>
  <c r="I12" i="6"/>
  <c r="E16" i="6"/>
  <c r="H9" i="8"/>
  <c r="H12" i="8"/>
  <c r="H16" i="8"/>
  <c r="F8" i="6"/>
  <c r="K11" i="6"/>
  <c r="G15" i="6"/>
  <c r="D7" i="8"/>
  <c r="C7" i="6"/>
  <c r="I9" i="6"/>
  <c r="G11" i="6"/>
  <c r="E7" i="8"/>
  <c r="E13" i="8"/>
  <c r="E6" i="6"/>
  <c r="J9" i="6"/>
  <c r="G12" i="6"/>
  <c r="C16" i="6"/>
  <c r="F7" i="8"/>
  <c r="F10" i="8"/>
  <c r="F14" i="8"/>
  <c r="F6" i="6"/>
  <c r="C9" i="6"/>
  <c r="I11" i="6"/>
  <c r="F14" i="6"/>
  <c r="G6" i="8"/>
  <c r="G10" i="8"/>
  <c r="G13" i="8"/>
  <c r="G16" i="8"/>
  <c r="E8" i="6"/>
  <c r="J11" i="6"/>
  <c r="F15" i="6"/>
  <c r="H6" i="8"/>
  <c r="H10" i="8"/>
  <c r="H13" i="8"/>
  <c r="H6" i="6"/>
  <c r="D10" i="6"/>
  <c r="I13" i="6"/>
  <c r="I6" i="8"/>
  <c r="I7" i="8"/>
  <c r="I8" i="8"/>
  <c r="I9" i="8"/>
  <c r="I10" i="8"/>
  <c r="I11" i="8"/>
  <c r="I12" i="8"/>
  <c r="I13" i="8"/>
  <c r="I14" i="8"/>
  <c r="I15" i="8"/>
  <c r="I16" i="8"/>
  <c r="I6" i="6"/>
  <c r="H7" i="6"/>
  <c r="G8" i="6"/>
  <c r="F9" i="6"/>
  <c r="E10" i="6"/>
  <c r="D11" i="6"/>
  <c r="C12" i="6"/>
  <c r="K12" i="6"/>
  <c r="J13" i="6"/>
  <c r="I14" i="6"/>
  <c r="H15" i="6"/>
  <c r="G16" i="6"/>
  <c r="J6" i="8"/>
  <c r="J7" i="8"/>
  <c r="J8" i="8"/>
  <c r="J9" i="8"/>
  <c r="J10" i="8"/>
  <c r="J11" i="8"/>
  <c r="J12" i="8"/>
  <c r="J13" i="8"/>
  <c r="J14" i="8"/>
  <c r="J15" i="8"/>
  <c r="J16" i="8"/>
  <c r="J6" i="6"/>
  <c r="I7" i="6"/>
  <c r="H8" i="6"/>
  <c r="G9" i="6"/>
  <c r="F10" i="6"/>
  <c r="E11" i="6"/>
  <c r="D12" i="6"/>
  <c r="C13" i="6"/>
  <c r="K13" i="6"/>
  <c r="J14" i="6"/>
  <c r="I15" i="6"/>
  <c r="H16" i="6"/>
  <c r="E9" i="8"/>
  <c r="E14" i="8"/>
  <c r="E16" i="8"/>
  <c r="K8" i="6"/>
  <c r="H11" i="6"/>
  <c r="E14" i="6"/>
  <c r="K16" i="6"/>
  <c r="F8" i="8"/>
  <c r="F11" i="8"/>
  <c r="F15" i="8"/>
  <c r="E7" i="6"/>
  <c r="K9" i="6"/>
  <c r="H12" i="6"/>
  <c r="D16" i="6"/>
  <c r="G8" i="8"/>
  <c r="G9" i="8"/>
  <c r="G12" i="8"/>
  <c r="G15" i="8"/>
  <c r="F7" i="6"/>
  <c r="K10" i="6"/>
  <c r="G14" i="6"/>
  <c r="H7" i="8"/>
  <c r="H11" i="8"/>
  <c r="H14" i="8"/>
  <c r="G7" i="6"/>
  <c r="C11" i="6"/>
  <c r="H14" i="6"/>
  <c r="F13" i="8"/>
  <c r="D9" i="6"/>
  <c r="H13" i="6"/>
  <c r="H8" i="8"/>
  <c r="H15" i="8"/>
  <c r="E9" i="6"/>
  <c r="J12" i="6"/>
  <c r="F16" i="6"/>
  <c r="J5" i="6" l="1"/>
  <c r="J5" i="8"/>
  <c r="I5" i="6"/>
  <c r="I5" i="8"/>
  <c r="H5" i="6"/>
  <c r="H5" i="8"/>
  <c r="G5" i="8"/>
  <c r="F5" i="6"/>
  <c r="E5" i="6"/>
  <c r="G5" i="6"/>
  <c r="F5" i="8"/>
  <c r="E5" i="8"/>
  <c r="D5" i="6"/>
  <c r="D5" i="8"/>
  <c r="K5" i="6"/>
  <c r="C5" i="6"/>
  <c r="C5" i="8"/>
</calcChain>
</file>

<file path=xl/sharedStrings.xml><?xml version="1.0" encoding="utf-8"?>
<sst xmlns="http://schemas.openxmlformats.org/spreadsheetml/2006/main" count="158" uniqueCount="92">
  <si>
    <t>fasd\</t>
  </si>
  <si>
    <t>LF P/BV</t>
  </si>
  <si>
    <t>BF EV/Rev</t>
  </si>
  <si>
    <t>BF EV/EBIT</t>
  </si>
  <si>
    <t>BF EV/EBITDA</t>
  </si>
  <si>
    <t>BF P/E</t>
  </si>
  <si>
    <t>Subject Ticker: PSXP US Equity</t>
  </si>
  <si>
    <t>Price(USD)</t>
  </si>
  <si>
    <t>Multiple(x)</t>
  </si>
  <si>
    <t># SD</t>
  </si>
  <si>
    <t>Diff(%)</t>
  </si>
  <si>
    <t>Hist Avg(%)</t>
  </si>
  <si>
    <t>Current(%)</t>
  </si>
  <si>
    <t>Metric</t>
  </si>
  <si>
    <t>Implied @ Hist Avg</t>
  </si>
  <si>
    <t>Current vs 2Yr Average Historical Premium</t>
  </si>
  <si>
    <t>EEP     US</t>
  </si>
  <si>
    <t>Enbridge Energy Partners LP</t>
  </si>
  <si>
    <t>ENBL    US</t>
  </si>
  <si>
    <t>Enable Midstream Partners LP</t>
  </si>
  <si>
    <t>CQH     US</t>
  </si>
  <si>
    <t>Cheniere Energy Partners LP Ho</t>
  </si>
  <si>
    <t>PAGP    US</t>
  </si>
  <si>
    <t>Plains GP Holdings LP</t>
  </si>
  <si>
    <t>TEGP    US</t>
  </si>
  <si>
    <t>Tallgrass Energy GP LP</t>
  </si>
  <si>
    <t>AM      US</t>
  </si>
  <si>
    <t>Antero Midstream Partners LP</t>
  </si>
  <si>
    <t>ENLK    US</t>
  </si>
  <si>
    <t>EnLink Midstream Partners LP</t>
  </si>
  <si>
    <t>ANDX    US</t>
  </si>
  <si>
    <t>Andeavor Logistics LP</t>
  </si>
  <si>
    <t>EQM     US</t>
  </si>
  <si>
    <t>EQT Midstream Partners LP</t>
  </si>
  <si>
    <t>SHLX    US</t>
  </si>
  <si>
    <t>Shell Midstream Partners LP</t>
  </si>
  <si>
    <t>Mean   (Including PSXP US)</t>
  </si>
  <si>
    <t>Current Premium to Comps Mean</t>
  </si>
  <si>
    <t>PSXP    US</t>
  </si>
  <si>
    <t>Phillips 66 Partners LP</t>
  </si>
  <si>
    <t>Mkt Cap (USD)</t>
  </si>
  <si>
    <t>2Y Corr</t>
  </si>
  <si>
    <t>Ticker</t>
  </si>
  <si>
    <t>Name</t>
  </si>
  <si>
    <t>x</t>
  </si>
  <si>
    <t>TALLGRASS ENERGY GP LP</t>
  </si>
  <si>
    <t>TEGP US Equity</t>
  </si>
  <si>
    <t>SHELL MIDSTREAM PARTNERS LP</t>
  </si>
  <si>
    <t>SHLX US Equity</t>
  </si>
  <si>
    <t>ENABLE MIDSTREAM PARTNERS LP</t>
  </si>
  <si>
    <t>ENBL US Equity</t>
  </si>
  <si>
    <t>ENBRIDGE ENERGY PARTNERS LP</t>
  </si>
  <si>
    <t>EEP US Equity</t>
  </si>
  <si>
    <t>ANDEAVOR LOGISTICS LP</t>
  </si>
  <si>
    <t>ANDX US Equity</t>
  </si>
  <si>
    <t>EQT MIDSTREAM PARTNERS LP</t>
  </si>
  <si>
    <t>EQM US Equity</t>
  </si>
  <si>
    <t>PLAINS GP HOLDINGS LP-CL A</t>
  </si>
  <si>
    <t>PAGP US Equity</t>
  </si>
  <si>
    <t>ENLINK MIDSTREAM PARTNERS LP</t>
  </si>
  <si>
    <t>ENLK US Equity</t>
  </si>
  <si>
    <t>ANTERO MIDSTREAM PARTNERS LP</t>
  </si>
  <si>
    <t>AM US Equity</t>
  </si>
  <si>
    <t>CHENIERE ENERGY PART LP HOLD</t>
  </si>
  <si>
    <t>CQH US Equity</t>
  </si>
  <si>
    <t>PHILLIPS 66 PARTNERS LP</t>
  </si>
  <si>
    <t>PSXP US Equity</t>
  </si>
  <si>
    <t>Median</t>
  </si>
  <si>
    <t>None (11 securities)</t>
  </si>
  <si>
    <t>Dvd 12M Yld</t>
  </si>
  <si>
    <t>ROE</t>
  </si>
  <si>
    <t>P/E</t>
  </si>
  <si>
    <t>EPS - 1 Yr Gr:Y</t>
  </si>
  <si>
    <t>Rev - 1 Yr Gr:Y</t>
  </si>
  <si>
    <t>Chg Pct 1M</t>
  </si>
  <si>
    <t>Chg Pct 1D</t>
  </si>
  <si>
    <t>Last Px</t>
  </si>
  <si>
    <t>ADJUSTED</t>
  </si>
  <si>
    <t>USD</t>
  </si>
  <si>
    <t>FA_ADJUSTED</t>
  </si>
  <si>
    <t>REL_INDEX</t>
  </si>
  <si>
    <t>EQY_FUND_CRNCY</t>
  </si>
  <si>
    <t>N.A.</t>
  </si>
  <si>
    <t>Market Cap Weighted Average</t>
  </si>
  <si>
    <t>LT Debt/Total Assets</t>
  </si>
  <si>
    <t>Tangible BV/Share</t>
  </si>
  <si>
    <t>Financial Leverage</t>
  </si>
  <si>
    <t>WACC Cost of Debt</t>
  </si>
  <si>
    <t>Debt/Capital</t>
  </si>
  <si>
    <t>Net Debt/EBITDA</t>
  </si>
  <si>
    <t>Debt/EBITDA</t>
  </si>
  <si>
    <t>Debt/EV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</si>
</sst>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4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0" borderId="0" xfId="2" applyFont="1"/>
    <xf numFmtId="0" fontId="3" fillId="0" borderId="0" xfId="2" applyFont="1"/>
  </cellXfs>
  <cellStyles count="3">
    <cellStyle name="blp_column_header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0.29427471178869002</v>
        <stp/>
        <stp>##V3_BDPV12</stp>
        <stp>ENBL US Equity</stp>
        <stp>TOTAL_DEBT_TO_EV</stp>
        <stp>[PSXPbook1.xlsx]Sheet1 (3)!R14C3</stp>
        <stp>EQY_FUND_CRNCY_x0002_REL_INDEX_x0002_FA_ADJUSTED</stp>
        <stp>USD_x0002__x0002_ADJUSTED</stp>
        <tr r="C14" s="8"/>
      </tp>
      <tp>
        <v>32.047570744902202</v>
        <stp/>
        <stp>##V3_BDPV12</stp>
        <stp>EQM US Equity</stp>
        <stp>LT_DEBT_TO_TOT_ASSET</stp>
        <stp>[PSXPbook1.xlsx]Sheet1 (3)!R11C10</stp>
        <stp>EQY_FUND_CRNCY_x0002_REL_INDEX_x0002_FA_ADJUSTED</stp>
        <stp>USD_x0002__x0002_ADJUSTED</stp>
        <tr r="J11" s="8"/>
      </tp>
      <tp>
        <v>5.0228310502283104</v>
        <stp/>
        <stp>##V3_BDPV12</stp>
        <stp>PAGP US Equity</stp>
        <stp>RETURN_COM_EQY</stp>
        <stp>[PSXPbook1.xlsx]Sheet1 (2)!R10C10</stp>
        <stp>EQY_FUND_CRNCY_x0002_REL_INDEX_x0002_FA_ADJUSTED</stp>
        <stp>USD_x0002__x0002_ADJUSTED</stp>
        <tr r="J10" s="6"/>
      </tp>
      <tp>
        <v>43.535927465889202</v>
        <stp/>
        <stp>##V3_BDPV12</stp>
        <stp>EEP US Equity</stp>
        <stp>LT_DEBT_TO_TOT_ASSET</stp>
        <stp>[PSXPbook1.xlsx]Sheet1 (3)!R13C10</stp>
        <stp>EQY_FUND_CRNCY_x0002_REL_INDEX_x0002_FA_ADJUSTED</stp>
        <stp>USD_x0002__x0002_ADJUSTED</stp>
        <tr r="J13" s="8"/>
      </tp>
      <tp>
        <v>22.873886234854389</v>
        <stp/>
        <stp>##V3_BDPV12</stp>
        <stp>EQM US Equity</stp>
        <stp>RETURN_COM_EQY</stp>
        <stp>[PSXPbook1.xlsx]Sheet1 (2)!R11C10</stp>
        <stp>EQY_FUND_CRNCY_x0002_REL_INDEX_x0002_FA_ADJUSTED</stp>
        <stp>USD_x0002__x0002_ADJUSTED</stp>
        <tr r="J11" s="6"/>
      </tp>
      <tp>
        <v>0.46563532650791767</v>
        <stp/>
        <stp>##V3_BDPV12</stp>
        <stp>ANDX US Equity</stp>
        <stp>TOTAL_DEBT_TO_EV</stp>
        <stp>[PSXPbook1.xlsx]Sheet1 (3)!R12C3</stp>
        <stp>EQY_FUND_CRNCY_x0002_REL_INDEX_x0002_FA_ADJUSTED</stp>
        <stp>USD_x0002__x0002_ADJUSTED</stp>
        <tr r="C12" s="8"/>
      </tp>
      <tp>
        <v>19.614538890712176</v>
        <stp/>
        <stp>##V3_BDPV12</stp>
        <stp>TEGP US Equity</stp>
        <stp>RETURN_COM_EQY</stp>
        <stp>[PSXPbook1.xlsx]Sheet1 (2)!R16C10</stp>
        <stp>EQY_FUND_CRNCY_x0002_REL_INDEX_x0002_FA_ADJUSTED</stp>
        <stp>USD_x0002__x0002_ADJUSTED</stp>
        <tr r="J16" s="6"/>
      </tp>
      <tp>
        <v>0</v>
        <stp/>
        <stp>##V3_BDPV12</stp>
        <stp>CQH US Equity</stp>
        <stp>TOT_DEBT_TO_TOT_CAP</stp>
        <stp>[PSXPbook1.xlsx]Sheet1 (3)!R7C6</stp>
        <stp>EQY_FUND_CRNCY_x0002_REL_INDEX_x0002_FA_ADJUSTED</stp>
        <stp>USD_x0002__x0002_ADJUSTED</stp>
        <tr r="F7" s="8"/>
      </tp>
      <tp>
        <v>41.004687551261043</v>
        <stp/>
        <stp>##V3_BDPV12</stp>
        <stp>AM US Equity</stp>
        <stp>TOT_DEBT_TO_TOT_CAP</stp>
        <stp>[PSXPbook1.xlsx]Sheet1 (3)!R8C6</stp>
        <stp>EQY_FUND_CRNCY_x0002_REL_INDEX_x0002_FA_ADJUSTED</stp>
        <stp>USD_x0002__x0002_ADJUSTED</stp>
        <tr r="F8" s="8"/>
      </tp>
      <tp>
        <v>9.3806370582052985</v>
        <stp/>
        <stp>##V3_BDPV12</stp>
        <stp>ENLK US Equity</stp>
        <stp>DIVIDEND_12_MONTH_YIELD</stp>
        <stp>[PSXPbook1.xlsx]Sheet1 (2)!R9C11</stp>
        <stp>EQY_FUND_CRNCY_x0002_REL_INDEX_x0002_FA_ADJUSTED</stp>
        <stp>USD_x0002__x0002_ADJUSTED</stp>
        <tr r="K9" s="6"/>
      </tp>
      <tp>
        <v>9.4627337371609173</v>
        <stp/>
        <stp>##V3_BDPV12</stp>
        <stp>ANDX US Equity</stp>
        <stp>RETURN_COM_EQY</stp>
        <stp>[PSXPbook1.xlsx]Sheet1 (2)!R12C10</stp>
        <stp>EQY_FUND_CRNCY_x0002_REL_INDEX_x0002_FA_ADJUSTED</stp>
        <stp>USD_x0002__x0002_ADJUSTED</stp>
        <tr r="J12" s="6"/>
      </tp>
      <tp>
        <v>17.766302013856507</v>
        <stp/>
        <stp>##V3_BDPV12</stp>
        <stp>ENBL US Equity</stp>
        <stp>PE_RATIO</stp>
        <stp>[PSXPbook1.xlsx]Sheet1 (2)!R14C9</stp>
        <stp>EQY_FUND_CRNCY_x0002_REL_INDEX_x0002_FA_ADJUSTED</stp>
        <stp>USD_x0002__x0002_ADJUSTED</stp>
        <tr r="I14" s="6"/>
      </tp>
      <tp t="s">
        <v>#N/A N/A</v>
        <stp/>
        <stp>##V3_BDPV12</stp>
        <stp>SHLX US Equity</stp>
        <stp>RETURN_COM_EQY</stp>
        <stp>[PSXPbook1.xlsx]Sheet1 (2)!R15C10</stp>
        <stp>EQY_FUND_CRNCY_x0002_REL_INDEX_x0002_FA_ADJUSTED</stp>
        <stp>USD_x0002__x0002_ADJUSTED</stp>
        <tr r="J15" s="6"/>
      </tp>
      <tp>
        <v>29.019444957471215</v>
        <stp/>
        <stp>##V3_BDPV12</stp>
        <stp>ANDX US Equity</stp>
        <stp>PE_RATIO</stp>
        <stp>[PSXPbook1.xlsx]Sheet1 (2)!R12C9</stp>
        <stp>EQY_FUND_CRNCY_x0002_REL_INDEX_x0002_FA_ADJUSTED</stp>
        <stp>USD_x0002__x0002_ADJUSTED</stp>
        <tr r="I12" s="6"/>
      </tp>
      <tp>
        <v>0.21131218479374297</v>
        <stp/>
        <stp>##V3_BDPV12</stp>
        <stp>TEGP US Equity</stp>
        <stp>TOTAL_DEBT_TO_EV</stp>
        <stp>[PSXPbook1.xlsx]Sheet1 (3)!R16C3</stp>
        <stp>EQY_FUND_CRNCY_x0002_REL_INDEX_x0002_FA_ADJUSTED</stp>
        <stp>USD_x0002__x0002_ADJUSTED</stp>
        <tr r="C16" s="8"/>
      </tp>
      <tp>
        <v>-20.038598650262422</v>
        <stp/>
        <stp>##V3_BDPV12</stp>
        <stp>ENBL US Equity</stp>
        <stp>DILUTED_EPS_AFT_XO_ITEMS_GROWTH</stp>
        <stp>[PSXPbook1.xlsx]Sheet1 (2)!R14C8</stp>
        <stp>FUND_PER</stp>
        <stp>Y</stp>
        <stp>EQY_FUND_CRNCY_x0002_REL_INDEX_x0002_FA_ADJUSTED</stp>
        <stp>USD_x0002__x0002_ADJUSTED</stp>
        <tr r="H14" s="6"/>
      </tp>
      <tp>
        <v>-31.438338761991311</v>
        <stp/>
        <stp>##V3_BDPV12</stp>
        <stp>ANDX US Equity</stp>
        <stp>DILUTED_EPS_AFT_XO_ITEMS_GROWTH</stp>
        <stp>[PSXPbook1.xlsx]Sheet1 (2)!R12C8</stp>
        <stp>FUND_PER</stp>
        <stp>Y</stp>
        <stp>EQY_FUND_CRNCY_x0002_REL_INDEX_x0002_FA_ADJUSTED</stp>
        <stp>USD_x0002__x0002_ADJUSTED</stp>
        <tr r="H12" s="6"/>
      </tp>
      <tp>
        <v>43.926495057644352</v>
        <stp/>
        <stp>##V3_BDPV12</stp>
        <stp>TEGP US Equity</stp>
        <stp>LT_DEBT_TO_TOT_ASSET</stp>
        <stp>[PSXPbook1.xlsx]Sheet1 (3)!R16C10</stp>
        <stp>EQY_FUND_CRNCY_x0002_REL_INDEX_x0002_FA_ADJUSTED</stp>
        <stp>USD_x0002__x0002_ADJUSTED</stp>
        <tr r="J16" s="8"/>
      </tp>
      <tp>
        <v>0.25672407636579603</v>
        <stp/>
        <stp>##V3_BDPV12</stp>
        <stp>PAGP US Equity</stp>
        <stp>TOTAL_DEBT_TO_EV</stp>
        <stp>[PSXPbook1.xlsx]Sheet1 (3)!R10C3</stp>
        <stp>EQY_FUND_CRNCY_x0002_REL_INDEX_x0002_FA_ADJUSTED</stp>
        <stp>USD_x0002__x0002_ADJUSTED</stp>
        <tr r="C10" s="8"/>
      </tp>
      <tp>
        <v>38.78481400605294</v>
        <stp/>
        <stp>##V3_BDPV12</stp>
        <stp>PAGP US Equity</stp>
        <stp>LT_DEBT_TO_TOT_ASSET</stp>
        <stp>[PSXPbook1.xlsx]Sheet1 (3)!R10C10</stp>
        <stp>EQY_FUND_CRNCY_x0002_REL_INDEX_x0002_FA_ADJUSTED</stp>
        <stp>USD_x0002__x0002_ADJUSTED</stp>
        <tr r="J10" s="8"/>
      </tp>
      <tp>
        <v>0.13875003068852013</v>
        <stp/>
        <stp>##V3_BDPV12</stp>
        <stp>EQM US Equity</stp>
        <stp>TOTAL_DEBT_TO_EV</stp>
        <stp>[PSXPbook1.xlsx]Sheet1 (3)!R11C3</stp>
        <stp>EQY_FUND_CRNCY_x0002_REL_INDEX_x0002_FA_ADJUSTED</stp>
        <stp>USD_x0002__x0002_ADJUSTED</stp>
        <tr r="C11" s="8"/>
      </tp>
      <tp>
        <v>0.32954398311025729</v>
        <stp/>
        <stp>##V3_BDPV12</stp>
        <stp>EEP US Equity</stp>
        <stp>TOTAL_DEBT_TO_EV</stp>
        <stp>[PSXPbook1.xlsx]Sheet1 (3)!R13C3</stp>
        <stp>EQY_FUND_CRNCY_x0002_REL_INDEX_x0002_FA_ADJUSTED</stp>
        <stp>USD_x0002__x0002_ADJUSTED</stp>
        <tr r="C13" s="8"/>
      </tp>
      <tp>
        <v>0.11728233714343861</v>
        <stp/>
        <stp>##V3_BDPV12</stp>
        <stp>SHLX US Equity</stp>
        <stp>TOTAL_DEBT_TO_EV</stp>
        <stp>[PSXPbook1.xlsx]Sheet1 (3)!R15C3</stp>
        <stp>EQY_FUND_CRNCY_x0002_REL_INDEX_x0002_FA_ADJUSTED</stp>
        <stp>USD_x0002__x0002_ADJUSTED</stp>
        <tr r="C15" s="8"/>
      </tp>
      <tp>
        <v>-19.884238803619994</v>
        <stp/>
        <stp>##V3_BDPV12</stp>
        <stp>TEGP US Equity</stp>
        <stp>DILUTED_EPS_AFT_XO_ITEMS_GROWTH</stp>
        <stp>[PSXPbook1.xlsx]Sheet1 (2)!R16C8</stp>
        <stp>FUND_PER</stp>
        <stp>Y</stp>
        <stp>EQY_FUND_CRNCY_x0002_REL_INDEX_x0002_FA_ADJUSTED</stp>
        <stp>USD_x0002__x0002_ADJUSTED</stp>
        <tr r="H16" s="6"/>
      </tp>
      <tp>
        <v>-34.829553646704731</v>
        <stp/>
        <stp>##V3_BDPV12</stp>
        <stp>PAGP US Equity</stp>
        <stp>DILUTED_EPS_AFT_XO_ITEMS_GROWTH</stp>
        <stp>[PSXPbook1.xlsx]Sheet1 (2)!R10C8</stp>
        <stp>FUND_PER</stp>
        <stp>Y</stp>
        <stp>EQY_FUND_CRNCY_x0002_REL_INDEX_x0002_FA_ADJUSTED</stp>
        <stp>USD_x0002__x0002_ADJUSTED</stp>
        <tr r="H10" s="6"/>
      </tp>
      <tp>
        <v>0.314836671435894</v>
        <stp/>
        <stp>##V3_BDPV12</stp>
        <stp>CQH US Equity</stp>
        <stp>DIVIDEND_12_MONTH_YIELD</stp>
        <stp>[PSXPbook1.xlsx]Sheet1 (2)!R7C11</stp>
        <stp>EQY_FUND_CRNCY_x0002_REL_INDEX_x0002_FA_ADJUSTED</stp>
        <stp>USD_x0002__x0002_ADJUSTED</stp>
        <tr r="K7" s="6"/>
      </tp>
      <tp>
        <v>5.1450010470862448</v>
        <stp/>
        <stp>##V3_BDPV12</stp>
        <stp>ENBL US Equity</stp>
        <stp>RETURN_COM_EQY</stp>
        <stp>[PSXPbook1.xlsx]Sheet1 (2)!R14C10</stp>
        <stp>EQY_FUND_CRNCY_x0002_REL_INDEX_x0002_FA_ADJUSTED</stp>
        <stp>USD_x0002__x0002_ADJUSTED</stp>
        <tr r="J14" s="6"/>
      </tp>
      <tp>
        <v>35.736799137380757</v>
        <stp/>
        <stp>##V3_BDPV12</stp>
        <stp>TEGP US Equity</stp>
        <stp>PE_RATIO</stp>
        <stp>[PSXPbook1.xlsx]Sheet1 (2)!R16C9</stp>
        <stp>EQY_FUND_CRNCY_x0002_REL_INDEX_x0002_FA_ADJUSTED</stp>
        <stp>USD_x0002__x0002_ADJUSTED</stp>
        <tr r="I16" s="6"/>
      </tp>
      <tp>
        <v>79.251386321626612</v>
        <stp/>
        <stp>##V3_BDPV12</stp>
        <stp>SHLX US Equity</stp>
        <stp>LT_DEBT_TO_TOT_ASSET</stp>
        <stp>[PSXPbook1.xlsx]Sheet1 (3)!R15C10</stp>
        <stp>EQY_FUND_CRNCY_x0002_REL_INDEX_x0002_FA_ADJUSTED</stp>
        <stp>USD_x0002__x0002_ADJUSTED</stp>
        <tr r="J15" s="8"/>
      </tp>
      <tp>
        <v>69.163822525597269</v>
        <stp/>
        <stp>##V3_BDPV12</stp>
        <stp>ANDX US Equity</stp>
        <stp>LT_DEBT_TO_TOT_ASSET</stp>
        <stp>[PSXPbook1.xlsx]Sheet1 (3)!R12C10</stp>
        <stp>EQY_FUND_CRNCY_x0002_REL_INDEX_x0002_FA_ADJUSTED</stp>
        <stp>USD_x0002__x0002_ADJUSTED</stp>
        <tr r="J12" s="8"/>
      </tp>
      <tp>
        <v>11.972327586206896</v>
        <stp/>
        <stp>##V3_BDPV12</stp>
        <stp>SHLX US Equity</stp>
        <stp>DILUTED_EPS_AFT_XO_ITEMS_GROWTH</stp>
        <stp>[PSXPbook1.xlsx]Sheet1 (2)!R15C8</stp>
        <stp>FUND_PER</stp>
        <stp>Y</stp>
        <stp>EQY_FUND_CRNCY_x0002_REL_INDEX_x0002_FA_ADJUSTED</stp>
        <stp>USD_x0002__x0002_ADJUSTED</stp>
        <tr r="H15" s="6"/>
      </tp>
      <tp>
        <v>9.2307992278745079</v>
        <stp/>
        <stp>##V3_BDPV12</stp>
        <stp>EEP US Equity</stp>
        <stp>RETURN_COM_EQY</stp>
        <stp>[PSXPbook1.xlsx]Sheet1 (2)!R13C10</stp>
        <stp>EQY_FUND_CRNCY_x0002_REL_INDEX_x0002_FA_ADJUSTED</stp>
        <stp>USD_x0002__x0002_ADJUSTED</stp>
        <tr r="J13" s="6"/>
      </tp>
      <tp>
        <v>26.694612914734211</v>
        <stp/>
        <stp>##V3_BDPV12</stp>
        <stp>ENBL US Equity</stp>
        <stp>LT_DEBT_TO_TOT_ASSET</stp>
        <stp>[PSXPbook1.xlsx]Sheet1 (3)!R14C10</stp>
        <stp>EQY_FUND_CRNCY_x0002_REL_INDEX_x0002_FA_ADJUSTED</stp>
        <stp>USD_x0002__x0002_ADJUSTED</stp>
        <tr r="J14" s="8"/>
      </tp>
      <tp>
        <v>22.54275821439559</v>
        <stp/>
        <stp>##V3_BDPV12</stp>
        <stp>SHLX US Equity</stp>
        <stp>PE_RATIO</stp>
        <stp>[PSXPbook1.xlsx]Sheet1 (2)!R15C9</stp>
        <stp>EQY_FUND_CRNCY_x0002_REL_INDEX_x0002_FA_ADJUSTED</stp>
        <stp>USD_x0002__x0002_ADJUSTED</stp>
        <tr r="I15" s="6"/>
      </tp>
      <tp>
        <v>13.362577736253737</v>
        <stp/>
        <stp>##V3_BDPV12</stp>
        <stp>EQM US Equity</stp>
        <stp>PE_RATIO</stp>
        <stp>[PSXPbook1.xlsx]Sheet1 (2)!R11C9</stp>
        <stp>EQY_FUND_CRNCY_x0002_REL_INDEX_x0002_FA_ADJUSTED</stp>
        <stp>USD_x0002__x0002_ADJUSTED</stp>
        <tr r="I11" s="6"/>
      </tp>
      <tp>
        <v>25.02849551522057</v>
        <stp/>
        <stp>##V3_BDPV12</stp>
        <stp>EEP US Equity</stp>
        <stp>PE_RATIO</stp>
        <stp>[PSXPbook1.xlsx]Sheet1 (2)!R13C9</stp>
        <stp>EQY_FUND_CRNCY_x0002_REL_INDEX_x0002_FA_ADJUSTED</stp>
        <stp>USD_x0002__x0002_ADJUSTED</stp>
        <tr r="I13" s="6"/>
      </tp>
      <tp>
        <v>22.773900832574835</v>
        <stp/>
        <stp>##V3_BDPV12</stp>
        <stp>PAGP US Equity</stp>
        <stp>PE_RATIO</stp>
        <stp>[PSXPbook1.xlsx]Sheet1 (2)!R10C9</stp>
        <stp>EQY_FUND_CRNCY_x0002_REL_INDEX_x0002_FA_ADJUSTED</stp>
        <stp>USD_x0002__x0002_ADJUSTED</stp>
        <tr r="I10" s="6"/>
      </tp>
      <tp>
        <v>4.2932132768148241</v>
        <stp/>
        <stp>##V3_BDPV12</stp>
        <stp>PSXP US Equity</stp>
        <stp>DIVIDEND_12_MONTH_YIELD</stp>
        <stp>[PSXPbook1.xlsx]Sheet1 (2)!R6C11</stp>
        <stp>EQY_FUND_CRNCY_x0002_REL_INDEX_x0002_FA_ADJUSTED</stp>
        <stp>USD_x0002__x0002_ADJUSTED</stp>
        <tr r="K6" s="6"/>
      </tp>
      <tp>
        <v>3.2190164474892855</v>
        <stp/>
        <stp>##V3_BDPV12</stp>
        <stp>PSXP US Equity</stp>
        <stp>WACC_COST_DEBT</stp>
        <stp>[PSXPbook1.xlsx]Sheet1 (3)!R6C7</stp>
        <stp>EQY_FUND_CRNCY_x0002_REL_INDEX_x0002_FA_ADJUSTED</stp>
        <stp>USD_x0002__x0002_ADJUSTED</stp>
        <tr r="G6" s="8"/>
      </tp>
    </main>
    <main first="bloomberg.rtd">
      <tp>
        <v>4.002257E-2</v>
        <stp/>
        <stp>##V3_BDPV12</stp>
        <stp>EQM US Equity</stp>
        <stp>CHG_PCT_1M</stp>
        <stp>[PSXPbook1.xlsx]Sheet1 (2)!R11C6</stp>
        <stp>EQY_FUND_CRNCY_x0002_REL_INDEX_x0002_FA_ADJUSTED</stp>
        <stp>USD_x0002__x0002_ADJUSTED</stp>
        <tr r="F11" s="6"/>
      </tp>
      <tp>
        <v>-1.60084</v>
        <stp/>
        <stp>##V3_BDPV12</stp>
        <stp>EQM US Equity</stp>
        <stp>CHG_PCT_1D</stp>
        <stp>[PSXPbook1.xlsx]Sheet1 (2)!R11C5</stp>
        <stp>EQY_FUND_CRNCY_x0002_REL_INDEX_x0002_FA_ADJUSTED</stp>
        <stp>USD_x0002__x0002_ADJUSTED</stp>
        <tr r="E11" s="6"/>
      </tp>
      <tp>
        <v>0</v>
        <stp/>
        <stp>##V3_BDPV12</stp>
        <stp>CQH US Equity</stp>
        <stp>WACC_COST_DEBT</stp>
        <stp>[PSXPbook1.xlsx]Sheet1 (3)!R7C7</stp>
        <stp>EQY_FUND_CRNCY_x0002_REL_INDEX_x0002_FA_ADJUSTED</stp>
        <stp>USD_x0002__x0002_ADJUSTED</stp>
        <tr r="G7" s="8"/>
      </tp>
      <tp>
        <v>2.2051426306435324</v>
        <stp/>
        <stp>##V3_BDPV12</stp>
        <stp>ENLK US Equity</stp>
        <stp>FNCL_LVRG</stp>
        <stp>[PSXPbook1.xlsx]Sheet1 (3)!R9C8</stp>
        <stp>EQY_FUND_CRNCY_x0002_REL_INDEX_x0002_FA_ADJUSTED</stp>
        <stp>USD_x0002__x0002_ADJUSTED</stp>
        <tr r="H9" s="8"/>
      </tp>
      <tp>
        <v>-4.1997398986501677</v>
        <stp/>
        <stp>##V3_BDPV12</stp>
        <stp>ENLK US Equity</stp>
        <stp>SALES_GROWTH</stp>
        <stp>[PSXPbook1.xlsx]Sheet1 (2)!R9C7</stp>
        <stp>FUND_PER</stp>
        <stp>Y</stp>
        <stp>EQY_FUND_CRNCY_x0002_REL_INDEX_x0002_FA_ADJUSTED</stp>
        <stp>USD_x0002__x0002_ADJUSTED</stp>
        <tr r="G9" s="6"/>
      </tp>
      <tp>
        <v>16.772432397713406</v>
        <stp/>
        <stp>##V3_BDPV12</stp>
        <stp>PSXP US Equity</stp>
        <stp>RETURN_COM_EQY</stp>
        <stp>[PSXPbook1.xlsx]Sheet1 (2)!R6C10</stp>
        <stp>EQY_FUND_CRNCY_x0002_REL_INDEX_x0002_FA_ADJUSTED</stp>
        <stp>USD_x0002__x0002_ADJUSTED</stp>
        <tr r="J6" s="6"/>
      </tp>
      <tp>
        <v>5805.02949678</v>
        <stp/>
        <stp>##V3_BDPV12</stp>
        <stp>AM US Equity</stp>
        <stp>CRNCY_ADJ_MKT_CAP</stp>
        <stp>[PSXPbook1.xlsx]Sheet1 (2)!R8C3</stp>
        <stp>EQY_FUND_CRNCY_x0002_REL_INDEX_x0002_FA_ADJUSTED</stp>
        <stp>USD_x0002__x0002_ADJUSTED</stp>
        <tr r="C8" s="6"/>
      </tp>
      <tp>
        <v>0.31630752723406014</v>
        <stp/>
        <stp>##V3_BDPV12</stp>
        <stp>PSXP US Equity</stp>
        <stp>TOTAL_DEBT_TO_EV</stp>
        <stp>[PSXPbook1.xlsx]Sheet1 (3)!R6C3</stp>
        <stp>EQY_FUND_CRNCY_x0002_REL_INDEX_x0002_FA_ADJUSTED</stp>
        <stp>USD_x0002__x0002_ADJUSTED</stp>
        <tr r="C6" s="8"/>
      </tp>
      <tp>
        <v>25.41</v>
        <stp/>
        <stp>##V3_BDPV12</stp>
        <stp>CQH US Equity</stp>
        <stp>CRNCY_ADJ_PX_LAST</stp>
        <stp>[PSXPbook1.xlsx]Sheet1 (2)!R7C4</stp>
        <stp>EQY_FUND_CRNCY_x0002_REL_INDEX_x0002_FA_ADJUSTED</stp>
        <stp>USD_x0002__x0002_ADJUSTED</stp>
        <tr r="D7" s="6"/>
      </tp>
      <tp>
        <v>1.8780410790460427</v>
        <stp/>
        <stp>##V3_BDPV12</stp>
        <stp>AM US Equity</stp>
        <stp>FNCL_LVRG</stp>
        <stp>[PSXPbook1.xlsx]Sheet1 (3)!R8C8</stp>
        <stp>EQY_FUND_CRNCY_x0002_REL_INDEX_x0002_FA_ADJUSTED</stp>
        <stp>USD_x0002__x0002_ADJUSTED</stp>
        <tr r="H8" s="8"/>
      </tp>
      <tp>
        <v>317.62499809265137</v>
        <stp/>
        <stp>##V3_BDPV12</stp>
        <stp>CQH US Equity</stp>
        <stp>PE_RATIO</stp>
        <stp>[PSXPbook1.xlsx]Sheet1 (2)!R7C9</stp>
        <stp>EQY_FUND_CRNCY_x0002_REL_INDEX_x0002_FA_ADJUSTED</stp>
        <stp>USD_x0002__x0002_ADJUSTED</stp>
        <tr r="I7" s="6"/>
      </tp>
      <tp>
        <v>53.35</v>
        <stp/>
        <stp>##V3_BDPV12</stp>
        <stp>PSXP US Equity</stp>
        <stp>CRNCY_ADJ_PX_LAST</stp>
        <stp>[PSXPbook1.xlsx]Sheet1 (2)!R6C4</stp>
        <stp>EQY_FUND_CRNCY_x0002_REL_INDEX_x0002_FA_ADJUSTED</stp>
        <stp>USD_x0002__x0002_ADJUSTED</stp>
        <tr r="D6" s="6"/>
      </tp>
      <tp>
        <v>21.730761951052262</v>
        <stp/>
        <stp>##V3_BDPV12</stp>
        <stp>PSXP US Equity</stp>
        <stp>PE_RATIO</stp>
        <stp>[PSXPbook1.xlsx]Sheet1 (2)!R6C9</stp>
        <stp>EQY_FUND_CRNCY_x0002_REL_INDEX_x0002_FA_ADJUSTED</stp>
        <stp>USD_x0002__x0002_ADJUSTED</stp>
        <tr r="I6" s="6"/>
      </tp>
      <tp>
        <v>4.1783969207785594</v>
        <stp/>
        <stp>##V3_BDPV12</stp>
        <stp>EEP US Equity</stp>
        <stp>NET_DEBT_TO_EBITDA</stp>
        <stp>[PSXPbook1.xlsx]Sheet1 (3)!R13C5</stp>
        <stp>EQY_FUND_CRNCY_x0002_REL_INDEX_x0002_FA_ADJUSTED</stp>
        <stp>USD_x0002__x0002_ADJUSTED</stp>
        <tr r="E13" s="8"/>
      </tp>
      <tp>
        <v>5778.9427774699989</v>
        <stp/>
        <stp>##V3_BDPV12</stp>
        <stp>ENLK US Equity</stp>
        <stp>CRNCY_ADJ_MKT_CAP</stp>
        <stp>[PSXPbook1.xlsx]Sheet1 (2)!R9C3</stp>
        <stp>EQY_FUND_CRNCY_x0002_REL_INDEX_x0002_FA_ADJUSTED</stp>
        <stp>USD_x0002__x0002_ADJUSTED</stp>
        <tr r="C9" s="6"/>
      </tp>
      <tp>
        <v>0</v>
        <stp/>
        <stp>##V3_BDPV12</stp>
        <stp>CQH US Equity</stp>
        <stp>TOTAL_DEBT_TO_EV</stp>
        <stp>[PSXPbook1.xlsx]Sheet1 (3)!R7C3</stp>
        <stp>EQY_FUND_CRNCY_x0002_REL_INDEX_x0002_FA_ADJUSTED</stp>
        <stp>USD_x0002__x0002_ADJUSTED</stp>
        <tr r="C7" s="8"/>
      </tp>
      <tp>
        <v>3.1582472771292469</v>
        <stp/>
        <stp>##V3_BDPV12</stp>
        <stp>SHLX US Equity</stp>
        <stp>WACC_COST_DEBT</stp>
        <stp>[PSXPbook1.xlsx]Sheet1 (3)!R15C7</stp>
        <stp>EQY_FUND_CRNCY_x0002_REL_INDEX_x0002_FA_ADJUSTED</stp>
        <stp>USD_x0002__x0002_ADJUSTED</stp>
        <tr r="G15" s="8"/>
      </tp>
      <tp>
        <v>2.0420064794816413</v>
        <stp/>
        <stp>##V3_BDPV12</stp>
        <stp>AM US Equity</stp>
        <stp>TOT_DEBT_TO_TRAIL_12M_EBITDA</stp>
        <stp>[PSXPbook1.xlsx]Sheet1 (3)!R8C4</stp>
        <stp>EQY_FUND_CRNCY_x0002_REL_INDEX_x0002_FA_ADJUSTED</stp>
        <stp>USD_x0002__x0002_ADJUSTED</stp>
        <tr r="D8" s="8"/>
      </tp>
      <tp>
        <v>0.30216975362420406</v>
        <stp/>
        <stp>##V3_BDPV12</stp>
        <stp>ENLK US Equity</stp>
        <stp>TOTAL_DEBT_TO_EV</stp>
        <stp>[PSXPbook1.xlsx]Sheet1 (3)!R9C3</stp>
        <stp>EQY_FUND_CRNCY_x0002_REL_INDEX_x0002_FA_ADJUSTED</stp>
        <stp>USD_x0002__x0002_ADJUSTED</stp>
        <tr r="C9" s="8"/>
      </tp>
      <tp>
        <v>3.5445706928410097</v>
        <stp/>
        <stp>##V3_BDPV12</stp>
        <stp>AM US Equity</stp>
        <stp>WACC_COST_DEBT</stp>
        <stp>[PSXPbook1.xlsx]Sheet1 (3)!R8C7</stp>
        <stp>EQY_FUND_CRNCY_x0002_REL_INDEX_x0002_FA_ADJUSTED</stp>
        <stp>USD_x0002__x0002_ADJUSTED</stp>
        <tr r="G8" s="8"/>
      </tp>
      <tp>
        <v>1.1330532212885627</v>
        <stp/>
        <stp>##V3_BDPV12</stp>
        <stp>CQH US Equity</stp>
        <stp>FNCL_LVRG</stp>
        <stp>[PSXPbook1.xlsx]Sheet1 (3)!R7C8</stp>
        <stp>EQY_FUND_CRNCY_x0002_REL_INDEX_x0002_FA_ADJUSTED</stp>
        <stp>USD_x0002__x0002_ADJUSTED</stp>
        <tr r="H7" s="8"/>
      </tp>
      <tp>
        <v>1.225015</v>
        <stp/>
        <stp>##V3_BDPV12</stp>
        <stp>EEP US Equity</stp>
        <stp>CHG_PCT_1M</stp>
        <stp>[PSXPbook1.xlsx]Sheet1 (2)!R13C6</stp>
        <stp>EQY_FUND_CRNCY_x0002_REL_INDEX_x0002_FA_ADJUSTED</stp>
        <stp>USD_x0002__x0002_ADJUSTED</stp>
        <tr r="F13" s="6"/>
      </tp>
      <tp>
        <v>-0.56998099999999996</v>
        <stp/>
        <stp>##V3_BDPV12</stp>
        <stp>EEP US Equity</stp>
        <stp>CHG_PCT_1D</stp>
        <stp>[PSXPbook1.xlsx]Sheet1 (2)!R13C5</stp>
        <stp>EQY_FUND_CRNCY_x0002_REL_INDEX_x0002_FA_ADJUSTED</stp>
        <stp>USD_x0002__x0002_ADJUSTED</stp>
        <tr r="E13" s="6"/>
      </tp>
      <tp>
        <v>31.11</v>
        <stp/>
        <stp>##V3_BDPV12</stp>
        <stp>AM US Equity</stp>
        <stp>CRNCY_ADJ_PX_LAST</stp>
        <stp>[PSXPbook1.xlsx]Sheet1 (2)!R8C4</stp>
        <stp>EQY_FUND_CRNCY_x0002_REL_INDEX_x0002_FA_ADJUSTED</stp>
        <stp>USD_x0002__x0002_ADJUSTED</stp>
        <tr r="D8" s="6"/>
      </tp>
      <tp t="s">
        <v>#N/A N/A</v>
        <stp/>
        <stp>##V3_BDPV12</stp>
        <stp>ENLK US Equity</stp>
        <stp>PE_RATIO</stp>
        <stp>[PSXPbook1.xlsx]Sheet1 (2)!R9C9</stp>
        <stp>EQY_FUND_CRNCY_x0002_REL_INDEX_x0002_FA_ADJUSTED</stp>
        <stp>USD_x0002__x0002_ADJUSTED</stp>
        <tr r="I9" s="6"/>
      </tp>
      <tp>
        <v>22.815533980582526</v>
        <stp/>
        <stp>##V3_BDPV12</stp>
        <stp>PSXP US Equity</stp>
        <stp>SALES_GROWTH</stp>
        <stp>[PSXPbook1.xlsx]Sheet1 (2)!R6C7</stp>
        <stp>FUND_PER</stp>
        <stp>Y</stp>
        <stp>EQY_FUND_CRNCY_x0002_REL_INDEX_x0002_FA_ADJUSTED</stp>
        <stp>USD_x0002__x0002_ADJUSTED</stp>
        <tr r="G6" s="6"/>
      </tp>
      <tp>
        <v>2.5817275747508304</v>
        <stp/>
        <stp>##V3_BDPV12</stp>
        <stp>PSXP US Equity</stp>
        <stp>FNCL_LVRG</stp>
        <stp>[PSXPbook1.xlsx]Sheet1 (3)!R6C8</stp>
        <stp>EQY_FUND_CRNCY_x0002_REL_INDEX_x0002_FA_ADJUSTED</stp>
        <stp>USD_x0002__x0002_ADJUSTED</stp>
        <tr r="H6" s="8"/>
      </tp>
      <tp>
        <v>3.485409523809524</v>
        <stp/>
        <stp>##V3_BDPV12</stp>
        <stp>ANDX US Equity</stp>
        <stp>WACC_COST_DEBT</stp>
        <stp>[PSXPbook1.xlsx]Sheet1 (3)!R12C7</stp>
        <stp>EQY_FUND_CRNCY_x0002_REL_INDEX_x0002_FA_ADJUSTED</stp>
        <stp>USD_x0002__x0002_ADJUSTED</stp>
        <tr r="G12" s="8"/>
      </tp>
      <tp>
        <v>1.512696815922622</v>
        <stp/>
        <stp>##V3_BDPV12</stp>
        <stp>EQM US Equity</stp>
        <stp>NET_DEBT_TO_EBITDA</stp>
        <stp>[PSXPbook1.xlsx]Sheet1 (3)!R11C5</stp>
        <stp>EQY_FUND_CRNCY_x0002_REL_INDEX_x0002_FA_ADJUSTED</stp>
        <stp>USD_x0002__x0002_ADJUSTED</stp>
        <tr r="E11" s="8"/>
      </tp>
      <tp>
        <v>5895.4685317000003</v>
        <stp/>
        <stp>##V3_BDPV12</stp>
        <stp>PSXP US Equity</stp>
        <stp>CRNCY_ADJ_MKT_CAP</stp>
        <stp>[PSXPbook1.xlsx]Sheet1 (2)!R6C3</stp>
        <stp>EQY_FUND_CRNCY_x0002_REL_INDEX_x0002_FA_ADJUSTED</stp>
        <stp>USD_x0002__x0002_ADJUSTED</stp>
        <tr r="C6" s="6"/>
      </tp>
      <tp>
        <v>2.9068136325381051</v>
        <stp/>
        <stp>##V3_BDPV12</stp>
        <stp>TEGP US Equity</stp>
        <stp>WACC_COST_DEBT</stp>
        <stp>[PSXPbook1.xlsx]Sheet1 (3)!R16C7</stp>
        <stp>EQY_FUND_CRNCY_x0002_REL_INDEX_x0002_FA_ADJUSTED</stp>
        <stp>USD_x0002__x0002_ADJUSTED</stp>
        <tr r="G16" s="8"/>
      </tp>
      <tp>
        <v>2.6366619281517378</v>
        <stp/>
        <stp>##V3_BDPV12</stp>
        <stp>PAGP US Equity</stp>
        <stp>WACC_COST_DEBT</stp>
        <stp>[PSXPbook1.xlsx]Sheet1 (3)!R10C7</stp>
        <stp>EQY_FUND_CRNCY_x0002_REL_INDEX_x0002_FA_ADJUSTED</stp>
        <stp>USD_x0002__x0002_ADJUSTED</stp>
        <tr r="G10" s="8"/>
      </tp>
      <tp>
        <v>5887.4969999999994</v>
        <stp/>
        <stp>##V3_BDPV12</stp>
        <stp>CQH US Equity</stp>
        <stp>CRNCY_ADJ_MKT_CAP</stp>
        <stp>[PSXPbook1.xlsx]Sheet1 (2)!R7C3</stp>
        <stp>EQY_FUND_CRNCY_x0002_REL_INDEX_x0002_FA_ADJUSTED</stp>
        <stp>USD_x0002__x0002_ADJUSTED</stp>
        <tr r="C7" s="6"/>
      </tp>
      <tp t="s">
        <v>#N/A N/A</v>
        <stp/>
        <stp>##V3_BDPV12</stp>
        <stp>AM US Equity</stp>
        <stp>TANG_BOOK_VAL_PER_SH</stp>
        <stp>[PSXPbook1.xlsx]Sheet1 (3)!R8C9</stp>
        <stp>EQY_FUND_CRNCY_x0002_REL_INDEX_x0002_FA_ADJUSTED</stp>
        <stp>USD_x0002__x0002_ADJUSTED</stp>
        <tr r="I8" s="8"/>
      </tp>
      <tp>
        <v>3.1282644640139163</v>
        <stp/>
        <stp>##V3_BDPV12</stp>
        <stp>ENLK US Equity</stp>
        <stp>WACC_COST_DEBT</stp>
        <stp>[PSXPbook1.xlsx]Sheet1 (3)!R9C7</stp>
        <stp>EQY_FUND_CRNCY_x0002_REL_INDEX_x0002_FA_ADJUSTED</stp>
        <stp>USD_x0002__x0002_ADJUSTED</stp>
        <tr r="G9" s="8"/>
      </tp>
      <tp>
        <v>3.4144711887955181</v>
        <stp/>
        <stp>##V3_BDPV12</stp>
        <stp>ENBL US Equity</stp>
        <stp>WACC_COST_DEBT</stp>
        <stp>[PSXPbook1.xlsx]Sheet1 (3)!R14C7</stp>
        <stp>EQY_FUND_CRNCY_x0002_REL_INDEX_x0002_FA_ADJUSTED</stp>
        <stp>USD_x0002__x0002_ADJUSTED</stp>
        <tr r="G14" s="8"/>
      </tp>
      <tp>
        <v>16.63</v>
        <stp/>
        <stp>##V3_BDPV12</stp>
        <stp>ENLK US Equity</stp>
        <stp>CRNCY_ADJ_PX_LAST</stp>
        <stp>[PSXPbook1.xlsx]Sheet1 (2)!R9C4</stp>
        <stp>EQY_FUND_CRNCY_x0002_REL_INDEX_x0002_FA_ADJUSTED</stp>
        <stp>USD_x0002__x0002_ADJUSTED</stp>
        <tr r="D9" s="6"/>
      </tp>
      <tp>
        <v>-2.7373670700403374</v>
        <stp/>
        <stp>##V3_BDPV12</stp>
        <stp>ENLK US Equity</stp>
        <stp>RETURN_COM_EQY</stp>
        <stp>[PSXPbook1.xlsx]Sheet1 (2)!R9C10</stp>
        <stp>EQY_FUND_CRNCY_x0002_REL_INDEX_x0002_FA_ADJUSTED</stp>
        <stp>USD_x0002__x0002_ADJUSTED</stp>
        <tr r="J9" s="6"/>
      </tp>
      <tp>
        <v>16.526749578911105</v>
        <stp/>
        <stp>##V3_BDPV12</stp>
        <stp>PSXP US Equity</stp>
        <stp>DILUTED_EPS_AFT_XO_ITEMS_GROWTH</stp>
        <stp>[PSXPbook1.xlsx]Sheet1 (2)!R6C8</stp>
        <stp>FUND_PER</stp>
        <stp>Y</stp>
        <stp>EQY_FUND_CRNCY_x0002_REL_INDEX_x0002_FA_ADJUSTED</stp>
        <stp>USD_x0002__x0002_ADJUSTED</stp>
        <tr r="H6" s="6"/>
      </tp>
      <tp>
        <v>50.197047157618627</v>
        <stp/>
        <stp>##V3_BDPV12</stp>
        <stp>EEP US Equity</stp>
        <stp>TOT_DEBT_TO_TOT_CAP</stp>
        <stp>[PSXPbook1.xlsx]Sheet1 (3)!R13C6</stp>
        <stp>EQY_FUND_CRNCY_x0002_REL_INDEX_x0002_FA_ADJUSTED</stp>
        <stp>USD_x0002__x0002_ADJUSTED</stp>
        <tr r="F13" s="8"/>
      </tp>
      <tp>
        <v>6127.7021910000003</v>
        <stp/>
        <stp>##V3_BDPV12</stp>
        <stp>PAGP US Equity</stp>
        <stp>CRNCY_ADJ_MKT_CAP</stp>
        <stp>[PSXPbook1.xlsx]Sheet1 (2)!R10C3</stp>
        <stp>EQY_FUND_CRNCY_x0002_REL_INDEX_x0002_FA_ADJUSTED</stp>
        <stp>USD_x0002__x0002_ADJUSTED</stp>
        <tr r="C10" s="6"/>
      </tp>
      <tp>
        <v>1.5401326778931774</v>
        <stp/>
        <stp>##V3_BDPV12</stp>
        <stp>EQM US Equity</stp>
        <stp>FNCL_LVRG</stp>
        <stp>[PSXPbook1.xlsx]Sheet1 (3)!R11C8</stp>
        <stp>EQY_FUND_CRNCY_x0002_REL_INDEX_x0002_FA_ADJUSTED</stp>
        <stp>USD_x0002__x0002_ADJUSTED</stp>
        <tr r="H11" s="8"/>
      </tp>
      <tp>
        <v>5.7525400915398812</v>
        <stp/>
        <stp>##V3_BDPV12</stp>
        <stp>EEP US Equity</stp>
        <stp>FNCL_LVRG</stp>
        <stp>[PSXPbook1.xlsx]Sheet1 (3)!R13C8</stp>
        <stp>EQY_FUND_CRNCY_x0002_REL_INDEX_x0002_FA_ADJUSTED</stp>
        <stp>USD_x0002__x0002_ADJUSTED</stp>
        <tr r="H13" s="8"/>
      </tp>
      <tp>
        <v>0</v>
        <stp/>
        <stp>##V3_BDPV12</stp>
        <stp>CQH US Equity</stp>
        <stp>DILUTED_EPS_AFT_XO_ITEMS_GROWTH</stp>
        <stp>[PSXPbook1.xlsx]Sheet1 (2)!R7C8</stp>
        <stp>FUND_PER</stp>
        <stp>Y</stp>
        <stp>EQY_FUND_CRNCY_x0002_REL_INDEX_x0002_FA_ADJUSTED</stp>
        <stp>USD_x0002__x0002_ADJUSTED</stp>
        <tr r="H7" s="6"/>
      </tp>
      <tp>
        <v>27.746361360897374</v>
        <stp/>
        <stp>##V3_BDPV12</stp>
        <stp>ENBL US Equity</stp>
        <stp>TOT_DEBT_TO_TOT_CAP</stp>
        <stp>[PSXPbook1.xlsx]Sheet1 (3)!R14C6</stp>
        <stp>EQY_FUND_CRNCY_x0002_REL_INDEX_x0002_FA_ADJUSTED</stp>
        <stp>USD_x0002__x0002_ADJUSTED</stp>
        <tr r="F14" s="8"/>
      </tp>
      <tp>
        <v>5.5532793462026229</v>
        <stp/>
        <stp>##V3_BDPV12</stp>
        <stp>ANDX US Equity</stp>
        <stp>TANG_BOOK_VAL_PER_SH</stp>
        <stp>[PSXPbook1.xlsx]Sheet1 (3)!R12C9</stp>
        <stp>EQY_FUND_CRNCY_x0002_REL_INDEX_x0002_FA_ADJUSTED</stp>
        <stp>USD_x0002__x0002_ADJUSTED</stp>
        <tr r="I12" s="8"/>
      </tp>
      <tp>
        <v>3.5542590431738623</v>
        <stp/>
        <stp>##V3_BDPV12</stp>
        <stp>ENBL US Equity</stp>
        <stp>TOT_DEBT_TO_TRAIL_12M_EBITDA</stp>
        <stp>[PSXPbook1.xlsx]Sheet1 (3)!R14C4</stp>
        <stp>EQY_FUND_CRNCY_x0002_REL_INDEX_x0002_FA_ADJUSTED</stp>
        <stp>USD_x0002__x0002_ADJUSTED</stp>
        <tr r="D14" s="8"/>
      </tp>
      <tp>
        <v>4394.5628479999996</v>
        <stp/>
        <stp>##V3_BDPV12</stp>
        <stp>TEGP US Equity</stp>
        <stp>CRNCY_ADJ_MKT_CAP</stp>
        <stp>[PSXPbook1.xlsx]Sheet1 (2)!R16C3</stp>
        <stp>EQY_FUND_CRNCY_x0002_REL_INDEX_x0002_FA_ADJUSTED</stp>
        <stp>USD_x0002__x0002_ADJUSTED</stp>
        <tr r="C16" s="6"/>
      </tp>
      <tp>
        <v>16.290916202288685</v>
        <stp/>
        <stp>##V3_BDPV12</stp>
        <stp>ENBL US Equity</stp>
        <stp>TANG_BOOK_VAL_PER_SH</stp>
        <stp>[PSXPbook1.xlsx]Sheet1 (3)!R14C9</stp>
        <stp>EQY_FUND_CRNCY_x0002_REL_INDEX_x0002_FA_ADJUSTED</stp>
        <stp>USD_x0002__x0002_ADJUSTED</stp>
        <tr r="I14" s="8"/>
      </tp>
      <tp>
        <v>36.168169216071355</v>
        <stp/>
        <stp>##V3_BDPV12</stp>
        <stp>AM US Equity</stp>
        <stp>LT_DEBT_TO_TOT_ASSET</stp>
        <stp>[PSXPbook1.xlsx]Sheet1 (3)!R8C10</stp>
        <stp>EQY_FUND_CRNCY_x0002_REL_INDEX_x0002_FA_ADJUSTED</stp>
        <stp>USD_x0002__x0002_ADJUSTED</stp>
        <tr r="J8" s="8"/>
      </tp>
      <tp>
        <v>5.0172642762284196</v>
        <stp/>
        <stp>##V3_BDPV12</stp>
        <stp>ANDX US Equity</stp>
        <stp>TOT_DEBT_TO_TRAIL_12M_EBITDA</stp>
        <stp>[PSXPbook1.xlsx]Sheet1 (3)!R12C4</stp>
        <stp>EQY_FUND_CRNCY_x0002_REL_INDEX_x0002_FA_ADJUSTED</stp>
        <stp>USD_x0002__x0002_ADJUSTED</stp>
        <tr r="D12" s="8"/>
      </tp>
      <tp>
        <v>74.989999999999995</v>
        <stp/>
        <stp>##V3_BDPV12</stp>
        <stp>EQM US Equity</stp>
        <stp>CRNCY_ADJ_PX_LAST</stp>
        <stp>[PSXPbook1.xlsx]Sheet1 (2)!R11C4</stp>
        <stp>EQY_FUND_CRNCY_x0002_REL_INDEX_x0002_FA_ADJUSTED</stp>
        <stp>USD_x0002__x0002_ADJUSTED</stp>
        <tr r="D11" s="6"/>
      </tp>
      <tp>
        <v>15.7</v>
        <stp/>
        <stp>##V3_BDPV12</stp>
        <stp>EEP US Equity</stp>
        <stp>CRNCY_ADJ_PX_LAST</stp>
        <stp>[PSXPbook1.xlsx]Sheet1 (2)!R13C4</stp>
        <stp>EQY_FUND_CRNCY_x0002_REL_INDEX_x0002_FA_ADJUSTED</stp>
        <stp>USD_x0002__x0002_ADJUSTED</stp>
        <tr r="D13" s="6"/>
      </tp>
      <tp>
        <v>4949.8050951000005</v>
        <stp/>
        <stp>##V3_BDPV12</stp>
        <stp>SHLX US Equity</stp>
        <stp>CRNCY_ADJ_MKT_CAP</stp>
        <stp>[PSXPbook1.xlsx]Sheet1 (2)!R15C3</stp>
        <stp>EQY_FUND_CRNCY_x0002_REL_INDEX_x0002_FA_ADJUSTED</stp>
        <stp>USD_x0002__x0002_ADJUSTED</stp>
        <tr r="C15" s="6"/>
      </tp>
      <tp>
        <v>41.295996765062675</v>
        <stp/>
        <stp>##V3_BDPV12</stp>
        <stp>ENLK US Equity</stp>
        <stp>TOT_DEBT_TO_TOT_CAP</stp>
        <stp>[PSXPbook1.xlsx]Sheet1 (3)!R9C6</stp>
        <stp>EQY_FUND_CRNCY_x0002_REL_INDEX_x0002_FA_ADJUSTED</stp>
        <stp>USD_x0002__x0002_ADJUSTED</stp>
        <tr r="F9" s="8"/>
      </tp>
      <tp>
        <v>-1.4814648393619387</v>
        <stp/>
        <stp>##V3_BDPV12</stp>
        <stp>EEP US Equity</stp>
        <stp>DILUTED_EPS_AFT_XO_ITEMS_GROWTH</stp>
        <stp>[PSXPbook1.xlsx]Sheet1 (2)!R13C8</stp>
        <stp>FUND_PER</stp>
        <stp>Y</stp>
        <stp>EQY_FUND_CRNCY_x0002_REL_INDEX_x0002_FA_ADJUSTED</stp>
        <stp>USD_x0002__x0002_ADJUSTED</stp>
        <tr r="H13" s="6"/>
      </tp>
      <tp>
        <v>35.702580461904866</v>
        <stp/>
        <stp>##V3_BDPV12</stp>
        <stp>ENLK US Equity</stp>
        <stp>LT_DEBT_TO_TOT_ASSET</stp>
        <stp>[PSXPbook1.xlsx]Sheet1 (3)!R9C10</stp>
        <stp>EQY_FUND_CRNCY_x0002_REL_INDEX_x0002_FA_ADJUSTED</stp>
        <stp>USD_x0002__x0002_ADJUSTED</stp>
        <tr r="J9" s="8"/>
      </tp>
      <tp>
        <v>3.7483911256532414</v>
        <stp/>
        <stp>##V3_BDPV12</stp>
        <stp>AM US Equity</stp>
        <stp>DIVIDEND_12_MONTH_YIELD</stp>
        <stp>[PSXPbook1.xlsx]Sheet1 (2)!R8C11</stp>
        <stp>EQY_FUND_CRNCY_x0002_REL_INDEX_x0002_FA_ADJUSTED</stp>
        <stp>USD_x0002__x0002_ADJUSTED</stp>
        <tr r="K8" s="6"/>
      </tp>
      <tp>
        <v>6804.1295064599999</v>
        <stp/>
        <stp>##V3_BDPV12</stp>
        <stp>ENBL US Equity</stp>
        <stp>CRNCY_ADJ_MKT_CAP</stp>
        <stp>[PSXPbook1.xlsx]Sheet1 (2)!R14C3</stp>
        <stp>EQY_FUND_CRNCY_x0002_REL_INDEX_x0002_FA_ADJUSTED</stp>
        <stp>USD_x0002__x0002_ADJUSTED</stp>
        <tr r="C14" s="6"/>
      </tp>
      <tp>
        <v>5246.7504223400001</v>
        <stp/>
        <stp>##V3_BDPV12</stp>
        <stp>ANDX US Equity</stp>
        <stp>CRNCY_ADJ_MKT_CAP</stp>
        <stp>[PSXPbook1.xlsx]Sheet1 (2)!R12C3</stp>
        <stp>EQY_FUND_CRNCY_x0002_REL_INDEX_x0002_FA_ADJUSTED</stp>
        <stp>USD_x0002__x0002_ADJUSTED</stp>
        <tr r="C12" s="6"/>
      </tp>
      <tp>
        <v>9.7417526515832247</v>
        <stp/>
        <stp>##V3_BDPV12</stp>
        <stp>TEGP US Equity</stp>
        <stp>FNCL_LVRG</stp>
        <stp>[PSXPbook1.xlsx]Sheet1 (3)!R16C8</stp>
        <stp>EQY_FUND_CRNCY_x0002_REL_INDEX_x0002_FA_ADJUSTED</stp>
        <stp>USD_x0002__x0002_ADJUSTED</stp>
        <tr r="H16" s="8"/>
      </tp>
      <tp t="s">
        <v>#N/A N/A</v>
        <stp/>
        <stp>##V3_BDPV12</stp>
        <stp>SHLX US Equity</stp>
        <stp>TANG_BOOK_VAL_PER_SH</stp>
        <stp>[PSXPbook1.xlsx]Sheet1 (3)!R15C9</stp>
        <stp>EQY_FUND_CRNCY_x0002_REL_INDEX_x0002_FA_ADJUSTED</stp>
        <stp>USD_x0002__x0002_ADJUSTED</stp>
        <tr r="I15" s="8"/>
      </tp>
      <tp t="s">
        <v>#N/A N/A</v>
        <stp/>
        <stp>##V3_BDPV12</stp>
        <stp>EEP US Equity</stp>
        <stp>TANG_BOOK_VAL_PER_SH</stp>
        <stp>[PSXPbook1.xlsx]Sheet1 (3)!R13C9</stp>
        <stp>EQY_FUND_CRNCY_x0002_REL_INDEX_x0002_FA_ADJUSTED</stp>
        <stp>USD_x0002__x0002_ADJUSTED</stp>
        <tr r="I13" s="8"/>
      </tp>
      <tp t="s">
        <v>#N/A N/A</v>
        <stp/>
        <stp>##V3_BDPV12</stp>
        <stp>EQM US Equity</stp>
        <stp>TANG_BOOK_VAL_PER_SH</stp>
        <stp>[PSXPbook1.xlsx]Sheet1 (3)!R11C9</stp>
        <stp>EQY_FUND_CRNCY_x0002_REL_INDEX_x0002_FA_ADJUSTED</stp>
        <stp>USD_x0002__x0002_ADJUSTED</stp>
        <tr r="I11" s="8"/>
      </tp>
      <tp>
        <v>15.73</v>
        <stp/>
        <stp>##V3_BDPV12</stp>
        <stp>ENBL US Equity</stp>
        <stp>CRNCY_ADJ_PX_LAST</stp>
        <stp>[PSXPbook1.xlsx]Sheet1 (2)!R14C4</stp>
        <stp>EQY_FUND_CRNCY_x0002_REL_INDEX_x0002_FA_ADJUSTED</stp>
        <stp>USD_x0002__x0002_ADJUSTED</stp>
        <tr r="D14" s="6"/>
      </tp>
      <tp>
        <v>48.58</v>
        <stp/>
        <stp>##V3_BDPV12</stp>
        <stp>ANDX US Equity</stp>
        <stp>CRNCY_ADJ_PX_LAST</stp>
        <stp>[PSXPbook1.xlsx]Sheet1 (2)!R12C4</stp>
        <stp>EQY_FUND_CRNCY_x0002_REL_INDEX_x0002_FA_ADJUSTED</stp>
        <stp>USD_x0002__x0002_ADJUSTED</stp>
        <tr r="D12" s="6"/>
      </tp>
      <tp>
        <v>-2.2761116927510816E-2</v>
        <stp/>
        <stp>##V3_BDPV12</stp>
        <stp>PAGP US Equity</stp>
        <stp>TANG_BOOK_VAL_PER_SH</stp>
        <stp>[PSXPbook1.xlsx]Sheet1 (3)!R10C9</stp>
        <stp>EQY_FUND_CRNCY_x0002_REL_INDEX_x0002_FA_ADJUSTED</stp>
        <stp>USD_x0002__x0002_ADJUSTED</stp>
        <tr r="I10" s="8"/>
      </tp>
      <tp>
        <v>6.2625043089314696</v>
        <stp/>
        <stp>##V3_BDPV12</stp>
        <stp>TEGP US Equity</stp>
        <stp>TOT_DEBT_TO_TRAIL_12M_EBITDA</stp>
        <stp>[PSXPbook1.xlsx]Sheet1 (3)!R16C4</stp>
        <stp>EQY_FUND_CRNCY_x0002_REL_INDEX_x0002_FA_ADJUSTED</stp>
        <stp>USD_x0002__x0002_ADJUSTED</stp>
        <tr r="D16" s="8"/>
      </tp>
      <tp>
        <v>28.238169642421731</v>
        <stp/>
        <stp>##V3_BDPV12</stp>
        <stp>AM US Equity</stp>
        <stp>DILUTED_EPS_AFT_XO_ITEMS_GROWTH</stp>
        <stp>[PSXPbook1.xlsx]Sheet1 (2)!R8C8</stp>
        <stp>FUND_PER</stp>
        <stp>Y</stp>
        <stp>EQY_FUND_CRNCY_x0002_REL_INDEX_x0002_FA_ADJUSTED</stp>
        <stp>USD_x0002__x0002_ADJUSTED</stp>
        <tr r="H8" s="6"/>
      </tp>
      <tp>
        <v>14.359817090597314</v>
        <stp/>
        <stp>##V3_BDPV12</stp>
        <stp>PAGP US Equity</stp>
        <stp>FNCL_LVRG</stp>
        <stp>[PSXPbook1.xlsx]Sheet1 (3)!R10C8</stp>
        <stp>EQY_FUND_CRNCY_x0002_REL_INDEX_x0002_FA_ADJUSTED</stp>
        <stp>USD_x0002__x0002_ADJUSTED</stp>
        <tr r="H10" s="8"/>
      </tp>
      <tp>
        <v>4.2549064386748681</v>
        <stp/>
        <stp>##V3_BDPV12</stp>
        <stp>EEP US Equity</stp>
        <stp>TOT_DEBT_TO_TRAIL_12M_EBITDA</stp>
        <stp>[PSXPbook1.xlsx]Sheet1 (3)!R13C4</stp>
        <stp>EQY_FUND_CRNCY_x0002_REL_INDEX_x0002_FA_ADJUSTED</stp>
        <stp>USD_x0002__x0002_ADJUSTED</stp>
        <tr r="D13" s="8"/>
      </tp>
      <tp>
        <v>1.5298802524608972</v>
        <stp/>
        <stp>##V3_BDPV12</stp>
        <stp>EQM US Equity</stp>
        <stp>TOT_DEBT_TO_TRAIL_12M_EBITDA</stp>
        <stp>[PSXPbook1.xlsx]Sheet1 (3)!R11C4</stp>
        <stp>EQY_FUND_CRNCY_x0002_REL_INDEX_x0002_FA_ADJUSTED</stp>
        <stp>USD_x0002__x0002_ADJUSTED</stp>
        <tr r="D11" s="8"/>
      </tp>
      <tp>
        <v>7.3060046189376457</v>
        <stp/>
        <stp>##V3_BDPV12</stp>
        <stp>SHLX US Equity</stp>
        <stp>TOT_DEBT_TO_TRAIL_12M_EBITDA</stp>
        <stp>[PSXPbook1.xlsx]Sheet1 (3)!R15C4</stp>
        <stp>EQY_FUND_CRNCY_x0002_REL_INDEX_x0002_FA_ADJUSTED</stp>
        <stp>USD_x0002__x0002_ADJUSTED</stp>
        <tr r="D15" s="8"/>
      </tp>
      <tp>
        <v>0</v>
        <stp/>
        <stp>##V3_BDPV12</stp>
        <stp>CQH US Equity</stp>
        <stp>LT_DEBT_TO_TOT_ASSET</stp>
        <stp>[PSXPbook1.xlsx]Sheet1 (3)!R7C10</stp>
        <stp>EQY_FUND_CRNCY_x0002_REL_INDEX_x0002_FA_ADJUSTED</stp>
        <stp>USD_x0002__x0002_ADJUSTED</stp>
        <tr r="J7" s="8"/>
      </tp>
      <tp>
        <v>-1.2677142397759604</v>
        <stp/>
        <stp>##V3_BDPV12</stp>
        <stp>TEGP US Equity</stp>
        <stp>TANG_BOOK_VAL_PER_SH</stp>
        <stp>[PSXPbook1.xlsx]Sheet1 (3)!R16C9</stp>
        <stp>EQY_FUND_CRNCY_x0002_REL_INDEX_x0002_FA_ADJUSTED</stp>
        <stp>USD_x0002__x0002_ADJUSTED</stp>
        <tr r="I16" s="8"/>
      </tp>
      <tp>
        <v>5.9806970509383381</v>
        <stp/>
        <stp>##V3_BDPV12</stp>
        <stp>PAGP US Equity</stp>
        <stp>TOT_DEBT_TO_TRAIL_12M_EBITDA</stp>
        <stp>[PSXPbook1.xlsx]Sheet1 (3)!R10C4</stp>
        <stp>EQY_FUND_CRNCY_x0002_REL_INDEX_x0002_FA_ADJUSTED</stp>
        <stp>USD_x0002__x0002_ADJUSTED</stp>
        <tr r="D10" s="8"/>
      </tp>
      <tp>
        <v>85.122223600943045</v>
        <stp/>
        <stp>##V3_BDPV12</stp>
        <stp>SHLX US Equity</stp>
        <stp>TOT_DEBT_TO_TOT_CAP</stp>
        <stp>[PSXPbook1.xlsx]Sheet1 (3)!R15C6</stp>
        <stp>EQY_FUND_CRNCY_x0002_REL_INDEX_x0002_FA_ADJUSTED</stp>
        <stp>USD_x0002__x0002_ADJUSTED</stp>
        <tr r="F15" s="8"/>
      </tp>
      <tp>
        <v>72.439678284182307</v>
        <stp/>
        <stp>##V3_BDPV12</stp>
        <stp>ANDX US Equity</stp>
        <stp>TOT_DEBT_TO_TOT_CAP</stp>
        <stp>[PSXPbook1.xlsx]Sheet1 (3)!R12C6</stp>
        <stp>EQY_FUND_CRNCY_x0002_REL_INDEX_x0002_FA_ADJUSTED</stp>
        <stp>USD_x0002__x0002_ADJUSTED</stp>
        <tr r="F12" s="8"/>
      </tp>
      <tp>
        <v>6151.0377272699989</v>
        <stp/>
        <stp>##V3_BDPV12</stp>
        <stp>EQM US Equity</stp>
        <stp>CRNCY_ADJ_MKT_CAP</stp>
        <stp>[PSXPbook1.xlsx]Sheet1 (2)!R11C3</stp>
        <stp>EQY_FUND_CRNCY_x0002_REL_INDEX_x0002_FA_ADJUSTED</stp>
        <stp>USD_x0002__x0002_ADJUSTED</stp>
        <tr r="C11" s="6"/>
      </tp>
      <tp>
        <v>6567.7248881999994</v>
        <stp/>
        <stp>##V3_BDPV12</stp>
        <stp>EEP US Equity</stp>
        <stp>CRNCY_ADJ_MKT_CAP</stp>
        <stp>[PSXPbook1.xlsx]Sheet1 (2)!R13C3</stp>
        <stp>EQY_FUND_CRNCY_x0002_REL_INDEX_x0002_FA_ADJUSTED</stp>
        <stp>USD_x0002__x0002_ADJUSTED</stp>
        <tr r="C13" s="6"/>
      </tp>
      <tp>
        <v>27.9</v>
        <stp/>
        <stp>##V3_BDPV12</stp>
        <stp>SHLX US Equity</stp>
        <stp>CRNCY_ADJ_PX_LAST</stp>
        <stp>[PSXPbook1.xlsx]Sheet1 (2)!R15C4</stp>
        <stp>EQY_FUND_CRNCY_x0002_REL_INDEX_x0002_FA_ADJUSTED</stp>
        <stp>USD_x0002__x0002_ADJUSTED</stp>
        <tr r="D15" s="6"/>
      </tp>
      <tp>
        <v>58.31102458018983</v>
        <stp/>
        <stp>##V3_BDPV12</stp>
        <stp>PSXP US Equity</stp>
        <stp>LT_DEBT_TO_TOT_ASSET</stp>
        <stp>[PSXPbook1.xlsx]Sheet1 (3)!R6C10</stp>
        <stp>EQY_FUND_CRNCY_x0002_REL_INDEX_x0002_FA_ADJUSTED</stp>
        <stp>USD_x0002__x0002_ADJUSTED</stp>
        <tr r="J6" s="8"/>
      </tp>
      <tp>
        <v>27.95</v>
        <stp/>
        <stp>##V3_BDPV12</stp>
        <stp>TEGP US Equity</stp>
        <stp>CRNCY_ADJ_PX_LAST</stp>
        <stp>[PSXPbook1.xlsx]Sheet1 (2)!R16C4</stp>
        <stp>EQY_FUND_CRNCY_x0002_REL_INDEX_x0002_FA_ADJUSTED</stp>
        <stp>USD_x0002__x0002_ADJUSTED</stp>
        <tr r="D16" s="6"/>
      </tp>
      <tp>
        <v>1.5028056211547451</v>
        <stp/>
        <stp>##V3_BDPV12</stp>
        <stp>ENBL US Equity</stp>
        <stp>FNCL_LVRG</stp>
        <stp>[PSXPbook1.xlsx]Sheet1 (3)!R14C8</stp>
        <stp>EQY_FUND_CRNCY_x0002_REL_INDEX_x0002_FA_ADJUSTED</stp>
        <stp>USD_x0002__x0002_ADJUSTED</stp>
        <tr r="H14" s="8"/>
      </tp>
      <tp>
        <v>3.1941296134844523</v>
        <stp/>
        <stp>##V3_BDPV12</stp>
        <stp>ANDX US Equity</stp>
        <stp>FNCL_LVRG</stp>
        <stp>[PSXPbook1.xlsx]Sheet1 (3)!R12C8</stp>
        <stp>EQY_FUND_CRNCY_x0002_REL_INDEX_x0002_FA_ADJUSTED</stp>
        <stp>USD_x0002__x0002_ADJUSTED</stp>
        <tr r="H12" s="8"/>
      </tp>
      <tp>
        <v>60.623585617299469</v>
        <stp/>
        <stp>##V3_BDPV12</stp>
        <stp>PSXP US Equity</stp>
        <stp>TOT_DEBT_TO_TOT_CAP</stp>
        <stp>[PSXPbook1.xlsx]Sheet1 (3)!R6C6</stp>
        <stp>EQY_FUND_CRNCY_x0002_REL_INDEX_x0002_FA_ADJUSTED</stp>
        <stp>USD_x0002__x0002_ADJUSTED</stp>
        <tr r="F6" s="8"/>
      </tp>
      <tp>
        <v>56.509462579342909</v>
        <stp/>
        <stp>##V3_BDPV12</stp>
        <stp>ENLK US Equity</stp>
        <stp>DILUTED_EPS_AFT_XO_ITEMS_GROWTH</stp>
        <stp>[PSXPbook1.xlsx]Sheet1 (2)!R9C8</stp>
        <stp>FUND_PER</stp>
        <stp>Y</stp>
        <stp>EQY_FUND_CRNCY_x0002_REL_INDEX_x0002_FA_ADJUSTED</stp>
        <stp>USD_x0002__x0002_ADJUSTED</stp>
        <tr r="H9" s="6"/>
      </tp>
      <tp>
        <v>28.497319148936157</v>
        <stp/>
        <stp>##V3_BDPV12</stp>
        <stp>EQM US Equity</stp>
        <stp>DILUTED_EPS_AFT_XO_ITEMS_GROWTH</stp>
        <stp>[PSXPbook1.xlsx]Sheet1 (2)!R11C8</stp>
        <stp>FUND_PER</stp>
        <stp>Y</stp>
        <stp>EQY_FUND_CRNCY_x0002_REL_INDEX_x0002_FA_ADJUSTED</stp>
        <stp>USD_x0002__x0002_ADJUSTED</stp>
        <tr r="H11" s="6"/>
      </tp>
      <tp>
        <v>8.0258883248730957</v>
        <stp/>
        <stp>##V3_BDPV12</stp>
        <stp>SHLX US Equity</stp>
        <stp>FNCL_LVRG</stp>
        <stp>[PSXPbook1.xlsx]Sheet1 (3)!R15C8</stp>
        <stp>EQY_FUND_CRNCY_x0002_REL_INDEX_x0002_FA_ADJUSTED</stp>
        <stp>USD_x0002__x0002_ADJUSTED</stp>
        <tr r="H15" s="8"/>
      </tp>
      <tp>
        <v>33.08618239403669</v>
        <stp/>
        <stp>##V3_BDPV12</stp>
        <stp>EQM US Equity</stp>
        <stp>TOT_DEBT_TO_TOT_CAP</stp>
        <stp>[PSXPbook1.xlsx]Sheet1 (3)!R11C6</stp>
        <stp>EQY_FUND_CRNCY_x0002_REL_INDEX_x0002_FA_ADJUSTED</stp>
        <stp>USD_x0002__x0002_ADJUSTED</stp>
        <tr r="F11" s="8"/>
      </tp>
      <tp>
        <v>21.32</v>
        <stp/>
        <stp>##V3_BDPV12</stp>
        <stp>PAGP US Equity</stp>
        <stp>CRNCY_ADJ_PX_LAST</stp>
        <stp>[PSXPbook1.xlsx]Sheet1 (2)!R10C4</stp>
        <stp>EQY_FUND_CRNCY_x0002_REL_INDEX_x0002_FA_ADJUSTED</stp>
        <stp>USD_x0002__x0002_ADJUSTED</stp>
        <tr r="D10" s="6"/>
      </tp>
      <tp>
        <v>45.722458934500899</v>
        <stp/>
        <stp>##V3_BDPV12</stp>
        <stp>TEGP US Equity</stp>
        <stp>TOT_DEBT_TO_TOT_CAP</stp>
        <stp>[PSXPbook1.xlsx]Sheet1 (3)!R16C6</stp>
        <stp>EQY_FUND_CRNCY_x0002_REL_INDEX_x0002_FA_ADJUSTED</stp>
        <stp>USD_x0002__x0002_ADJUSTED</stp>
        <tr r="F16" s="8"/>
      </tp>
      <tp>
        <v>52.510423134924153</v>
        <stp/>
        <stp>##V3_BDPV12</stp>
        <stp>PAGP US Equity</stp>
        <stp>TOT_DEBT_TO_TOT_CAP</stp>
        <stp>[PSXPbook1.xlsx]Sheet1 (3)!R10C6</stp>
        <stp>EQY_FUND_CRNCY_x0002_REL_INDEX_x0002_FA_ADJUSTED</stp>
        <stp>USD_x0002__x0002_ADJUSTED</stp>
        <tr r="F10" s="8"/>
      </tp>
      <tp>
        <v>1.6023339999999999</v>
        <stp/>
        <stp>##V3_BDPV12</stp>
        <stp>SHLX US Equity</stp>
        <stp>CHG_PCT_1M</stp>
        <stp>[PSXPbook1.xlsx]Sheet1 (2)!R15C6</stp>
        <stp>EQY_FUND_CRNCY_x0002_REL_INDEX_x0002_FA_ADJUSTED</stp>
        <stp>USD_x0002__x0002_ADJUSTED</stp>
        <tr r="F15" s="6"/>
      </tp>
      <tp>
        <v>-0.42826550000000002</v>
        <stp/>
        <stp>##V3_BDPV12</stp>
        <stp>SHLX US Equity</stp>
        <stp>CHG_PCT_1D</stp>
        <stp>[PSXPbook1.xlsx]Sheet1 (2)!R15C5</stp>
        <stp>EQY_FUND_CRNCY_x0002_REL_INDEX_x0002_FA_ADJUSTED</stp>
        <stp>USD_x0002__x0002_ADJUSTED</stp>
        <tr r="E15" s="6"/>
      </tp>
      <tp>
        <v>52.381726926294263</v>
        <stp/>
        <stp>##V3_BDPV12</stp>
        <stp>AM US Equity</stp>
        <stp>SALES_GROWTH</stp>
        <stp>[PSXPbook1.xlsx]Sheet1 (2)!R8C7</stp>
        <stp>FUND_PER</stp>
        <stp>Y</stp>
        <stp>EQY_FUND_CRNCY_x0002_REL_INDEX_x0002_FA_ADJUSTED</stp>
        <stp>USD_x0002__x0002_ADJUSTED</stp>
        <tr r="G8" s="6"/>
      </tp>
      <tp t="s">
        <v>#N/A N/A</v>
        <stp/>
        <stp>##V3_BDPV12</stp>
        <stp>CQH US Equity</stp>
        <stp>SALES_GROWTH</stp>
        <stp>[PSXPbook1.xlsx]Sheet1 (2)!R7C7</stp>
        <stp>FUND_PER</stp>
        <stp>Y</stp>
        <stp>EQY_FUND_CRNCY_x0002_REL_INDEX_x0002_FA_ADJUSTED</stp>
        <stp>USD_x0002__x0002_ADJUSTED</stp>
        <tr r="G7" s="6"/>
      </tp>
      <tp>
        <v>14.073647664438239</v>
        <stp/>
        <stp>##V3_BDPV12</stp>
        <stp>PSXP US Equity</stp>
        <stp>TANG_BOOK_VAL_PER_SH</stp>
        <stp>[PSXPbook1.xlsx]Sheet1 (3)!R6C9</stp>
        <stp>EQY_FUND_CRNCY_x0002_REL_INDEX_x0002_FA_ADJUSTED</stp>
        <stp>USD_x0002__x0002_ADJUSTED</stp>
        <tr r="I6" s="8"/>
      </tp>
      <tp>
        <v>2.1156839727381027</v>
        <stp/>
        <stp>##V3_BDPV12</stp>
        <stp>EEP US Equity</stp>
        <stp>WACC_COST_DEBT</stp>
        <stp>[PSXPbook1.xlsx]Sheet1 (3)!R13C7</stp>
        <stp>EQY_FUND_CRNCY_x0002_REL_INDEX_x0002_FA_ADJUSTED</stp>
        <stp>USD_x0002__x0002_ADJUSTED</stp>
        <tr r="G13" s="8"/>
      </tp>
      <tp>
        <v>4.7839587737843559</v>
        <stp/>
        <stp>##V3_BDPV12</stp>
        <stp>ENLK US Equity</stp>
        <stp>NET_DEBT_TO_EBITDA</stp>
        <stp>[PSXPbook1.xlsx]Sheet1 (3)!R9C5</stp>
        <stp>EQY_FUND_CRNCY_x0002_REL_INDEX_x0002_FA_ADJUSTED</stp>
        <stp>USD_x0002__x0002_ADJUSTED</stp>
        <tr r="E9" s="8"/>
      </tp>
      <tp t="s">
        <v>#N/A N/A</v>
        <stp/>
        <stp>##V3_BDPV12</stp>
        <stp>CQH US Equity</stp>
        <stp>TANG_BOOK_VAL_PER_SH</stp>
        <stp>[PSXPbook1.xlsx]Sheet1 (3)!R7C9</stp>
        <stp>EQY_FUND_CRNCY_x0002_REL_INDEX_x0002_FA_ADJUSTED</stp>
        <stp>USD_x0002__x0002_ADJUSTED</stp>
        <tr r="I7" s="8"/>
      </tp>
      <tp>
        <v>7.6159078903402611</v>
        <stp/>
        <stp>##V3_BDPV12</stp>
        <stp>ANDX US Equity</stp>
        <stp>DIVIDEND_12_MONTH_YIELD</stp>
        <stp>[PSXPbook1.xlsx]Sheet1 (2)!R12C11</stp>
        <stp>EQY_FUND_CRNCY_x0002_REL_INDEX_x0002_FA_ADJUSTED</stp>
        <stp>USD_x0002__x0002_ADJUSTED</stp>
        <tr r="K12" s="6"/>
      </tp>
      <tp>
        <v>2.087164</v>
        <stp/>
        <stp>##V3_BDPV12</stp>
        <stp>ENLK US Equity</stp>
        <stp>CHG_PCT_1M</stp>
        <stp>[PSXPbook1.xlsx]Sheet1 (2)!R9C6</stp>
        <stp>EQY_FUND_CRNCY_x0002_REL_INDEX_x0002_FA_ADJUSTED</stp>
        <stp>USD_x0002__x0002_ADJUSTED</stp>
        <tr r="F9" s="6"/>
      </tp>
      <tp>
        <v>-0.89392130000000003</v>
        <stp/>
        <stp>##V3_BDPV12</stp>
        <stp>ENLK US Equity</stp>
        <stp>CHG_PCT_1D</stp>
        <stp>[PSXPbook1.xlsx]Sheet1 (2)!R9C5</stp>
        <stp>EQY_FUND_CRNCY_x0002_REL_INDEX_x0002_FA_ADJUSTED</stp>
        <stp>USD_x0002__x0002_ADJUSTED</stp>
        <tr r="E9" s="6"/>
      </tp>
      <tp>
        <v>8.0864587105995369</v>
        <stp/>
        <stp>##V3_BDPV12</stp>
        <stp>ENBL US Equity</stp>
        <stp>DIVIDEND_12_MONTH_YIELD</stp>
        <stp>[PSXPbook1.xlsx]Sheet1 (2)!R14C11</stp>
        <stp>EQY_FUND_CRNCY_x0002_REL_INDEX_x0002_FA_ADJUSTED</stp>
        <stp>USD_x0002__x0002_ADJUSTED</stp>
        <tr r="K14" s="6"/>
      </tp>
      <tp>
        <v>-0.89200380000000001</v>
        <stp/>
        <stp>##V3_BDPV12</stp>
        <stp>AM US Equity</stp>
        <stp>CHG_PCT_1D</stp>
        <stp>[PSXPbook1.xlsx]Sheet1 (2)!R8C5</stp>
        <stp>EQY_FUND_CRNCY_x0002_REL_INDEX_x0002_FA_ADJUSTED</stp>
        <stp>USD_x0002__x0002_ADJUSTED</stp>
        <tr r="E8" s="6"/>
      </tp>
      <tp>
        <v>0.12874250000000001</v>
        <stp/>
        <stp>##V3_BDPV12</stp>
        <stp>AM US Equity</stp>
        <stp>CHG_PCT_1M</stp>
        <stp>[PSXPbook1.xlsx]Sheet1 (2)!R8C6</stp>
        <stp>EQY_FUND_CRNCY_x0002_REL_INDEX_x0002_FA_ADJUSTED</stp>
        <stp>USD_x0002__x0002_ADJUSTED</stp>
        <tr r="F8" s="6"/>
      </tp>
      <tp>
        <v>-0.43041790000000002</v>
        <stp/>
        <stp>##V3_BDPV12</stp>
        <stp>ANDX US Equity</stp>
        <stp>CHG_PCT_1M</stp>
        <stp>[PSXPbook1.xlsx]Sheet1 (2)!R12C6</stp>
        <stp>EQY_FUND_CRNCY_x0002_REL_INDEX_x0002_FA_ADJUSTED</stp>
        <stp>USD_x0002__x0002_ADJUSTED</stp>
        <tr r="F12" s="6"/>
      </tp>
      <tp>
        <v>-1.4804299999999999</v>
        <stp/>
        <stp>##V3_BDPV12</stp>
        <stp>ANDX US Equity</stp>
        <stp>CHG_PCT_1D</stp>
        <stp>[PSXPbook1.xlsx]Sheet1 (2)!R12C5</stp>
        <stp>EQY_FUND_CRNCY_x0002_REL_INDEX_x0002_FA_ADJUSTED</stp>
        <stp>USD_x0002__x0002_ADJUSTED</stp>
        <tr r="E12" s="6"/>
      </tp>
      <tp>
        <v>0</v>
        <stp/>
        <stp>##V3_BDPV12</stp>
        <stp>CQH US Equity</stp>
        <stp>TOT_DEBT_TO_TRAIL_12M_EBITDA</stp>
        <stp>[PSXPbook1.xlsx]Sheet1 (3)!R7C4</stp>
        <stp>EQY_FUND_CRNCY_x0002_REL_INDEX_x0002_FA_ADJUSTED</stp>
        <stp>USD_x0002__x0002_ADJUSTED</stp>
        <tr r="D7" s="8"/>
      </tp>
      <tp>
        <v>-6.5322209999999998</v>
        <stp/>
        <stp>##V3_BDPV12</stp>
        <stp>PAGP US Equity</stp>
        <stp>CHG_PCT_1M</stp>
        <stp>[PSXPbook1.xlsx]Sheet1 (2)!R10C6</stp>
        <stp>EQY_FUND_CRNCY_x0002_REL_INDEX_x0002_FA_ADJUSTED</stp>
        <stp>USD_x0002__x0002_ADJUSTED</stp>
        <tr r="F10" s="6"/>
      </tp>
      <tp>
        <v>-0.79106560000000004</v>
        <stp/>
        <stp>##V3_BDPV12</stp>
        <stp>PAGP US Equity</stp>
        <stp>CHG_PCT_1D</stp>
        <stp>[PSXPbook1.xlsx]Sheet1 (2)!R10C5</stp>
        <stp>EQY_FUND_CRNCY_x0002_REL_INDEX_x0002_FA_ADJUSTED</stp>
        <stp>USD_x0002__x0002_ADJUSTED</stp>
        <tr r="E10" s="6"/>
      </tp>
      <tp>
        <v>-0.9567658</v>
        <stp/>
        <stp>##V3_BDPV12</stp>
        <stp>TEGP US Equity</stp>
        <stp>CHG_PCT_1M</stp>
        <stp>[PSXPbook1.xlsx]Sheet1 (2)!R16C6</stp>
        <stp>EQY_FUND_CRNCY_x0002_REL_INDEX_x0002_FA_ADJUSTED</stp>
        <stp>USD_x0002__x0002_ADJUSTED</stp>
        <tr r="F16" s="6"/>
      </tp>
      <tp>
        <v>-0.42750270000000001</v>
        <stp/>
        <stp>##V3_BDPV12</stp>
        <stp>TEGP US Equity</stp>
        <stp>CHG_PCT_1D</stp>
        <stp>[PSXPbook1.xlsx]Sheet1 (2)!R16C5</stp>
        <stp>EQY_FUND_CRNCY_x0002_REL_INDEX_x0002_FA_ADJUSTED</stp>
        <stp>USD_x0002__x0002_ADJUSTED</stp>
        <tr r="E16" s="6"/>
      </tp>
      <tp>
        <v>2.0041382289416845</v>
        <stp/>
        <stp>##V3_BDPV12</stp>
        <stp>AM US Equity</stp>
        <stp>NET_DEBT_TO_EBITDA</stp>
        <stp>[PSXPbook1.xlsx]Sheet1 (3)!R8C5</stp>
        <stp>EQY_FUND_CRNCY_x0002_REL_INDEX_x0002_FA_ADJUSTED</stp>
        <stp>USD_x0002__x0002_ADJUSTED</stp>
        <tr r="E8" s="8"/>
      </tp>
      <tp>
        <v>-6.0380479735318442</v>
        <stp/>
        <stp>##V3_BDPV12</stp>
        <stp>ENBL US Equity</stp>
        <stp>SALES_GROWTH</stp>
        <stp>[PSXPbook1.xlsx]Sheet1 (2)!R14C7</stp>
        <stp>FUND_PER</stp>
        <stp>Y</stp>
        <stp>EQY_FUND_CRNCY_x0002_REL_INDEX_x0002_FA_ADJUSTED</stp>
        <stp>USD_x0002__x0002_ADJUSTED</stp>
        <tr r="G14" s="6"/>
      </tp>
      <tp>
        <v>6.7888700000000002</v>
        <stp/>
        <stp>##V3_BDPV12</stp>
        <stp>ENBL US Equity</stp>
        <stp>CHG_PCT_1M</stp>
        <stp>[PSXPbook1.xlsx]Sheet1 (2)!R14C6</stp>
        <stp>EQY_FUND_CRNCY_x0002_REL_INDEX_x0002_FA_ADJUSTED</stp>
        <stp>USD_x0002__x0002_ADJUSTED</stp>
        <tr r="F14" s="6"/>
      </tp>
      <tp>
        <v>-6.3532400000000003E-2</v>
        <stp/>
        <stp>##V3_BDPV12</stp>
        <stp>ENBL US Equity</stp>
        <stp>CHG_PCT_1D</stp>
        <stp>[PSXPbook1.xlsx]Sheet1 (2)!R14C5</stp>
        <stp>EQY_FUND_CRNCY_x0002_REL_INDEX_x0002_FA_ADJUSTED</stp>
        <stp>USD_x0002__x0002_ADJUSTED</stp>
        <tr r="E14" s="6"/>
      </tp>
      <tp>
        <v>4.8723496321938553</v>
        <stp/>
        <stp>##V3_BDPV12</stp>
        <stp>PSXP US Equity</stp>
        <stp>TOT_DEBT_TO_TRAIL_12M_EBITDA</stp>
        <stp>[PSXPbook1.xlsx]Sheet1 (3)!R6C4</stp>
        <stp>EQY_FUND_CRNCY_x0002_REL_INDEX_x0002_FA_ADJUSTED</stp>
        <stp>USD_x0002__x0002_ADJUSTED</stp>
        <tr r="D6" s="8"/>
      </tp>
      <tp>
        <v>-12.906861506772131</v>
        <stp/>
        <stp>##V3_BDPV12</stp>
        <stp>EEP US Equity</stp>
        <stp>SALES_GROWTH</stp>
        <stp>[PSXPbook1.xlsx]Sheet1 (2)!R13C7</stp>
        <stp>FUND_PER</stp>
        <stp>Y</stp>
        <stp>EQY_FUND_CRNCY_x0002_REL_INDEX_x0002_FA_ADJUSTED</stp>
        <stp>USD_x0002__x0002_ADJUSTED</stp>
        <tr r="G13" s="6"/>
      </tp>
      <tp>
        <v>4585.5855855859991</v>
        <stp/>
        <stp>##V3_BDPV12</stp>
        <stp>CQH US Equity</stp>
        <stp>RETURN_COM_EQY</stp>
        <stp>[PSXPbook1.xlsx]Sheet1 (2)!R7C10</stp>
        <stp>EQY_FUND_CRNCY_x0002_REL_INDEX_x0002_FA_ADJUSTED</stp>
        <stp>USD_x0002__x0002_ADJUSTED</stp>
        <tr r="J7" s="6"/>
      </tp>
      <tp>
        <v>4.0726064994541193</v>
        <stp/>
        <stp>##V3_BDPV12</stp>
        <stp>SHLX US Equity</stp>
        <stp>DIVIDEND_12_MONTH_YIELD</stp>
        <stp>[PSXPbook1.xlsx]Sheet1 (2)!R15C11</stp>
        <stp>EQY_FUND_CRNCY_x0002_REL_INDEX_x0002_FA_ADJUSTED</stp>
        <stp>USD_x0002__x0002_ADJUSTED</stp>
        <tr r="K15" s="6"/>
      </tp>
      <tp>
        <v>3.2248946846009883</v>
        <stp/>
        <stp>##V3_BDPV12</stp>
        <stp>EQM US Equity</stp>
        <stp>WACC_COST_DEBT</stp>
        <stp>[PSXPbook1.xlsx]Sheet1 (3)!R11C7</stp>
        <stp>EQY_FUND_CRNCY_x0002_REL_INDEX_x0002_FA_ADJUSTED</stp>
        <stp>USD_x0002__x0002_ADJUSTED</stp>
        <tr r="G11" s="8"/>
      </tp>
      <tp>
        <v>4.9907038512616202</v>
        <stp/>
        <stp>##V3_BDPV12</stp>
        <stp>ANDX US Equity</stp>
        <stp>NET_DEBT_TO_EBITDA</stp>
        <stp>[PSXPbook1.xlsx]Sheet1 (3)!R12C5</stp>
        <stp>EQY_FUND_CRNCY_x0002_REL_INDEX_x0002_FA_ADJUSTED</stp>
        <stp>USD_x0002__x0002_ADJUSTED</stp>
        <tr r="E12" s="8"/>
      </tp>
      <tp>
        <v>12.854417313039788</v>
        <stp/>
        <stp>##V3_BDPV12</stp>
        <stp>TEGP US Equity</stp>
        <stp>SALES_GROWTH</stp>
        <stp>[PSXPbook1.xlsx]Sheet1 (2)!R16C7</stp>
        <stp>FUND_PER</stp>
        <stp>Y</stp>
        <stp>EQY_FUND_CRNCY_x0002_REL_INDEX_x0002_FA_ADJUSTED</stp>
        <stp>USD_x0002__x0002_ADJUSTED</stp>
        <tr r="G16" s="6"/>
      </tp>
      <tp>
        <v>-12.828265376641326</v>
        <stp/>
        <stp>##V3_BDPV12</stp>
        <stp>PAGP US Equity</stp>
        <stp>SALES_GROWTH</stp>
        <stp>[PSXPbook1.xlsx]Sheet1 (2)!R10C7</stp>
        <stp>FUND_PER</stp>
        <stp>Y</stp>
        <stp>EQY_FUND_CRNCY_x0002_REL_INDEX_x0002_FA_ADJUSTED</stp>
        <stp>USD_x0002__x0002_ADJUSTED</stp>
        <tr r="G10" s="6"/>
      </tp>
      <tp>
        <v>6.260057676624152</v>
        <stp/>
        <stp>##V3_BDPV12</stp>
        <stp>TEGP US Equity</stp>
        <stp>NET_DEBT_TO_EBITDA</stp>
        <stp>[PSXPbook1.xlsx]Sheet1 (3)!R16C5</stp>
        <stp>EQY_FUND_CRNCY_x0002_REL_INDEX_x0002_FA_ADJUSTED</stp>
        <stp>USD_x0002__x0002_ADJUSTED</stp>
        <tr r="E16" s="8"/>
      </tp>
      <tp>
        <v>5.9538873994638069</v>
        <stp/>
        <stp>##V3_BDPV12</stp>
        <stp>PAGP US Equity</stp>
        <stp>NET_DEBT_TO_EBITDA</stp>
        <stp>[PSXPbook1.xlsx]Sheet1 (3)!R10C5</stp>
        <stp>EQY_FUND_CRNCY_x0002_REL_INDEX_x0002_FA_ADJUSTED</stp>
        <stp>USD_x0002__x0002_ADJUSTED</stp>
        <tr r="E10" s="8"/>
      </tp>
      <tp>
        <v>16.22249326946168</v>
        <stp/>
        <stp>##V3_BDPV12</stp>
        <stp>EQM US Equity</stp>
        <stp>SALES_GROWTH</stp>
        <stp>[PSXPbook1.xlsx]Sheet1 (2)!R11C7</stp>
        <stp>FUND_PER</stp>
        <stp>Y</stp>
        <stp>EQY_FUND_CRNCY_x0002_REL_INDEX_x0002_FA_ADJUSTED</stp>
        <stp>USD_x0002__x0002_ADJUSTED</stp>
        <tr r="G11" s="6"/>
      </tp>
      <tp>
        <v>20.014153763736207</v>
        <stp/>
        <stp>##V3_BDPV12</stp>
        <stp>AM US Equity</stp>
        <stp>PE_RATIO</stp>
        <stp>[PSXPbook1.xlsx]Sheet1 (2)!R8C9</stp>
        <stp>EQY_FUND_CRNCY_x0002_REL_INDEX_x0002_FA_ADJUSTED</stp>
        <stp>USD_x0002__x0002_ADJUSTED</stp>
        <tr r="I8" s="6"/>
      </tp>
      <tp>
        <v>4.6545745659332391</v>
        <stp/>
        <stp>##V3_BDPV12</stp>
        <stp>EQM US Equity</stp>
        <stp>DIVIDEND_12_MONTH_YIELD</stp>
        <stp>[PSXPbook1.xlsx]Sheet1 (2)!R11C11</stp>
        <stp>EQY_FUND_CRNCY_x0002_REL_INDEX_x0002_FA_ADJUSTED</stp>
        <stp>USD_x0002__x0002_ADJUSTED</stp>
        <tr r="K11" s="6"/>
      </tp>
      <tp>
        <v>4.189043885014879</v>
        <stp/>
        <stp>##V3_BDPV12</stp>
        <stp>TEGP US Equity</stp>
        <stp>DIVIDEND_12_MONTH_YIELD</stp>
        <stp>[PSXPbook1.xlsx]Sheet1 (2)!R16C11</stp>
        <stp>EQY_FUND_CRNCY_x0002_REL_INDEX_x0002_FA_ADJUSTED</stp>
        <stp>USD_x0002__x0002_ADJUSTED</stp>
        <tr r="K16" s="6"/>
      </tp>
      <tp>
        <v>4.798757928118393</v>
        <stp/>
        <stp>##V3_BDPV12</stp>
        <stp>ENLK US Equity</stp>
        <stp>TOT_DEBT_TO_TRAIL_12M_EBITDA</stp>
        <stp>[PSXPbook1.xlsx]Sheet1 (3)!R9C4</stp>
        <stp>EQY_FUND_CRNCY_x0002_REL_INDEX_x0002_FA_ADJUSTED</stp>
        <stp>USD_x0002__x0002_ADJUSTED</stp>
        <tr r="D9" s="8"/>
      </tp>
      <tp>
        <v>11.900510562925923</v>
        <stp/>
        <stp>##V3_BDPV12</stp>
        <stp>EEP US Equity</stp>
        <stp>DIVIDEND_12_MONTH_YIELD</stp>
        <stp>[PSXPbook1.xlsx]Sheet1 (2)!R13C11</stp>
        <stp>EQY_FUND_CRNCY_x0002_REL_INDEX_x0002_FA_ADJUSTED</stp>
        <stp>USD_x0002__x0002_ADJUSTED</stp>
        <tr r="K13" s="6"/>
      </tp>
      <tp>
        <v>10.318493306301324</v>
        <stp/>
        <stp>##V3_BDPV12</stp>
        <stp>PAGP US Equity</stp>
        <stp>DIVIDEND_12_MONTH_YIELD</stp>
        <stp>[PSXPbook1.xlsx]Sheet1 (2)!R10C11</stp>
        <stp>EQY_FUND_CRNCY_x0002_REL_INDEX_x0002_FA_ADJUSTED</stp>
        <stp>USD_x0002__x0002_ADJUSTED</stp>
        <tr r="K10" s="6"/>
      </tp>
      <tp>
        <v>0.13543217548544056</v>
        <stp/>
        <stp>##V3_BDPV12</stp>
        <stp>AM US Equity</stp>
        <stp>TOTAL_DEBT_TO_EV</stp>
        <stp>[PSXPbook1.xlsx]Sheet1 (3)!R8C3</stp>
        <stp>EQY_FUND_CRNCY_x0002_REL_INDEX_x0002_FA_ADJUSTED</stp>
        <stp>USD_x0002__x0002_ADJUSTED</stp>
        <tr r="C8" s="8"/>
      </tp>
      <tp>
        <v>3.5460910151691949</v>
        <stp/>
        <stp>##V3_BDPV12</stp>
        <stp>ENBL US Equity</stp>
        <stp>NET_DEBT_TO_EBITDA</stp>
        <stp>[PSXPbook1.xlsx]Sheet1 (3)!R14C5</stp>
        <stp>EQY_FUND_CRNCY_x0002_REL_INDEX_x0002_FA_ADJUSTED</stp>
        <stp>USD_x0002__x0002_ADJUSTED</stp>
        <tr r="E14" s="8"/>
      </tp>
      <tp>
        <v>4.8701860666378192</v>
        <stp/>
        <stp>##V3_BDPV12</stp>
        <stp>PSXP US Equity</stp>
        <stp>NET_DEBT_TO_EBITDA</stp>
        <stp>[PSXPbook1.xlsx]Sheet1 (3)!R6C5</stp>
        <stp>EQY_FUND_CRNCY_x0002_REL_INDEX_x0002_FA_ADJUSTED</stp>
        <stp>USD_x0002__x0002_ADJUSTED</stp>
        <tr r="E6" s="8"/>
      </tp>
      <tp>
        <v>3.5074600411384451</v>
        <stp/>
        <stp>##V3_BDPV12</stp>
        <stp>ENLK US Equity</stp>
        <stp>TANG_BOOK_VAL_PER_SH</stp>
        <stp>[PSXPbook1.xlsx]Sheet1 (3)!R9C9</stp>
        <stp>EQY_FUND_CRNCY_x0002_REL_INDEX_x0002_FA_ADJUSTED</stp>
        <stp>USD_x0002__x0002_ADJUSTED</stp>
        <tr r="I9" s="8"/>
      </tp>
      <tp>
        <v>3.0831659999999999</v>
        <stp/>
        <stp>##V3_BDPV12</stp>
        <stp>CQH US Equity</stp>
        <stp>CHG_PCT_1M</stp>
        <stp>[PSXPbook1.xlsx]Sheet1 (2)!R7C6</stp>
        <stp>EQY_FUND_CRNCY_x0002_REL_INDEX_x0002_FA_ADJUSTED</stp>
        <stp>USD_x0002__x0002_ADJUSTED</stp>
        <tr r="F7" s="6"/>
      </tp>
      <tp>
        <v>1.3157890000000001</v>
        <stp/>
        <stp>##V3_BDPV12</stp>
        <stp>CQH US Equity</stp>
        <stp>CHG_PCT_1D</stp>
        <stp>[PSXPbook1.xlsx]Sheet1 (2)!R7C5</stp>
        <stp>EQY_FUND_CRNCY_x0002_REL_INDEX_x0002_FA_ADJUSTED</stp>
        <stp>USD_x0002__x0002_ADJUSTED</stp>
        <tr r="E7" s="6"/>
      </tp>
      <tp>
        <v>9.7122302158273381</v>
        <stp/>
        <stp>##V3_BDPV12</stp>
        <stp>ANDX US Equity</stp>
        <stp>SALES_GROWTH</stp>
        <stp>[PSXPbook1.xlsx]Sheet1 (2)!R12C7</stp>
        <stp>FUND_PER</stp>
        <stp>Y</stp>
        <stp>EQY_FUND_CRNCY_x0002_REL_INDEX_x0002_FA_ADJUSTED</stp>
        <stp>USD_x0002__x0002_ADJUSTED</stp>
        <tr r="G12" s="6"/>
      </tp>
      <tp>
        <v>6.5242494226327947</v>
        <stp/>
        <stp>##V3_BDPV12</stp>
        <stp>SHLX US Equity</stp>
        <stp>NET_DEBT_TO_EBITDA</stp>
        <stp>[PSXPbook1.xlsx]Sheet1 (3)!R15C5</stp>
        <stp>EQY_FUND_CRNCY_x0002_REL_INDEX_x0002_FA_ADJUSTED</stp>
        <stp>USD_x0002__x0002_ADJUSTED</stp>
        <tr r="E15" s="8"/>
      </tp>
      <tp>
        <v>78.437978560490052</v>
        <stp/>
        <stp>##V3_BDPV12</stp>
        <stp>SHLX US Equity</stp>
        <stp>SALES_GROWTH</stp>
        <stp>[PSXPbook1.xlsx]Sheet1 (2)!R15C7</stp>
        <stp>FUND_PER</stp>
        <stp>Y</stp>
        <stp>EQY_FUND_CRNCY_x0002_REL_INDEX_x0002_FA_ADJUSTED</stp>
        <stp>USD_x0002__x0002_ADJUSTED</stp>
        <tr r="G15" s="6"/>
      </tp>
      <tp t="s">
        <v>#N/A N/A</v>
        <stp/>
        <stp>##V3_BDPV12</stp>
        <stp>CQH US Equity</stp>
        <stp>NET_DEBT_TO_EBITDA</stp>
        <stp>[PSXPbook1.xlsx]Sheet1 (3)!R7C5</stp>
        <stp>EQY_FUND_CRNCY_x0002_REL_INDEX_x0002_FA_ADJUSTED</stp>
        <stp>USD_x0002__x0002_ADJUSTED</stp>
        <tr r="E7" s="8"/>
      </tp>
      <tp>
        <v>9.2342340000000007</v>
        <stp/>
        <stp>##V3_BDPV12</stp>
        <stp>PSXP US Equity</stp>
        <stp>CHG_PCT_1M</stp>
        <stp>[PSXPbook1.xlsx]Sheet1 (2)!R6C6</stp>
        <stp>EQY_FUND_CRNCY_x0002_REL_INDEX_x0002_FA_ADJUSTED</stp>
        <stp>USD_x0002__x0002_ADJUSTED</stp>
        <tr r="F6" s="6"/>
      </tp>
      <tp>
        <v>1.8747659999999999E-2</v>
        <stp/>
        <stp>##V3_BDPV12</stp>
        <stp>PSXP US Equity</stp>
        <stp>CHG_PCT_1D</stp>
        <stp>[PSXPbook1.xlsx]Sheet1 (2)!R6C5</stp>
        <stp>EQY_FUND_CRNCY_x0002_REL_INDEX_x0002_FA_ADJUSTED</stp>
        <stp>USD_x0002__x0002_ADJUSTED</stp>
        <tr r="E6" s="6"/>
      </tp>
      <tp>
        <v>21.455226710066196</v>
        <stp/>
        <stp>##V3_BDPV12</stp>
        <stp>AM US Equity</stp>
        <stp>RETURN_COM_EQY</stp>
        <stp>[PSXPbook1.xlsx]Sheet1 (2)!R8C10</stp>
        <stp>EQY_FUND_CRNCY_x0002_REL_INDEX_x0002_FA_ADJUSTED</stp>
        <stp>USD_x0002__x0002_ADJUSTED</stp>
        <tr r="J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" sqref="C2"/>
    </sheetView>
  </sheetViews>
  <sheetFormatPr defaultRowHeight="13.2" x14ac:dyDescent="0.25"/>
  <cols>
    <col min="1" max="1" width="18.21875" style="2" bestFit="1" customWidth="1"/>
    <col min="2" max="2" width="32.88671875" style="2" bestFit="1" customWidth="1"/>
    <col min="3" max="3" width="14" style="2" bestFit="1" customWidth="1"/>
    <col min="4" max="4" width="12.33203125" style="2" bestFit="1" customWidth="1"/>
    <col min="5" max="5" width="16" style="2" bestFit="1" customWidth="1"/>
    <col min="6" max="6" width="11.6640625" style="2" bestFit="1" customWidth="1"/>
    <col min="7" max="7" width="18.5546875" style="2" bestFit="1" customWidth="1"/>
    <col min="8" max="8" width="17.44140625" style="2" bestFit="1" customWidth="1"/>
    <col min="9" max="9" width="17.33203125" style="2" bestFit="1" customWidth="1"/>
    <col min="10" max="10" width="19.44140625" style="2" bestFit="1" customWidth="1"/>
    <col min="11" max="16384" width="8.88671875" style="2"/>
  </cols>
  <sheetData>
    <row r="1" spans="1:10" x14ac:dyDescent="0.25">
      <c r="A1" s="2" t="s">
        <v>81</v>
      </c>
      <c r="B1" s="2" t="s">
        <v>80</v>
      </c>
      <c r="C1" s="2" t="s">
        <v>79</v>
      </c>
    </row>
    <row r="2" spans="1:10" x14ac:dyDescent="0.25">
      <c r="A2" s="2" t="s">
        <v>78</v>
      </c>
      <c r="C2" s="2" t="s">
        <v>77</v>
      </c>
    </row>
    <row r="3" spans="1:10" x14ac:dyDescent="0.25">
      <c r="A3" s="3" t="s">
        <v>42</v>
      </c>
      <c r="B3" s="3" t="s">
        <v>43</v>
      </c>
      <c r="C3" s="3" t="s">
        <v>91</v>
      </c>
      <c r="D3" s="3" t="s">
        <v>90</v>
      </c>
      <c r="E3" s="3" t="s">
        <v>89</v>
      </c>
      <c r="F3" s="3" t="s">
        <v>88</v>
      </c>
      <c r="G3" s="3" t="s">
        <v>87</v>
      </c>
      <c r="H3" s="3" t="s">
        <v>86</v>
      </c>
      <c r="I3" s="3" t="s">
        <v>85</v>
      </c>
      <c r="J3" s="3" t="s">
        <v>84</v>
      </c>
    </row>
    <row r="4" spans="1:10" x14ac:dyDescent="0.25">
      <c r="A4" s="2" t="s">
        <v>68</v>
      </c>
    </row>
    <row r="5" spans="1:10" x14ac:dyDescent="0.25">
      <c r="A5" s="2" t="s">
        <v>67</v>
      </c>
      <c r="B5" s="2" t="s">
        <v>67</v>
      </c>
      <c r="C5" s="2">
        <f>IFERROR(MEDIAN($C6:$C16),0)</f>
        <v>0.25672407636579603</v>
      </c>
      <c r="D5" s="2">
        <f>IFERROR(MEDIAN($D6:$D16),0)</f>
        <v>4.798757928118393</v>
      </c>
      <c r="E5" s="2">
        <f>IFERROR(MEDIAN($E6:$E16),0)</f>
        <v>4.8270724202110875</v>
      </c>
      <c r="F5" s="2">
        <f>IFERROR(MEDIAN($F6:$F16),0)</f>
        <v>45.722458934500899</v>
      </c>
      <c r="G5" s="2">
        <f>IFERROR(MEDIAN($G6:$G16),0)</f>
        <v>3.1582472771292469</v>
      </c>
      <c r="H5" s="2">
        <f>IFERROR(MEDIAN($H6:$H16),0)</f>
        <v>2.5817275747508304</v>
      </c>
      <c r="I5" s="2">
        <f>IFERROR(MEDIAN($I6:$I16),0)</f>
        <v>4.5303696936705338</v>
      </c>
      <c r="J5" s="2">
        <f>IFERROR(MEDIAN($J6:$J16),0)</f>
        <v>38.78481400605294</v>
      </c>
    </row>
    <row r="6" spans="1:10" x14ac:dyDescent="0.25">
      <c r="A6" s="2" t="s">
        <v>66</v>
      </c>
      <c r="B6" s="2" t="s">
        <v>65</v>
      </c>
      <c r="C6" s="2">
        <f>_xll.BDP($A6,"TOTAL_DEBT_TO_EV",$A$1:$C$1,$A$2:$C$2)</f>
        <v>0.31630752723406014</v>
      </c>
      <c r="D6" s="2">
        <f>_xll.BDP($A6,"TOT_DEBT_TO_TRAIL_12M_EBITDA",$A$1:$C$1,$A$2:$C$2)</f>
        <v>4.8723496321938553</v>
      </c>
      <c r="E6" s="2">
        <f>_xll.BDP($A6,"NET_DEBT_TO_EBITDA",$A$1:$C$1,$A$2:$C$2)</f>
        <v>4.8701860666378192</v>
      </c>
      <c r="F6" s="2">
        <f>_xll.BDP($A6,"TOT_DEBT_TO_TOT_CAP",$A$1:$C$1,$A$2:$C$2)</f>
        <v>60.623585617299469</v>
      </c>
      <c r="G6" s="2">
        <f>_xll.BDP($A6,"WACC_COST_DEBT",$A$1:$C$1,$A$2:$C$2)</f>
        <v>3.2190164474892855</v>
      </c>
      <c r="H6" s="2">
        <f>_xll.BDP($A6,"FNCL_LVRG",$A$1:$C$1,$A$2:$C$2)</f>
        <v>2.5817275747508304</v>
      </c>
      <c r="I6" s="2">
        <f>_xll.BDP($A6,"TANG_BOOK_VAL_PER_SH",$A$1:$C$1,$A$2:$C$2)</f>
        <v>14.073647664438239</v>
      </c>
      <c r="J6" s="2">
        <f>_xll.BDP($A6,"LT_DEBT_TO_TOT_ASSET",$A$1:$C$1,$A$2:$C$2)</f>
        <v>58.31102458018983</v>
      </c>
    </row>
    <row r="7" spans="1:10" x14ac:dyDescent="0.25">
      <c r="A7" s="2" t="s">
        <v>64</v>
      </c>
      <c r="B7" s="2" t="s">
        <v>63</v>
      </c>
      <c r="C7" s="2">
        <f>_xll.BDP($A7,"TOTAL_DEBT_TO_EV",$A$1:$C$1,$A$2:$C$2)</f>
        <v>0</v>
      </c>
      <c r="D7" s="2">
        <f>_xll.BDP($A7,"TOT_DEBT_TO_TRAIL_12M_EBITDA",$A$1:$C$1,$A$2:$C$2)</f>
        <v>0</v>
      </c>
      <c r="E7" s="2" t="str">
        <f>_xll.BDP($A7,"NET_DEBT_TO_EBITDA",$A$1:$C$1,$A$2:$C$2)</f>
        <v>#N/A N/A</v>
      </c>
      <c r="F7" s="2">
        <f>_xll.BDP($A7,"TOT_DEBT_TO_TOT_CAP",$A$1:$C$1,$A$2:$C$2)</f>
        <v>0</v>
      </c>
      <c r="G7" s="2">
        <f>_xll.BDP($A7,"WACC_COST_DEBT",$A$1:$C$1,$A$2:$C$2)</f>
        <v>0</v>
      </c>
      <c r="H7" s="2">
        <f>_xll.BDP($A7,"FNCL_LVRG",$A$1:$C$1,$A$2:$C$2)</f>
        <v>1.1330532212885627</v>
      </c>
      <c r="I7" s="2" t="str">
        <f>_xll.BDP($A7,"TANG_BOOK_VAL_PER_SH",$A$1:$C$1,$A$2:$C$2)</f>
        <v>#N/A N/A</v>
      </c>
      <c r="J7" s="2">
        <f>_xll.BDP($A7,"LT_DEBT_TO_TOT_ASSET",$A$1:$C$1,$A$2:$C$2)</f>
        <v>0</v>
      </c>
    </row>
    <row r="8" spans="1:10" x14ac:dyDescent="0.25">
      <c r="A8" s="2" t="s">
        <v>62</v>
      </c>
      <c r="B8" s="2" t="s">
        <v>61</v>
      </c>
      <c r="C8" s="2">
        <f>_xll.BDP($A8,"TOTAL_DEBT_TO_EV",$A$1:$C$1,$A$2:$C$2)</f>
        <v>0.13543217548544056</v>
      </c>
      <c r="D8" s="2">
        <f>_xll.BDP($A8,"TOT_DEBT_TO_TRAIL_12M_EBITDA",$A$1:$C$1,$A$2:$C$2)</f>
        <v>2.0420064794816413</v>
      </c>
      <c r="E8" s="2">
        <f>_xll.BDP($A8,"NET_DEBT_TO_EBITDA",$A$1:$C$1,$A$2:$C$2)</f>
        <v>2.0041382289416845</v>
      </c>
      <c r="F8" s="2">
        <f>_xll.BDP($A8,"TOT_DEBT_TO_TOT_CAP",$A$1:$C$1,$A$2:$C$2)</f>
        <v>41.004687551261043</v>
      </c>
      <c r="G8" s="2">
        <f>_xll.BDP($A8,"WACC_COST_DEBT",$A$1:$C$1,$A$2:$C$2)</f>
        <v>3.5445706928410097</v>
      </c>
      <c r="H8" s="2">
        <f>_xll.BDP($A8,"FNCL_LVRG",$A$1:$C$1,$A$2:$C$2)</f>
        <v>1.8780410790460427</v>
      </c>
      <c r="I8" s="2" t="str">
        <f>_xll.BDP($A8,"TANG_BOOK_VAL_PER_SH",$A$1:$C$1,$A$2:$C$2)</f>
        <v>#N/A N/A</v>
      </c>
      <c r="J8" s="2">
        <f>_xll.BDP($A8,"LT_DEBT_TO_TOT_ASSET",$A$1:$C$1,$A$2:$C$2)</f>
        <v>36.168169216071355</v>
      </c>
    </row>
    <row r="9" spans="1:10" x14ac:dyDescent="0.25">
      <c r="A9" s="2" t="s">
        <v>60</v>
      </c>
      <c r="B9" s="2" t="s">
        <v>59</v>
      </c>
      <c r="C9" s="2">
        <f>_xll.BDP($A9,"TOTAL_DEBT_TO_EV",$A$1:$C$1,$A$2:$C$2)</f>
        <v>0.30216975362420406</v>
      </c>
      <c r="D9" s="2">
        <f>_xll.BDP($A9,"TOT_DEBT_TO_TRAIL_12M_EBITDA",$A$1:$C$1,$A$2:$C$2)</f>
        <v>4.798757928118393</v>
      </c>
      <c r="E9" s="2">
        <f>_xll.BDP($A9,"NET_DEBT_TO_EBITDA",$A$1:$C$1,$A$2:$C$2)</f>
        <v>4.7839587737843559</v>
      </c>
      <c r="F9" s="2">
        <f>_xll.BDP($A9,"TOT_DEBT_TO_TOT_CAP",$A$1:$C$1,$A$2:$C$2)</f>
        <v>41.295996765062675</v>
      </c>
      <c r="G9" s="2">
        <f>_xll.BDP($A9,"WACC_COST_DEBT",$A$1:$C$1,$A$2:$C$2)</f>
        <v>3.1282644640139163</v>
      </c>
      <c r="H9" s="2">
        <f>_xll.BDP($A9,"FNCL_LVRG",$A$1:$C$1,$A$2:$C$2)</f>
        <v>2.2051426306435324</v>
      </c>
      <c r="I9" s="2">
        <f>_xll.BDP($A9,"TANG_BOOK_VAL_PER_SH",$A$1:$C$1,$A$2:$C$2)</f>
        <v>3.5074600411384451</v>
      </c>
      <c r="J9" s="2">
        <f>_xll.BDP($A9,"LT_DEBT_TO_TOT_ASSET",$A$1:$C$1,$A$2:$C$2)</f>
        <v>35.702580461904866</v>
      </c>
    </row>
    <row r="10" spans="1:10" x14ac:dyDescent="0.25">
      <c r="A10" s="2" t="s">
        <v>58</v>
      </c>
      <c r="B10" s="2" t="s">
        <v>57</v>
      </c>
      <c r="C10" s="2">
        <f>_xll.BDP($A10,"TOTAL_DEBT_TO_EV",$A$1:$C$1,$A$2:$C$2)</f>
        <v>0.25672407636579603</v>
      </c>
      <c r="D10" s="2">
        <f>_xll.BDP($A10,"TOT_DEBT_TO_TRAIL_12M_EBITDA",$A$1:$C$1,$A$2:$C$2)</f>
        <v>5.9806970509383381</v>
      </c>
      <c r="E10" s="2">
        <f>_xll.BDP($A10,"NET_DEBT_TO_EBITDA",$A$1:$C$1,$A$2:$C$2)</f>
        <v>5.9538873994638069</v>
      </c>
      <c r="F10" s="2">
        <f>_xll.BDP($A10,"TOT_DEBT_TO_TOT_CAP",$A$1:$C$1,$A$2:$C$2)</f>
        <v>52.510423134924153</v>
      </c>
      <c r="G10" s="2">
        <f>_xll.BDP($A10,"WACC_COST_DEBT",$A$1:$C$1,$A$2:$C$2)</f>
        <v>2.6366619281517378</v>
      </c>
      <c r="H10" s="2">
        <f>_xll.BDP($A10,"FNCL_LVRG",$A$1:$C$1,$A$2:$C$2)</f>
        <v>14.359817090597314</v>
      </c>
      <c r="I10" s="2">
        <f>_xll.BDP($A10,"TANG_BOOK_VAL_PER_SH",$A$1:$C$1,$A$2:$C$2)</f>
        <v>-2.2761116927510816E-2</v>
      </c>
      <c r="J10" s="2">
        <f>_xll.BDP($A10,"LT_DEBT_TO_TOT_ASSET",$A$1:$C$1,$A$2:$C$2)</f>
        <v>38.78481400605294</v>
      </c>
    </row>
    <row r="11" spans="1:10" x14ac:dyDescent="0.25">
      <c r="A11" s="2" t="s">
        <v>56</v>
      </c>
      <c r="B11" s="2" t="s">
        <v>55</v>
      </c>
      <c r="C11" s="2">
        <f>_xll.BDP($A11,"TOTAL_DEBT_TO_EV",$A$1:$C$1,$A$2:$C$2)</f>
        <v>0.13875003068852013</v>
      </c>
      <c r="D11" s="2">
        <f>_xll.BDP($A11,"TOT_DEBT_TO_TRAIL_12M_EBITDA",$A$1:$C$1,$A$2:$C$2)</f>
        <v>1.5298802524608972</v>
      </c>
      <c r="E11" s="2">
        <f>_xll.BDP($A11,"NET_DEBT_TO_EBITDA",$A$1:$C$1,$A$2:$C$2)</f>
        <v>1.512696815922622</v>
      </c>
      <c r="F11" s="2">
        <f>_xll.BDP($A11,"TOT_DEBT_TO_TOT_CAP",$A$1:$C$1,$A$2:$C$2)</f>
        <v>33.08618239403669</v>
      </c>
      <c r="G11" s="2">
        <f>_xll.BDP($A11,"WACC_COST_DEBT",$A$1:$C$1,$A$2:$C$2)</f>
        <v>3.2248946846009883</v>
      </c>
      <c r="H11" s="2">
        <f>_xll.BDP($A11,"FNCL_LVRG",$A$1:$C$1,$A$2:$C$2)</f>
        <v>1.5401326778931774</v>
      </c>
      <c r="I11" s="2" t="str">
        <f>_xll.BDP($A11,"TANG_BOOK_VAL_PER_SH",$A$1:$C$1,$A$2:$C$2)</f>
        <v>#N/A N/A</v>
      </c>
      <c r="J11" s="2">
        <f>_xll.BDP($A11,"LT_DEBT_TO_TOT_ASSET",$A$1:$C$1,$A$2:$C$2)</f>
        <v>32.047570744902202</v>
      </c>
    </row>
    <row r="12" spans="1:10" x14ac:dyDescent="0.25">
      <c r="A12" s="2" t="s">
        <v>54</v>
      </c>
      <c r="B12" s="2" t="s">
        <v>53</v>
      </c>
      <c r="C12" s="2">
        <f>_xll.BDP($A12,"TOTAL_DEBT_TO_EV",$A$1:$C$1,$A$2:$C$2)</f>
        <v>0.46563532650791767</v>
      </c>
      <c r="D12" s="2">
        <f>_xll.BDP($A12,"TOT_DEBT_TO_TRAIL_12M_EBITDA",$A$1:$C$1,$A$2:$C$2)</f>
        <v>5.0172642762284196</v>
      </c>
      <c r="E12" s="2">
        <f>_xll.BDP($A12,"NET_DEBT_TO_EBITDA",$A$1:$C$1,$A$2:$C$2)</f>
        <v>4.9907038512616202</v>
      </c>
      <c r="F12" s="2">
        <f>_xll.BDP($A12,"TOT_DEBT_TO_TOT_CAP",$A$1:$C$1,$A$2:$C$2)</f>
        <v>72.439678284182307</v>
      </c>
      <c r="G12" s="2">
        <f>_xll.BDP($A12,"WACC_COST_DEBT",$A$1:$C$1,$A$2:$C$2)</f>
        <v>3.485409523809524</v>
      </c>
      <c r="H12" s="2">
        <f>_xll.BDP($A12,"FNCL_LVRG",$A$1:$C$1,$A$2:$C$2)</f>
        <v>3.1941296134844523</v>
      </c>
      <c r="I12" s="2">
        <f>_xll.BDP($A12,"TANG_BOOK_VAL_PER_SH",$A$1:$C$1,$A$2:$C$2)</f>
        <v>5.5532793462026229</v>
      </c>
      <c r="J12" s="2">
        <f>_xll.BDP($A12,"LT_DEBT_TO_TOT_ASSET",$A$1:$C$1,$A$2:$C$2)</f>
        <v>69.163822525597269</v>
      </c>
    </row>
    <row r="13" spans="1:10" x14ac:dyDescent="0.25">
      <c r="A13" s="2" t="s">
        <v>52</v>
      </c>
      <c r="B13" s="2" t="s">
        <v>51</v>
      </c>
      <c r="C13" s="2">
        <f>_xll.BDP($A13,"TOTAL_DEBT_TO_EV",$A$1:$C$1,$A$2:$C$2)</f>
        <v>0.32954398311025729</v>
      </c>
      <c r="D13" s="2">
        <f>_xll.BDP($A13,"TOT_DEBT_TO_TRAIL_12M_EBITDA",$A$1:$C$1,$A$2:$C$2)</f>
        <v>4.2549064386748681</v>
      </c>
      <c r="E13" s="2">
        <f>_xll.BDP($A13,"NET_DEBT_TO_EBITDA",$A$1:$C$1,$A$2:$C$2)</f>
        <v>4.1783969207785594</v>
      </c>
      <c r="F13" s="2">
        <f>_xll.BDP($A13,"TOT_DEBT_TO_TOT_CAP",$A$1:$C$1,$A$2:$C$2)</f>
        <v>50.197047157618627</v>
      </c>
      <c r="G13" s="2">
        <f>_xll.BDP($A13,"WACC_COST_DEBT",$A$1:$C$1,$A$2:$C$2)</f>
        <v>2.1156839727381027</v>
      </c>
      <c r="H13" s="2">
        <f>_xll.BDP($A13,"FNCL_LVRG",$A$1:$C$1,$A$2:$C$2)</f>
        <v>5.7525400915398812</v>
      </c>
      <c r="I13" s="2" t="str">
        <f>_xll.BDP($A13,"TANG_BOOK_VAL_PER_SH",$A$1:$C$1,$A$2:$C$2)</f>
        <v>#N/A N/A</v>
      </c>
      <c r="J13" s="2">
        <f>_xll.BDP($A13,"LT_DEBT_TO_TOT_ASSET",$A$1:$C$1,$A$2:$C$2)</f>
        <v>43.535927465889202</v>
      </c>
    </row>
    <row r="14" spans="1:10" x14ac:dyDescent="0.25">
      <c r="A14" s="2" t="s">
        <v>50</v>
      </c>
      <c r="B14" s="2" t="s">
        <v>49</v>
      </c>
      <c r="C14" s="2">
        <f>_xll.BDP($A14,"TOTAL_DEBT_TO_EV",$A$1:$C$1,$A$2:$C$2)</f>
        <v>0.29427471178869002</v>
      </c>
      <c r="D14" s="2">
        <f>_xll.BDP($A14,"TOT_DEBT_TO_TRAIL_12M_EBITDA",$A$1:$C$1,$A$2:$C$2)</f>
        <v>3.5542590431738623</v>
      </c>
      <c r="E14" s="2">
        <f>_xll.BDP($A14,"NET_DEBT_TO_EBITDA",$A$1:$C$1,$A$2:$C$2)</f>
        <v>3.5460910151691949</v>
      </c>
      <c r="F14" s="2">
        <f>_xll.BDP($A14,"TOT_DEBT_TO_TOT_CAP",$A$1:$C$1,$A$2:$C$2)</f>
        <v>27.746361360897374</v>
      </c>
      <c r="G14" s="2">
        <f>_xll.BDP($A14,"WACC_COST_DEBT",$A$1:$C$1,$A$2:$C$2)</f>
        <v>3.4144711887955181</v>
      </c>
      <c r="H14" s="2">
        <f>_xll.BDP($A14,"FNCL_LVRG",$A$1:$C$1,$A$2:$C$2)</f>
        <v>1.5028056211547451</v>
      </c>
      <c r="I14" s="2">
        <f>_xll.BDP($A14,"TANG_BOOK_VAL_PER_SH",$A$1:$C$1,$A$2:$C$2)</f>
        <v>16.290916202288685</v>
      </c>
      <c r="J14" s="2">
        <f>_xll.BDP($A14,"LT_DEBT_TO_TOT_ASSET",$A$1:$C$1,$A$2:$C$2)</f>
        <v>26.694612914734211</v>
      </c>
    </row>
    <row r="15" spans="1:10" x14ac:dyDescent="0.25">
      <c r="A15" s="2" t="s">
        <v>48</v>
      </c>
      <c r="B15" s="2" t="s">
        <v>47</v>
      </c>
      <c r="C15" s="2">
        <f>_xll.BDP($A15,"TOTAL_DEBT_TO_EV",$A$1:$C$1,$A$2:$C$2)</f>
        <v>0.11728233714343861</v>
      </c>
      <c r="D15" s="2">
        <f>_xll.BDP($A15,"TOT_DEBT_TO_TRAIL_12M_EBITDA",$A$1:$C$1,$A$2:$C$2)</f>
        <v>7.3060046189376457</v>
      </c>
      <c r="E15" s="2">
        <f>_xll.BDP($A15,"NET_DEBT_TO_EBITDA",$A$1:$C$1,$A$2:$C$2)</f>
        <v>6.5242494226327947</v>
      </c>
      <c r="F15" s="2">
        <f>_xll.BDP($A15,"TOT_DEBT_TO_TOT_CAP",$A$1:$C$1,$A$2:$C$2)</f>
        <v>85.122223600943045</v>
      </c>
      <c r="G15" s="2">
        <f>_xll.BDP($A15,"WACC_COST_DEBT",$A$1:$C$1,$A$2:$C$2)</f>
        <v>3.1582472771292469</v>
      </c>
      <c r="H15" s="2">
        <f>_xll.BDP($A15,"FNCL_LVRG",$A$1:$C$1,$A$2:$C$2)</f>
        <v>8.0258883248730957</v>
      </c>
      <c r="I15" s="2" t="str">
        <f>_xll.BDP($A15,"TANG_BOOK_VAL_PER_SH",$A$1:$C$1,$A$2:$C$2)</f>
        <v>#N/A N/A</v>
      </c>
      <c r="J15" s="2">
        <f>_xll.BDP($A15,"LT_DEBT_TO_TOT_ASSET",$A$1:$C$1,$A$2:$C$2)</f>
        <v>79.251386321626612</v>
      </c>
    </row>
    <row r="16" spans="1:10" x14ac:dyDescent="0.25">
      <c r="A16" s="2" t="s">
        <v>46</v>
      </c>
      <c r="B16" s="2" t="s">
        <v>45</v>
      </c>
      <c r="C16" s="2">
        <f>_xll.BDP($A16,"TOTAL_DEBT_TO_EV",$A$1:$C$1,$A$2:$C$2)</f>
        <v>0.21131218479374297</v>
      </c>
      <c r="D16" s="2">
        <f>_xll.BDP($A16,"TOT_DEBT_TO_TRAIL_12M_EBITDA",$A$1:$C$1,$A$2:$C$2)</f>
        <v>6.2625043089314696</v>
      </c>
      <c r="E16" s="2">
        <f>_xll.BDP($A16,"NET_DEBT_TO_EBITDA",$A$1:$C$1,$A$2:$C$2)</f>
        <v>6.260057676624152</v>
      </c>
      <c r="F16" s="2">
        <f>_xll.BDP($A16,"TOT_DEBT_TO_TOT_CAP",$A$1:$C$1,$A$2:$C$2)</f>
        <v>45.722458934500899</v>
      </c>
      <c r="G16" s="2">
        <f>_xll.BDP($A16,"WACC_COST_DEBT",$A$1:$C$1,$A$2:$C$2)</f>
        <v>2.9068136325381051</v>
      </c>
      <c r="H16" s="2">
        <f>_xll.BDP($A16,"FNCL_LVRG",$A$1:$C$1,$A$2:$C$2)</f>
        <v>9.7417526515832247</v>
      </c>
      <c r="I16" s="2">
        <f>_xll.BDP($A16,"TANG_BOOK_VAL_PER_SH",$A$1:$C$1,$A$2:$C$2)</f>
        <v>-1.2677142397759604</v>
      </c>
      <c r="J16" s="2">
        <f>_xll.BDP($A16,"LT_DEBT_TO_TOT_ASSET",$A$1:$C$1,$A$2:$C$2)</f>
        <v>43.926495057644352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cols>
    <col min="1" max="9" width="9.109375" bestFit="1" customWidth="1"/>
  </cols>
  <sheetData>
    <row r="1" spans="1:9" x14ac:dyDescent="0.3">
      <c r="A1" s="1" t="s">
        <v>43</v>
      </c>
      <c r="B1" s="1" t="s">
        <v>91</v>
      </c>
      <c r="C1" s="1" t="s">
        <v>90</v>
      </c>
      <c r="D1" s="1" t="s">
        <v>89</v>
      </c>
      <c r="E1" s="1" t="s">
        <v>88</v>
      </c>
      <c r="F1" s="1" t="s">
        <v>87</v>
      </c>
      <c r="G1" s="1" t="s">
        <v>86</v>
      </c>
      <c r="H1" s="1" t="s">
        <v>85</v>
      </c>
      <c r="I1" s="1" t="s">
        <v>84</v>
      </c>
    </row>
    <row r="2" spans="1:9" x14ac:dyDescent="0.3">
      <c r="A2" t="s">
        <v>67</v>
      </c>
      <c r="B2">
        <v>0.26</v>
      </c>
      <c r="C2">
        <v>4.8</v>
      </c>
      <c r="D2">
        <v>4.83</v>
      </c>
      <c r="E2">
        <v>45.72</v>
      </c>
      <c r="F2">
        <v>3.16</v>
      </c>
      <c r="G2">
        <v>2.58</v>
      </c>
      <c r="H2">
        <v>4.53</v>
      </c>
      <c r="I2">
        <v>38.78</v>
      </c>
    </row>
    <row r="3" spans="1:9" x14ac:dyDescent="0.3">
      <c r="A3" t="s">
        <v>83</v>
      </c>
      <c r="B3">
        <v>0.23</v>
      </c>
      <c r="C3">
        <v>4.03</v>
      </c>
      <c r="D3">
        <v>4.3499999999999996</v>
      </c>
      <c r="E3">
        <v>45.28</v>
      </c>
      <c r="F3">
        <v>2.79</v>
      </c>
      <c r="G3">
        <v>4.5599999999999996</v>
      </c>
      <c r="H3">
        <v>6.94</v>
      </c>
      <c r="I3">
        <v>41.04</v>
      </c>
    </row>
    <row r="4" spans="1:9" x14ac:dyDescent="0.3">
      <c r="A4" t="s">
        <v>65</v>
      </c>
      <c r="B4">
        <v>0.32</v>
      </c>
      <c r="C4">
        <v>4.87</v>
      </c>
      <c r="D4">
        <v>4.87</v>
      </c>
      <c r="E4">
        <v>60.62</v>
      </c>
      <c r="F4">
        <v>3.22</v>
      </c>
      <c r="G4">
        <v>2.58</v>
      </c>
      <c r="H4">
        <v>14.07</v>
      </c>
      <c r="I4">
        <v>58.31</v>
      </c>
    </row>
    <row r="5" spans="1:9" x14ac:dyDescent="0.3">
      <c r="A5" t="s">
        <v>63</v>
      </c>
      <c r="B5">
        <v>0</v>
      </c>
      <c r="C5">
        <v>0</v>
      </c>
      <c r="D5" t="s">
        <v>82</v>
      </c>
      <c r="E5">
        <v>0</v>
      </c>
      <c r="F5">
        <v>0</v>
      </c>
      <c r="G5">
        <v>1.1299999999999999</v>
      </c>
      <c r="H5" t="s">
        <v>82</v>
      </c>
      <c r="I5">
        <v>0</v>
      </c>
    </row>
    <row r="6" spans="1:9" x14ac:dyDescent="0.3">
      <c r="A6" t="s">
        <v>61</v>
      </c>
      <c r="B6">
        <v>0.14000000000000001</v>
      </c>
      <c r="C6">
        <v>2.04</v>
      </c>
      <c r="D6">
        <v>2</v>
      </c>
      <c r="E6">
        <v>41</v>
      </c>
      <c r="F6">
        <v>3.54</v>
      </c>
      <c r="G6">
        <v>1.88</v>
      </c>
      <c r="H6" t="s">
        <v>82</v>
      </c>
      <c r="I6">
        <v>36.17</v>
      </c>
    </row>
    <row r="7" spans="1:9" x14ac:dyDescent="0.3">
      <c r="A7" t="s">
        <v>59</v>
      </c>
      <c r="B7">
        <v>0.3</v>
      </c>
      <c r="C7">
        <v>4.8</v>
      </c>
      <c r="D7">
        <v>4.78</v>
      </c>
      <c r="E7">
        <v>41.3</v>
      </c>
      <c r="F7">
        <v>3.13</v>
      </c>
      <c r="G7">
        <v>2.21</v>
      </c>
      <c r="H7">
        <v>3.51</v>
      </c>
      <c r="I7">
        <v>35.700000000000003</v>
      </c>
    </row>
    <row r="8" spans="1:9" x14ac:dyDescent="0.3">
      <c r="A8" t="s">
        <v>57</v>
      </c>
      <c r="B8">
        <v>0.26</v>
      </c>
      <c r="C8">
        <v>5.98</v>
      </c>
      <c r="D8">
        <v>5.95</v>
      </c>
      <c r="E8">
        <v>52.51</v>
      </c>
      <c r="F8">
        <v>2.64</v>
      </c>
      <c r="G8">
        <v>14.36</v>
      </c>
      <c r="H8">
        <v>-0.02</v>
      </c>
      <c r="I8">
        <v>38.78</v>
      </c>
    </row>
    <row r="9" spans="1:9" x14ac:dyDescent="0.3">
      <c r="A9" t="s">
        <v>55</v>
      </c>
      <c r="B9">
        <v>0.14000000000000001</v>
      </c>
      <c r="C9">
        <v>1.53</v>
      </c>
      <c r="D9">
        <v>1.51</v>
      </c>
      <c r="E9">
        <v>33.090000000000003</v>
      </c>
      <c r="F9">
        <v>3.22</v>
      </c>
      <c r="G9">
        <v>1.54</v>
      </c>
      <c r="H9" t="s">
        <v>82</v>
      </c>
      <c r="I9">
        <v>32.049999999999997</v>
      </c>
    </row>
    <row r="10" spans="1:9" x14ac:dyDescent="0.3">
      <c r="A10" t="s">
        <v>53</v>
      </c>
      <c r="B10">
        <v>0.47</v>
      </c>
      <c r="C10">
        <v>5.0199999999999996</v>
      </c>
      <c r="D10">
        <v>4.99</v>
      </c>
      <c r="E10">
        <v>72.44</v>
      </c>
      <c r="F10">
        <v>3.49</v>
      </c>
      <c r="G10">
        <v>3.19</v>
      </c>
      <c r="H10">
        <v>5.55</v>
      </c>
      <c r="I10">
        <v>69.16</v>
      </c>
    </row>
    <row r="11" spans="1:9" x14ac:dyDescent="0.3">
      <c r="A11" t="s">
        <v>51</v>
      </c>
      <c r="B11">
        <v>0.33</v>
      </c>
      <c r="C11">
        <v>4.25</v>
      </c>
      <c r="D11">
        <v>4.18</v>
      </c>
      <c r="E11">
        <v>50.2</v>
      </c>
      <c r="F11">
        <v>2.12</v>
      </c>
      <c r="G11">
        <v>5.75</v>
      </c>
      <c r="H11" t="s">
        <v>82</v>
      </c>
      <c r="I11">
        <v>43.54</v>
      </c>
    </row>
    <row r="12" spans="1:9" x14ac:dyDescent="0.3">
      <c r="A12" t="s">
        <v>49</v>
      </c>
      <c r="B12">
        <v>0.28999999999999998</v>
      </c>
      <c r="C12">
        <v>3.55</v>
      </c>
      <c r="D12">
        <v>3.55</v>
      </c>
      <c r="E12">
        <v>27.75</v>
      </c>
      <c r="F12">
        <v>3.41</v>
      </c>
      <c r="G12">
        <v>1.5</v>
      </c>
      <c r="H12">
        <v>16.29</v>
      </c>
      <c r="I12">
        <v>26.69</v>
      </c>
    </row>
    <row r="13" spans="1:9" x14ac:dyDescent="0.3">
      <c r="A13" t="s">
        <v>47</v>
      </c>
      <c r="B13">
        <v>0.12</v>
      </c>
      <c r="C13">
        <v>7.31</v>
      </c>
      <c r="D13">
        <v>6.52</v>
      </c>
      <c r="E13">
        <v>85.12</v>
      </c>
      <c r="F13">
        <v>3.16</v>
      </c>
      <c r="G13">
        <v>8.0299999999999994</v>
      </c>
      <c r="H13" t="s">
        <v>82</v>
      </c>
      <c r="I13">
        <v>79.25</v>
      </c>
    </row>
    <row r="14" spans="1:9" x14ac:dyDescent="0.3">
      <c r="A14" t="s">
        <v>45</v>
      </c>
      <c r="B14">
        <v>0.21</v>
      </c>
      <c r="C14">
        <v>6.26</v>
      </c>
      <c r="D14">
        <v>6.26</v>
      </c>
      <c r="E14">
        <v>45.72</v>
      </c>
      <c r="F14">
        <v>2.91</v>
      </c>
      <c r="G14">
        <v>9.74</v>
      </c>
      <c r="H14">
        <v>-1.27</v>
      </c>
      <c r="I14">
        <v>43.93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" sqref="C2"/>
    </sheetView>
  </sheetViews>
  <sheetFormatPr defaultRowHeight="13.2" x14ac:dyDescent="0.25"/>
  <cols>
    <col min="1" max="1" width="18.21875" style="2" bestFit="1" customWidth="1"/>
    <col min="2" max="2" width="32.88671875" style="2" bestFit="1" customWidth="1"/>
    <col min="3" max="3" width="14" style="2" bestFit="1" customWidth="1"/>
    <col min="4" max="4" width="7.5546875" style="2" bestFit="1" customWidth="1"/>
    <col min="5" max="5" width="10.88671875" style="2" bestFit="1" customWidth="1"/>
    <col min="6" max="6" width="11" style="2" bestFit="1" customWidth="1"/>
    <col min="7" max="7" width="14.21875" style="2" bestFit="1" customWidth="1"/>
    <col min="8" max="8" width="14.5546875" style="2" bestFit="1" customWidth="1"/>
    <col min="9" max="9" width="4" style="2" bestFit="1" customWidth="1"/>
    <col min="10" max="10" width="5" style="2" bestFit="1" customWidth="1"/>
    <col min="11" max="11" width="11.6640625" style="2" bestFit="1" customWidth="1"/>
    <col min="12" max="16384" width="8.88671875" style="2"/>
  </cols>
  <sheetData>
    <row r="1" spans="1:11" x14ac:dyDescent="0.25">
      <c r="A1" s="2" t="s">
        <v>81</v>
      </c>
      <c r="B1" s="2" t="s">
        <v>80</v>
      </c>
      <c r="C1" s="2" t="s">
        <v>79</v>
      </c>
    </row>
    <row r="2" spans="1:11" x14ac:dyDescent="0.25">
      <c r="A2" s="2" t="s">
        <v>78</v>
      </c>
      <c r="C2" s="2" t="s">
        <v>77</v>
      </c>
    </row>
    <row r="3" spans="1:11" x14ac:dyDescent="0.25">
      <c r="A3" s="3" t="s">
        <v>42</v>
      </c>
      <c r="B3" s="3" t="s">
        <v>43</v>
      </c>
      <c r="C3" s="3" t="s">
        <v>40</v>
      </c>
      <c r="D3" s="3" t="s">
        <v>76</v>
      </c>
      <c r="E3" s="3" t="s">
        <v>75</v>
      </c>
      <c r="F3" s="3" t="s">
        <v>74</v>
      </c>
      <c r="G3" s="3" t="s">
        <v>73</v>
      </c>
      <c r="H3" s="3" t="s">
        <v>72</v>
      </c>
      <c r="I3" s="3" t="s">
        <v>71</v>
      </c>
      <c r="J3" s="3" t="s">
        <v>70</v>
      </c>
      <c r="K3" s="3" t="s">
        <v>69</v>
      </c>
    </row>
    <row r="4" spans="1:11" x14ac:dyDescent="0.25">
      <c r="A4" s="2" t="s">
        <v>68</v>
      </c>
    </row>
    <row r="5" spans="1:11" x14ac:dyDescent="0.25">
      <c r="A5" s="2" t="s">
        <v>67</v>
      </c>
      <c r="B5" s="2" t="s">
        <v>67</v>
      </c>
      <c r="C5" s="2">
        <f>IFERROR(MEDIAN($C6:$C16),0)</f>
        <v>5887.4969999999994</v>
      </c>
      <c r="D5" s="2">
        <f>IFERROR(MEDIAN($D6:$D16),0)</f>
        <v>27.9</v>
      </c>
      <c r="E5" s="2">
        <f>IFERROR(MEDIAN($E6:$E16),0)</f>
        <v>-0.56998099999999996</v>
      </c>
      <c r="F5" s="2">
        <f>IFERROR(MEDIAN($F6:$F16),0)</f>
        <v>1.225015</v>
      </c>
      <c r="G5" s="2">
        <f>IFERROR(MEDIAN($G6:$G16),0)</f>
        <v>11.283323764433563</v>
      </c>
      <c r="H5" s="2">
        <f>IFERROR(MEDIAN($H6:$H16),0)</f>
        <v>0</v>
      </c>
      <c r="I5" s="2">
        <f>IFERROR(MEDIAN($I6:$I16),0)</f>
        <v>22.658329523485214</v>
      </c>
      <c r="J5" s="2">
        <f>IFERROR(MEDIAN($J6:$J16),0)</f>
        <v>13.117583067437161</v>
      </c>
      <c r="K5" s="2">
        <f>IFERROR(MEDIAN($K6:$K16),0)</f>
        <v>4.6545745659332391</v>
      </c>
    </row>
    <row r="6" spans="1:11" x14ac:dyDescent="0.25">
      <c r="A6" s="2" t="s">
        <v>66</v>
      </c>
      <c r="B6" s="2" t="s">
        <v>65</v>
      </c>
      <c r="C6" s="2">
        <f>_xll.BDP($A6,"CRNCY_ADJ_MKT_CAP",$A$1:$C$1,$A$2:$C$2)</f>
        <v>5895.4685317000003</v>
      </c>
      <c r="D6" s="2">
        <f>_xll.BDP($A6,"CRNCY_ADJ_PX_LAST",$A$1:$C$1,$A$2:$C$2)</f>
        <v>53.35</v>
      </c>
      <c r="E6" s="2">
        <f>_xll.BDP($A6,"CHG_PCT_1D",$A$1:$C$1,$A$2:$C$2)</f>
        <v>1.8747659999999999E-2</v>
      </c>
      <c r="F6" s="2">
        <f>_xll.BDP($A6,"CHG_PCT_1M",$A$1:$C$1,$A$2:$C$2)</f>
        <v>9.2342340000000007</v>
      </c>
      <c r="G6" s="2">
        <f>_xll.BDP($A6,"SALES_GROWTH","FUND_PER","Y",$A$1:$C$1,$A$2:$C$2)</f>
        <v>22.815533980582526</v>
      </c>
      <c r="H6" s="2">
        <f>_xll.BDP($A6,"DILUTED_EPS_AFT_XO_ITEMS_GROWTH","FUND_PER","Y",$A$1:$C$1,$A$2:$C$2)</f>
        <v>16.526749578911105</v>
      </c>
      <c r="I6" s="2">
        <f>_xll.BDP($A6,"PE_RATIO",$A$1:$C$1,$A$2:$C$2)</f>
        <v>21.730761951052262</v>
      </c>
      <c r="J6" s="2">
        <f>_xll.BDP($A6,"RETURN_COM_EQY",$A$1:$C$1,$A$2:$C$2)</f>
        <v>16.772432397713406</v>
      </c>
      <c r="K6" s="2">
        <f>_xll.BDP($A6,"DIVIDEND_12_MONTH_YIELD",$A$1:$C$1,$A$2:$C$2)</f>
        <v>4.2932132768148241</v>
      </c>
    </row>
    <row r="7" spans="1:11" x14ac:dyDescent="0.25">
      <c r="A7" s="2" t="s">
        <v>64</v>
      </c>
      <c r="B7" s="2" t="s">
        <v>63</v>
      </c>
      <c r="C7" s="2">
        <f>_xll.BDP($A7,"CRNCY_ADJ_MKT_CAP",$A$1:$C$1,$A$2:$C$2)</f>
        <v>5887.4969999999994</v>
      </c>
      <c r="D7" s="2">
        <f>_xll.BDP($A7,"CRNCY_ADJ_PX_LAST",$A$1:$C$1,$A$2:$C$2)</f>
        <v>25.41</v>
      </c>
      <c r="E7" s="2">
        <f>_xll.BDP($A7,"CHG_PCT_1D",$A$1:$C$1,$A$2:$C$2)</f>
        <v>1.3157890000000001</v>
      </c>
      <c r="F7" s="2">
        <f>_xll.BDP($A7,"CHG_PCT_1M",$A$1:$C$1,$A$2:$C$2)</f>
        <v>3.0831659999999999</v>
      </c>
      <c r="G7" s="2" t="str">
        <f>_xll.BDP($A7,"SALES_GROWTH","FUND_PER","Y",$A$1:$C$1,$A$2:$C$2)</f>
        <v>#N/A N/A</v>
      </c>
      <c r="H7" s="2">
        <f>_xll.BDP($A7,"DILUTED_EPS_AFT_XO_ITEMS_GROWTH","FUND_PER","Y",$A$1:$C$1,$A$2:$C$2)</f>
        <v>0</v>
      </c>
      <c r="I7" s="2">
        <f>_xll.BDP($A7,"PE_RATIO",$A$1:$C$1,$A$2:$C$2)</f>
        <v>317.62499809265137</v>
      </c>
      <c r="J7" s="2">
        <f>_xll.BDP($A7,"RETURN_COM_EQY",$A$1:$C$1,$A$2:$C$2)</f>
        <v>4585.5855855859991</v>
      </c>
      <c r="K7" s="2">
        <f>_xll.BDP($A7,"DIVIDEND_12_MONTH_YIELD",$A$1:$C$1,$A$2:$C$2)</f>
        <v>0.314836671435894</v>
      </c>
    </row>
    <row r="8" spans="1:11" x14ac:dyDescent="0.25">
      <c r="A8" s="2" t="s">
        <v>62</v>
      </c>
      <c r="B8" s="2" t="s">
        <v>61</v>
      </c>
      <c r="C8" s="2">
        <f>_xll.BDP($A8,"CRNCY_ADJ_MKT_CAP",$A$1:$C$1,$A$2:$C$2)</f>
        <v>5805.02949678</v>
      </c>
      <c r="D8" s="2">
        <f>_xll.BDP($A8,"CRNCY_ADJ_PX_LAST",$A$1:$C$1,$A$2:$C$2)</f>
        <v>31.11</v>
      </c>
      <c r="E8" s="2">
        <f>_xll.BDP($A8,"CHG_PCT_1D",$A$1:$C$1,$A$2:$C$2)</f>
        <v>-0.89200380000000001</v>
      </c>
      <c r="F8" s="2">
        <f>_xll.BDP($A8,"CHG_PCT_1M",$A$1:$C$1,$A$2:$C$2)</f>
        <v>0.12874250000000001</v>
      </c>
      <c r="G8" s="2">
        <f>_xll.BDP($A8,"SALES_GROWTH","FUND_PER","Y",$A$1:$C$1,$A$2:$C$2)</f>
        <v>52.381726926294263</v>
      </c>
      <c r="H8" s="2">
        <f>_xll.BDP($A8,"DILUTED_EPS_AFT_XO_ITEMS_GROWTH","FUND_PER","Y",$A$1:$C$1,$A$2:$C$2)</f>
        <v>28.238169642421731</v>
      </c>
      <c r="I8" s="2">
        <f>_xll.BDP($A8,"PE_RATIO",$A$1:$C$1,$A$2:$C$2)</f>
        <v>20.014153763736207</v>
      </c>
      <c r="J8" s="2">
        <f>_xll.BDP($A8,"RETURN_COM_EQY",$A$1:$C$1,$A$2:$C$2)</f>
        <v>21.455226710066196</v>
      </c>
      <c r="K8" s="2">
        <f>_xll.BDP($A8,"DIVIDEND_12_MONTH_YIELD",$A$1:$C$1,$A$2:$C$2)</f>
        <v>3.7483911256532414</v>
      </c>
    </row>
    <row r="9" spans="1:11" x14ac:dyDescent="0.25">
      <c r="A9" s="2" t="s">
        <v>60</v>
      </c>
      <c r="B9" s="2" t="s">
        <v>59</v>
      </c>
      <c r="C9" s="2">
        <f>_xll.BDP($A9,"CRNCY_ADJ_MKT_CAP",$A$1:$C$1,$A$2:$C$2)</f>
        <v>5778.9427774699989</v>
      </c>
      <c r="D9" s="2">
        <f>_xll.BDP($A9,"CRNCY_ADJ_PX_LAST",$A$1:$C$1,$A$2:$C$2)</f>
        <v>16.63</v>
      </c>
      <c r="E9" s="2">
        <f>_xll.BDP($A9,"CHG_PCT_1D",$A$1:$C$1,$A$2:$C$2)</f>
        <v>-0.89392130000000003</v>
      </c>
      <c r="F9" s="2">
        <f>_xll.BDP($A9,"CHG_PCT_1M",$A$1:$C$1,$A$2:$C$2)</f>
        <v>2.087164</v>
      </c>
      <c r="G9" s="2">
        <f>_xll.BDP($A9,"SALES_GROWTH","FUND_PER","Y",$A$1:$C$1,$A$2:$C$2)</f>
        <v>-4.1997398986501677</v>
      </c>
      <c r="H9" s="2">
        <f>_xll.BDP($A9,"DILUTED_EPS_AFT_XO_ITEMS_GROWTH","FUND_PER","Y",$A$1:$C$1,$A$2:$C$2)</f>
        <v>56.509462579342909</v>
      </c>
      <c r="I9" s="2" t="str">
        <f>_xll.BDP($A9,"PE_RATIO",$A$1:$C$1,$A$2:$C$2)</f>
        <v>#N/A N/A</v>
      </c>
      <c r="J9" s="2">
        <f>_xll.BDP($A9,"RETURN_COM_EQY",$A$1:$C$1,$A$2:$C$2)</f>
        <v>-2.7373670700403374</v>
      </c>
      <c r="K9" s="2">
        <f>_xll.BDP($A9,"DIVIDEND_12_MONTH_YIELD",$A$1:$C$1,$A$2:$C$2)</f>
        <v>9.3806370582052985</v>
      </c>
    </row>
    <row r="10" spans="1:11" x14ac:dyDescent="0.25">
      <c r="A10" s="2" t="s">
        <v>58</v>
      </c>
      <c r="B10" s="2" t="s">
        <v>57</v>
      </c>
      <c r="C10" s="2">
        <f>_xll.BDP($A10,"CRNCY_ADJ_MKT_CAP",$A$1:$C$1,$A$2:$C$2)</f>
        <v>6127.7021910000003</v>
      </c>
      <c r="D10" s="2">
        <f>_xll.BDP($A10,"CRNCY_ADJ_PX_LAST",$A$1:$C$1,$A$2:$C$2)</f>
        <v>21.32</v>
      </c>
      <c r="E10" s="2">
        <f>_xll.BDP($A10,"CHG_PCT_1D",$A$1:$C$1,$A$2:$C$2)</f>
        <v>-0.79106560000000004</v>
      </c>
      <c r="F10" s="2">
        <f>_xll.BDP($A10,"CHG_PCT_1M",$A$1:$C$1,$A$2:$C$2)</f>
        <v>-6.5322209999999998</v>
      </c>
      <c r="G10" s="2">
        <f>_xll.BDP($A10,"SALES_GROWTH","FUND_PER","Y",$A$1:$C$1,$A$2:$C$2)</f>
        <v>-12.828265376641326</v>
      </c>
      <c r="H10" s="2">
        <f>_xll.BDP($A10,"DILUTED_EPS_AFT_XO_ITEMS_GROWTH","FUND_PER","Y",$A$1:$C$1,$A$2:$C$2)</f>
        <v>-34.829553646704731</v>
      </c>
      <c r="I10" s="2">
        <f>_xll.BDP($A10,"PE_RATIO",$A$1:$C$1,$A$2:$C$2)</f>
        <v>22.773900832574835</v>
      </c>
      <c r="J10" s="2">
        <f>_xll.BDP($A10,"RETURN_COM_EQY",$A$1:$C$1,$A$2:$C$2)</f>
        <v>5.0228310502283104</v>
      </c>
      <c r="K10" s="2">
        <f>_xll.BDP($A10,"DIVIDEND_12_MONTH_YIELD",$A$1:$C$1,$A$2:$C$2)</f>
        <v>10.318493306301324</v>
      </c>
    </row>
    <row r="11" spans="1:11" x14ac:dyDescent="0.25">
      <c r="A11" s="2" t="s">
        <v>56</v>
      </c>
      <c r="B11" s="2" t="s">
        <v>55</v>
      </c>
      <c r="C11" s="2">
        <f>_xll.BDP($A11,"CRNCY_ADJ_MKT_CAP",$A$1:$C$1,$A$2:$C$2)</f>
        <v>6151.0377272699989</v>
      </c>
      <c r="D11" s="2">
        <f>_xll.BDP($A11,"CRNCY_ADJ_PX_LAST",$A$1:$C$1,$A$2:$C$2)</f>
        <v>74.989999999999995</v>
      </c>
      <c r="E11" s="2">
        <f>_xll.BDP($A11,"CHG_PCT_1D",$A$1:$C$1,$A$2:$C$2)</f>
        <v>-1.60084</v>
      </c>
      <c r="F11" s="2">
        <f>_xll.BDP($A11,"CHG_PCT_1M",$A$1:$C$1,$A$2:$C$2)</f>
        <v>4.002257E-2</v>
      </c>
      <c r="G11" s="2">
        <f>_xll.BDP($A11,"SALES_GROWTH","FUND_PER","Y",$A$1:$C$1,$A$2:$C$2)</f>
        <v>16.22249326946168</v>
      </c>
      <c r="H11" s="2">
        <f>_xll.BDP($A11,"DILUTED_EPS_AFT_XO_ITEMS_GROWTH","FUND_PER","Y",$A$1:$C$1,$A$2:$C$2)</f>
        <v>28.497319148936157</v>
      </c>
      <c r="I11" s="2">
        <f>_xll.BDP($A11,"PE_RATIO",$A$1:$C$1,$A$2:$C$2)</f>
        <v>13.362577736253737</v>
      </c>
      <c r="J11" s="2">
        <f>_xll.BDP($A11,"RETURN_COM_EQY",$A$1:$C$1,$A$2:$C$2)</f>
        <v>22.873886234854389</v>
      </c>
      <c r="K11" s="2">
        <f>_xll.BDP($A11,"DIVIDEND_12_MONTH_YIELD",$A$1:$C$1,$A$2:$C$2)</f>
        <v>4.6545745659332391</v>
      </c>
    </row>
    <row r="12" spans="1:11" x14ac:dyDescent="0.25">
      <c r="A12" s="2" t="s">
        <v>54</v>
      </c>
      <c r="B12" s="2" t="s">
        <v>53</v>
      </c>
      <c r="C12" s="2">
        <f>_xll.BDP($A12,"CRNCY_ADJ_MKT_CAP",$A$1:$C$1,$A$2:$C$2)</f>
        <v>5246.7504223400001</v>
      </c>
      <c r="D12" s="2">
        <f>_xll.BDP($A12,"CRNCY_ADJ_PX_LAST",$A$1:$C$1,$A$2:$C$2)</f>
        <v>48.58</v>
      </c>
      <c r="E12" s="2">
        <f>_xll.BDP($A12,"CHG_PCT_1D",$A$1:$C$1,$A$2:$C$2)</f>
        <v>-1.4804299999999999</v>
      </c>
      <c r="F12" s="2">
        <f>_xll.BDP($A12,"CHG_PCT_1M",$A$1:$C$1,$A$2:$C$2)</f>
        <v>-0.43041790000000002</v>
      </c>
      <c r="G12" s="2">
        <f>_xll.BDP($A12,"SALES_GROWTH","FUND_PER","Y",$A$1:$C$1,$A$2:$C$2)</f>
        <v>9.7122302158273381</v>
      </c>
      <c r="H12" s="2">
        <f>_xll.BDP($A12,"DILUTED_EPS_AFT_XO_ITEMS_GROWTH","FUND_PER","Y",$A$1:$C$1,$A$2:$C$2)</f>
        <v>-31.438338761991311</v>
      </c>
      <c r="I12" s="2">
        <f>_xll.BDP($A12,"PE_RATIO",$A$1:$C$1,$A$2:$C$2)</f>
        <v>29.019444957471215</v>
      </c>
      <c r="J12" s="2">
        <f>_xll.BDP($A12,"RETURN_COM_EQY",$A$1:$C$1,$A$2:$C$2)</f>
        <v>9.4627337371609173</v>
      </c>
      <c r="K12" s="2">
        <f>_xll.BDP($A12,"DIVIDEND_12_MONTH_YIELD",$A$1:$C$1,$A$2:$C$2)</f>
        <v>7.6159078903402611</v>
      </c>
    </row>
    <row r="13" spans="1:11" x14ac:dyDescent="0.25">
      <c r="A13" s="2" t="s">
        <v>52</v>
      </c>
      <c r="B13" s="2" t="s">
        <v>51</v>
      </c>
      <c r="C13" s="2">
        <f>_xll.BDP($A13,"CRNCY_ADJ_MKT_CAP",$A$1:$C$1,$A$2:$C$2)</f>
        <v>6567.7248881999994</v>
      </c>
      <c r="D13" s="2">
        <f>_xll.BDP($A13,"CRNCY_ADJ_PX_LAST",$A$1:$C$1,$A$2:$C$2)</f>
        <v>15.7</v>
      </c>
      <c r="E13" s="2">
        <f>_xll.BDP($A13,"CHG_PCT_1D",$A$1:$C$1,$A$2:$C$2)</f>
        <v>-0.56998099999999996</v>
      </c>
      <c r="F13" s="2">
        <f>_xll.BDP($A13,"CHG_PCT_1M",$A$1:$C$1,$A$2:$C$2)</f>
        <v>1.225015</v>
      </c>
      <c r="G13" s="2">
        <f>_xll.BDP($A13,"SALES_GROWTH","FUND_PER","Y",$A$1:$C$1,$A$2:$C$2)</f>
        <v>-12.906861506772131</v>
      </c>
      <c r="H13" s="2">
        <f>_xll.BDP($A13,"DILUTED_EPS_AFT_XO_ITEMS_GROWTH","FUND_PER","Y",$A$1:$C$1,$A$2:$C$2)</f>
        <v>-1.4814648393619387</v>
      </c>
      <c r="I13" s="2">
        <f>_xll.BDP($A13,"PE_RATIO",$A$1:$C$1,$A$2:$C$2)</f>
        <v>25.02849551522057</v>
      </c>
      <c r="J13" s="2">
        <f>_xll.BDP($A13,"RETURN_COM_EQY",$A$1:$C$1,$A$2:$C$2)</f>
        <v>9.2307992278745079</v>
      </c>
      <c r="K13" s="2">
        <f>_xll.BDP($A13,"DIVIDEND_12_MONTH_YIELD",$A$1:$C$1,$A$2:$C$2)</f>
        <v>11.900510562925923</v>
      </c>
    </row>
    <row r="14" spans="1:11" x14ac:dyDescent="0.25">
      <c r="A14" s="2" t="s">
        <v>50</v>
      </c>
      <c r="B14" s="2" t="s">
        <v>49</v>
      </c>
      <c r="C14" s="2">
        <f>_xll.BDP($A14,"CRNCY_ADJ_MKT_CAP",$A$1:$C$1,$A$2:$C$2)</f>
        <v>6804.1295064599999</v>
      </c>
      <c r="D14" s="2">
        <f>_xll.BDP($A14,"CRNCY_ADJ_PX_LAST",$A$1:$C$1,$A$2:$C$2)</f>
        <v>15.73</v>
      </c>
      <c r="E14" s="2">
        <f>_xll.BDP($A14,"CHG_PCT_1D",$A$1:$C$1,$A$2:$C$2)</f>
        <v>-6.3532400000000003E-2</v>
      </c>
      <c r="F14" s="2">
        <f>_xll.BDP($A14,"CHG_PCT_1M",$A$1:$C$1,$A$2:$C$2)</f>
        <v>6.7888700000000002</v>
      </c>
      <c r="G14" s="2">
        <f>_xll.BDP($A14,"SALES_GROWTH","FUND_PER","Y",$A$1:$C$1,$A$2:$C$2)</f>
        <v>-6.0380479735318442</v>
      </c>
      <c r="H14" s="2">
        <f>_xll.BDP($A14,"DILUTED_EPS_AFT_XO_ITEMS_GROWTH","FUND_PER","Y",$A$1:$C$1,$A$2:$C$2)</f>
        <v>-20.038598650262422</v>
      </c>
      <c r="I14" s="2">
        <f>_xll.BDP($A14,"PE_RATIO",$A$1:$C$1,$A$2:$C$2)</f>
        <v>17.766302013856507</v>
      </c>
      <c r="J14" s="2">
        <f>_xll.BDP($A14,"RETURN_COM_EQY",$A$1:$C$1,$A$2:$C$2)</f>
        <v>5.1450010470862448</v>
      </c>
      <c r="K14" s="2">
        <f>_xll.BDP($A14,"DIVIDEND_12_MONTH_YIELD",$A$1:$C$1,$A$2:$C$2)</f>
        <v>8.0864587105995369</v>
      </c>
    </row>
    <row r="15" spans="1:11" x14ac:dyDescent="0.25">
      <c r="A15" s="2" t="s">
        <v>48</v>
      </c>
      <c r="B15" s="2" t="s">
        <v>47</v>
      </c>
      <c r="C15" s="2">
        <f>_xll.BDP($A15,"CRNCY_ADJ_MKT_CAP",$A$1:$C$1,$A$2:$C$2)</f>
        <v>4949.8050951000005</v>
      </c>
      <c r="D15" s="2">
        <f>_xll.BDP($A15,"CRNCY_ADJ_PX_LAST",$A$1:$C$1,$A$2:$C$2)</f>
        <v>27.9</v>
      </c>
      <c r="E15" s="2">
        <f>_xll.BDP($A15,"CHG_PCT_1D",$A$1:$C$1,$A$2:$C$2)</f>
        <v>-0.42826550000000002</v>
      </c>
      <c r="F15" s="2">
        <f>_xll.BDP($A15,"CHG_PCT_1M",$A$1:$C$1,$A$2:$C$2)</f>
        <v>1.6023339999999999</v>
      </c>
      <c r="G15" s="2">
        <f>_xll.BDP($A15,"SALES_GROWTH","FUND_PER","Y",$A$1:$C$1,$A$2:$C$2)</f>
        <v>78.437978560490052</v>
      </c>
      <c r="H15" s="2">
        <f>_xll.BDP($A15,"DILUTED_EPS_AFT_XO_ITEMS_GROWTH","FUND_PER","Y",$A$1:$C$1,$A$2:$C$2)</f>
        <v>11.972327586206896</v>
      </c>
      <c r="I15" s="2">
        <f>_xll.BDP($A15,"PE_RATIO",$A$1:$C$1,$A$2:$C$2)</f>
        <v>22.54275821439559</v>
      </c>
      <c r="J15" s="2" t="str">
        <f>_xll.BDP($A15,"RETURN_COM_EQY",$A$1:$C$1,$A$2:$C$2)</f>
        <v>#N/A N/A</v>
      </c>
      <c r="K15" s="2">
        <f>_xll.BDP($A15,"DIVIDEND_12_MONTH_YIELD",$A$1:$C$1,$A$2:$C$2)</f>
        <v>4.0726064994541193</v>
      </c>
    </row>
    <row r="16" spans="1:11" x14ac:dyDescent="0.25">
      <c r="A16" s="2" t="s">
        <v>46</v>
      </c>
      <c r="B16" s="2" t="s">
        <v>45</v>
      </c>
      <c r="C16" s="2">
        <f>_xll.BDP($A16,"CRNCY_ADJ_MKT_CAP",$A$1:$C$1,$A$2:$C$2)</f>
        <v>4394.5628479999996</v>
      </c>
      <c r="D16" s="2">
        <f>_xll.BDP($A16,"CRNCY_ADJ_PX_LAST",$A$1:$C$1,$A$2:$C$2)</f>
        <v>27.95</v>
      </c>
      <c r="E16" s="2">
        <f>_xll.BDP($A16,"CHG_PCT_1D",$A$1:$C$1,$A$2:$C$2)</f>
        <v>-0.42750270000000001</v>
      </c>
      <c r="F16" s="2">
        <f>_xll.BDP($A16,"CHG_PCT_1M",$A$1:$C$1,$A$2:$C$2)</f>
        <v>-0.9567658</v>
      </c>
      <c r="G16" s="2">
        <f>_xll.BDP($A16,"SALES_GROWTH","FUND_PER","Y",$A$1:$C$1,$A$2:$C$2)</f>
        <v>12.854417313039788</v>
      </c>
      <c r="H16" s="2">
        <f>_xll.BDP($A16,"DILUTED_EPS_AFT_XO_ITEMS_GROWTH","FUND_PER","Y",$A$1:$C$1,$A$2:$C$2)</f>
        <v>-19.884238803619994</v>
      </c>
      <c r="I16" s="2">
        <f>_xll.BDP($A16,"PE_RATIO",$A$1:$C$1,$A$2:$C$2)</f>
        <v>35.736799137380757</v>
      </c>
      <c r="J16" s="2">
        <f>_xll.BDP($A16,"RETURN_COM_EQY",$A$1:$C$1,$A$2:$C$2)</f>
        <v>19.614538890712176</v>
      </c>
      <c r="K16" s="2">
        <f>_xll.BDP($A16,"DIVIDEND_12_MONTH_YIELD",$A$1:$C$1,$A$2:$C$2)</f>
        <v>4.189043885014879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cols>
    <col min="1" max="1" width="30.44140625" customWidth="1"/>
    <col min="2" max="2" width="15.21875" customWidth="1"/>
    <col min="3" max="9" width="13.33203125" customWidth="1"/>
  </cols>
  <sheetData>
    <row r="1" spans="1:9" x14ac:dyDescent="0.3">
      <c r="A1" s="1" t="s">
        <v>44</v>
      </c>
      <c r="B1" s="1" t="s">
        <v>42</v>
      </c>
      <c r="C1" s="1" t="s">
        <v>41</v>
      </c>
      <c r="D1" s="1" t="s">
        <v>40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</row>
    <row r="2" spans="1:9" x14ac:dyDescent="0.3">
      <c r="A2" t="s">
        <v>39</v>
      </c>
      <c r="B2" t="s">
        <v>38</v>
      </c>
      <c r="D2">
        <v>5895468531.6999998</v>
      </c>
      <c r="E2">
        <v>16.152000000000001</v>
      </c>
      <c r="F2">
        <v>8.5313999999999997</v>
      </c>
      <c r="G2">
        <v>12.004899999999999</v>
      </c>
      <c r="H2">
        <v>6.3680000000000003</v>
      </c>
      <c r="I2">
        <v>3.3948</v>
      </c>
    </row>
    <row r="3" spans="1:9" x14ac:dyDescent="0.3">
      <c r="A3" t="s">
        <v>37</v>
      </c>
      <c r="E3">
        <v>-10.4315</v>
      </c>
      <c r="F3">
        <v>-15.972</v>
      </c>
      <c r="G3">
        <v>-20.759499999999999</v>
      </c>
      <c r="H3">
        <v>21.107399999999998</v>
      </c>
      <c r="I3">
        <v>0.63070000000000004</v>
      </c>
    </row>
    <row r="4" spans="1:9" x14ac:dyDescent="0.3">
      <c r="A4" t="s">
        <v>36</v>
      </c>
      <c r="D4">
        <v>5782604589.4835997</v>
      </c>
      <c r="E4">
        <v>18.033100000000001</v>
      </c>
      <c r="F4">
        <v>10.153</v>
      </c>
      <c r="G4">
        <v>15.149900000000001</v>
      </c>
      <c r="H4">
        <v>5.2582000000000004</v>
      </c>
      <c r="I4">
        <v>3.3734999999999999</v>
      </c>
    </row>
    <row r="6" spans="1:9" x14ac:dyDescent="0.3">
      <c r="A6" t="s">
        <v>35</v>
      </c>
      <c r="B6" t="s">
        <v>34</v>
      </c>
      <c r="C6">
        <v>0.66210000000000002</v>
      </c>
      <c r="D6">
        <v>4949805095.1000004</v>
      </c>
      <c r="E6">
        <v>17.525099999999998</v>
      </c>
      <c r="F6">
        <v>11.1501</v>
      </c>
      <c r="G6">
        <v>12.717599999999999</v>
      </c>
      <c r="H6">
        <v>13.4102</v>
      </c>
      <c r="I6">
        <v>43.554699999999997</v>
      </c>
    </row>
    <row r="7" spans="1:9" x14ac:dyDescent="0.3">
      <c r="A7" t="s">
        <v>33</v>
      </c>
      <c r="B7" t="s">
        <v>32</v>
      </c>
      <c r="C7">
        <v>0.5796</v>
      </c>
      <c r="D7">
        <v>6151037727.2700005</v>
      </c>
      <c r="E7">
        <v>14.6838</v>
      </c>
      <c r="F7">
        <v>9.0434000000000001</v>
      </c>
      <c r="G7">
        <v>10.541</v>
      </c>
      <c r="H7">
        <v>7.2775999999999996</v>
      </c>
      <c r="I7">
        <v>2.9643000000000002</v>
      </c>
    </row>
    <row r="8" spans="1:9" x14ac:dyDescent="0.3">
      <c r="A8" t="s">
        <v>31</v>
      </c>
      <c r="B8" t="s">
        <v>30</v>
      </c>
      <c r="C8">
        <v>0.57950000000000002</v>
      </c>
      <c r="D8">
        <v>5246750422.3400002</v>
      </c>
      <c r="E8">
        <v>18.2563</v>
      </c>
      <c r="F8">
        <v>7.7809999999999997</v>
      </c>
      <c r="G8">
        <v>10.3444</v>
      </c>
      <c r="H8">
        <v>3.7985000000000002</v>
      </c>
      <c r="I8">
        <v>2.996</v>
      </c>
    </row>
    <row r="9" spans="1:9" x14ac:dyDescent="0.3">
      <c r="A9" t="s">
        <v>29</v>
      </c>
      <c r="B9" t="s">
        <v>28</v>
      </c>
      <c r="C9">
        <v>0.49270000000000003</v>
      </c>
      <c r="D9">
        <v>5778942777.4700003</v>
      </c>
      <c r="E9">
        <v>66.52</v>
      </c>
      <c r="F9">
        <v>11.2302</v>
      </c>
      <c r="G9">
        <v>27.421199999999999</v>
      </c>
      <c r="H9">
        <v>1.7625</v>
      </c>
      <c r="I9">
        <v>1.8056000000000001</v>
      </c>
    </row>
    <row r="10" spans="1:9" x14ac:dyDescent="0.3">
      <c r="A10" t="s">
        <v>27</v>
      </c>
      <c r="B10" t="s">
        <v>26</v>
      </c>
      <c r="C10">
        <v>0.44700000000000001</v>
      </c>
      <c r="D10">
        <v>5805029496.7799997</v>
      </c>
      <c r="E10">
        <v>15.896800000000001</v>
      </c>
      <c r="F10">
        <v>9.3627000000000002</v>
      </c>
      <c r="G10">
        <v>12.869899999999999</v>
      </c>
      <c r="H10">
        <v>7.7718999999999996</v>
      </c>
      <c r="I10">
        <v>3.8206000000000002</v>
      </c>
    </row>
    <row r="11" spans="1:9" x14ac:dyDescent="0.3">
      <c r="A11" t="s">
        <v>25</v>
      </c>
      <c r="B11" t="s">
        <v>24</v>
      </c>
      <c r="C11">
        <v>0.3251</v>
      </c>
      <c r="D11">
        <v>4394562848</v>
      </c>
      <c r="E11">
        <v>29.3901</v>
      </c>
      <c r="F11">
        <v>19.051600000000001</v>
      </c>
      <c r="G11">
        <v>20.124500000000001</v>
      </c>
      <c r="H11">
        <v>10.3338</v>
      </c>
      <c r="I11">
        <v>18.524999999999999</v>
      </c>
    </row>
    <row r="12" spans="1:9" x14ac:dyDescent="0.3">
      <c r="A12" t="s">
        <v>23</v>
      </c>
      <c r="B12" t="s">
        <v>22</v>
      </c>
      <c r="C12">
        <v>0.30120000000000002</v>
      </c>
      <c r="D12">
        <v>6127702191</v>
      </c>
      <c r="E12">
        <v>15.676500000000001</v>
      </c>
      <c r="F12">
        <v>11.889099999999999</v>
      </c>
      <c r="G12">
        <v>15.8774</v>
      </c>
      <c r="H12">
        <v>1.2141</v>
      </c>
      <c r="I12">
        <v>6.5400999999999998</v>
      </c>
    </row>
    <row r="13" spans="1:9" x14ac:dyDescent="0.3">
      <c r="A13" t="s">
        <v>21</v>
      </c>
      <c r="B13" t="s">
        <v>20</v>
      </c>
      <c r="C13">
        <v>0.30120000000000002</v>
      </c>
      <c r="D13">
        <v>5887497000</v>
      </c>
      <c r="E13">
        <v>14.7049</v>
      </c>
      <c r="F13">
        <v>13.726699999999999</v>
      </c>
      <c r="G13">
        <v>13.710599999999999</v>
      </c>
      <c r="H13">
        <v>15.139799999999999</v>
      </c>
      <c r="I13">
        <v>210267.75</v>
      </c>
    </row>
    <row r="14" spans="1:9" x14ac:dyDescent="0.3">
      <c r="A14" t="s">
        <v>19</v>
      </c>
      <c r="B14" t="s">
        <v>18</v>
      </c>
      <c r="C14">
        <v>0.26740000000000003</v>
      </c>
      <c r="D14">
        <v>6804129506.46</v>
      </c>
      <c r="E14">
        <v>18.2483</v>
      </c>
      <c r="F14">
        <v>10.834099999999999</v>
      </c>
      <c r="G14">
        <v>17.696300000000001</v>
      </c>
      <c r="H14">
        <v>3.6869000000000001</v>
      </c>
      <c r="I14">
        <v>0.92700000000000005</v>
      </c>
    </row>
    <row r="15" spans="1:9" x14ac:dyDescent="0.3">
      <c r="A15" t="s">
        <v>17</v>
      </c>
      <c r="B15" t="s">
        <v>16</v>
      </c>
      <c r="C15">
        <v>0.26600000000000001</v>
      </c>
      <c r="D15">
        <v>6567724888.1999998</v>
      </c>
      <c r="E15">
        <v>16.6844</v>
      </c>
      <c r="F15">
        <v>11.555</v>
      </c>
      <c r="G15">
        <v>14.596500000000001</v>
      </c>
      <c r="H15">
        <v>5.1101999999999999</v>
      </c>
      <c r="I15">
        <v>4.5609999999999999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17.109375" customWidth="1"/>
    <col min="2" max="7" width="11.44140625" customWidth="1"/>
  </cols>
  <sheetData>
    <row r="1" spans="1:7" x14ac:dyDescent="0.3">
      <c r="A1" s="1" t="s">
        <v>15</v>
      </c>
      <c r="B1" s="1"/>
      <c r="C1" s="1"/>
      <c r="D1" s="1"/>
      <c r="E1" s="1"/>
      <c r="F1" s="1" t="s">
        <v>14</v>
      </c>
      <c r="G1" s="1"/>
    </row>
    <row r="2" spans="1:7" x14ac:dyDescent="0.3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</row>
    <row r="3" spans="1:7" x14ac:dyDescent="0.3">
      <c r="A3" t="s">
        <v>6</v>
      </c>
    </row>
    <row r="4" spans="1:7" x14ac:dyDescent="0.3">
      <c r="A4" t="s">
        <v>5</v>
      </c>
      <c r="B4">
        <v>-10.4315</v>
      </c>
      <c r="C4">
        <v>-8.3795999999999999</v>
      </c>
      <c r="D4">
        <v>-2.052</v>
      </c>
      <c r="E4">
        <v>-0.15959999999999999</v>
      </c>
      <c r="F4">
        <v>16.521999999999998</v>
      </c>
      <c r="G4">
        <v>53.658999999999999</v>
      </c>
    </row>
    <row r="5" spans="1:7" x14ac:dyDescent="0.3">
      <c r="A5" t="s">
        <v>4</v>
      </c>
      <c r="B5">
        <v>-15.972</v>
      </c>
      <c r="C5">
        <v>-7.4173</v>
      </c>
      <c r="D5">
        <v>-8.5547000000000004</v>
      </c>
      <c r="E5">
        <v>-0.55679999999999996</v>
      </c>
      <c r="F5">
        <v>9.3999000000000006</v>
      </c>
      <c r="G5">
        <v>60.8459</v>
      </c>
    </row>
    <row r="6" spans="1:7" x14ac:dyDescent="0.3">
      <c r="A6" t="s">
        <v>3</v>
      </c>
      <c r="B6">
        <v>-20.759499999999999</v>
      </c>
      <c r="C6">
        <v>-26.4</v>
      </c>
      <c r="D6">
        <v>5.6405000000000003</v>
      </c>
      <c r="E6">
        <v>0.39989999999999998</v>
      </c>
      <c r="F6">
        <v>11.1503</v>
      </c>
      <c r="G6">
        <v>48.093200000000003</v>
      </c>
    </row>
    <row r="7" spans="1:7" x14ac:dyDescent="0.3">
      <c r="A7" t="s">
        <v>2</v>
      </c>
      <c r="B7">
        <v>21.107399999999998</v>
      </c>
      <c r="C7">
        <v>53.865000000000002</v>
      </c>
      <c r="D7">
        <v>-32.757599999999996</v>
      </c>
      <c r="E7">
        <v>-0.81699999999999995</v>
      </c>
      <c r="F7">
        <v>8.0905000000000005</v>
      </c>
      <c r="G7">
        <v>73.280699999999996</v>
      </c>
    </row>
    <row r="8" spans="1:7" x14ac:dyDescent="0.3">
      <c r="A8" t="s">
        <v>1</v>
      </c>
      <c r="B8">
        <v>0.63070000000000004</v>
      </c>
      <c r="C8">
        <v>178.15289999999999</v>
      </c>
      <c r="D8">
        <v>-177.5222</v>
      </c>
      <c r="E8">
        <v>-0.76890000000000003</v>
      </c>
      <c r="F8">
        <v>9.3834999999999997</v>
      </c>
      <c r="G8">
        <v>147.46449999999999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 (3)</vt:lpstr>
      <vt:lpstr>Worksheet (3)</vt:lpstr>
      <vt:lpstr>Sheet1 (2)</vt:lpstr>
      <vt:lpstr>Worksheet (2)</vt:lpstr>
      <vt:lpstr>Worksheet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2017-10-16T04:57:17Z</dcterms:created>
  <dcterms:modified xsi:type="dcterms:W3CDTF">2017-10-16T05:23:00Z</dcterms:modified>
</cp:coreProperties>
</file>