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/>
  <mc:AlternateContent xmlns:mc="http://schemas.openxmlformats.org/markup-compatibility/2006">
    <mc:Choice Requires="x15">
      <x15ac:absPath xmlns:x15ac="http://schemas.microsoft.com/office/spreadsheetml/2010/11/ac" url="/Users/simoyeco/Documents/Pasantia 2024 2/"/>
    </mc:Choice>
  </mc:AlternateContent>
  <xr:revisionPtr revIDLastSave="0" documentId="13_ncr:1_{43CA63DA-4FBE-E447-A5F6-C8B7EF0F2318}" xr6:coauthVersionLast="47" xr6:coauthVersionMax="47" xr10:uidLastSave="{00000000-0000-0000-0000-000000000000}"/>
  <bookViews>
    <workbookView xWindow="0" yWindow="760" windowWidth="30240" windowHeight="17900" firstSheet="4" activeTab="4" xr2:uid="{1FF3263B-D326-C740-B5BE-C58B2F10B793}"/>
  </bookViews>
  <sheets>
    <sheet name="Proyección Siniestros" sheetId="6" r:id="rId1"/>
    <sheet name="Inflacion" sheetId="7" r:id="rId2"/>
    <sheet name="Financiación" sheetId="9" r:id="rId3"/>
    <sheet name="Nómina" sheetId="11" r:id="rId4"/>
    <sheet name="Estados Financieros" sheetId="10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6" l="1"/>
  <c r="D39" i="10" s="1"/>
  <c r="F29" i="9"/>
  <c r="D20" i="10" l="1"/>
  <c r="J41" i="6" s="1"/>
  <c r="D19" i="10"/>
  <c r="E19" i="10"/>
  <c r="C42" i="6" s="1"/>
  <c r="F19" i="10"/>
  <c r="C43" i="6" s="1"/>
  <c r="E20" i="10"/>
  <c r="J42" i="6" s="1"/>
  <c r="F39" i="9"/>
  <c r="F34" i="9"/>
  <c r="C6" i="6"/>
  <c r="C7" i="6"/>
  <c r="C8" i="6"/>
  <c r="C9" i="6"/>
  <c r="C10" i="6"/>
  <c r="C11" i="6"/>
  <c r="C12" i="6"/>
  <c r="G19" i="10" l="1"/>
  <c r="C44" i="6" s="1"/>
  <c r="G20" i="10"/>
  <c r="J44" i="6" s="1"/>
  <c r="F20" i="10"/>
  <c r="J43" i="6" s="1"/>
  <c r="C41" i="6"/>
  <c r="C57" i="10" l="1"/>
  <c r="C31" i="9"/>
  <c r="E36" i="9"/>
  <c r="D36" i="9"/>
  <c r="C36" i="9"/>
  <c r="F36" i="9"/>
  <c r="D34" i="9" l="1"/>
  <c r="C34" i="9"/>
  <c r="C40" i="9"/>
  <c r="E34" i="9"/>
  <c r="C41" i="9" l="1"/>
  <c r="C30" i="9"/>
  <c r="D31" i="9" l="1"/>
  <c r="C29" i="9"/>
  <c r="C35" i="9"/>
  <c r="C39" i="9"/>
  <c r="D40" i="9"/>
  <c r="D41" i="9" l="1"/>
  <c r="D30" i="9"/>
  <c r="D35" i="9"/>
  <c r="E31" i="9" l="1"/>
  <c r="E40" i="9"/>
  <c r="E41" i="9" l="1"/>
  <c r="E35" i="9"/>
  <c r="E30" i="9"/>
  <c r="F31" i="9" l="1"/>
  <c r="C78" i="6"/>
  <c r="F41" i="9" l="1"/>
  <c r="F40" i="9"/>
  <c r="F35" i="9"/>
  <c r="F30" i="9"/>
  <c r="D84" i="6"/>
  <c r="C71" i="6"/>
  <c r="D78" i="6"/>
  <c r="D29" i="9" l="1"/>
  <c r="F84" i="6"/>
  <c r="F86" i="6" s="1"/>
  <c r="F90" i="6"/>
  <c r="F92" i="6" s="1"/>
  <c r="E84" i="6"/>
  <c r="E86" i="6" s="1"/>
  <c r="D80" i="6"/>
  <c r="D73" i="6" s="1"/>
  <c r="E39" i="10" s="1"/>
  <c r="D71" i="6"/>
  <c r="E78" i="6"/>
  <c r="F96" i="6"/>
  <c r="E90" i="6"/>
  <c r="F78" i="6"/>
  <c r="D39" i="9"/>
  <c r="C79" i="6" l="1"/>
  <c r="C72" i="6" s="1"/>
  <c r="E80" i="6"/>
  <c r="E73" i="6" s="1"/>
  <c r="F39" i="10" s="1"/>
  <c r="E71" i="6"/>
  <c r="D85" i="6"/>
  <c r="D72" i="6" s="1"/>
  <c r="E38" i="10" s="1"/>
  <c r="E37" i="10" s="1"/>
  <c r="F80" i="6"/>
  <c r="F73" i="6" s="1"/>
  <c r="G39" i="10" s="1"/>
  <c r="F71" i="6"/>
  <c r="F97" i="6"/>
  <c r="F72" i="6" s="1"/>
  <c r="G38" i="10" s="1"/>
  <c r="G37" i="10" l="1"/>
  <c r="D38" i="10"/>
  <c r="D37" i="10" s="1"/>
  <c r="C70" i="6"/>
  <c r="C77" i="6"/>
  <c r="D77" i="6" s="1"/>
  <c r="E77" i="6" s="1"/>
  <c r="F77" i="6" s="1"/>
  <c r="D83" i="6"/>
  <c r="E83" i="6" s="1"/>
  <c r="F83" i="6" s="1"/>
  <c r="F95" i="6"/>
  <c r="E91" i="6"/>
  <c r="E72" i="6" s="1"/>
  <c r="F38" i="10" s="1"/>
  <c r="F37" i="10" s="1"/>
  <c r="D70" i="6" l="1"/>
  <c r="E89" i="6"/>
  <c r="F89" i="6" s="1"/>
  <c r="E70" i="6" l="1"/>
  <c r="F70" i="6" s="1"/>
  <c r="E29" i="9"/>
  <c r="E39" i="9"/>
  <c r="D57" i="10" l="1"/>
  <c r="E57" i="10" l="1"/>
  <c r="F57" i="10" l="1"/>
  <c r="G57" i="10" l="1"/>
</calcChain>
</file>

<file path=xl/sharedStrings.xml><?xml version="1.0" encoding="utf-8"?>
<sst xmlns="http://schemas.openxmlformats.org/spreadsheetml/2006/main" count="177" uniqueCount="116">
  <si>
    <t xml:space="preserve">Tabla: Proyección de siniestralidad por año </t>
  </si>
  <si>
    <t>Año</t>
  </si>
  <si>
    <t>Inflación</t>
  </si>
  <si>
    <t>Efecto de deterioro en el riesgo 
Enfermedad Laboral</t>
  </si>
  <si>
    <t>Efecto de deterioro en el riesgo 
Accidente de trabajo</t>
  </si>
  <si>
    <t>Cambio acumulado
Enfermedad Laboral</t>
  </si>
  <si>
    <t>Cambio acumulado
Accidente de trabajo</t>
  </si>
  <si>
    <t>Costo
Enfermedad Laboral</t>
  </si>
  <si>
    <t>Costo
Accidente de trabajo</t>
  </si>
  <si>
    <t>Tabla: Desarrollo de pagos (EL)</t>
  </si>
  <si>
    <t>Tabla: Desarrollo de pagos (AT)</t>
  </si>
  <si>
    <t>Triángulo: Severidad promedio (EL)</t>
  </si>
  <si>
    <t>Triángulo: Severidad promedio (AT)</t>
  </si>
  <si>
    <t>Año / Desarrollo</t>
  </si>
  <si>
    <t>Tabla: Siniestros esperados (EL)</t>
  </si>
  <si>
    <t>Tabla: Siniestros esperados (AT)</t>
  </si>
  <si>
    <t>Siniestros esperados</t>
  </si>
  <si>
    <t>Triángulo: Desarrollo de casos (EL)</t>
  </si>
  <si>
    <t>Triángulo: Desarrollo de casos (AT)</t>
  </si>
  <si>
    <t>Triángulo: Costo total (EL)</t>
  </si>
  <si>
    <t>Triángulo: Costo total (AT)</t>
  </si>
  <si>
    <t>Costo total</t>
  </si>
  <si>
    <t>No se debe de modificar</t>
  </si>
  <si>
    <t>Total</t>
  </si>
  <si>
    <t>Pendiente de pago</t>
  </si>
  <si>
    <t>Pago Siniestros</t>
  </si>
  <si>
    <t>Constitución de reserva</t>
  </si>
  <si>
    <t>Liberación de reserva</t>
  </si>
  <si>
    <t>Inflacion</t>
  </si>
  <si>
    <t>Periodo</t>
  </si>
  <si>
    <t>Crédito 1</t>
  </si>
  <si>
    <t>Crédito 2</t>
  </si>
  <si>
    <t>Crédito 3</t>
  </si>
  <si>
    <t>Valor del Crédito</t>
  </si>
  <si>
    <t>Número de cuotas</t>
  </si>
  <si>
    <t>Tasa de Interés (tv)</t>
  </si>
  <si>
    <t>Tasa de Interés (SV)</t>
  </si>
  <si>
    <t>Tasa de Interés (EA)</t>
  </si>
  <si>
    <t>Pendiente</t>
  </si>
  <si>
    <t>Abono</t>
  </si>
  <si>
    <t>Interés</t>
  </si>
  <si>
    <t>Cuota</t>
  </si>
  <si>
    <t>Interéses</t>
  </si>
  <si>
    <t>Cuotas</t>
  </si>
  <si>
    <t>Saldo</t>
  </si>
  <si>
    <t>Perfil</t>
  </si>
  <si>
    <t>Número de personas</t>
  </si>
  <si>
    <t>Salario Mensual</t>
  </si>
  <si>
    <t>Salario total 2023</t>
  </si>
  <si>
    <t>Gerente</t>
  </si>
  <si>
    <t>Director médico</t>
  </si>
  <si>
    <t>Médico general</t>
  </si>
  <si>
    <t>Médico especialista</t>
  </si>
  <si>
    <t>Enfermera</t>
  </si>
  <si>
    <t xml:space="preserve">Director de riesgos </t>
  </si>
  <si>
    <t>Analista de riesgos</t>
  </si>
  <si>
    <t>Director de prevención y promoción</t>
  </si>
  <si>
    <t>Analista de prevención y promoción</t>
  </si>
  <si>
    <t>Director legal</t>
  </si>
  <si>
    <t>Analista legal</t>
  </si>
  <si>
    <t>*Cifras en millones de pesos</t>
  </si>
  <si>
    <t>Nómina total</t>
  </si>
  <si>
    <t>Tabla: Información general</t>
  </si>
  <si>
    <t>Prima Regulatoria</t>
  </si>
  <si>
    <t>Capital inicial</t>
  </si>
  <si>
    <t>% Efectivo</t>
  </si>
  <si>
    <t>Efectivo</t>
  </si>
  <si>
    <t>Uso de capital para clinica</t>
  </si>
  <si>
    <t>Valor Clinica</t>
  </si>
  <si>
    <t>Valor Crédito</t>
  </si>
  <si>
    <t>Costo de capital (EA)</t>
  </si>
  <si>
    <t>Tabla: Porcentaje de siniestralidad</t>
  </si>
  <si>
    <t>Número de afiliados</t>
  </si>
  <si>
    <t>% Siniestralidad (EL)</t>
  </si>
  <si>
    <t>% Siniestralidad (AC)</t>
  </si>
  <si>
    <t>Número siniestros (EL)</t>
  </si>
  <si>
    <t>Número siniestros (AT)</t>
  </si>
  <si>
    <t>Tabla: Flujo de caja</t>
  </si>
  <si>
    <t>Flujo de caja</t>
  </si>
  <si>
    <t>Primas</t>
  </si>
  <si>
    <t>Pago de Siniestros</t>
  </si>
  <si>
    <t>Pago de crédito</t>
  </si>
  <si>
    <t>Nomina</t>
  </si>
  <si>
    <t>Dividendos</t>
  </si>
  <si>
    <t>Tabla: Estado de resultados</t>
  </si>
  <si>
    <t>Estado de resultados</t>
  </si>
  <si>
    <t>Pago de siniestros</t>
  </si>
  <si>
    <t>Ajuste Reserva de siniestros</t>
  </si>
  <si>
    <t>Constitución</t>
  </si>
  <si>
    <t>Liberación</t>
  </si>
  <si>
    <t>Intereses crédito</t>
  </si>
  <si>
    <t>Utilidad neta</t>
  </si>
  <si>
    <t>Tabla: Balance General</t>
  </si>
  <si>
    <t>Balance General</t>
  </si>
  <si>
    <t>Activo</t>
  </si>
  <si>
    <t>Inmuebles</t>
  </si>
  <si>
    <t>Pasivo</t>
  </si>
  <si>
    <t>Siniestros por pagar</t>
  </si>
  <si>
    <t>Deduda</t>
  </si>
  <si>
    <t>Patrimonio</t>
  </si>
  <si>
    <t>Aporte inicial</t>
  </si>
  <si>
    <t>Utilidades retenida</t>
  </si>
  <si>
    <t>Validación Balance General</t>
  </si>
  <si>
    <t>*Debe  de ser cero</t>
  </si>
  <si>
    <t>Tabla: Requerimiento de capital y margen de solvencia</t>
  </si>
  <si>
    <t>Requerimiento de capital</t>
  </si>
  <si>
    <t>Riesgo de primas</t>
  </si>
  <si>
    <t>Riesgo de reservas</t>
  </si>
  <si>
    <t>Riesgo de inmuebles</t>
  </si>
  <si>
    <t>Margen de Solvencia</t>
  </si>
  <si>
    <t>VP Flujo de caja</t>
  </si>
  <si>
    <t>Tasa</t>
  </si>
  <si>
    <t>CoC</t>
  </si>
  <si>
    <t>Financiación</t>
  </si>
  <si>
    <t>Tabla: Matriz de correlación de riesgos</t>
  </si>
  <si>
    <t>Correlación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</si>
</sst>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\ #,##0.00;[Red]\-&quot;$&quot;\ #,##0.00"/>
    <numFmt numFmtId="41" formatCode="_-* #,##0_-;\-* #,##0_-;_-* &quot;-&quot;_-;_-@_-"/>
    <numFmt numFmtId="164" formatCode="0.0%"/>
    <numFmt numFmtId="165" formatCode="0.0"/>
    <numFmt numFmtId="166" formatCode="#,##0_ ;[Red]\-#,##0\ "/>
    <numFmt numFmtId="167" formatCode="#,##0_ ;\-#,##0\ "/>
    <numFmt numFmtId="168" formatCode="0.00000"/>
  </numFmts>
  <fonts count="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0"/>
      <color theme="1"/>
      <name val="Aptos Narrow"/>
      <family val="2"/>
      <scheme val="minor"/>
    </font>
    <font>
      <i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/>
    <xf numFmtId="9" fontId="0" fillId="0" borderId="0" xfId="0" applyNumberFormat="1"/>
    <xf numFmtId="9" fontId="0" fillId="0" borderId="0" xfId="0" applyNumberFormat="1" applyAlignment="1">
      <alignment horizontal="center"/>
    </xf>
    <xf numFmtId="10" fontId="0" fillId="0" borderId="0" xfId="2" applyNumberFormat="1" applyFon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1" fontId="0" fillId="0" borderId="0" xfId="1" applyFont="1"/>
    <xf numFmtId="2" fontId="0" fillId="0" borderId="0" xfId="0" applyNumberFormat="1"/>
    <xf numFmtId="1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2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4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center"/>
    </xf>
    <xf numFmtId="9" fontId="4" fillId="0" borderId="0" xfId="2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0" xfId="0" applyNumberFormat="1"/>
    <xf numFmtId="3" fontId="0" fillId="0" borderId="6" xfId="0" applyNumberFormat="1" applyBorder="1"/>
    <xf numFmtId="3" fontId="0" fillId="0" borderId="6" xfId="0" applyNumberForma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10" fontId="0" fillId="0" borderId="9" xfId="2" applyNumberFormat="1" applyFont="1" applyBorder="1" applyAlignment="1">
      <alignment horizontal="center"/>
    </xf>
    <xf numFmtId="3" fontId="0" fillId="0" borderId="0" xfId="1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3" xfId="0" applyBorder="1"/>
    <xf numFmtId="0" fontId="0" fillId="0" borderId="10" xfId="0" applyBorder="1"/>
    <xf numFmtId="1" fontId="4" fillId="0" borderId="11" xfId="0" applyNumberFormat="1" applyFont="1" applyBorder="1" applyAlignment="1">
      <alignment horizontal="center"/>
    </xf>
    <xf numFmtId="1" fontId="4" fillId="0" borderId="12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2" fontId="0" fillId="0" borderId="0" xfId="2" applyNumberFormat="1" applyFont="1"/>
    <xf numFmtId="168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2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6" xfId="0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2" fontId="0" fillId="0" borderId="0" xfId="2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6" fillId="0" borderId="0" xfId="0" applyFont="1"/>
    <xf numFmtId="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 indent="1"/>
    </xf>
    <xf numFmtId="0" fontId="0" fillId="0" borderId="16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2" fontId="0" fillId="0" borderId="17" xfId="2" applyNumberFormat="1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0" fontId="0" fillId="0" borderId="22" xfId="0" applyNumberFormat="1" applyBorder="1" applyAlignment="1">
      <alignment horizontal="center"/>
    </xf>
    <xf numFmtId="2" fontId="0" fillId="0" borderId="22" xfId="2" applyNumberFormat="1" applyFon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4" fillId="0" borderId="2" xfId="0" applyFont="1" applyBorder="1" applyAlignment="1">
      <alignment horizontal="left"/>
    </xf>
    <xf numFmtId="0" fontId="0" fillId="0" borderId="8" xfId="0" applyBorder="1"/>
    <xf numFmtId="0" fontId="0" fillId="0" borderId="13" xfId="0" applyBorder="1"/>
    <xf numFmtId="0" fontId="0" fillId="0" borderId="14" xfId="0" applyBorder="1" applyAlignment="1">
      <alignment horizontal="left" indent="1"/>
    </xf>
    <xf numFmtId="0" fontId="0" fillId="0" borderId="2" xfId="0" applyBorder="1"/>
    <xf numFmtId="1" fontId="5" fillId="0" borderId="0" xfId="0" applyNumberFormat="1" applyFont="1" applyAlignment="1">
      <alignment horizontal="center"/>
    </xf>
    <xf numFmtId="1" fontId="5" fillId="0" borderId="6" xfId="0" applyNumberFormat="1" applyFont="1" applyBorder="1" applyAlignment="1">
      <alignment horizontal="center"/>
    </xf>
    <xf numFmtId="9" fontId="5" fillId="0" borderId="0" xfId="2" applyFont="1" applyFill="1" applyBorder="1" applyAlignment="1">
      <alignment horizontal="center"/>
    </xf>
    <xf numFmtId="9" fontId="5" fillId="0" borderId="6" xfId="2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6" xfId="0" applyBorder="1"/>
    <xf numFmtId="0" fontId="0" fillId="0" borderId="9" xfId="0" applyBorder="1"/>
    <xf numFmtId="1" fontId="0" fillId="0" borderId="0" xfId="1" applyNumberFormat="1" applyFont="1" applyFill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167" fontId="0" fillId="0" borderId="6" xfId="1" applyNumberFormat="1" applyFont="1" applyBorder="1" applyAlignment="1">
      <alignment horizontal="center"/>
    </xf>
    <xf numFmtId="0" fontId="0" fillId="0" borderId="5" xfId="0" applyBorder="1" applyAlignment="1">
      <alignment horizontal="left" indent="1"/>
    </xf>
    <xf numFmtId="9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4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 indent="2"/>
    </xf>
    <xf numFmtId="10" fontId="0" fillId="0" borderId="6" xfId="2" applyNumberFormat="1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4" fontId="4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left" indent="2"/>
    </xf>
    <xf numFmtId="0" fontId="0" fillId="0" borderId="7" xfId="0" applyBorder="1" applyAlignment="1">
      <alignment horizontal="left" indent="2"/>
    </xf>
    <xf numFmtId="0" fontId="4" fillId="0" borderId="10" xfId="0" applyFont="1" applyBorder="1"/>
    <xf numFmtId="8" fontId="0" fillId="0" borderId="12" xfId="0" applyNumberFormat="1" applyBorder="1" applyAlignment="1">
      <alignment horizontal="center"/>
    </xf>
    <xf numFmtId="0" fontId="5" fillId="0" borderId="5" xfId="0" applyFont="1" applyBorder="1" applyAlignment="1">
      <alignment horizontal="left" indent="1"/>
    </xf>
    <xf numFmtId="0" fontId="4" fillId="0" borderId="2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5" fillId="0" borderId="14" xfId="0" applyFont="1" applyBorder="1" applyAlignment="1">
      <alignment horizontal="left" indent="1"/>
    </xf>
    <xf numFmtId="0" fontId="5" fillId="0" borderId="15" xfId="0" applyFont="1" applyBorder="1" applyAlignment="1">
      <alignment horizontal="left" indent="1"/>
    </xf>
    <xf numFmtId="3" fontId="5" fillId="0" borderId="0" xfId="0" applyNumberFormat="1" applyFont="1" applyAlignment="1">
      <alignment horizontal="center"/>
    </xf>
    <xf numFmtId="3" fontId="5" fillId="0" borderId="6" xfId="0" applyNumberFormat="1" applyFont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3" fontId="5" fillId="0" borderId="9" xfId="0" applyNumberFormat="1" applyFon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5" xfId="0" applyFont="1" applyBorder="1"/>
    <xf numFmtId="1" fontId="5" fillId="0" borderId="8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8" fillId="0" borderId="0" xfId="0" applyFont="1" applyAlignment="1">
      <alignment horizontal="left" indent="1"/>
    </xf>
    <xf numFmtId="0" fontId="5" fillId="0" borderId="3" xfId="0" applyFont="1" applyBorder="1"/>
    <xf numFmtId="3" fontId="5" fillId="0" borderId="1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/>
    <xf numFmtId="2" fontId="5" fillId="0" borderId="11" xfId="0" applyNumberFormat="1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1" fontId="5" fillId="0" borderId="11" xfId="0" applyNumberFormat="1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5" fillId="0" borderId="6" xfId="2" applyNumberFormat="1" applyFont="1" applyFill="1" applyBorder="1" applyAlignment="1">
      <alignment horizontal="center"/>
    </xf>
    <xf numFmtId="9" fontId="0" fillId="0" borderId="9" xfId="1" applyNumberFormat="1" applyFont="1" applyBorder="1" applyAlignment="1">
      <alignment horizontal="center"/>
    </xf>
    <xf numFmtId="0" fontId="5" fillId="3" borderId="14" xfId="0" applyFont="1" applyFill="1" applyBorder="1"/>
    <xf numFmtId="1" fontId="5" fillId="3" borderId="0" xfId="0" applyNumberFormat="1" applyFont="1" applyFill="1" applyAlignment="1">
      <alignment horizontal="center"/>
    </xf>
    <xf numFmtId="3" fontId="5" fillId="3" borderId="0" xfId="0" applyNumberFormat="1" applyFont="1" applyFill="1" applyAlignment="1">
      <alignment horizontal="center"/>
    </xf>
    <xf numFmtId="3" fontId="5" fillId="3" borderId="6" xfId="0" applyNumberFormat="1" applyFont="1" applyFill="1" applyBorder="1" applyAlignment="1">
      <alignment horizontal="center"/>
    </xf>
    <xf numFmtId="0" fontId="5" fillId="3" borderId="14" xfId="0" applyFont="1" applyFill="1" applyBorder="1" applyAlignment="1">
      <alignment horizontal="left" indent="1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C2E1F-8017-5A4C-98ED-F2F433FEE1C2}">
  <dimension ref="B2:AB98"/>
  <sheetViews>
    <sheetView showGridLines="0" zoomScale="133" zoomScaleNormal="144" workbookViewId="0">
      <selection activeCell="J26" sqref="J26:M26"/>
    </sheetView>
  </sheetViews>
  <sheetFormatPr defaultColWidth="11" defaultRowHeight="15.95"/>
  <cols>
    <col min="2" max="2" width="24.125" bestFit="1" customWidth="1"/>
    <col min="3" max="3" width="19.625" customWidth="1"/>
    <col min="4" max="4" width="31" customWidth="1"/>
    <col min="5" max="5" width="30.625" customWidth="1"/>
    <col min="6" max="6" width="24.5" customWidth="1"/>
    <col min="7" max="7" width="22" customWidth="1"/>
    <col min="8" max="8" width="21" customWidth="1"/>
    <col min="9" max="9" width="19" customWidth="1"/>
    <col min="10" max="10" width="20.625" customWidth="1"/>
    <col min="11" max="11" width="19.625" customWidth="1"/>
    <col min="12" max="13" width="18.625" customWidth="1"/>
    <col min="14" max="14" width="14" customWidth="1"/>
    <col min="15" max="15" width="13.625" customWidth="1"/>
    <col min="22" max="22" width="11.5" bestFit="1" customWidth="1"/>
  </cols>
  <sheetData>
    <row r="2" spans="2:28" ht="18.95">
      <c r="B2" s="69" t="s">
        <v>0</v>
      </c>
    </row>
    <row r="4" spans="2:28" ht="32.1" customHeight="1">
      <c r="B4" s="53" t="s">
        <v>1</v>
      </c>
      <c r="C4" s="66" t="s">
        <v>2</v>
      </c>
      <c r="D4" s="67" t="s">
        <v>3</v>
      </c>
      <c r="E4" s="67" t="s">
        <v>4</v>
      </c>
      <c r="F4" s="67" t="s">
        <v>5</v>
      </c>
      <c r="G4" s="67" t="s">
        <v>6</v>
      </c>
      <c r="H4" s="67" t="s">
        <v>7</v>
      </c>
      <c r="I4" s="68" t="s">
        <v>8</v>
      </c>
    </row>
    <row r="5" spans="2:28">
      <c r="B5" s="58">
        <v>2015</v>
      </c>
      <c r="F5" s="8">
        <v>1</v>
      </c>
      <c r="G5" s="8">
        <v>1</v>
      </c>
      <c r="H5" s="59"/>
      <c r="I5" s="60"/>
      <c r="K5" s="8"/>
      <c r="L5" s="1"/>
      <c r="M5" s="8"/>
      <c r="N5" s="10"/>
    </row>
    <row r="6" spans="2:28">
      <c r="B6" s="58">
        <v>2016</v>
      </c>
      <c r="C6" s="56">
        <f>+Inflacion!A28</f>
        <v>5.3962801509000097E-2</v>
      </c>
      <c r="D6" s="61"/>
      <c r="E6" s="61"/>
      <c r="F6" s="62"/>
      <c r="G6" s="62"/>
      <c r="H6" s="8"/>
      <c r="I6" s="63"/>
      <c r="J6" s="3"/>
      <c r="K6" s="3"/>
      <c r="L6" s="2"/>
      <c r="M6" s="8"/>
      <c r="N6" s="10"/>
      <c r="O6" s="10"/>
    </row>
    <row r="7" spans="2:28">
      <c r="B7" s="58">
        <v>2017</v>
      </c>
      <c r="C7" s="56">
        <f>+Inflacion!A29</f>
        <v>5.5276617557999903E-2</v>
      </c>
      <c r="D7" s="61"/>
      <c r="E7" s="61"/>
      <c r="F7" s="62"/>
      <c r="G7" s="62"/>
      <c r="H7" s="8"/>
      <c r="I7" s="63"/>
      <c r="J7" s="3"/>
      <c r="K7" s="3"/>
      <c r="L7" s="2"/>
      <c r="M7" s="8"/>
      <c r="N7" s="6"/>
      <c r="O7" s="6"/>
      <c r="P7" s="6"/>
      <c r="Q7" s="6"/>
      <c r="AB7" s="6"/>
    </row>
    <row r="8" spans="2:28">
      <c r="B8" s="58">
        <v>2018</v>
      </c>
      <c r="C8" s="56">
        <f>+Inflacion!A30</f>
        <v>6.3356615992000001E-2</v>
      </c>
      <c r="D8" s="61"/>
      <c r="E8" s="61"/>
      <c r="F8" s="62"/>
      <c r="G8" s="62"/>
      <c r="H8" s="8"/>
      <c r="I8" s="63"/>
      <c r="J8" s="3"/>
      <c r="K8" s="3"/>
      <c r="L8" s="2"/>
      <c r="M8" s="8"/>
      <c r="N8" s="6"/>
      <c r="O8" s="6"/>
      <c r="P8" s="6"/>
      <c r="Q8" s="6"/>
      <c r="AB8" s="6"/>
    </row>
    <row r="9" spans="2:28">
      <c r="B9" s="58">
        <v>2019</v>
      </c>
      <c r="C9" s="56">
        <f>+Inflacion!A31</f>
        <v>6.2752168263999902E-2</v>
      </c>
      <c r="D9" s="61"/>
      <c r="E9" s="61"/>
      <c r="F9" s="62"/>
      <c r="G9" s="62"/>
      <c r="H9" s="8"/>
      <c r="I9" s="63"/>
      <c r="J9" s="3"/>
      <c r="K9" s="6"/>
      <c r="L9" s="2"/>
      <c r="M9" s="8"/>
      <c r="N9" s="6"/>
      <c r="O9" s="6"/>
      <c r="P9" s="6"/>
      <c r="Q9" s="6"/>
      <c r="AB9" s="6"/>
    </row>
    <row r="10" spans="2:28">
      <c r="B10" s="58">
        <v>2020</v>
      </c>
      <c r="C10" s="56">
        <f>+Inflacion!A32</f>
        <v>6.3961906072000002E-2</v>
      </c>
      <c r="D10" s="61"/>
      <c r="E10" s="61"/>
      <c r="F10" s="62"/>
      <c r="G10" s="62"/>
      <c r="H10" s="8"/>
      <c r="I10" s="63"/>
      <c r="J10" s="3"/>
      <c r="K10" s="6"/>
      <c r="L10" s="2"/>
      <c r="M10" s="8"/>
      <c r="N10" s="6"/>
      <c r="O10" s="6"/>
      <c r="P10" s="54"/>
      <c r="Q10" s="6"/>
      <c r="AB10" s="6"/>
    </row>
    <row r="11" spans="2:28">
      <c r="B11" s="58">
        <v>2021</v>
      </c>
      <c r="C11" s="56">
        <f>+Inflacion!A33</f>
        <v>7.0129803586000003E-2</v>
      </c>
      <c r="D11" s="61"/>
      <c r="E11" s="61"/>
      <c r="F11" s="62"/>
      <c r="G11" s="62"/>
      <c r="H11" s="8"/>
      <c r="I11" s="63"/>
      <c r="J11" s="3"/>
      <c r="K11" s="6"/>
      <c r="L11" s="2"/>
      <c r="M11" s="8"/>
      <c r="N11" s="6"/>
      <c r="O11" s="6"/>
      <c r="P11" s="54"/>
      <c r="Q11" s="6"/>
      <c r="AB11" s="6"/>
    </row>
    <row r="12" spans="2:28">
      <c r="B12" s="58">
        <v>2022</v>
      </c>
      <c r="C12" s="56">
        <f>+Inflacion!A34</f>
        <v>6.6725689115999895E-2</v>
      </c>
      <c r="D12" s="61"/>
      <c r="E12" s="61"/>
      <c r="F12" s="62"/>
      <c r="G12" s="62"/>
      <c r="H12" s="8"/>
      <c r="I12" s="63"/>
      <c r="J12" s="3"/>
      <c r="K12" s="6"/>
      <c r="L12" s="2"/>
      <c r="M12" s="8"/>
      <c r="N12" s="6"/>
      <c r="O12" s="6"/>
      <c r="P12" s="54"/>
      <c r="Q12" s="6"/>
      <c r="AB12" s="6"/>
    </row>
    <row r="13" spans="2:28">
      <c r="B13" s="72">
        <v>2023</v>
      </c>
      <c r="C13" s="73"/>
      <c r="D13" s="74"/>
      <c r="E13" s="74"/>
      <c r="F13" s="75"/>
      <c r="G13" s="75"/>
      <c r="H13" s="76"/>
      <c r="I13" s="77"/>
      <c r="J13" s="3"/>
      <c r="K13" s="3"/>
      <c r="L13" s="2"/>
      <c r="M13" s="8"/>
      <c r="N13" s="6"/>
      <c r="O13" s="6"/>
      <c r="P13" s="54"/>
      <c r="Q13" s="6"/>
      <c r="AB13" s="6"/>
    </row>
    <row r="14" spans="2:28">
      <c r="B14" s="78">
        <v>2024</v>
      </c>
      <c r="C14" s="65"/>
      <c r="D14" s="56"/>
      <c r="E14" s="56"/>
      <c r="F14" s="57"/>
      <c r="G14" s="57"/>
      <c r="H14" s="8"/>
      <c r="I14" s="79"/>
      <c r="K14" s="1"/>
      <c r="M14" s="8"/>
      <c r="N14" s="3"/>
      <c r="O14" s="54"/>
      <c r="P14" s="54"/>
      <c r="AB14" s="6"/>
    </row>
    <row r="15" spans="2:28">
      <c r="B15" s="78">
        <v>2025</v>
      </c>
      <c r="C15" s="65"/>
      <c r="D15" s="56"/>
      <c r="E15" s="56"/>
      <c r="F15" s="57"/>
      <c r="G15" s="57"/>
      <c r="H15" s="8"/>
      <c r="I15" s="79"/>
      <c r="K15" s="8"/>
      <c r="AB15" s="6"/>
    </row>
    <row r="16" spans="2:28">
      <c r="B16" s="78">
        <v>2026</v>
      </c>
      <c r="C16" s="65"/>
      <c r="D16" s="56"/>
      <c r="E16" s="56"/>
      <c r="F16" s="57"/>
      <c r="G16" s="57"/>
      <c r="H16" s="8"/>
      <c r="I16" s="79"/>
      <c r="AB16" s="6"/>
    </row>
    <row r="17" spans="2:28">
      <c r="B17" s="78">
        <v>2027</v>
      </c>
      <c r="C17" s="65"/>
      <c r="D17" s="56"/>
      <c r="E17" s="56"/>
      <c r="F17" s="57"/>
      <c r="G17" s="57"/>
      <c r="H17" s="8"/>
      <c r="I17" s="79"/>
      <c r="N17" s="1"/>
      <c r="O17" s="7"/>
      <c r="P17" s="7"/>
      <c r="Q17" s="7"/>
      <c r="R17" s="7"/>
      <c r="AB17" s="6"/>
    </row>
    <row r="18" spans="2:28">
      <c r="B18" s="78">
        <v>2028</v>
      </c>
      <c r="C18" s="65"/>
      <c r="D18" s="56"/>
      <c r="E18" s="56"/>
      <c r="F18" s="57"/>
      <c r="G18" s="57"/>
      <c r="H18" s="8"/>
      <c r="I18" s="79"/>
      <c r="N18" s="1"/>
      <c r="O18" s="7"/>
      <c r="P18" s="7"/>
      <c r="Q18" s="7"/>
      <c r="R18" s="7"/>
      <c r="AB18" s="6"/>
    </row>
    <row r="19" spans="2:28">
      <c r="B19" s="80">
        <v>2029</v>
      </c>
      <c r="C19" s="81"/>
      <c r="D19" s="82"/>
      <c r="E19" s="82"/>
      <c r="F19" s="83"/>
      <c r="G19" s="83"/>
      <c r="H19" s="84"/>
      <c r="I19" s="85"/>
      <c r="N19" s="1"/>
      <c r="O19" s="7"/>
      <c r="P19" s="7"/>
      <c r="Q19" s="7"/>
      <c r="R19" s="7"/>
      <c r="AB19" s="6"/>
    </row>
    <row r="20" spans="2:28">
      <c r="N20" s="1"/>
      <c r="O20" s="7"/>
      <c r="P20" s="7"/>
      <c r="Q20" s="7"/>
      <c r="R20" s="7"/>
      <c r="AB20" s="6"/>
    </row>
    <row r="21" spans="2:28">
      <c r="N21" s="1"/>
      <c r="O21" s="7"/>
      <c r="P21" s="7"/>
      <c r="Q21" s="7"/>
      <c r="R21" s="7"/>
      <c r="AB21" s="6"/>
    </row>
    <row r="22" spans="2:28">
      <c r="N22" s="1"/>
      <c r="O22" s="7"/>
      <c r="P22" s="7"/>
      <c r="Q22" s="7"/>
      <c r="R22" s="7"/>
      <c r="AB22" s="6"/>
    </row>
    <row r="23" spans="2:28">
      <c r="B23" s="16" t="s">
        <v>9</v>
      </c>
      <c r="I23" s="16" t="s">
        <v>10</v>
      </c>
      <c r="N23" s="1"/>
      <c r="O23" s="7"/>
      <c r="P23" s="7"/>
      <c r="Q23" s="7"/>
      <c r="R23" s="7"/>
      <c r="AB23" s="6"/>
    </row>
    <row r="24" spans="2:28">
      <c r="B24" s="16"/>
      <c r="I24" s="16"/>
      <c r="N24" s="1"/>
      <c r="O24" s="7"/>
      <c r="P24" s="7"/>
      <c r="Q24" s="7"/>
      <c r="R24" s="7"/>
      <c r="AB24" s="6"/>
    </row>
    <row r="25" spans="2:28">
      <c r="C25" s="86">
        <v>0</v>
      </c>
      <c r="D25" s="86">
        <v>1</v>
      </c>
      <c r="E25" s="86">
        <v>2</v>
      </c>
      <c r="F25" s="86">
        <v>3</v>
      </c>
      <c r="G25" s="14"/>
      <c r="H25" s="14"/>
      <c r="J25" s="86">
        <v>0</v>
      </c>
      <c r="K25" s="86">
        <v>1</v>
      </c>
      <c r="L25" s="86">
        <v>2</v>
      </c>
      <c r="M25" s="86">
        <v>3</v>
      </c>
      <c r="N25" s="1"/>
      <c r="O25" s="7"/>
      <c r="P25" s="7"/>
      <c r="Q25" s="7"/>
      <c r="R25" s="7"/>
      <c r="AB25" s="6"/>
    </row>
    <row r="26" spans="2:28">
      <c r="C26" s="87"/>
      <c r="D26" s="87"/>
      <c r="E26" s="87"/>
      <c r="F26" s="87"/>
      <c r="G26" s="5"/>
      <c r="H26" s="5"/>
      <c r="J26" s="87"/>
      <c r="K26" s="87"/>
      <c r="L26" s="87"/>
      <c r="M26" s="87"/>
      <c r="N26" s="1"/>
      <c r="O26" s="7"/>
      <c r="P26" s="7"/>
      <c r="Q26" s="7"/>
      <c r="R26" s="7"/>
      <c r="AB26" s="6"/>
    </row>
    <row r="27" spans="2:28">
      <c r="N27" s="1"/>
      <c r="O27" s="7"/>
      <c r="P27" s="7"/>
      <c r="Q27" s="7"/>
      <c r="R27" s="7"/>
      <c r="AB27" s="6"/>
    </row>
    <row r="28" spans="2:28">
      <c r="N28" s="1"/>
      <c r="O28" s="7"/>
      <c r="P28" s="7"/>
      <c r="Q28" s="7"/>
      <c r="R28" s="7"/>
      <c r="AB28" s="6"/>
    </row>
    <row r="29" spans="2:28">
      <c r="N29" s="1"/>
      <c r="O29" s="7"/>
      <c r="P29" s="7"/>
      <c r="Q29" s="7"/>
      <c r="R29" s="7"/>
      <c r="AB29" s="6"/>
    </row>
    <row r="30" spans="2:28">
      <c r="B30" s="17" t="s">
        <v>11</v>
      </c>
      <c r="I30" s="17" t="s">
        <v>12</v>
      </c>
      <c r="M30" s="1"/>
      <c r="AB30" s="6"/>
    </row>
    <row r="31" spans="2:28">
      <c r="AB31" s="6"/>
    </row>
    <row r="32" spans="2:28">
      <c r="B32" s="88" t="s">
        <v>13</v>
      </c>
      <c r="C32" s="95">
        <v>0</v>
      </c>
      <c r="D32" s="95">
        <v>1</v>
      </c>
      <c r="E32" s="95">
        <v>2</v>
      </c>
      <c r="F32" s="96">
        <v>3</v>
      </c>
      <c r="G32" s="14"/>
      <c r="H32" s="14"/>
      <c r="I32" s="88" t="s">
        <v>13</v>
      </c>
      <c r="J32" s="95">
        <v>0</v>
      </c>
      <c r="K32" s="95">
        <v>1</v>
      </c>
      <c r="L32" s="95">
        <v>2</v>
      </c>
      <c r="M32" s="96">
        <v>3</v>
      </c>
      <c r="N32" s="14"/>
      <c r="O32" s="14"/>
      <c r="P32" s="14"/>
      <c r="Q32" s="14"/>
      <c r="R32" s="14"/>
      <c r="S32" s="14"/>
      <c r="T32" s="14"/>
      <c r="U32" s="14"/>
      <c r="AB32" s="6"/>
    </row>
    <row r="33" spans="2:20">
      <c r="B33" s="97">
        <v>2023</v>
      </c>
      <c r="C33" s="91"/>
      <c r="D33" s="91"/>
      <c r="E33" s="91"/>
      <c r="F33" s="100"/>
      <c r="G33" s="8"/>
      <c r="H33" s="8"/>
      <c r="I33" s="97">
        <v>2023</v>
      </c>
      <c r="J33" s="91"/>
      <c r="K33" s="91"/>
      <c r="L33" s="91"/>
      <c r="M33" s="100"/>
      <c r="N33" s="8"/>
      <c r="O33" s="8"/>
      <c r="P33" s="8"/>
      <c r="Q33" s="8"/>
      <c r="R33" s="8"/>
      <c r="S33" s="8"/>
      <c r="T33" s="8"/>
    </row>
    <row r="34" spans="2:20">
      <c r="B34" s="97">
        <v>2024</v>
      </c>
      <c r="C34" s="91"/>
      <c r="D34" s="91"/>
      <c r="E34" s="94"/>
      <c r="F34" s="92"/>
      <c r="G34" s="8"/>
      <c r="H34" s="8"/>
      <c r="I34" s="97">
        <v>2024</v>
      </c>
      <c r="J34" s="91"/>
      <c r="K34" s="91"/>
      <c r="L34" s="94"/>
      <c r="M34" s="92"/>
      <c r="N34" s="8"/>
      <c r="O34" s="8"/>
      <c r="P34" s="8"/>
      <c r="Q34" s="8"/>
      <c r="R34" s="8"/>
      <c r="S34" s="8"/>
      <c r="T34" s="8"/>
    </row>
    <row r="35" spans="2:20">
      <c r="B35" s="97">
        <v>2025</v>
      </c>
      <c r="C35" s="91"/>
      <c r="D35" s="94"/>
      <c r="E35" s="91"/>
      <c r="F35" s="92"/>
      <c r="G35" s="8"/>
      <c r="H35" s="8"/>
      <c r="I35" s="97">
        <v>2025</v>
      </c>
      <c r="J35" s="91"/>
      <c r="K35" s="94"/>
      <c r="L35" s="91"/>
      <c r="M35" s="92"/>
      <c r="N35" s="8"/>
      <c r="O35" s="8"/>
      <c r="P35" s="8"/>
      <c r="Q35" s="8"/>
      <c r="R35" s="8"/>
      <c r="S35" s="8"/>
      <c r="T35" s="8"/>
    </row>
    <row r="36" spans="2:20">
      <c r="B36" s="98">
        <v>2026</v>
      </c>
      <c r="C36" s="99"/>
      <c r="D36" s="93"/>
      <c r="E36" s="93"/>
      <c r="F36" s="94"/>
      <c r="G36" s="8"/>
      <c r="H36" s="8"/>
      <c r="I36" s="98">
        <v>2026</v>
      </c>
      <c r="J36" s="99"/>
      <c r="K36" s="93"/>
      <c r="L36" s="93"/>
      <c r="M36" s="94"/>
      <c r="N36" s="8"/>
      <c r="O36" s="8"/>
      <c r="P36" s="8"/>
      <c r="Q36" s="8"/>
      <c r="R36" s="8"/>
      <c r="S36" s="8"/>
      <c r="T36" s="8"/>
    </row>
    <row r="37" spans="2:20">
      <c r="N37" s="1"/>
      <c r="O37" s="13"/>
      <c r="P37" s="13"/>
      <c r="Q37" s="13"/>
      <c r="R37" s="13"/>
    </row>
    <row r="38" spans="2:20">
      <c r="B38" s="16" t="s">
        <v>14</v>
      </c>
      <c r="I38" s="16" t="s">
        <v>15</v>
      </c>
      <c r="N38" s="1"/>
      <c r="O38" s="13"/>
      <c r="P38" s="13"/>
      <c r="Q38" s="13"/>
      <c r="R38" s="13"/>
    </row>
    <row r="39" spans="2:20">
      <c r="N39" s="1"/>
      <c r="O39" s="13"/>
      <c r="P39" s="13"/>
      <c r="Q39" s="13"/>
      <c r="R39" s="13"/>
    </row>
    <row r="40" spans="2:20">
      <c r="B40" s="118" t="s">
        <v>1</v>
      </c>
      <c r="C40" s="96" t="s">
        <v>16</v>
      </c>
      <c r="I40" s="118" t="s">
        <v>1</v>
      </c>
      <c r="J40" s="96" t="s">
        <v>16</v>
      </c>
      <c r="M40" s="1"/>
      <c r="N40" s="1"/>
      <c r="O40" s="1"/>
      <c r="P40" s="13"/>
      <c r="Q40" s="13"/>
      <c r="R40" s="13"/>
    </row>
    <row r="41" spans="2:20">
      <c r="B41" s="58">
        <v>2023</v>
      </c>
      <c r="C41" s="24">
        <f>+'Estados Financieros'!D19</f>
        <v>50</v>
      </c>
      <c r="I41" s="58">
        <v>2023</v>
      </c>
      <c r="J41" s="24">
        <f>+'Estados Financieros'!D20</f>
        <v>90</v>
      </c>
      <c r="M41" s="1"/>
      <c r="N41" s="5"/>
      <c r="O41" s="1"/>
      <c r="P41" s="13"/>
      <c r="Q41" s="13"/>
      <c r="R41" s="13"/>
    </row>
    <row r="42" spans="2:20">
      <c r="B42" s="58">
        <v>2024</v>
      </c>
      <c r="C42" s="24">
        <f>+'Estados Financieros'!E19</f>
        <v>55</v>
      </c>
      <c r="I42" s="58">
        <v>2024</v>
      </c>
      <c r="J42" s="24">
        <f>+'Estados Financieros'!E20</f>
        <v>110</v>
      </c>
      <c r="M42" s="1"/>
      <c r="N42" s="5"/>
      <c r="O42" s="1"/>
      <c r="P42" s="13"/>
      <c r="Q42" s="13"/>
      <c r="R42" s="13"/>
    </row>
    <row r="43" spans="2:20">
      <c r="B43" s="58">
        <v>2025</v>
      </c>
      <c r="C43" s="24">
        <f>+'Estados Financieros'!F19</f>
        <v>61</v>
      </c>
      <c r="I43" s="58">
        <v>2025</v>
      </c>
      <c r="J43" s="24">
        <f>+'Estados Financieros'!F20</f>
        <v>100</v>
      </c>
      <c r="M43" s="1"/>
      <c r="N43" s="5"/>
      <c r="O43" s="1"/>
      <c r="P43" s="13"/>
      <c r="Q43" s="13"/>
      <c r="R43" s="13"/>
    </row>
    <row r="44" spans="2:20">
      <c r="B44" s="64">
        <v>2026</v>
      </c>
      <c r="C44" s="102">
        <f>+'Estados Financieros'!G19</f>
        <v>58</v>
      </c>
      <c r="I44" s="64">
        <v>2026</v>
      </c>
      <c r="J44" s="102">
        <f>+'Estados Financieros'!G20</f>
        <v>90</v>
      </c>
      <c r="M44" s="1"/>
      <c r="N44" s="5"/>
      <c r="O44" s="1"/>
      <c r="P44" s="13"/>
      <c r="Q44" s="13"/>
      <c r="R44" s="13"/>
    </row>
    <row r="45" spans="2:20">
      <c r="N45" s="1"/>
      <c r="O45" s="13"/>
      <c r="P45" s="13"/>
      <c r="Q45" s="13"/>
      <c r="R45" s="13"/>
    </row>
    <row r="46" spans="2:20">
      <c r="N46" s="1"/>
      <c r="O46" s="13"/>
      <c r="P46" s="13"/>
      <c r="Q46" s="13"/>
      <c r="R46" s="13"/>
    </row>
    <row r="47" spans="2:20">
      <c r="B47" s="16" t="s">
        <v>17</v>
      </c>
      <c r="C47" s="4"/>
      <c r="N47" s="1"/>
      <c r="O47" s="13"/>
      <c r="P47" s="13"/>
      <c r="Q47" s="13"/>
      <c r="R47" s="13"/>
    </row>
    <row r="48" spans="2:20">
      <c r="C48" s="4"/>
      <c r="I48" s="16" t="s">
        <v>18</v>
      </c>
      <c r="J48" s="4"/>
      <c r="O48" s="13"/>
      <c r="P48" s="13"/>
      <c r="Q48" s="13"/>
      <c r="R48" s="13"/>
    </row>
    <row r="49" spans="2:22">
      <c r="B49" s="88" t="s">
        <v>13</v>
      </c>
      <c r="C49" s="95">
        <v>0</v>
      </c>
      <c r="D49" s="95">
        <v>1</v>
      </c>
      <c r="E49" s="95">
        <v>2</v>
      </c>
      <c r="F49" s="96">
        <v>3</v>
      </c>
      <c r="G49" s="14"/>
      <c r="H49" s="14"/>
      <c r="I49" s="88" t="s">
        <v>13</v>
      </c>
      <c r="J49" s="95">
        <v>0</v>
      </c>
      <c r="K49" s="95">
        <v>1</v>
      </c>
      <c r="L49" s="95">
        <v>2</v>
      </c>
      <c r="M49" s="96">
        <v>3</v>
      </c>
      <c r="N49" s="14"/>
      <c r="O49" s="14"/>
      <c r="P49" s="14"/>
      <c r="Q49" s="14"/>
      <c r="R49" s="14"/>
      <c r="S49" s="14"/>
      <c r="T49" s="14"/>
      <c r="U49" s="14"/>
      <c r="V49" s="14"/>
    </row>
    <row r="50" spans="2:22">
      <c r="B50" s="97">
        <v>2023</v>
      </c>
      <c r="C50" s="91"/>
      <c r="D50" s="91"/>
      <c r="E50" s="91"/>
      <c r="F50" s="100"/>
      <c r="G50" s="1"/>
      <c r="H50" s="2"/>
      <c r="I50" s="97">
        <v>2023</v>
      </c>
      <c r="J50" s="91"/>
      <c r="K50" s="91"/>
      <c r="L50" s="91"/>
      <c r="M50" s="100"/>
      <c r="N50" s="1"/>
      <c r="O50" s="2"/>
      <c r="P50" s="2"/>
      <c r="Q50" s="2"/>
      <c r="R50" s="2"/>
      <c r="S50" s="2"/>
      <c r="T50" s="2"/>
      <c r="U50" s="2"/>
      <c r="V50" s="1"/>
    </row>
    <row r="51" spans="2:22">
      <c r="B51" s="97">
        <v>2024</v>
      </c>
      <c r="C51" s="91"/>
      <c r="D51" s="91"/>
      <c r="E51" s="94"/>
      <c r="F51" s="92"/>
      <c r="G51" s="1"/>
      <c r="H51" s="2"/>
      <c r="I51" s="97">
        <v>2024</v>
      </c>
      <c r="J51" s="91"/>
      <c r="K51" s="91"/>
      <c r="L51" s="94"/>
      <c r="M51" s="92"/>
      <c r="N51" s="1"/>
      <c r="O51" s="2"/>
      <c r="P51" s="2"/>
      <c r="Q51" s="2"/>
      <c r="R51" s="2"/>
      <c r="S51" s="2"/>
      <c r="T51" s="2"/>
      <c r="U51" s="2"/>
      <c r="V51" s="1"/>
    </row>
    <row r="52" spans="2:22">
      <c r="B52" s="97">
        <v>2025</v>
      </c>
      <c r="C52" s="91"/>
      <c r="D52" s="94"/>
      <c r="E52" s="91"/>
      <c r="F52" s="92"/>
      <c r="G52" s="1"/>
      <c r="H52" s="2"/>
      <c r="I52" s="97">
        <v>2025</v>
      </c>
      <c r="J52" s="91"/>
      <c r="K52" s="94"/>
      <c r="L52" s="91"/>
      <c r="M52" s="92"/>
      <c r="N52" s="1"/>
      <c r="O52" s="2"/>
      <c r="P52" s="2"/>
      <c r="Q52" s="2"/>
      <c r="R52" s="2"/>
      <c r="S52" s="2"/>
      <c r="T52" s="2"/>
      <c r="U52" s="2"/>
      <c r="V52" s="1"/>
    </row>
    <row r="53" spans="2:22">
      <c r="B53" s="98">
        <v>2026</v>
      </c>
      <c r="C53" s="99"/>
      <c r="D53" s="93"/>
      <c r="E53" s="93"/>
      <c r="F53" s="94"/>
      <c r="G53" s="1"/>
      <c r="H53" s="2"/>
      <c r="I53" s="98">
        <v>2026</v>
      </c>
      <c r="J53" s="99"/>
      <c r="K53" s="93"/>
      <c r="L53" s="93"/>
      <c r="M53" s="94"/>
      <c r="N53" s="1"/>
      <c r="O53" s="2"/>
      <c r="P53" s="2"/>
      <c r="Q53" s="2"/>
      <c r="R53" s="2"/>
      <c r="S53" s="2"/>
      <c r="T53" s="2"/>
      <c r="U53" s="2"/>
      <c r="V53" s="1"/>
    </row>
    <row r="54" spans="2:22">
      <c r="O54" s="5"/>
      <c r="P54" s="5"/>
      <c r="Q54" s="5"/>
      <c r="R54" s="5"/>
    </row>
    <row r="55" spans="2:22">
      <c r="O55" s="14"/>
      <c r="P55" s="14"/>
      <c r="Q55" s="14"/>
      <c r="R55" s="14"/>
    </row>
    <row r="56" spans="2:22">
      <c r="B56" s="16" t="s">
        <v>19</v>
      </c>
      <c r="I56" s="16" t="s">
        <v>20</v>
      </c>
      <c r="O56" s="14"/>
      <c r="P56" s="14"/>
      <c r="Q56" s="14"/>
      <c r="R56" s="14"/>
    </row>
    <row r="57" spans="2:22">
      <c r="O57" s="14"/>
      <c r="P57" s="14"/>
      <c r="Q57" s="14"/>
      <c r="R57" s="14"/>
    </row>
    <row r="58" spans="2:22">
      <c r="B58" s="88" t="s">
        <v>13</v>
      </c>
      <c r="C58" s="95">
        <v>0</v>
      </c>
      <c r="D58" s="95">
        <v>1</v>
      </c>
      <c r="E58" s="95">
        <v>2</v>
      </c>
      <c r="F58" s="96">
        <v>3</v>
      </c>
      <c r="G58" s="14"/>
      <c r="H58" s="14"/>
      <c r="I58" s="88" t="s">
        <v>21</v>
      </c>
      <c r="J58" s="95">
        <v>0</v>
      </c>
      <c r="K58" s="95">
        <v>1</v>
      </c>
      <c r="L58" s="95">
        <v>2</v>
      </c>
      <c r="M58" s="96">
        <v>3</v>
      </c>
      <c r="N58" s="14"/>
      <c r="O58" s="14"/>
      <c r="P58" s="14"/>
      <c r="Q58" s="14"/>
      <c r="R58" s="14"/>
      <c r="S58" s="14"/>
      <c r="T58" s="14"/>
      <c r="U58" s="14"/>
    </row>
    <row r="59" spans="2:22">
      <c r="B59" s="97">
        <v>2023</v>
      </c>
      <c r="C59" s="91"/>
      <c r="D59" s="91"/>
      <c r="E59" s="91"/>
      <c r="F59" s="100"/>
      <c r="G59" s="2"/>
      <c r="H59" s="2"/>
      <c r="I59" s="97">
        <v>2023</v>
      </c>
      <c r="J59" s="91"/>
      <c r="K59" s="91"/>
      <c r="L59" s="91"/>
      <c r="M59" s="100"/>
      <c r="N59" s="2"/>
      <c r="O59" s="2"/>
      <c r="P59" s="2"/>
      <c r="Q59" s="2"/>
      <c r="R59" s="2"/>
      <c r="S59" s="2"/>
      <c r="T59" s="2"/>
      <c r="U59" s="2"/>
    </row>
    <row r="60" spans="2:22">
      <c r="B60" s="97">
        <v>2024</v>
      </c>
      <c r="C60" s="91"/>
      <c r="D60" s="91"/>
      <c r="E60" s="94"/>
      <c r="F60" s="92"/>
      <c r="G60" s="2"/>
      <c r="H60" s="2"/>
      <c r="I60" s="97">
        <v>2024</v>
      </c>
      <c r="J60" s="91"/>
      <c r="K60" s="91"/>
      <c r="L60" s="94"/>
      <c r="M60" s="92"/>
      <c r="N60" s="2"/>
      <c r="O60" s="2"/>
      <c r="P60" s="2"/>
      <c r="Q60" s="2"/>
      <c r="R60" s="2"/>
      <c r="S60" s="2"/>
      <c r="T60" s="2"/>
      <c r="U60" s="2"/>
    </row>
    <row r="61" spans="2:22">
      <c r="B61" s="97">
        <v>2025</v>
      </c>
      <c r="C61" s="91"/>
      <c r="D61" s="94"/>
      <c r="E61" s="91"/>
      <c r="F61" s="92"/>
      <c r="G61" s="2"/>
      <c r="H61" s="2"/>
      <c r="I61" s="97">
        <v>2025</v>
      </c>
      <c r="J61" s="91"/>
      <c r="K61" s="94"/>
      <c r="L61" s="91"/>
      <c r="M61" s="92"/>
      <c r="N61" s="2"/>
      <c r="O61" s="2"/>
      <c r="P61" s="2"/>
      <c r="Q61" s="2"/>
      <c r="R61" s="2"/>
      <c r="S61" s="2"/>
      <c r="T61" s="2"/>
      <c r="U61" s="2"/>
    </row>
    <row r="62" spans="2:22">
      <c r="B62" s="98">
        <v>2026</v>
      </c>
      <c r="C62" s="99"/>
      <c r="D62" s="93"/>
      <c r="E62" s="93"/>
      <c r="F62" s="94"/>
      <c r="G62" s="2"/>
      <c r="H62" s="2"/>
      <c r="I62" s="98">
        <v>2026</v>
      </c>
      <c r="J62" s="99"/>
      <c r="K62" s="93"/>
      <c r="L62" s="93"/>
      <c r="M62" s="94"/>
      <c r="N62" s="2"/>
      <c r="O62" s="2"/>
      <c r="P62" s="2"/>
      <c r="Q62" s="2"/>
      <c r="R62" s="2"/>
      <c r="S62" s="2"/>
      <c r="T62" s="2"/>
      <c r="U62" s="2"/>
    </row>
    <row r="63" spans="2:22">
      <c r="B63" s="1"/>
      <c r="C63" s="2"/>
      <c r="D63" s="2"/>
      <c r="E63" s="2"/>
      <c r="F63" s="2"/>
      <c r="G63" s="2"/>
      <c r="H63" s="2"/>
      <c r="I63" s="2"/>
      <c r="M63" s="1"/>
      <c r="N63" s="2"/>
      <c r="O63" s="2"/>
      <c r="P63" s="2"/>
      <c r="Q63" s="2"/>
      <c r="R63" s="2"/>
      <c r="S63" s="2"/>
      <c r="T63" s="2"/>
    </row>
    <row r="64" spans="2:22">
      <c r="B64" s="1"/>
      <c r="C64" s="2"/>
      <c r="D64" s="2"/>
      <c r="E64" s="2"/>
      <c r="F64" s="2"/>
      <c r="G64" s="2"/>
      <c r="H64" s="2"/>
      <c r="I64" s="2"/>
      <c r="M64" s="1"/>
      <c r="N64" s="2"/>
      <c r="O64" s="2"/>
      <c r="P64" s="2"/>
      <c r="Q64" s="2"/>
      <c r="R64" s="2"/>
      <c r="S64" s="2"/>
      <c r="T64" s="2"/>
    </row>
    <row r="65" spans="2:20">
      <c r="B65" s="1"/>
      <c r="C65" s="2"/>
      <c r="D65" s="2"/>
      <c r="E65" s="2"/>
      <c r="F65" s="2"/>
      <c r="G65" s="2"/>
      <c r="H65" s="2"/>
      <c r="I65" s="2"/>
      <c r="M65" s="1"/>
      <c r="N65" s="2"/>
      <c r="O65" s="2"/>
      <c r="P65" s="2"/>
      <c r="Q65" s="2"/>
      <c r="R65" s="2"/>
      <c r="S65" s="2"/>
      <c r="T65" s="2"/>
    </row>
    <row r="66" spans="2:20">
      <c r="G66" s="1"/>
      <c r="H66" s="1"/>
      <c r="I66" s="1"/>
    </row>
    <row r="67" spans="2:20">
      <c r="B67" s="16" t="s">
        <v>22</v>
      </c>
    </row>
    <row r="69" spans="2:20">
      <c r="B69" s="106" t="s">
        <v>23</v>
      </c>
      <c r="C69" s="95">
        <v>2023</v>
      </c>
      <c r="D69" s="95">
        <v>2024</v>
      </c>
      <c r="E69" s="95">
        <v>2025</v>
      </c>
      <c r="F69" s="96">
        <v>2026</v>
      </c>
    </row>
    <row r="70" spans="2:20">
      <c r="B70" s="104" t="s">
        <v>24</v>
      </c>
      <c r="C70" s="2">
        <f>-C72+C73</f>
        <v>0</v>
      </c>
      <c r="D70" s="2">
        <f>+C70-D73-D72</f>
        <v>0</v>
      </c>
      <c r="E70" s="2">
        <f t="shared" ref="E70:F70" si="0">+D70-E73-E72</f>
        <v>0</v>
      </c>
      <c r="F70" s="24">
        <f t="shared" si="0"/>
        <v>0</v>
      </c>
    </row>
    <row r="71" spans="2:20">
      <c r="B71" s="104" t="s">
        <v>25</v>
      </c>
      <c r="C71" s="2">
        <f>+C78+C84+C90+C96</f>
        <v>0</v>
      </c>
      <c r="D71" s="2">
        <f t="shared" ref="D71:F71" si="1">+D78+D84+D90+D96</f>
        <v>0</v>
      </c>
      <c r="E71" s="2">
        <f t="shared" si="1"/>
        <v>0</v>
      </c>
      <c r="F71" s="24">
        <f t="shared" si="1"/>
        <v>0</v>
      </c>
    </row>
    <row r="72" spans="2:20">
      <c r="B72" s="104" t="s">
        <v>26</v>
      </c>
      <c r="C72" s="2">
        <f>+C79+C85+C91+C97</f>
        <v>0</v>
      </c>
      <c r="D72" s="2">
        <f t="shared" ref="D72:F73" si="2">+D79+D85+D91+D97</f>
        <v>0</v>
      </c>
      <c r="E72" s="2">
        <f t="shared" si="2"/>
        <v>0</v>
      </c>
      <c r="F72" s="24">
        <f t="shared" si="2"/>
        <v>0</v>
      </c>
    </row>
    <row r="73" spans="2:20">
      <c r="B73" s="105" t="s">
        <v>27</v>
      </c>
      <c r="C73" s="101">
        <f>+C80+C86+C92+C98</f>
        <v>0</v>
      </c>
      <c r="D73" s="101">
        <f t="shared" si="2"/>
        <v>0</v>
      </c>
      <c r="E73" s="101">
        <f t="shared" si="2"/>
        <v>0</v>
      </c>
      <c r="F73" s="102">
        <f t="shared" si="2"/>
        <v>0</v>
      </c>
    </row>
    <row r="76" spans="2:20">
      <c r="B76" s="106">
        <v>2023</v>
      </c>
      <c r="C76" s="95">
        <v>2023</v>
      </c>
      <c r="D76" s="95">
        <v>2024</v>
      </c>
      <c r="E76" s="95">
        <v>2025</v>
      </c>
      <c r="F76" s="96">
        <v>2026</v>
      </c>
    </row>
    <row r="77" spans="2:20">
      <c r="B77" s="104" t="s">
        <v>24</v>
      </c>
      <c r="C77" s="2">
        <f>-C79+C80</f>
        <v>0</v>
      </c>
      <c r="D77" s="2">
        <f>+C77+D79-D80</f>
        <v>0</v>
      </c>
      <c r="E77" s="2">
        <f t="shared" ref="E77:F77" si="3">+D77+E79-E80</f>
        <v>0</v>
      </c>
      <c r="F77" s="24">
        <f t="shared" si="3"/>
        <v>0</v>
      </c>
    </row>
    <row r="78" spans="2:20">
      <c r="B78" s="104" t="s">
        <v>25</v>
      </c>
      <c r="C78" s="2">
        <f>+C59+J59</f>
        <v>0</v>
      </c>
      <c r="D78" s="2">
        <f>+D59+K59</f>
        <v>0</v>
      </c>
      <c r="E78" s="2">
        <f>+E59+L59</f>
        <v>0</v>
      </c>
      <c r="F78" s="24">
        <f>+F59+M59</f>
        <v>0</v>
      </c>
    </row>
    <row r="79" spans="2:20">
      <c r="B79" s="104" t="s">
        <v>26</v>
      </c>
      <c r="C79" s="2">
        <f>-SUM(D59:F59,K59:M59)</f>
        <v>0</v>
      </c>
      <c r="D79" s="2">
        <v>0</v>
      </c>
      <c r="E79" s="2">
        <v>0</v>
      </c>
      <c r="F79" s="24">
        <v>0</v>
      </c>
    </row>
    <row r="80" spans="2:20">
      <c r="B80" s="105" t="s">
        <v>27</v>
      </c>
      <c r="C80" s="101">
        <v>0</v>
      </c>
      <c r="D80" s="101">
        <f>+D78</f>
        <v>0</v>
      </c>
      <c r="E80" s="101">
        <f t="shared" ref="E80:F80" si="4">+E78</f>
        <v>0</v>
      </c>
      <c r="F80" s="102">
        <f t="shared" si="4"/>
        <v>0</v>
      </c>
    </row>
    <row r="82" spans="2:6">
      <c r="B82" s="106">
        <v>2024</v>
      </c>
      <c r="C82" s="95">
        <v>2023</v>
      </c>
      <c r="D82" s="95">
        <v>2024</v>
      </c>
      <c r="E82" s="95">
        <v>2025</v>
      </c>
      <c r="F82" s="96">
        <v>2026</v>
      </c>
    </row>
    <row r="83" spans="2:6">
      <c r="B83" s="104" t="s">
        <v>24</v>
      </c>
      <c r="C83" s="2">
        <v>0</v>
      </c>
      <c r="D83" s="2">
        <f>-D85+D86</f>
        <v>0</v>
      </c>
      <c r="E83" s="2">
        <f>+D83+E85-E86</f>
        <v>0</v>
      </c>
      <c r="F83" s="24">
        <f t="shared" ref="F83" si="5">+E83+F85-F86</f>
        <v>0</v>
      </c>
    </row>
    <row r="84" spans="2:6">
      <c r="B84" s="104" t="s">
        <v>25</v>
      </c>
      <c r="C84" s="2">
        <v>0</v>
      </c>
      <c r="D84" s="2">
        <f>+C60+J60</f>
        <v>0</v>
      </c>
      <c r="E84" s="2">
        <f>+D60+K60</f>
        <v>0</v>
      </c>
      <c r="F84" s="24">
        <f>+E60+L60</f>
        <v>0</v>
      </c>
    </row>
    <row r="85" spans="2:6">
      <c r="B85" s="104" t="s">
        <v>26</v>
      </c>
      <c r="C85" s="2">
        <v>0</v>
      </c>
      <c r="D85" s="2">
        <f>-SUM(D60:F60,K60:M60)</f>
        <v>0</v>
      </c>
      <c r="E85" s="2">
        <v>0</v>
      </c>
      <c r="F85" s="24">
        <v>0</v>
      </c>
    </row>
    <row r="86" spans="2:6">
      <c r="B86" s="105" t="s">
        <v>27</v>
      </c>
      <c r="C86" s="101">
        <v>0</v>
      </c>
      <c r="D86" s="101">
        <v>0</v>
      </c>
      <c r="E86" s="101">
        <f>+E84</f>
        <v>0</v>
      </c>
      <c r="F86" s="102">
        <f t="shared" ref="F86" si="6">+F84</f>
        <v>0</v>
      </c>
    </row>
    <row r="88" spans="2:6">
      <c r="B88" s="106">
        <v>2025</v>
      </c>
      <c r="C88" s="95">
        <v>2023</v>
      </c>
      <c r="D88" s="95">
        <v>2024</v>
      </c>
      <c r="E88" s="95">
        <v>2025</v>
      </c>
      <c r="F88" s="96">
        <v>2026</v>
      </c>
    </row>
    <row r="89" spans="2:6">
      <c r="B89" s="104" t="s">
        <v>24</v>
      </c>
      <c r="C89" s="2">
        <v>0</v>
      </c>
      <c r="D89" s="2">
        <v>0</v>
      </c>
      <c r="E89" s="2">
        <f>-E91+E92</f>
        <v>0</v>
      </c>
      <c r="F89" s="24">
        <f>+E89+F91-F92</f>
        <v>0</v>
      </c>
    </row>
    <row r="90" spans="2:6">
      <c r="B90" s="104" t="s">
        <v>25</v>
      </c>
      <c r="C90" s="2">
        <v>0</v>
      </c>
      <c r="D90" s="2">
        <v>0</v>
      </c>
      <c r="E90" s="2">
        <f>+C61+J61</f>
        <v>0</v>
      </c>
      <c r="F90" s="24">
        <f>+D61+K61</f>
        <v>0</v>
      </c>
    </row>
    <row r="91" spans="2:6">
      <c r="B91" s="104" t="s">
        <v>26</v>
      </c>
      <c r="C91" s="2">
        <v>0</v>
      </c>
      <c r="D91" s="2">
        <v>0</v>
      </c>
      <c r="E91" s="2">
        <f>-SUM(D61:F61,K61:M61)</f>
        <v>0</v>
      </c>
      <c r="F91" s="24">
        <v>0</v>
      </c>
    </row>
    <row r="92" spans="2:6">
      <c r="B92" s="105" t="s">
        <v>27</v>
      </c>
      <c r="C92" s="101">
        <v>0</v>
      </c>
      <c r="D92" s="101">
        <v>0</v>
      </c>
      <c r="E92" s="101">
        <v>0</v>
      </c>
      <c r="F92" s="102">
        <f>+F90</f>
        <v>0</v>
      </c>
    </row>
    <row r="94" spans="2:6">
      <c r="B94" s="106">
        <v>2026</v>
      </c>
      <c r="C94" s="95">
        <v>2023</v>
      </c>
      <c r="D94" s="95">
        <v>2024</v>
      </c>
      <c r="E94" s="95">
        <v>2025</v>
      </c>
      <c r="F94" s="96">
        <v>2026</v>
      </c>
    </row>
    <row r="95" spans="2:6">
      <c r="B95" s="104" t="s">
        <v>24</v>
      </c>
      <c r="C95" s="2">
        <v>0</v>
      </c>
      <c r="D95" s="2">
        <v>0</v>
      </c>
      <c r="E95" s="2">
        <v>0</v>
      </c>
      <c r="F95" s="24">
        <f>-F97+F98</f>
        <v>0</v>
      </c>
    </row>
    <row r="96" spans="2:6">
      <c r="B96" s="104" t="s">
        <v>25</v>
      </c>
      <c r="C96" s="2">
        <v>0</v>
      </c>
      <c r="D96" s="2">
        <v>0</v>
      </c>
      <c r="E96" s="2">
        <v>0</v>
      </c>
      <c r="F96" s="24">
        <f>+C62+J62</f>
        <v>0</v>
      </c>
    </row>
    <row r="97" spans="2:6">
      <c r="B97" s="104" t="s">
        <v>26</v>
      </c>
      <c r="C97" s="2">
        <v>0</v>
      </c>
      <c r="D97" s="2">
        <v>0</v>
      </c>
      <c r="E97" s="2">
        <v>0</v>
      </c>
      <c r="F97" s="24">
        <f>-SUM(D62:F62,K62:M62)</f>
        <v>0</v>
      </c>
    </row>
    <row r="98" spans="2:6">
      <c r="B98" s="105" t="s">
        <v>27</v>
      </c>
      <c r="C98" s="101">
        <v>0</v>
      </c>
      <c r="D98" s="101">
        <v>0</v>
      </c>
      <c r="E98" s="101">
        <v>0</v>
      </c>
      <c r="F98" s="102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4529-52A5-CA46-9134-06AA31CAF1C9}">
  <dimension ref="A1:B34"/>
  <sheetViews>
    <sheetView showGridLines="0" topLeftCell="A19" zoomScale="175" workbookViewId="0">
      <selection activeCell="A34" sqref="A24:A34"/>
    </sheetView>
  </sheetViews>
  <sheetFormatPr defaultColWidth="11" defaultRowHeight="15.95"/>
  <sheetData>
    <row r="1" spans="1:2">
      <c r="A1" s="14" t="s">
        <v>28</v>
      </c>
      <c r="B1" s="14" t="s">
        <v>29</v>
      </c>
    </row>
    <row r="2" spans="1:2">
      <c r="A2" s="55">
        <v>1.043448574200001E-2</v>
      </c>
      <c r="B2" s="1">
        <v>1990</v>
      </c>
    </row>
    <row r="3" spans="1:2">
      <c r="A3" s="55">
        <v>1.0736498639999814E-2</v>
      </c>
      <c r="B3" s="1">
        <v>1991</v>
      </c>
    </row>
    <row r="4" spans="1:2">
      <c r="A4" s="55">
        <v>1.043466611999988E-2</v>
      </c>
      <c r="B4" s="1">
        <v>1992</v>
      </c>
    </row>
    <row r="5" spans="1:2">
      <c r="A5" s="55">
        <v>1.1745478480000182E-2</v>
      </c>
      <c r="B5" s="1">
        <v>1993</v>
      </c>
    </row>
    <row r="6" spans="1:2">
      <c r="A6" s="55">
        <v>7.3115341520000321E-3</v>
      </c>
      <c r="B6" s="1">
        <v>1994</v>
      </c>
    </row>
    <row r="7" spans="1:2">
      <c r="A7" s="55">
        <v>6.7097349680000917E-3</v>
      </c>
      <c r="B7" s="1">
        <v>1995</v>
      </c>
    </row>
    <row r="8" spans="1:2">
      <c r="A8" s="55">
        <v>8.4153424520001519E-3</v>
      </c>
      <c r="B8" s="1">
        <v>1996</v>
      </c>
    </row>
    <row r="9" spans="1:2">
      <c r="A9" s="55">
        <v>2.253880663200003E-2</v>
      </c>
      <c r="B9" s="1">
        <v>1997</v>
      </c>
    </row>
    <row r="10" spans="1:2">
      <c r="A10" s="55">
        <v>3.3643392656000026E-2</v>
      </c>
      <c r="B10" s="1">
        <v>1998</v>
      </c>
    </row>
    <row r="11" spans="1:2">
      <c r="A11" s="55">
        <v>3.7242787615999973E-2</v>
      </c>
      <c r="B11" s="1">
        <v>1999</v>
      </c>
    </row>
    <row r="12" spans="1:2">
      <c r="A12" s="55">
        <v>3.4172810935999998E-2</v>
      </c>
      <c r="B12" s="1">
        <v>2000</v>
      </c>
    </row>
    <row r="13" spans="1:2">
      <c r="A13" s="55">
        <v>2.7343560163999969E-2</v>
      </c>
      <c r="B13" s="1">
        <v>2001</v>
      </c>
    </row>
    <row r="14" spans="1:2">
      <c r="A14" s="55">
        <v>2.4389667317999963E-2</v>
      </c>
      <c r="B14" s="1">
        <v>2002</v>
      </c>
    </row>
    <row r="15" spans="1:2">
      <c r="A15" s="55">
        <v>2.155146123399998E-2</v>
      </c>
      <c r="B15" s="1">
        <v>2003</v>
      </c>
    </row>
    <row r="16" spans="1:2">
      <c r="A16" s="55">
        <v>2.3375841262000208E-2</v>
      </c>
      <c r="B16" s="1">
        <v>2004</v>
      </c>
    </row>
    <row r="17" spans="1:2">
      <c r="A17" s="55">
        <v>2.6937356072000096E-2</v>
      </c>
      <c r="B17" s="1">
        <v>2005</v>
      </c>
    </row>
    <row r="18" spans="1:2">
      <c r="A18" s="55">
        <v>2.5918366832000217E-2</v>
      </c>
      <c r="B18" s="1">
        <v>2006</v>
      </c>
    </row>
    <row r="19" spans="1:2">
      <c r="A19" s="55">
        <v>2.2057329104000045E-2</v>
      </c>
      <c r="B19" s="1">
        <v>2007</v>
      </c>
    </row>
    <row r="20" spans="1:2">
      <c r="A20" s="55">
        <v>2.2158603115999931E-2</v>
      </c>
      <c r="B20" s="1">
        <v>2008</v>
      </c>
    </row>
    <row r="21" spans="1:2">
      <c r="A21" s="55">
        <v>3.1701998894000161E-2</v>
      </c>
      <c r="B21" s="1">
        <v>2009</v>
      </c>
    </row>
    <row r="22" spans="1:2">
      <c r="A22" s="55">
        <v>4.3599546550000312E-2</v>
      </c>
      <c r="B22" s="1">
        <v>2010</v>
      </c>
    </row>
    <row r="23" spans="1:2">
      <c r="A23" s="55">
        <v>4.5253920150000182E-2</v>
      </c>
      <c r="B23" s="1">
        <v>2011</v>
      </c>
    </row>
    <row r="24" spans="1:2">
      <c r="A24" s="55">
        <v>3.7539489524999858E-2</v>
      </c>
      <c r="B24" s="1">
        <v>2012</v>
      </c>
    </row>
    <row r="25" spans="1:2">
      <c r="A25" s="55">
        <v>4.47933041499999E-2</v>
      </c>
      <c r="B25" s="1">
        <v>2013</v>
      </c>
    </row>
    <row r="26" spans="1:2">
      <c r="A26" s="55">
        <v>4.7088853549999997E-2</v>
      </c>
      <c r="B26" s="1">
        <v>2014</v>
      </c>
    </row>
    <row r="27" spans="1:2">
      <c r="A27" s="55">
        <v>5.3055587549999998E-2</v>
      </c>
      <c r="B27" s="1">
        <v>2015</v>
      </c>
    </row>
    <row r="28" spans="1:2">
      <c r="A28" s="55">
        <v>5.3962801509000097E-2</v>
      </c>
      <c r="B28" s="1">
        <v>2016</v>
      </c>
    </row>
    <row r="29" spans="1:2">
      <c r="A29" s="55">
        <v>5.5276617557999903E-2</v>
      </c>
      <c r="B29" s="1">
        <v>2017</v>
      </c>
    </row>
    <row r="30" spans="1:2">
      <c r="A30" s="55">
        <v>6.3356615992000001E-2</v>
      </c>
      <c r="B30" s="1">
        <v>2018</v>
      </c>
    </row>
    <row r="31" spans="1:2">
      <c r="A31" s="55">
        <v>6.2752168263999902E-2</v>
      </c>
      <c r="B31" s="1">
        <v>2019</v>
      </c>
    </row>
    <row r="32" spans="1:2">
      <c r="A32" s="55">
        <v>6.3961906072000002E-2</v>
      </c>
      <c r="B32" s="1">
        <v>2020</v>
      </c>
    </row>
    <row r="33" spans="1:2">
      <c r="A33" s="55">
        <v>7.0129803586000003E-2</v>
      </c>
      <c r="B33" s="1">
        <v>2021</v>
      </c>
    </row>
    <row r="34" spans="1:2">
      <c r="A34" s="55">
        <v>6.6725689115999895E-2</v>
      </c>
      <c r="B34" s="1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D39B-0F38-6941-B3B0-4FBFE5546D43}">
  <dimension ref="B2:R41"/>
  <sheetViews>
    <sheetView showGridLines="0" zoomScale="144" workbookViewId="0">
      <selection activeCell="O3" sqref="O3:O6"/>
    </sheetView>
  </sheetViews>
  <sheetFormatPr defaultColWidth="11" defaultRowHeight="15.95"/>
  <cols>
    <col min="1" max="1" width="5.5" customWidth="1"/>
    <col min="2" max="2" width="21.125" customWidth="1"/>
    <col min="4" max="4" width="15.375" bestFit="1" customWidth="1"/>
    <col min="8" max="8" width="19.125" bestFit="1" customWidth="1"/>
    <col min="14" max="14" width="19.375" bestFit="1" customWidth="1"/>
  </cols>
  <sheetData>
    <row r="2" spans="2:18">
      <c r="B2" s="134" t="s">
        <v>30</v>
      </c>
      <c r="C2" s="33"/>
      <c r="H2" s="134" t="s">
        <v>31</v>
      </c>
      <c r="I2" s="33"/>
      <c r="N2" s="134" t="s">
        <v>32</v>
      </c>
      <c r="O2" s="33"/>
    </row>
    <row r="3" spans="2:18">
      <c r="B3" s="34" t="s">
        <v>33</v>
      </c>
      <c r="C3" s="31"/>
      <c r="H3" s="34" t="s">
        <v>33</v>
      </c>
      <c r="I3" s="31"/>
      <c r="N3" s="34" t="s">
        <v>33</v>
      </c>
      <c r="O3" s="31"/>
    </row>
    <row r="4" spans="2:18">
      <c r="B4" s="34" t="s">
        <v>34</v>
      </c>
      <c r="C4" s="35"/>
      <c r="H4" s="34" t="s">
        <v>34</v>
      </c>
      <c r="I4" s="35"/>
      <c r="N4" s="34" t="s">
        <v>34</v>
      </c>
      <c r="O4" s="35"/>
    </row>
    <row r="5" spans="2:18">
      <c r="B5" s="34" t="s">
        <v>35</v>
      </c>
      <c r="C5" s="133"/>
      <c r="H5" s="34" t="s">
        <v>36</v>
      </c>
      <c r="I5" s="133"/>
      <c r="N5" s="34" t="s">
        <v>37</v>
      </c>
      <c r="O5" s="133"/>
    </row>
    <row r="6" spans="2:18">
      <c r="B6" s="36" t="s">
        <v>37</v>
      </c>
      <c r="C6" s="37"/>
      <c r="H6" s="36" t="s">
        <v>37</v>
      </c>
      <c r="I6" s="37"/>
      <c r="N6" s="36" t="s">
        <v>37</v>
      </c>
      <c r="O6" s="37"/>
    </row>
    <row r="8" spans="2:18" ht="32.1" customHeight="1">
      <c r="B8" s="21" t="s">
        <v>29</v>
      </c>
      <c r="C8" s="22" t="s">
        <v>38</v>
      </c>
      <c r="D8" s="22" t="s">
        <v>39</v>
      </c>
      <c r="E8" s="22" t="s">
        <v>40</v>
      </c>
      <c r="F8" s="23" t="s">
        <v>41</v>
      </c>
      <c r="H8" s="21" t="s">
        <v>29</v>
      </c>
      <c r="I8" s="22" t="s">
        <v>38</v>
      </c>
      <c r="J8" s="22" t="s">
        <v>39</v>
      </c>
      <c r="K8" s="22" t="s">
        <v>40</v>
      </c>
      <c r="L8" s="23" t="s">
        <v>41</v>
      </c>
      <c r="N8" s="21" t="s">
        <v>29</v>
      </c>
      <c r="O8" s="22" t="s">
        <v>38</v>
      </c>
      <c r="P8" s="22" t="s">
        <v>39</v>
      </c>
      <c r="Q8" s="22" t="s">
        <v>40</v>
      </c>
      <c r="R8" s="23" t="s">
        <v>41</v>
      </c>
    </row>
    <row r="9" spans="2:18">
      <c r="B9" s="25">
        <v>0</v>
      </c>
      <c r="C9" s="28"/>
      <c r="D9" s="29"/>
      <c r="E9" s="29"/>
      <c r="F9" s="30"/>
      <c r="H9" s="25">
        <v>0</v>
      </c>
      <c r="I9" s="28"/>
      <c r="J9" s="28"/>
      <c r="K9" s="28"/>
      <c r="L9" s="32"/>
      <c r="N9" s="25">
        <v>0</v>
      </c>
      <c r="O9" s="28"/>
      <c r="P9" s="28"/>
      <c r="Q9" s="28"/>
      <c r="R9" s="32"/>
    </row>
    <row r="10" spans="2:18">
      <c r="B10" s="26">
        <v>1</v>
      </c>
      <c r="C10" s="28"/>
      <c r="D10" s="12"/>
      <c r="E10" s="12"/>
      <c r="F10" s="31"/>
      <c r="H10" s="26">
        <v>1</v>
      </c>
      <c r="I10" s="28"/>
      <c r="J10" s="28"/>
      <c r="K10" s="28"/>
      <c r="L10" s="32"/>
      <c r="N10" s="26">
        <v>1</v>
      </c>
      <c r="O10" s="28"/>
      <c r="P10" s="28"/>
      <c r="Q10" s="28"/>
      <c r="R10" s="32"/>
    </row>
    <row r="11" spans="2:18">
      <c r="B11" s="26">
        <v>2</v>
      </c>
      <c r="C11" s="28"/>
      <c r="D11" s="12"/>
      <c r="E11" s="12"/>
      <c r="F11" s="31"/>
      <c r="H11" s="26">
        <v>2</v>
      </c>
      <c r="I11" s="28"/>
      <c r="J11" s="28"/>
      <c r="K11" s="28"/>
      <c r="L11" s="32"/>
      <c r="N11" s="26">
        <v>2</v>
      </c>
      <c r="O11" s="28"/>
      <c r="P11" s="28"/>
      <c r="Q11" s="28"/>
      <c r="R11" s="32"/>
    </row>
    <row r="12" spans="2:18">
      <c r="B12" s="26">
        <v>3</v>
      </c>
      <c r="C12" s="28"/>
      <c r="D12" s="12"/>
      <c r="E12" s="12"/>
      <c r="F12" s="31"/>
      <c r="H12" s="26">
        <v>3</v>
      </c>
      <c r="I12" s="28"/>
      <c r="J12" s="28"/>
      <c r="K12" s="28"/>
      <c r="L12" s="32"/>
      <c r="N12" s="26">
        <v>3</v>
      </c>
      <c r="O12" s="28"/>
      <c r="P12" s="28"/>
      <c r="Q12" s="28"/>
      <c r="R12" s="32"/>
    </row>
    <row r="13" spans="2:18">
      <c r="B13" s="26">
        <v>4</v>
      </c>
      <c r="C13" s="28"/>
      <c r="D13" s="12"/>
      <c r="E13" s="12"/>
      <c r="F13" s="31"/>
      <c r="H13" s="26">
        <v>4</v>
      </c>
      <c r="I13" s="28"/>
      <c r="J13" s="28"/>
      <c r="K13" s="28"/>
      <c r="L13" s="32"/>
      <c r="N13" s="26">
        <v>4</v>
      </c>
      <c r="O13" s="28"/>
      <c r="P13" s="28"/>
      <c r="Q13" s="28"/>
      <c r="R13" s="32"/>
    </row>
    <row r="14" spans="2:18">
      <c r="B14" s="26">
        <v>5</v>
      </c>
      <c r="C14" s="28"/>
      <c r="D14" s="12"/>
      <c r="E14" s="12"/>
      <c r="F14" s="31"/>
      <c r="H14" s="26">
        <v>5</v>
      </c>
      <c r="I14" s="28"/>
      <c r="J14" s="28"/>
      <c r="K14" s="28"/>
      <c r="L14" s="32"/>
      <c r="N14" s="26">
        <v>5</v>
      </c>
      <c r="O14" s="28"/>
      <c r="P14" s="28"/>
      <c r="Q14" s="28"/>
      <c r="R14" s="32"/>
    </row>
    <row r="15" spans="2:18">
      <c r="B15" s="26">
        <v>6</v>
      </c>
      <c r="C15" s="28"/>
      <c r="D15" s="12"/>
      <c r="E15" s="12"/>
      <c r="F15" s="31"/>
      <c r="H15" s="26">
        <v>6</v>
      </c>
      <c r="I15" s="28"/>
      <c r="J15" s="28"/>
      <c r="K15" s="28"/>
      <c r="L15" s="32"/>
      <c r="N15" s="26">
        <v>6</v>
      </c>
      <c r="O15" s="28"/>
      <c r="P15" s="28"/>
      <c r="Q15" s="28"/>
      <c r="R15" s="32"/>
    </row>
    <row r="16" spans="2:18">
      <c r="B16" s="26">
        <v>7</v>
      </c>
      <c r="C16" s="28"/>
      <c r="D16" s="12"/>
      <c r="E16" s="12"/>
      <c r="F16" s="31"/>
      <c r="H16" s="26">
        <v>7</v>
      </c>
      <c r="I16" s="28"/>
      <c r="J16" s="28"/>
      <c r="K16" s="28"/>
      <c r="L16" s="32"/>
      <c r="N16" s="26">
        <v>7</v>
      </c>
      <c r="O16" s="28"/>
      <c r="P16" s="28"/>
      <c r="Q16" s="28"/>
      <c r="R16" s="32"/>
    </row>
    <row r="17" spans="2:18">
      <c r="B17" s="26">
        <v>8</v>
      </c>
      <c r="C17" s="28"/>
      <c r="D17" s="12"/>
      <c r="E17" s="12"/>
      <c r="F17" s="31"/>
      <c r="H17" s="26">
        <v>8</v>
      </c>
      <c r="I17" s="28"/>
      <c r="J17" s="28"/>
      <c r="K17" s="28"/>
      <c r="L17" s="32"/>
      <c r="N17" s="26">
        <v>8</v>
      </c>
      <c r="O17" s="28"/>
      <c r="P17" s="28"/>
      <c r="Q17" s="28"/>
      <c r="R17" s="32"/>
    </row>
    <row r="18" spans="2:18">
      <c r="B18" s="26">
        <v>9</v>
      </c>
      <c r="C18" s="28"/>
      <c r="D18" s="12"/>
      <c r="E18" s="12"/>
      <c r="F18" s="31"/>
      <c r="H18" s="26">
        <v>9</v>
      </c>
      <c r="I18" s="121"/>
      <c r="J18" s="8"/>
      <c r="K18" s="8"/>
      <c r="L18" s="122"/>
      <c r="N18" s="26">
        <v>9</v>
      </c>
      <c r="O18" s="38"/>
      <c r="P18" s="39"/>
      <c r="Q18" s="39"/>
      <c r="R18" s="40"/>
    </row>
    <row r="19" spans="2:18">
      <c r="B19" s="26">
        <v>10</v>
      </c>
      <c r="C19" s="28"/>
      <c r="D19" s="12"/>
      <c r="E19" s="12"/>
      <c r="F19" s="31"/>
      <c r="H19" s="26">
        <v>10</v>
      </c>
      <c r="I19" s="121"/>
      <c r="J19" s="8"/>
      <c r="K19" s="8"/>
      <c r="L19" s="122"/>
      <c r="N19" s="26">
        <v>10</v>
      </c>
      <c r="O19" s="38"/>
      <c r="P19" s="39"/>
      <c r="Q19" s="39"/>
      <c r="R19" s="40"/>
    </row>
    <row r="20" spans="2:18">
      <c r="B20" s="26">
        <v>11</v>
      </c>
      <c r="C20" s="28"/>
      <c r="D20" s="12"/>
      <c r="E20" s="12"/>
      <c r="F20" s="31"/>
      <c r="H20" s="26">
        <v>11</v>
      </c>
      <c r="I20" s="121"/>
      <c r="J20" s="8"/>
      <c r="K20" s="8"/>
      <c r="L20" s="122"/>
      <c r="N20" s="26">
        <v>11</v>
      </c>
      <c r="O20" s="38"/>
      <c r="P20" s="39"/>
      <c r="Q20" s="39"/>
      <c r="R20" s="40"/>
    </row>
    <row r="21" spans="2:18">
      <c r="B21" s="26">
        <v>12</v>
      </c>
      <c r="C21" s="28"/>
      <c r="D21" s="12"/>
      <c r="E21" s="12"/>
      <c r="F21" s="31"/>
      <c r="H21" s="26">
        <v>12</v>
      </c>
      <c r="I21" s="121"/>
      <c r="J21" s="8"/>
      <c r="K21" s="8"/>
      <c r="L21" s="122"/>
      <c r="N21" s="26">
        <v>12</v>
      </c>
      <c r="O21" s="38"/>
      <c r="P21" s="39"/>
      <c r="Q21" s="39"/>
      <c r="R21" s="40"/>
    </row>
    <row r="22" spans="2:18">
      <c r="B22" s="26">
        <v>13</v>
      </c>
      <c r="F22" s="119"/>
      <c r="H22" s="26">
        <v>13</v>
      </c>
      <c r="L22" s="119"/>
      <c r="N22" s="26">
        <v>13</v>
      </c>
      <c r="O22" s="39"/>
      <c r="P22" s="39"/>
      <c r="Q22" s="39"/>
      <c r="R22" s="40"/>
    </row>
    <row r="23" spans="2:18">
      <c r="B23" s="26">
        <v>14</v>
      </c>
      <c r="F23" s="119"/>
      <c r="H23" s="26">
        <v>14</v>
      </c>
      <c r="L23" s="119"/>
      <c r="N23" s="26">
        <v>14</v>
      </c>
      <c r="O23" s="39"/>
      <c r="P23" s="39"/>
      <c r="Q23" s="39"/>
      <c r="R23" s="40"/>
    </row>
    <row r="24" spans="2:18">
      <c r="B24" s="26">
        <v>15</v>
      </c>
      <c r="F24" s="119"/>
      <c r="H24" s="26">
        <v>15</v>
      </c>
      <c r="L24" s="119"/>
      <c r="N24" s="26">
        <v>15</v>
      </c>
      <c r="O24" s="39"/>
      <c r="P24" s="39"/>
      <c r="Q24" s="39"/>
      <c r="R24" s="40"/>
    </row>
    <row r="25" spans="2:18">
      <c r="B25" s="27">
        <v>16</v>
      </c>
      <c r="C25" s="107"/>
      <c r="D25" s="107"/>
      <c r="E25" s="107"/>
      <c r="F25" s="120"/>
      <c r="H25" s="27">
        <v>16</v>
      </c>
      <c r="I25" s="107"/>
      <c r="J25" s="107"/>
      <c r="K25" s="107"/>
      <c r="L25" s="120"/>
      <c r="N25" s="27">
        <v>16</v>
      </c>
      <c r="O25" s="41"/>
      <c r="P25" s="41"/>
      <c r="Q25" s="41"/>
      <c r="R25" s="42"/>
    </row>
    <row r="28" spans="2:18">
      <c r="B28" s="53" t="s">
        <v>42</v>
      </c>
      <c r="C28" s="47">
        <v>2023</v>
      </c>
      <c r="D28" s="47">
        <v>2024</v>
      </c>
      <c r="E28" s="47">
        <v>2025</v>
      </c>
      <c r="F28" s="48">
        <v>2026</v>
      </c>
    </row>
    <row r="29" spans="2:18">
      <c r="B29" s="34" t="s">
        <v>30</v>
      </c>
      <c r="C29" s="49">
        <f>+SUM(E10:E13)</f>
        <v>0</v>
      </c>
      <c r="D29" s="49">
        <f>+SUM(E14:E17)</f>
        <v>0</v>
      </c>
      <c r="E29" s="49">
        <f>+SUM(E18:E21)</f>
        <v>0</v>
      </c>
      <c r="F29" s="50">
        <f>+SUM(E22:E25)</f>
        <v>0</v>
      </c>
    </row>
    <row r="30" spans="2:18">
      <c r="B30" s="34" t="s">
        <v>31</v>
      </c>
      <c r="C30" s="49">
        <f>+SUM(K10:K11)</f>
        <v>0</v>
      </c>
      <c r="D30" s="49">
        <f>+SUM(K12:K13)</f>
        <v>0</v>
      </c>
      <c r="E30" s="49">
        <f>+SUM(K14:K15)</f>
        <v>0</v>
      </c>
      <c r="F30" s="50">
        <f>+SUM(K16:K17)</f>
        <v>0</v>
      </c>
    </row>
    <row r="31" spans="2:18">
      <c r="B31" s="36" t="s">
        <v>32</v>
      </c>
      <c r="C31" s="51">
        <f>+Q10</f>
        <v>0</v>
      </c>
      <c r="D31" s="51">
        <f>+Q11</f>
        <v>0</v>
      </c>
      <c r="E31" s="51">
        <f>+Q12</f>
        <v>0</v>
      </c>
      <c r="F31" s="52">
        <f>+Q13</f>
        <v>0</v>
      </c>
    </row>
    <row r="33" spans="2:6">
      <c r="B33" s="53" t="s">
        <v>43</v>
      </c>
      <c r="C33" s="47">
        <v>2023</v>
      </c>
      <c r="D33" s="47">
        <v>2024</v>
      </c>
      <c r="E33" s="47">
        <v>2025</v>
      </c>
      <c r="F33" s="48">
        <v>2026</v>
      </c>
    </row>
    <row r="34" spans="2:6">
      <c r="B34" s="34" t="s">
        <v>30</v>
      </c>
      <c r="C34" s="49">
        <f>+SUM(F10:F13)</f>
        <v>0</v>
      </c>
      <c r="D34" s="49">
        <f>+SUM(F14:F17)</f>
        <v>0</v>
      </c>
      <c r="E34" s="49">
        <f>+SUM(F18:F21)</f>
        <v>0</v>
      </c>
      <c r="F34" s="50">
        <f>+SUM(F22:F25)</f>
        <v>0</v>
      </c>
    </row>
    <row r="35" spans="2:6">
      <c r="B35" s="34" t="s">
        <v>31</v>
      </c>
      <c r="C35" s="49">
        <f>+SUM(L10:L11)</f>
        <v>0</v>
      </c>
      <c r="D35" s="49">
        <f>+SUM(L12:L13)</f>
        <v>0</v>
      </c>
      <c r="E35" s="49">
        <f>+SUM(L14:L15)</f>
        <v>0</v>
      </c>
      <c r="F35" s="50">
        <f>+SUM(L16:L17)</f>
        <v>0</v>
      </c>
    </row>
    <row r="36" spans="2:6">
      <c r="B36" s="36" t="s">
        <v>32</v>
      </c>
      <c r="C36" s="51">
        <f>+R10</f>
        <v>0</v>
      </c>
      <c r="D36" s="51">
        <f>+R11</f>
        <v>0</v>
      </c>
      <c r="E36" s="51">
        <f>+R12</f>
        <v>0</v>
      </c>
      <c r="F36" s="52">
        <f>+R13</f>
        <v>0</v>
      </c>
    </row>
    <row r="38" spans="2:6">
      <c r="B38" s="53" t="s">
        <v>44</v>
      </c>
      <c r="C38" s="47">
        <v>2023</v>
      </c>
      <c r="D38" s="47">
        <v>2024</v>
      </c>
      <c r="E38" s="47">
        <v>2025</v>
      </c>
      <c r="F38" s="48">
        <v>2026</v>
      </c>
    </row>
    <row r="39" spans="2:6">
      <c r="B39" s="34" t="s">
        <v>30</v>
      </c>
      <c r="C39" s="49">
        <f>+C13</f>
        <v>0</v>
      </c>
      <c r="D39" s="49">
        <f>+C17</f>
        <v>0</v>
      </c>
      <c r="E39" s="49">
        <f>+C21</f>
        <v>0</v>
      </c>
      <c r="F39" s="50">
        <f>+C25</f>
        <v>0</v>
      </c>
    </row>
    <row r="40" spans="2:6">
      <c r="B40" s="34" t="s">
        <v>31</v>
      </c>
      <c r="C40" s="49">
        <f>+I11</f>
        <v>0</v>
      </c>
      <c r="D40" s="49">
        <f>+I13</f>
        <v>0</v>
      </c>
      <c r="E40" s="49">
        <f>+I15</f>
        <v>0</v>
      </c>
      <c r="F40" s="50">
        <f>+I17</f>
        <v>0</v>
      </c>
    </row>
    <row r="41" spans="2:6">
      <c r="B41" s="36" t="s">
        <v>32</v>
      </c>
      <c r="C41" s="51">
        <f>+O10</f>
        <v>0</v>
      </c>
      <c r="D41" s="51">
        <f>+O11</f>
        <v>0</v>
      </c>
      <c r="E41" s="51">
        <f>+O12</f>
        <v>0</v>
      </c>
      <c r="F41" s="52">
        <f>+O13</f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B788-BF53-F940-A677-87F9C26DC3C7}">
  <dimension ref="B3:F20"/>
  <sheetViews>
    <sheetView showGridLines="0" zoomScale="125" workbookViewId="0">
      <selection activeCell="C25" sqref="C25"/>
    </sheetView>
  </sheetViews>
  <sheetFormatPr defaultColWidth="11" defaultRowHeight="15.95"/>
  <cols>
    <col min="1" max="1" width="4.375" customWidth="1"/>
    <col min="2" max="2" width="33.875" bestFit="1" customWidth="1"/>
    <col min="3" max="3" width="23.875" customWidth="1"/>
    <col min="4" max="4" width="18.625" customWidth="1"/>
    <col min="5" max="5" width="17.5" customWidth="1"/>
    <col min="6" max="6" width="15.375" bestFit="1" customWidth="1"/>
  </cols>
  <sheetData>
    <row r="3" spans="2:5" ht="24.95" customHeight="1">
      <c r="B3" s="53" t="s">
        <v>45</v>
      </c>
      <c r="C3" s="66" t="s">
        <v>46</v>
      </c>
      <c r="D3" s="66" t="s">
        <v>47</v>
      </c>
      <c r="E3" s="130" t="s">
        <v>48</v>
      </c>
    </row>
    <row r="4" spans="2:5">
      <c r="B4" s="126" t="s">
        <v>49</v>
      </c>
      <c r="C4" s="1"/>
      <c r="D4" s="1">
        <v>20</v>
      </c>
      <c r="E4" s="35"/>
    </row>
    <row r="5" spans="2:5">
      <c r="B5" s="126" t="s">
        <v>50</v>
      </c>
      <c r="C5" s="1"/>
      <c r="D5" s="1">
        <v>13</v>
      </c>
      <c r="E5" s="35"/>
    </row>
    <row r="6" spans="2:5">
      <c r="B6" s="126" t="s">
        <v>51</v>
      </c>
      <c r="C6" s="1"/>
      <c r="D6" s="1">
        <v>8</v>
      </c>
      <c r="E6" s="35"/>
    </row>
    <row r="7" spans="2:5">
      <c r="B7" s="126" t="s">
        <v>52</v>
      </c>
      <c r="C7" s="1"/>
      <c r="D7" s="1">
        <v>15</v>
      </c>
      <c r="E7" s="35"/>
    </row>
    <row r="8" spans="2:5">
      <c r="B8" s="126" t="s">
        <v>53</v>
      </c>
      <c r="C8" s="1"/>
      <c r="D8" s="1">
        <v>4</v>
      </c>
      <c r="E8" s="35"/>
    </row>
    <row r="9" spans="2:5">
      <c r="B9" s="126" t="s">
        <v>54</v>
      </c>
      <c r="C9" s="1"/>
      <c r="D9" s="1">
        <v>8</v>
      </c>
      <c r="E9" s="35"/>
    </row>
    <row r="10" spans="2:5">
      <c r="B10" s="126" t="s">
        <v>55</v>
      </c>
      <c r="C10" s="1"/>
      <c r="D10" s="1">
        <v>5</v>
      </c>
      <c r="E10" s="35"/>
    </row>
    <row r="11" spans="2:5">
      <c r="B11" s="126" t="s">
        <v>56</v>
      </c>
      <c r="C11" s="1"/>
      <c r="D11" s="1">
        <v>13</v>
      </c>
      <c r="E11" s="35"/>
    </row>
    <row r="12" spans="2:5">
      <c r="B12" s="126" t="s">
        <v>57</v>
      </c>
      <c r="C12" s="1"/>
      <c r="D12" s="1">
        <v>6</v>
      </c>
      <c r="E12" s="35"/>
    </row>
    <row r="13" spans="2:5">
      <c r="B13" s="126" t="s">
        <v>58</v>
      </c>
      <c r="C13" s="1"/>
      <c r="D13" s="1">
        <v>12</v>
      </c>
      <c r="E13" s="35"/>
    </row>
    <row r="14" spans="2:5">
      <c r="B14" s="126" t="s">
        <v>59</v>
      </c>
      <c r="C14" s="1"/>
      <c r="D14" s="1">
        <v>5</v>
      </c>
      <c r="E14" s="35"/>
    </row>
    <row r="15" spans="2:5">
      <c r="B15" s="44"/>
      <c r="C15" s="129"/>
      <c r="D15" s="129"/>
      <c r="E15" s="103"/>
    </row>
    <row r="17" spans="2:6">
      <c r="B17" s="131" t="s">
        <v>60</v>
      </c>
    </row>
    <row r="19" spans="2:6">
      <c r="B19" s="43"/>
      <c r="C19" s="89">
        <v>2023</v>
      </c>
      <c r="D19" s="89">
        <v>2024</v>
      </c>
      <c r="E19" s="89">
        <v>2025</v>
      </c>
      <c r="F19" s="90">
        <v>2026</v>
      </c>
    </row>
    <row r="20" spans="2:6">
      <c r="B20" s="64" t="s">
        <v>61</v>
      </c>
      <c r="C20" s="146"/>
      <c r="D20" s="146"/>
      <c r="E20" s="146"/>
      <c r="F20" s="147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BAF5-184D-E343-9E65-2C37E4963E8E}">
  <dimension ref="A2:K81"/>
  <sheetViews>
    <sheetView showGridLines="0" tabSelected="1" topLeftCell="A5" zoomScale="150" workbookViewId="0">
      <selection activeCell="D78" sqref="D78"/>
    </sheetView>
  </sheetViews>
  <sheetFormatPr defaultColWidth="11" defaultRowHeight="15.95"/>
  <cols>
    <col min="2" max="2" width="33.625" bestFit="1" customWidth="1"/>
    <col min="3" max="3" width="19.625" customWidth="1"/>
    <col min="4" max="4" width="20" customWidth="1"/>
    <col min="5" max="5" width="21.625" customWidth="1"/>
    <col min="6" max="6" width="13" customWidth="1"/>
    <col min="7" max="7" width="18.625" customWidth="1"/>
    <col min="8" max="8" width="17.375" bestFit="1" customWidth="1"/>
    <col min="10" max="10" width="17" bestFit="1" customWidth="1"/>
    <col min="11" max="11" width="12" customWidth="1"/>
  </cols>
  <sheetData>
    <row r="2" spans="2:8">
      <c r="B2" s="16" t="s">
        <v>62</v>
      </c>
    </row>
    <row r="4" spans="2:8">
      <c r="B4" s="43" t="s">
        <v>63</v>
      </c>
      <c r="C4" s="20">
        <v>18</v>
      </c>
    </row>
    <row r="5" spans="2:8">
      <c r="B5" s="34" t="s">
        <v>64</v>
      </c>
      <c r="C5" s="123"/>
    </row>
    <row r="6" spans="2:8">
      <c r="B6" s="124" t="s">
        <v>65</v>
      </c>
      <c r="C6" s="125"/>
    </row>
    <row r="7" spans="2:8">
      <c r="B7" s="34" t="s">
        <v>66</v>
      </c>
      <c r="C7" s="123"/>
      <c r="E7" s="1"/>
    </row>
    <row r="8" spans="2:8">
      <c r="B8" s="34" t="s">
        <v>67</v>
      </c>
      <c r="C8" s="123"/>
    </row>
    <row r="9" spans="2:8">
      <c r="B9" s="34" t="s">
        <v>68</v>
      </c>
      <c r="C9" s="123"/>
      <c r="E9" s="172"/>
    </row>
    <row r="10" spans="2:8">
      <c r="B10" s="34" t="s">
        <v>69</v>
      </c>
      <c r="C10" s="123"/>
    </row>
    <row r="11" spans="2:8">
      <c r="B11" s="36" t="s">
        <v>70</v>
      </c>
      <c r="C11" s="175"/>
    </row>
    <row r="12" spans="2:8">
      <c r="C12" s="11"/>
    </row>
    <row r="13" spans="2:8">
      <c r="B13" s="16" t="s">
        <v>71</v>
      </c>
      <c r="C13" s="11"/>
    </row>
    <row r="14" spans="2:8">
      <c r="E14" s="8"/>
      <c r="F14" s="4"/>
      <c r="H14" s="9"/>
    </row>
    <row r="15" spans="2:8">
      <c r="B15" s="110"/>
      <c r="C15" s="95">
        <v>2022</v>
      </c>
      <c r="D15" s="45">
        <v>2023</v>
      </c>
      <c r="E15" s="45">
        <v>2024</v>
      </c>
      <c r="F15" s="45">
        <v>2025</v>
      </c>
      <c r="G15" s="46">
        <v>2026</v>
      </c>
      <c r="H15" s="1"/>
    </row>
    <row r="16" spans="2:8">
      <c r="B16" s="104" t="s">
        <v>72</v>
      </c>
      <c r="D16" s="111">
        <v>1000</v>
      </c>
      <c r="E16" s="111">
        <v>1000</v>
      </c>
      <c r="F16" s="111">
        <v>1000</v>
      </c>
      <c r="G16" s="112">
        <v>1000</v>
      </c>
      <c r="H16" s="1"/>
    </row>
    <row r="17" spans="2:11">
      <c r="B17" s="109" t="s">
        <v>73</v>
      </c>
      <c r="D17" s="173">
        <v>0.05</v>
      </c>
      <c r="E17" s="173">
        <v>5.5E-2</v>
      </c>
      <c r="F17" s="173">
        <v>6.0999999999999999E-2</v>
      </c>
      <c r="G17" s="174">
        <v>5.8000000000000003E-2</v>
      </c>
      <c r="H17" s="1"/>
    </row>
    <row r="18" spans="2:11">
      <c r="B18" s="109" t="s">
        <v>74</v>
      </c>
      <c r="D18" s="113">
        <v>0.09</v>
      </c>
      <c r="E18" s="113">
        <v>0.11</v>
      </c>
      <c r="F18" s="113">
        <v>0.1</v>
      </c>
      <c r="G18" s="114">
        <v>0.09</v>
      </c>
      <c r="H18" s="1"/>
    </row>
    <row r="19" spans="2:11">
      <c r="B19" s="108" t="s">
        <v>75</v>
      </c>
      <c r="C19" s="115"/>
      <c r="D19" s="116">
        <f>+D16*D17</f>
        <v>50</v>
      </c>
      <c r="E19" s="116">
        <f t="shared" ref="E19:G19" si="0">+E16*E17</f>
        <v>55</v>
      </c>
      <c r="F19" s="116">
        <f t="shared" si="0"/>
        <v>61</v>
      </c>
      <c r="G19" s="117">
        <f t="shared" si="0"/>
        <v>58</v>
      </c>
      <c r="H19" s="2"/>
    </row>
    <row r="20" spans="2:11">
      <c r="B20" s="105" t="s">
        <v>76</v>
      </c>
      <c r="C20" s="107"/>
      <c r="D20" s="101">
        <f>+D16*D18</f>
        <v>90</v>
      </c>
      <c r="E20" s="101">
        <f t="shared" ref="E20:G20" si="1">+E16*E18</f>
        <v>110</v>
      </c>
      <c r="F20" s="101">
        <f t="shared" si="1"/>
        <v>100</v>
      </c>
      <c r="G20" s="102">
        <f t="shared" si="1"/>
        <v>90</v>
      </c>
      <c r="H20" s="1"/>
    </row>
    <row r="21" spans="2:11">
      <c r="B21" s="1"/>
      <c r="D21" s="1"/>
      <c r="E21" s="1"/>
      <c r="F21" s="8"/>
      <c r="G21" s="4"/>
    </row>
    <row r="22" spans="2:11">
      <c r="B22" s="16" t="s">
        <v>77</v>
      </c>
      <c r="D22" s="1"/>
      <c r="E22" s="1"/>
      <c r="F22" s="8"/>
      <c r="G22" s="4"/>
    </row>
    <row r="23" spans="2:11">
      <c r="B23" s="1"/>
      <c r="D23" s="1"/>
      <c r="E23" s="1"/>
      <c r="F23" s="8"/>
      <c r="G23" s="4"/>
    </row>
    <row r="24" spans="2:11">
      <c r="B24" s="106" t="s">
        <v>78</v>
      </c>
      <c r="C24" s="95">
        <v>2022</v>
      </c>
      <c r="D24" s="45">
        <v>2023</v>
      </c>
      <c r="E24" s="45">
        <v>2024</v>
      </c>
      <c r="F24" s="45">
        <v>2025</v>
      </c>
      <c r="G24" s="46">
        <v>2026</v>
      </c>
    </row>
    <row r="25" spans="2:11">
      <c r="B25" s="142" t="s">
        <v>79</v>
      </c>
      <c r="C25" s="161"/>
      <c r="D25" s="162"/>
      <c r="E25" s="162"/>
      <c r="F25" s="162"/>
      <c r="G25" s="163"/>
    </row>
    <row r="26" spans="2:11">
      <c r="B26" s="142" t="s">
        <v>80</v>
      </c>
      <c r="C26" s="157"/>
      <c r="D26" s="150"/>
      <c r="E26" s="150"/>
      <c r="F26" s="150"/>
      <c r="G26" s="151"/>
      <c r="H26" s="19"/>
      <c r="I26" s="19"/>
      <c r="J26" s="19"/>
      <c r="K26" s="19"/>
    </row>
    <row r="27" spans="2:11">
      <c r="B27" s="159" t="s">
        <v>81</v>
      </c>
      <c r="C27" s="157"/>
      <c r="D27" s="150"/>
      <c r="E27" s="150"/>
      <c r="F27" s="150"/>
      <c r="G27" s="151"/>
      <c r="I27" s="10"/>
    </row>
    <row r="28" spans="2:11">
      <c r="B28" s="159" t="s">
        <v>82</v>
      </c>
      <c r="C28" s="157"/>
      <c r="D28" s="150"/>
      <c r="E28" s="150"/>
      <c r="F28" s="150"/>
      <c r="G28" s="151"/>
      <c r="I28" s="10"/>
    </row>
    <row r="29" spans="2:11">
      <c r="B29" s="159" t="s">
        <v>83</v>
      </c>
      <c r="C29" s="157"/>
      <c r="D29" s="111"/>
      <c r="E29" s="111"/>
      <c r="F29" s="111"/>
      <c r="G29" s="112"/>
    </row>
    <row r="30" spans="2:11">
      <c r="B30" s="143" t="s">
        <v>78</v>
      </c>
      <c r="C30" s="164"/>
      <c r="D30" s="152"/>
      <c r="E30" s="152"/>
      <c r="F30" s="152"/>
      <c r="G30" s="153"/>
    </row>
    <row r="31" spans="2:11">
      <c r="B31" s="16"/>
      <c r="C31" s="18"/>
      <c r="D31" s="135"/>
      <c r="E31" s="135"/>
      <c r="F31" s="135"/>
      <c r="G31" s="135"/>
    </row>
    <row r="32" spans="2:11">
      <c r="B32" s="16" t="s">
        <v>84</v>
      </c>
      <c r="C32" s="18"/>
      <c r="D32" s="18"/>
      <c r="E32" s="18"/>
      <c r="F32" s="18"/>
      <c r="G32" s="18"/>
    </row>
    <row r="33" spans="2:10">
      <c r="B33" s="16"/>
      <c r="C33" s="70"/>
      <c r="D33" s="18"/>
      <c r="E33" s="18"/>
      <c r="F33" s="18"/>
      <c r="G33" s="18"/>
    </row>
    <row r="34" spans="2:10">
      <c r="B34" s="141" t="s">
        <v>85</v>
      </c>
      <c r="C34" s="45">
        <v>2021</v>
      </c>
      <c r="D34" s="45">
        <v>2022</v>
      </c>
      <c r="E34" s="45">
        <v>2023</v>
      </c>
      <c r="F34" s="45">
        <v>2024</v>
      </c>
      <c r="G34" s="46">
        <v>2025</v>
      </c>
    </row>
    <row r="35" spans="2:10">
      <c r="B35" s="142" t="s">
        <v>79</v>
      </c>
      <c r="C35" s="111"/>
      <c r="D35" s="150"/>
      <c r="E35" s="150"/>
      <c r="F35" s="150"/>
      <c r="G35" s="151"/>
    </row>
    <row r="36" spans="2:10">
      <c r="B36" s="142" t="s">
        <v>86</v>
      </c>
      <c r="C36" s="111"/>
      <c r="D36" s="150"/>
      <c r="E36" s="150"/>
      <c r="F36" s="150"/>
      <c r="G36" s="151"/>
      <c r="J36" s="15"/>
    </row>
    <row r="37" spans="2:10">
      <c r="B37" s="176" t="s">
        <v>87</v>
      </c>
      <c r="C37" s="177"/>
      <c r="D37" s="178">
        <f>+SUM(D38:D39)</f>
        <v>0</v>
      </c>
      <c r="E37" s="178">
        <f t="shared" ref="E37:G37" si="2">+SUM(E38:E39)</f>
        <v>0</v>
      </c>
      <c r="F37" s="178">
        <f t="shared" si="2"/>
        <v>0</v>
      </c>
      <c r="G37" s="179">
        <f t="shared" si="2"/>
        <v>0</v>
      </c>
      <c r="J37" s="15"/>
    </row>
    <row r="38" spans="2:10">
      <c r="B38" s="180" t="s">
        <v>88</v>
      </c>
      <c r="C38" s="177"/>
      <c r="D38" s="178">
        <f>+'Proyección Siniestros'!C72</f>
        <v>0</v>
      </c>
      <c r="E38" s="178">
        <f>+'Proyección Siniestros'!D72</f>
        <v>0</v>
      </c>
      <c r="F38" s="178">
        <f>+'Proyección Siniestros'!E72</f>
        <v>0</v>
      </c>
      <c r="G38" s="179">
        <f>+'Proyección Siniestros'!F72</f>
        <v>0</v>
      </c>
    </row>
    <row r="39" spans="2:10">
      <c r="B39" s="180" t="s">
        <v>89</v>
      </c>
      <c r="C39" s="177"/>
      <c r="D39" s="178">
        <f>+'Proyección Siniestros'!C73</f>
        <v>0</v>
      </c>
      <c r="E39" s="178">
        <f>+'Proyección Siniestros'!D73</f>
        <v>0</v>
      </c>
      <c r="F39" s="178">
        <f>+'Proyección Siniestros'!E73</f>
        <v>0</v>
      </c>
      <c r="G39" s="179">
        <f>+'Proyección Siniestros'!F73</f>
        <v>0</v>
      </c>
    </row>
    <row r="40" spans="2:10">
      <c r="B40" s="142" t="s">
        <v>90</v>
      </c>
      <c r="C40" s="111"/>
      <c r="D40" s="150"/>
      <c r="E40" s="150"/>
      <c r="F40" s="150"/>
      <c r="G40" s="151"/>
      <c r="J40" s="15"/>
    </row>
    <row r="41" spans="2:10">
      <c r="B41" s="159" t="s">
        <v>82</v>
      </c>
      <c r="C41" s="111"/>
      <c r="D41" s="150"/>
      <c r="E41" s="150"/>
      <c r="F41" s="150"/>
      <c r="G41" s="151"/>
      <c r="J41" s="15"/>
    </row>
    <row r="42" spans="2:10">
      <c r="B42" s="143" t="s">
        <v>91</v>
      </c>
      <c r="C42" s="158"/>
      <c r="D42" s="152"/>
      <c r="E42" s="152"/>
      <c r="F42" s="152"/>
      <c r="G42" s="153"/>
      <c r="J42" s="15"/>
    </row>
    <row r="43" spans="2:10">
      <c r="J43" s="15"/>
    </row>
    <row r="44" spans="2:10">
      <c r="B44" s="16" t="s">
        <v>92</v>
      </c>
      <c r="J44" s="15"/>
    </row>
    <row r="45" spans="2:10">
      <c r="J45" s="15"/>
    </row>
    <row r="46" spans="2:10">
      <c r="B46" s="106" t="s">
        <v>93</v>
      </c>
      <c r="C46" s="95">
        <v>2022</v>
      </c>
      <c r="D46" s="45">
        <v>2023</v>
      </c>
      <c r="E46" s="45">
        <v>2024</v>
      </c>
      <c r="F46" s="45">
        <v>2025</v>
      </c>
      <c r="G46" s="46">
        <v>2026</v>
      </c>
    </row>
    <row r="47" spans="2:10">
      <c r="B47" s="142" t="s">
        <v>94</v>
      </c>
      <c r="C47" s="150"/>
      <c r="D47" s="150"/>
      <c r="E47" s="150"/>
      <c r="F47" s="150"/>
      <c r="G47" s="151"/>
    </row>
    <row r="48" spans="2:10">
      <c r="B48" s="142" t="s">
        <v>66</v>
      </c>
      <c r="C48" s="150"/>
      <c r="D48" s="150"/>
      <c r="E48" s="150"/>
      <c r="F48" s="150"/>
      <c r="G48" s="151"/>
    </row>
    <row r="49" spans="1:7">
      <c r="B49" s="142" t="s">
        <v>95</v>
      </c>
      <c r="C49" s="150"/>
      <c r="D49" s="150"/>
      <c r="E49" s="150"/>
      <c r="F49" s="150"/>
      <c r="G49" s="151"/>
    </row>
    <row r="50" spans="1:7">
      <c r="B50" s="142" t="s">
        <v>96</v>
      </c>
      <c r="C50" s="150"/>
      <c r="D50" s="150"/>
      <c r="E50" s="150"/>
      <c r="F50" s="150"/>
      <c r="G50" s="151"/>
    </row>
    <row r="51" spans="1:7">
      <c r="B51" s="148" t="s">
        <v>97</v>
      </c>
      <c r="C51" s="150"/>
      <c r="D51" s="150"/>
      <c r="E51" s="150"/>
      <c r="F51" s="150"/>
      <c r="G51" s="151"/>
    </row>
    <row r="52" spans="1:7">
      <c r="B52" s="148" t="s">
        <v>98</v>
      </c>
      <c r="C52" s="150"/>
      <c r="D52" s="150"/>
      <c r="E52" s="150"/>
      <c r="F52" s="150"/>
      <c r="G52" s="151"/>
    </row>
    <row r="53" spans="1:7">
      <c r="B53" s="142" t="s">
        <v>99</v>
      </c>
      <c r="C53" s="150"/>
      <c r="D53" s="150"/>
      <c r="E53" s="150"/>
      <c r="F53" s="150"/>
      <c r="G53" s="151"/>
    </row>
    <row r="54" spans="1:7">
      <c r="B54" s="148" t="s">
        <v>100</v>
      </c>
      <c r="C54" s="150"/>
      <c r="D54" s="150"/>
      <c r="E54" s="150"/>
      <c r="F54" s="150"/>
      <c r="G54" s="151"/>
    </row>
    <row r="55" spans="1:7">
      <c r="B55" s="149" t="s">
        <v>101</v>
      </c>
      <c r="C55" s="152"/>
      <c r="D55" s="152"/>
      <c r="E55" s="152"/>
      <c r="F55" s="152"/>
      <c r="G55" s="153"/>
    </row>
    <row r="56" spans="1:7">
      <c r="B56" s="71"/>
      <c r="C56" s="12"/>
      <c r="D56" s="12"/>
      <c r="E56" s="12"/>
      <c r="F56" s="12"/>
      <c r="G56" s="12"/>
    </row>
    <row r="57" spans="1:7">
      <c r="B57" s="156" t="s">
        <v>102</v>
      </c>
      <c r="C57" s="154">
        <f>+C53-(C47-C50)</f>
        <v>0</v>
      </c>
      <c r="D57" s="154">
        <f>+D53-(D47-D50)</f>
        <v>0</v>
      </c>
      <c r="E57" s="154">
        <f>+E53-(E47-E50)</f>
        <v>0</v>
      </c>
      <c r="F57" s="154">
        <f>+F53-(F47-F50)</f>
        <v>0</v>
      </c>
      <c r="G57" s="155">
        <f>+G53-(G47-G50)</f>
        <v>0</v>
      </c>
    </row>
    <row r="58" spans="1:7">
      <c r="B58" s="160" t="s">
        <v>103</v>
      </c>
    </row>
    <row r="60" spans="1:7">
      <c r="B60" s="16" t="s">
        <v>104</v>
      </c>
    </row>
    <row r="61" spans="1:7">
      <c r="B61" s="16"/>
    </row>
    <row r="62" spans="1:7">
      <c r="B62" s="141" t="s">
        <v>105</v>
      </c>
      <c r="C62" s="95">
        <v>2022</v>
      </c>
      <c r="D62" s="45">
        <v>2023</v>
      </c>
      <c r="E62" s="45">
        <v>2024</v>
      </c>
      <c r="F62" s="45">
        <v>2025</v>
      </c>
      <c r="G62" s="46">
        <v>2026</v>
      </c>
    </row>
    <row r="63" spans="1:7">
      <c r="B63" s="148" t="s">
        <v>106</v>
      </c>
      <c r="C63" s="165"/>
      <c r="D63" s="165"/>
      <c r="E63" s="165"/>
      <c r="F63" s="165"/>
      <c r="G63" s="166"/>
    </row>
    <row r="64" spans="1:7">
      <c r="A64" s="1"/>
      <c r="B64" s="148" t="s">
        <v>107</v>
      </c>
      <c r="C64" s="111"/>
      <c r="D64" s="111"/>
      <c r="E64" s="111"/>
      <c r="F64" s="111"/>
      <c r="G64" s="112"/>
    </row>
    <row r="65" spans="2:7">
      <c r="B65" s="148" t="s">
        <v>108</v>
      </c>
      <c r="C65" s="165"/>
      <c r="D65" s="165"/>
      <c r="E65" s="165"/>
      <c r="F65" s="165"/>
      <c r="G65" s="166"/>
    </row>
    <row r="66" spans="2:7">
      <c r="B66" s="167" t="s">
        <v>105</v>
      </c>
      <c r="C66" s="170"/>
      <c r="D66" s="170"/>
      <c r="E66" s="170"/>
      <c r="F66" s="170"/>
      <c r="G66" s="171"/>
    </row>
    <row r="67" spans="2:7">
      <c r="B67" s="167" t="s">
        <v>109</v>
      </c>
      <c r="C67" s="168"/>
      <c r="D67" s="168"/>
      <c r="E67" s="168"/>
      <c r="F67" s="168"/>
      <c r="G67" s="169"/>
    </row>
    <row r="70" spans="2:7">
      <c r="B70" s="138" t="s">
        <v>110</v>
      </c>
      <c r="C70" s="139"/>
    </row>
    <row r="71" spans="2:7">
      <c r="B71" s="140" t="s">
        <v>111</v>
      </c>
      <c r="C71" s="133"/>
    </row>
    <row r="72" spans="2:7">
      <c r="B72" s="136" t="s">
        <v>112</v>
      </c>
      <c r="C72" s="125"/>
    </row>
    <row r="73" spans="2:7">
      <c r="B73" s="137" t="s">
        <v>113</v>
      </c>
      <c r="C73" s="37"/>
    </row>
    <row r="74" spans="2:7">
      <c r="B74" s="132"/>
    </row>
    <row r="76" spans="2:7">
      <c r="B76" s="16" t="s">
        <v>114</v>
      </c>
    </row>
    <row r="78" spans="2:7">
      <c r="B78" s="141" t="s">
        <v>115</v>
      </c>
      <c r="C78" s="144" t="s">
        <v>106</v>
      </c>
      <c r="D78" s="144" t="s">
        <v>107</v>
      </c>
      <c r="E78" s="145" t="s">
        <v>108</v>
      </c>
    </row>
    <row r="79" spans="2:7">
      <c r="B79" s="142" t="s">
        <v>106</v>
      </c>
      <c r="C79" s="1">
        <v>1</v>
      </c>
      <c r="D79" s="1">
        <v>0.5</v>
      </c>
      <c r="E79" s="35">
        <v>0</v>
      </c>
    </row>
    <row r="80" spans="2:7">
      <c r="B80" s="142" t="s">
        <v>107</v>
      </c>
      <c r="C80" s="1">
        <v>0.5</v>
      </c>
      <c r="D80" s="1">
        <v>1</v>
      </c>
      <c r="E80" s="35">
        <v>0</v>
      </c>
    </row>
    <row r="81" spans="2:5">
      <c r="B81" s="143" t="s">
        <v>108</v>
      </c>
      <c r="C81" s="127">
        <v>0</v>
      </c>
      <c r="D81" s="127">
        <v>0</v>
      </c>
      <c r="E81" s="128">
        <v>1</v>
      </c>
    </row>
  </sheetData>
  <dataValidations count="1">
    <dataValidation type="list" allowBlank="1" showInputMessage="1" showErrorMessage="1" sqref="C12:C13" xr:uid="{114ACDCA-41E4-8140-90FC-C15FE2EB5417}">
      <formula1>"1,2,3"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F90231C85BAC419ECB1583C75268D8" ma:contentTypeVersion="8" ma:contentTypeDescription="Create a new document." ma:contentTypeScope="" ma:versionID="aa340dd9f11fbf478d7ba8e0feeaecec">
  <xsd:schema xmlns:xsd="http://www.w3.org/2001/XMLSchema" xmlns:xs="http://www.w3.org/2001/XMLSchema" xmlns:p="http://schemas.microsoft.com/office/2006/metadata/properties" xmlns:ns2="c6d5c8b6-a1f1-4deb-b710-82831b472bb0" xmlns:ns3="524b77ca-7386-40a8-8a6b-111a8bed74dc" targetNamespace="http://schemas.microsoft.com/office/2006/metadata/properties" ma:root="true" ma:fieldsID="ea9ce85a4e6ea0d91bc58c9e93257480" ns2:_="" ns3:_="">
    <xsd:import namespace="c6d5c8b6-a1f1-4deb-b710-82831b472bb0"/>
    <xsd:import namespace="524b77ca-7386-40a8-8a6b-111a8bed74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5c8b6-a1f1-4deb-b710-82831b472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4b77ca-7386-40a8-8a6b-111a8bed74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178A77-6FDA-4705-AAD2-3E7AE7D10D7C}"/>
</file>

<file path=customXml/itemProps2.xml><?xml version="1.0" encoding="utf-8"?>
<ds:datastoreItem xmlns:ds="http://schemas.openxmlformats.org/officeDocument/2006/customXml" ds:itemID="{32FF690E-D583-419F-AF56-31475C2B15B9}"/>
</file>

<file path=customXml/itemProps3.xml><?xml version="1.0" encoding="utf-8"?>
<ds:datastoreItem xmlns:ds="http://schemas.openxmlformats.org/officeDocument/2006/customXml" ds:itemID="{998365E3-CFD0-445A-9C43-18514DC591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David Yepes Correa</dc:creator>
  <cp:keywords/>
  <dc:description/>
  <cp:lastModifiedBy>Valentina Cardenas Rojas</cp:lastModifiedBy>
  <cp:revision/>
  <dcterms:created xsi:type="dcterms:W3CDTF">2024-07-23T14:05:30Z</dcterms:created>
  <dcterms:modified xsi:type="dcterms:W3CDTF">2024-08-12T15:37:17Z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0x010100FFF90231C85BAC419ECB1583C75268D8</vt:lpwstr>
  </property>
</Properties>
</file>