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4680"/>
  </bookViews>
  <sheets>
    <sheet name="Mapping" sheetId="1" r:id="rId1"/>
    <sheet name="Referenc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F4" i="1"/>
  <c r="H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4" i="1"/>
  <c r="V10" i="1"/>
  <c r="D5" i="1"/>
  <c r="F5" i="1"/>
  <c r="H5" i="1"/>
  <c r="D6" i="1"/>
  <c r="F6" i="1"/>
  <c r="H6" i="1"/>
  <c r="D7" i="1"/>
  <c r="F7" i="1"/>
  <c r="H7" i="1"/>
  <c r="D8" i="1"/>
  <c r="F8" i="1"/>
  <c r="H8" i="1"/>
  <c r="D9" i="1"/>
  <c r="F9" i="1"/>
  <c r="H9" i="1"/>
  <c r="D10" i="1"/>
  <c r="F10" i="1"/>
  <c r="H10" i="1"/>
  <c r="D11" i="1"/>
  <c r="F11" i="1"/>
  <c r="H11" i="1"/>
  <c r="D12" i="1"/>
  <c r="F12" i="1"/>
  <c r="H12" i="1"/>
  <c r="D13" i="1"/>
  <c r="F13" i="1"/>
  <c r="H13" i="1"/>
  <c r="D14" i="1"/>
  <c r="F14" i="1"/>
  <c r="H14" i="1"/>
  <c r="D15" i="1"/>
  <c r="F15" i="1"/>
  <c r="H15" i="1"/>
  <c r="D16" i="1"/>
  <c r="F16" i="1"/>
  <c r="H16" i="1"/>
  <c r="D17" i="1"/>
  <c r="F17" i="1"/>
  <c r="H17" i="1"/>
  <c r="T17" i="1" l="1"/>
  <c r="Q17" i="1"/>
  <c r="R17" i="1"/>
  <c r="S17" i="1"/>
  <c r="T15" i="1"/>
  <c r="Q15" i="1"/>
  <c r="R15" i="1"/>
  <c r="S15" i="1"/>
  <c r="T13" i="1"/>
  <c r="Q13" i="1"/>
  <c r="R13" i="1"/>
  <c r="S13" i="1"/>
  <c r="T11" i="1"/>
  <c r="Q11" i="1"/>
  <c r="R11" i="1"/>
  <c r="S11" i="1"/>
  <c r="T9" i="1"/>
  <c r="Q9" i="1"/>
  <c r="R9" i="1"/>
  <c r="S9" i="1"/>
  <c r="T7" i="1"/>
  <c r="Q7" i="1"/>
  <c r="R7" i="1"/>
  <c r="S7" i="1"/>
  <c r="T5" i="1"/>
  <c r="Q5" i="1"/>
  <c r="R5" i="1"/>
  <c r="S5" i="1"/>
  <c r="P17" i="1"/>
  <c r="O17" i="1"/>
  <c r="N17" i="1"/>
  <c r="M17" i="1"/>
  <c r="N15" i="1"/>
  <c r="O15" i="1"/>
  <c r="M15" i="1"/>
  <c r="P13" i="1"/>
  <c r="M13" i="1"/>
  <c r="N13" i="1"/>
  <c r="O13" i="1"/>
  <c r="N11" i="1"/>
  <c r="O11" i="1"/>
  <c r="M11" i="1"/>
  <c r="P9" i="1"/>
  <c r="M9" i="1"/>
  <c r="N9" i="1"/>
  <c r="O9" i="1"/>
  <c r="N7" i="1"/>
  <c r="O7" i="1"/>
  <c r="M7" i="1"/>
  <c r="P5" i="1"/>
  <c r="M5" i="1"/>
  <c r="N5" i="1"/>
  <c r="O5" i="1"/>
  <c r="R16" i="1"/>
  <c r="S16" i="1"/>
  <c r="T16" i="1"/>
  <c r="Q16" i="1"/>
  <c r="R14" i="1"/>
  <c r="S14" i="1"/>
  <c r="T14" i="1"/>
  <c r="Q14" i="1"/>
  <c r="R12" i="1"/>
  <c r="S12" i="1"/>
  <c r="T12" i="1"/>
  <c r="Q12" i="1"/>
  <c r="R10" i="1"/>
  <c r="S10" i="1"/>
  <c r="T10" i="1"/>
  <c r="Q10" i="1"/>
  <c r="R8" i="1"/>
  <c r="S8" i="1"/>
  <c r="T8" i="1"/>
  <c r="Q8" i="1"/>
  <c r="R6" i="1"/>
  <c r="S6" i="1"/>
  <c r="T6" i="1"/>
  <c r="Q6" i="1"/>
  <c r="P16" i="1"/>
  <c r="O16" i="1"/>
  <c r="M16" i="1"/>
  <c r="N16" i="1"/>
  <c r="P14" i="1"/>
  <c r="O14" i="1"/>
  <c r="M14" i="1"/>
  <c r="N14" i="1"/>
  <c r="P12" i="1"/>
  <c r="N12" i="1"/>
  <c r="O12" i="1"/>
  <c r="M12" i="1"/>
  <c r="O10" i="1"/>
  <c r="M10" i="1"/>
  <c r="N10" i="1"/>
  <c r="P8" i="1"/>
  <c r="O8" i="1"/>
  <c r="M8" i="1"/>
  <c r="N8" i="1"/>
  <c r="P6" i="1"/>
  <c r="N6" i="1"/>
  <c r="O6" i="1"/>
  <c r="M6" i="1"/>
  <c r="T4" i="1"/>
  <c r="Q4" i="1"/>
  <c r="S4" i="1"/>
  <c r="R4" i="1"/>
  <c r="O4" i="1"/>
  <c r="P4" i="1"/>
  <c r="M4" i="1"/>
  <c r="N4" i="1"/>
  <c r="P15" i="1"/>
  <c r="P7" i="1"/>
  <c r="P10" i="1"/>
  <c r="P11" i="1"/>
</calcChain>
</file>

<file path=xl/sharedStrings.xml><?xml version="1.0" encoding="utf-8"?>
<sst xmlns="http://schemas.openxmlformats.org/spreadsheetml/2006/main" count="93" uniqueCount="37">
  <si>
    <t>Pitch (Angle)</t>
  </si>
  <si>
    <t>Roll (Angle)</t>
  </si>
  <si>
    <t>Yaw (Angle)</t>
  </si>
  <si>
    <t>FL Angle</t>
  </si>
  <si>
    <t>FR Angle</t>
  </si>
  <si>
    <t>BL Angle</t>
  </si>
  <si>
    <t>BR Angle</t>
  </si>
  <si>
    <t>Input:</t>
  </si>
  <si>
    <t>Hover</t>
  </si>
  <si>
    <t>Cruise</t>
  </si>
  <si>
    <t>Throttle (Perc)</t>
  </si>
  <si>
    <t>FL Speed (Perc)</t>
  </si>
  <si>
    <t>FR Speed (Perc)</t>
  </si>
  <si>
    <t>BL Speed (Perc)</t>
  </si>
  <si>
    <t>BR Speed (Perc)</t>
  </si>
  <si>
    <t>Hover-Pitch Up (+)</t>
  </si>
  <si>
    <t>Hover-Pitch Down (-)</t>
  </si>
  <si>
    <t>Cruise-Pitch Up (+)</t>
  </si>
  <si>
    <t>Cruise-Pitch Down (-)</t>
  </si>
  <si>
    <t>Cruise-Yaw Left (+)</t>
  </si>
  <si>
    <t>Pitch (Perc)</t>
  </si>
  <si>
    <t>Roll (Perc)</t>
  </si>
  <si>
    <t>Yaw (Perc)</t>
  </si>
  <si>
    <t>Hover-Yaw Right (+)</t>
  </si>
  <si>
    <t>Hover-Roll Left (-)</t>
  </si>
  <si>
    <t>Hover-Roll Right (+)</t>
  </si>
  <si>
    <t>Hover-Yaw Left (-)</t>
  </si>
  <si>
    <t>Cruise-Roll Right (+)</t>
  </si>
  <si>
    <t>Cruise-Yaw Right (+)</t>
  </si>
  <si>
    <t>Cruise-Roll Left (-)</t>
  </si>
  <si>
    <t>Known Conditions:V-44 QuadOsprey (Xplane)</t>
  </si>
  <si>
    <t>Guessed Conditions</t>
  </si>
  <si>
    <t>Tilt (Angle)</t>
  </si>
  <si>
    <t>Tilt Angle (cos)</t>
  </si>
  <si>
    <t>Tilt angle (sin)</t>
  </si>
  <si>
    <t>p</t>
  </si>
  <si>
    <t>Flight Controls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</si>
</sst>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1" fillId="0" borderId="5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0" xfId="0" applyFont="1" applyFill="1"/>
    <xf numFmtId="0" fontId="1" fillId="0" borderId="7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506482</xdr:colOff>
      <xdr:row>1</xdr:row>
      <xdr:rowOff>168402</xdr:rowOff>
    </xdr:from>
    <xdr:to>
      <xdr:col>14</xdr:col>
      <xdr:colOff>352283</xdr:colOff>
      <xdr:row>19</xdr:row>
      <xdr:rowOff>92202</xdr:rowOff>
    </xdr:to>
    <xdr:pic>
      <xdr:nvPicPr>
        <xdr:cNvPr id="2" name="Picture 1" descr="C:\SharedDrive\Dropbox\ICARUS\Flyer\v4\Mechanical\Rev_A\Media\Hover-Is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clrChange>
            <a:clrFrom>
              <a:srgbClr val="C2DCF5"/>
            </a:clrFrom>
            <a:clrTo>
              <a:srgbClr val="C2DC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71" t="25551" r="27351" b="9630"/>
        <a:stretch/>
      </xdr:blipFill>
      <xdr:spPr bwMode="auto">
        <a:xfrm>
          <a:off x="4164082" y="358902"/>
          <a:ext cx="4722601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156811</xdr:colOff>
      <xdr:row>3</xdr:row>
      <xdr:rowOff>97074</xdr:rowOff>
    </xdr:from>
    <xdr:to>
      <xdr:col>7</xdr:col>
      <xdr:colOff>161925</xdr:colOff>
      <xdr:row>19</xdr:row>
      <xdr:rowOff>72363</xdr:rowOff>
    </xdr:to>
    <xdr:grpSp>
      <xdr:nvGrpSpPr>
        <xdr:cNvPr id="4" name="Group 3"/>
        <xdr:cNvGrpSpPr/>
      </xdr:nvGrpSpPr>
      <xdr:grpSpPr>
        <a:xfrm>
          <a:off x="766411" y="668574"/>
          <a:ext cx="3662714" cy="3023289"/>
          <a:chOff x="528286" y="3195747"/>
          <a:chExt cx="3662714" cy="3023289"/>
        </a:xfrm>
      </xdr:grpSpPr>
      <xdr:sp macro="" textlink="">
        <xdr:nvSpPr>
          <xdr:cNvPr id="5" name="TextBox 85"/>
          <xdr:cNvSpPr txBox="1">
            <a:spLocks noChangeArrowheads="1"/>
          </xdr:cNvSpPr>
        </xdr:nvSpPr>
        <xdr:spPr bwMode="auto">
          <a:xfrm>
            <a:off x="1860753" y="3195747"/>
            <a:ext cx="975212" cy="369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b="1"/>
              <a:t>+Yaw</a:t>
            </a:r>
          </a:p>
        </xdr:txBody>
      </xdr:sp>
      <xdr:sp macro="" textlink="">
        <xdr:nvSpPr>
          <xdr:cNvPr id="6" name="TextBox 88"/>
          <xdr:cNvSpPr txBox="1">
            <a:spLocks noChangeArrowheads="1"/>
          </xdr:cNvSpPr>
        </xdr:nvSpPr>
        <xdr:spPr bwMode="auto">
          <a:xfrm>
            <a:off x="3281260" y="5715000"/>
            <a:ext cx="909740" cy="3693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b="1"/>
              <a:t>+Pitch</a:t>
            </a:r>
          </a:p>
        </xdr:txBody>
      </xdr:sp>
      <xdr:sp macro="" textlink="">
        <xdr:nvSpPr>
          <xdr:cNvPr id="7" name="TextBox 90"/>
          <xdr:cNvSpPr txBox="1">
            <a:spLocks noChangeArrowheads="1"/>
          </xdr:cNvSpPr>
        </xdr:nvSpPr>
        <xdr:spPr bwMode="auto">
          <a:xfrm>
            <a:off x="528286" y="5539130"/>
            <a:ext cx="762000" cy="3698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b="1"/>
              <a:t>+Roll</a:t>
            </a:r>
          </a:p>
        </xdr:txBody>
      </xdr:sp>
      <xdr:pic>
        <xdr:nvPicPr>
          <xdr:cNvPr id="8" name="Picture 7" descr="C:\SharedDrive\Dropbox\ICARUS\Flyer\v4\Mechanical\Rev_A\Media\Hover-Iso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C2DCF5"/>
              </a:clrFrom>
              <a:clrTo>
                <a:srgbClr val="C2DCF5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196" t="84894" r="91860" b="2836"/>
          <a:stretch/>
        </xdr:blipFill>
        <xdr:spPr bwMode="auto">
          <a:xfrm>
            <a:off x="909286" y="3380413"/>
            <a:ext cx="2595914" cy="28227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Circular Arrow 8"/>
          <xdr:cNvSpPr/>
        </xdr:nvSpPr>
        <xdr:spPr>
          <a:xfrm rot="19017349">
            <a:off x="2458278" y="4666449"/>
            <a:ext cx="1219200" cy="1552587"/>
          </a:xfrm>
          <a:prstGeom prst="circular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0" name="Circular Arrow 9"/>
          <xdr:cNvSpPr/>
        </xdr:nvSpPr>
        <xdr:spPr>
          <a:xfrm rot="3078552">
            <a:off x="1139393" y="4629589"/>
            <a:ext cx="1219200" cy="1552587"/>
          </a:xfrm>
          <a:prstGeom prst="circular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  <xdr:sp macro="" textlink="">
        <xdr:nvSpPr>
          <xdr:cNvPr id="11" name="Circular Arrow 10"/>
          <xdr:cNvSpPr/>
        </xdr:nvSpPr>
        <xdr:spPr>
          <a:xfrm rot="10800000">
            <a:off x="1775203" y="3245823"/>
            <a:ext cx="1219200" cy="1552587"/>
          </a:xfrm>
          <a:prstGeom prst="circular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</xdr:col>
      <xdr:colOff>114300</xdr:colOff>
      <xdr:row>22</xdr:row>
      <xdr:rowOff>9525</xdr:rowOff>
    </xdr:from>
    <xdr:to>
      <xdr:col>11</xdr:col>
      <xdr:colOff>561975</xdr:colOff>
      <xdr:row>40</xdr:row>
      <xdr:rowOff>85725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200525"/>
          <a:ext cx="5934075" cy="350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3"/>
  <sheetViews>
    <sheetView showGridLines="0" tabSelected="1" workbookViewId="0">
      <selection activeCell="B26" sqref="B26"/>
    </sheetView>
  </sheetViews>
  <sheetFormatPr defaultRowHeight="12" x14ac:dyDescent="0.2"/>
  <cols>
    <col min="1" max="1" width="9.140625" style="2"/>
    <col min="2" max="2" width="17.42578125" style="1" bestFit="1" customWidth="1"/>
    <col min="3" max="3" width="16.28515625" style="2" customWidth="1"/>
    <col min="4" max="4" width="16.28515625" style="2" hidden="1" customWidth="1"/>
    <col min="5" max="5" width="14.85546875" style="2" bestFit="1" customWidth="1"/>
    <col min="6" max="6" width="14.85546875" style="2" hidden="1" customWidth="1"/>
    <col min="7" max="7" width="10.140625" style="2" bestFit="1" customWidth="1"/>
    <col min="8" max="8" width="10.140625" style="2" hidden="1" customWidth="1"/>
    <col min="9" max="9" width="11.85546875" style="2" bestFit="1" customWidth="1"/>
    <col min="10" max="10" width="11.85546875" style="2" customWidth="1"/>
    <col min="11" max="12" width="11.85546875" style="2" hidden="1" customWidth="1"/>
    <col min="13" max="13" width="7.85546875" style="2" customWidth="1"/>
    <col min="14" max="14" width="8" style="2" customWidth="1"/>
    <col min="15" max="15" width="7.85546875" style="2" customWidth="1"/>
    <col min="16" max="16" width="8" style="2" customWidth="1"/>
    <col min="17" max="17" width="7.42578125" style="2" bestFit="1" customWidth="1"/>
    <col min="18" max="18" width="7.7109375" style="2" bestFit="1" customWidth="1"/>
    <col min="19" max="19" width="7.5703125" style="2" bestFit="1" customWidth="1"/>
    <col min="20" max="20" width="7.85546875" style="2" bestFit="1" customWidth="1"/>
    <col min="21" max="16384" width="9.140625" style="2"/>
  </cols>
  <sheetData>
    <row r="1" spans="2:22" ht="12.75" thickBot="1" x14ac:dyDescent="0.25"/>
    <row r="2" spans="2:22" x14ac:dyDescent="0.2">
      <c r="B2" s="13" t="s">
        <v>36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</row>
    <row r="3" spans="2:22" x14ac:dyDescent="0.2">
      <c r="B3" s="4" t="s">
        <v>7</v>
      </c>
      <c r="C3" s="3" t="s">
        <v>0</v>
      </c>
      <c r="D3" s="3" t="s">
        <v>20</v>
      </c>
      <c r="E3" s="3" t="s">
        <v>1</v>
      </c>
      <c r="F3" s="3" t="s">
        <v>21</v>
      </c>
      <c r="G3" s="3" t="s">
        <v>2</v>
      </c>
      <c r="H3" s="3" t="s">
        <v>22</v>
      </c>
      <c r="I3" s="3" t="s">
        <v>10</v>
      </c>
      <c r="J3" s="3" t="s">
        <v>32</v>
      </c>
      <c r="K3" s="3" t="s">
        <v>33</v>
      </c>
      <c r="L3" s="3" t="s">
        <v>34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3</v>
      </c>
      <c r="R3" s="3" t="s">
        <v>4</v>
      </c>
      <c r="S3" s="3" t="s">
        <v>5</v>
      </c>
      <c r="T3" s="5" t="s">
        <v>6</v>
      </c>
    </row>
    <row r="4" spans="2:22" x14ac:dyDescent="0.2">
      <c r="B4" s="4" t="s">
        <v>8</v>
      </c>
      <c r="C4" s="3">
        <v>0</v>
      </c>
      <c r="D4" s="3">
        <f>C4/90</f>
        <v>0</v>
      </c>
      <c r="E4" s="3">
        <v>0</v>
      </c>
      <c r="F4" s="3">
        <f t="shared" ref="F4:F17" si="0">E4/90</f>
        <v>0</v>
      </c>
      <c r="G4" s="3">
        <v>0</v>
      </c>
      <c r="H4" s="3">
        <f>G4/90</f>
        <v>0</v>
      </c>
      <c r="I4" s="3">
        <v>0.75</v>
      </c>
      <c r="J4" s="3">
        <v>90</v>
      </c>
      <c r="K4" s="3">
        <f>COS(J4*PI()/180)</f>
        <v>6.1257422745431001E-17</v>
      </c>
      <c r="L4" s="3">
        <f>SIN(J4*PI()/180)</f>
        <v>1</v>
      </c>
      <c r="M4" s="3">
        <f>IF((L4*(F4+D4)-(2*L4-1)*H4+I4)&gt;1,1,IF((L4*(F4+D4)-(2*L4-1)*H4+I4)&lt;0,0,(L4*(F4+D4)-(2*L4-1)*H4+I4)))</f>
        <v>0.75</v>
      </c>
      <c r="N4" s="3">
        <f>IF((L4*(-F4+D4)+I4+(2*L4-1)*H4)&gt;1,1,IF((L4*(-F4+D4)+I4+(2*L4-1)*H4)&lt;0,0,(L4*(-F4+D4)+I4+(2*L4-1)*H4)))</f>
        <v>0.75</v>
      </c>
      <c r="O4" s="3">
        <f>IF((L4*(F4-D4)+I4+H4)&gt;1,1,IF((L4*(F4-D4)+I4+H4)&lt;0,0,(L4*(F4-D4)+I4+H4)))</f>
        <v>0.75</v>
      </c>
      <c r="P4" s="3">
        <f>IF((L4*(-F4-D4)+I4-H4)&gt;1,1,IF((L4*(-F4-D4)+I4-H4)&lt;0,0,(L4*(-F4-D4)+I4-H4)))</f>
        <v>0.75</v>
      </c>
      <c r="Q4" s="3">
        <f>J4-K4*E4</f>
        <v>90</v>
      </c>
      <c r="R4" s="3">
        <f>J4+K4*E4</f>
        <v>90</v>
      </c>
      <c r="S4" s="3">
        <f>J4-K4*(E4-C4)</f>
        <v>90</v>
      </c>
      <c r="T4" s="5">
        <f>J4-K4*(-E4-C4)</f>
        <v>90</v>
      </c>
    </row>
    <row r="5" spans="2:22" x14ac:dyDescent="0.2">
      <c r="B5" s="4" t="s">
        <v>15</v>
      </c>
      <c r="C5" s="3">
        <v>45</v>
      </c>
      <c r="D5" s="3">
        <f t="shared" ref="D5:D17" si="1">C5/90</f>
        <v>0.5</v>
      </c>
      <c r="E5" s="3">
        <v>0</v>
      </c>
      <c r="F5" s="3">
        <f t="shared" si="0"/>
        <v>0</v>
      </c>
      <c r="G5" s="3">
        <v>0</v>
      </c>
      <c r="H5" s="3">
        <f t="shared" ref="H5:H17" si="2">G5/90</f>
        <v>0</v>
      </c>
      <c r="I5" s="3">
        <v>0.75</v>
      </c>
      <c r="J5" s="3">
        <v>90</v>
      </c>
      <c r="K5" s="3">
        <f t="shared" ref="K5:K17" si="3">COS(J5*PI()/180)</f>
        <v>6.1257422745431001E-17</v>
      </c>
      <c r="L5" s="3">
        <f t="shared" ref="L5:L17" si="4">SIN(J5*PI()/180)</f>
        <v>1</v>
      </c>
      <c r="M5" s="3">
        <f t="shared" ref="M5:M17" si="5">IF((L5*(F5+D5)-(2*L5-1)*H5+I5)&gt;1,1,IF((L5*(F5+D5)-(2*L5-1)*H5+I5)&lt;0,0,(L5*(F5+D5)-(2*L5-1)*H5+I5)))</f>
        <v>1</v>
      </c>
      <c r="N5" s="3">
        <f t="shared" ref="N5:N17" si="6">IF((L5*(-F5+D5)+I5+(2*L5-1)*H5)&gt;1,1,IF((L5*(-F5+D5)+I5+(2*L5-1)*H5)&lt;0,0,(L5*(-F5+D5)+I5+(2*L5-1)*H5)))</f>
        <v>1</v>
      </c>
      <c r="O5" s="3">
        <f t="shared" ref="O5:O17" si="7">IF((L5*(F5-D5)+I5+H5)&gt;1,1,IF((L5*(F5-D5)+I5+H5)&lt;0,0,(L5*(F5-D5)+I5+H5)))</f>
        <v>0.25</v>
      </c>
      <c r="P5" s="3">
        <f t="shared" ref="P5:P17" si="8">IF((L5*(-F5-D5)+I5-H5)&gt;1,1,IF((L5*(-F5-D5)+I5-H5)&lt;0,0,(L5*(-F5-D5)+I5-H5)))</f>
        <v>0.25</v>
      </c>
      <c r="Q5" s="3">
        <f t="shared" ref="Q5:Q17" si="9">J5-K5*E5</f>
        <v>90</v>
      </c>
      <c r="R5" s="3">
        <f t="shared" ref="R5:R17" si="10">J5+K5*E5</f>
        <v>90</v>
      </c>
      <c r="S5" s="3">
        <f t="shared" ref="S5:S17" si="11">J5-K5*(E5-C5)</f>
        <v>90</v>
      </c>
      <c r="T5" s="5">
        <f t="shared" ref="T5:T17" si="12">J5-K5*(-E5-C5)</f>
        <v>90</v>
      </c>
    </row>
    <row r="6" spans="2:22" x14ac:dyDescent="0.2">
      <c r="B6" s="4" t="s">
        <v>25</v>
      </c>
      <c r="C6" s="3">
        <v>0</v>
      </c>
      <c r="D6" s="3">
        <f t="shared" si="1"/>
        <v>0</v>
      </c>
      <c r="E6" s="3">
        <v>45</v>
      </c>
      <c r="F6" s="3">
        <f>E6/90</f>
        <v>0.5</v>
      </c>
      <c r="G6" s="3">
        <v>0</v>
      </c>
      <c r="H6" s="3">
        <f t="shared" si="2"/>
        <v>0</v>
      </c>
      <c r="I6" s="3">
        <v>0.75</v>
      </c>
      <c r="J6" s="3">
        <v>90</v>
      </c>
      <c r="K6" s="3">
        <f t="shared" si="3"/>
        <v>6.1257422745431001E-17</v>
      </c>
      <c r="L6" s="3">
        <f t="shared" si="4"/>
        <v>1</v>
      </c>
      <c r="M6" s="3">
        <f t="shared" si="5"/>
        <v>1</v>
      </c>
      <c r="N6" s="3">
        <f t="shared" si="6"/>
        <v>0.25</v>
      </c>
      <c r="O6" s="3">
        <f t="shared" si="7"/>
        <v>1</v>
      </c>
      <c r="P6" s="3">
        <f t="shared" si="8"/>
        <v>0.25</v>
      </c>
      <c r="Q6" s="3">
        <f t="shared" si="9"/>
        <v>90</v>
      </c>
      <c r="R6" s="3">
        <f t="shared" si="10"/>
        <v>90</v>
      </c>
      <c r="S6" s="3">
        <f t="shared" si="11"/>
        <v>90</v>
      </c>
      <c r="T6" s="5">
        <f t="shared" si="12"/>
        <v>90</v>
      </c>
    </row>
    <row r="7" spans="2:22" s="11" customFormat="1" x14ac:dyDescent="0.2">
      <c r="B7" s="9" t="s">
        <v>23</v>
      </c>
      <c r="C7" s="3">
        <v>0</v>
      </c>
      <c r="D7" s="3">
        <f t="shared" si="1"/>
        <v>0</v>
      </c>
      <c r="E7" s="3">
        <v>0</v>
      </c>
      <c r="F7" s="3">
        <f t="shared" si="0"/>
        <v>0</v>
      </c>
      <c r="G7" s="3">
        <v>45</v>
      </c>
      <c r="H7" s="3">
        <f t="shared" si="2"/>
        <v>0.5</v>
      </c>
      <c r="I7" s="3">
        <v>0.75</v>
      </c>
      <c r="J7" s="10">
        <v>90</v>
      </c>
      <c r="K7" s="3">
        <f t="shared" si="3"/>
        <v>6.1257422745431001E-17</v>
      </c>
      <c r="L7" s="3">
        <f t="shared" si="4"/>
        <v>1</v>
      </c>
      <c r="M7" s="3">
        <f t="shared" si="5"/>
        <v>0.25</v>
      </c>
      <c r="N7" s="3">
        <f t="shared" si="6"/>
        <v>1</v>
      </c>
      <c r="O7" s="3">
        <f t="shared" si="7"/>
        <v>1</v>
      </c>
      <c r="P7" s="3">
        <f t="shared" si="8"/>
        <v>0.25</v>
      </c>
      <c r="Q7" s="3">
        <f t="shared" si="9"/>
        <v>90</v>
      </c>
      <c r="R7" s="3">
        <f t="shared" si="10"/>
        <v>90</v>
      </c>
      <c r="S7" s="3">
        <f t="shared" si="11"/>
        <v>90</v>
      </c>
      <c r="T7" s="5">
        <f t="shared" si="12"/>
        <v>90</v>
      </c>
    </row>
    <row r="8" spans="2:22" x14ac:dyDescent="0.2">
      <c r="B8" s="4" t="s">
        <v>16</v>
      </c>
      <c r="C8" s="3">
        <v>-45</v>
      </c>
      <c r="D8" s="3">
        <f t="shared" si="1"/>
        <v>-0.5</v>
      </c>
      <c r="E8" s="3">
        <v>0</v>
      </c>
      <c r="F8" s="3">
        <f t="shared" si="0"/>
        <v>0</v>
      </c>
      <c r="G8" s="3">
        <v>0</v>
      </c>
      <c r="H8" s="3">
        <f t="shared" si="2"/>
        <v>0</v>
      </c>
      <c r="I8" s="3">
        <v>0.75</v>
      </c>
      <c r="J8" s="10">
        <v>90</v>
      </c>
      <c r="K8" s="3">
        <f t="shared" si="3"/>
        <v>6.1257422745431001E-17</v>
      </c>
      <c r="L8" s="3">
        <f t="shared" si="4"/>
        <v>1</v>
      </c>
      <c r="M8" s="3">
        <f t="shared" si="5"/>
        <v>0.25</v>
      </c>
      <c r="N8" s="3">
        <f t="shared" si="6"/>
        <v>0.25</v>
      </c>
      <c r="O8" s="3">
        <f t="shared" si="7"/>
        <v>1</v>
      </c>
      <c r="P8" s="3">
        <f t="shared" si="8"/>
        <v>1</v>
      </c>
      <c r="Q8" s="3">
        <f t="shared" si="9"/>
        <v>90</v>
      </c>
      <c r="R8" s="3">
        <f t="shared" si="10"/>
        <v>90</v>
      </c>
      <c r="S8" s="3">
        <f t="shared" si="11"/>
        <v>90</v>
      </c>
      <c r="T8" s="5">
        <f t="shared" si="12"/>
        <v>90</v>
      </c>
    </row>
    <row r="9" spans="2:22" x14ac:dyDescent="0.2">
      <c r="B9" s="4" t="s">
        <v>24</v>
      </c>
      <c r="C9" s="3">
        <v>0</v>
      </c>
      <c r="D9" s="3">
        <f t="shared" si="1"/>
        <v>0</v>
      </c>
      <c r="E9" s="3">
        <v>-45</v>
      </c>
      <c r="F9" s="3">
        <f t="shared" si="0"/>
        <v>-0.5</v>
      </c>
      <c r="G9" s="3">
        <v>0</v>
      </c>
      <c r="H9" s="3">
        <f t="shared" si="2"/>
        <v>0</v>
      </c>
      <c r="I9" s="3">
        <v>0.75</v>
      </c>
      <c r="J9" s="10">
        <v>90</v>
      </c>
      <c r="K9" s="3">
        <f t="shared" si="3"/>
        <v>6.1257422745431001E-17</v>
      </c>
      <c r="L9" s="3">
        <f t="shared" si="4"/>
        <v>1</v>
      </c>
      <c r="M9" s="3">
        <f t="shared" si="5"/>
        <v>0.25</v>
      </c>
      <c r="N9" s="3">
        <f t="shared" si="6"/>
        <v>1</v>
      </c>
      <c r="O9" s="3">
        <f t="shared" si="7"/>
        <v>0.25</v>
      </c>
      <c r="P9" s="3">
        <f t="shared" si="8"/>
        <v>1</v>
      </c>
      <c r="Q9" s="3">
        <f t="shared" si="9"/>
        <v>90</v>
      </c>
      <c r="R9" s="3">
        <f t="shared" si="10"/>
        <v>90</v>
      </c>
      <c r="S9" s="3">
        <f t="shared" si="11"/>
        <v>90</v>
      </c>
      <c r="T9" s="5">
        <f t="shared" si="12"/>
        <v>90</v>
      </c>
    </row>
    <row r="10" spans="2:22" x14ac:dyDescent="0.2">
      <c r="B10" s="4" t="s">
        <v>26</v>
      </c>
      <c r="C10" s="3">
        <v>0</v>
      </c>
      <c r="D10" s="3">
        <f t="shared" si="1"/>
        <v>0</v>
      </c>
      <c r="E10" s="3">
        <v>0</v>
      </c>
      <c r="F10" s="3">
        <f t="shared" si="0"/>
        <v>0</v>
      </c>
      <c r="G10" s="3">
        <v>-45</v>
      </c>
      <c r="H10" s="3">
        <f t="shared" si="2"/>
        <v>-0.5</v>
      </c>
      <c r="I10" s="3">
        <v>0.75</v>
      </c>
      <c r="J10" s="10">
        <v>90</v>
      </c>
      <c r="K10" s="3">
        <f t="shared" si="3"/>
        <v>6.1257422745431001E-17</v>
      </c>
      <c r="L10" s="3">
        <f t="shared" si="4"/>
        <v>1</v>
      </c>
      <c r="M10" s="3">
        <f t="shared" si="5"/>
        <v>1</v>
      </c>
      <c r="N10" s="3">
        <f t="shared" si="6"/>
        <v>0.25</v>
      </c>
      <c r="O10" s="3">
        <f t="shared" si="7"/>
        <v>0.25</v>
      </c>
      <c r="P10" s="3">
        <f t="shared" si="8"/>
        <v>1</v>
      </c>
      <c r="Q10" s="3">
        <f t="shared" si="9"/>
        <v>90</v>
      </c>
      <c r="R10" s="3">
        <f t="shared" si="10"/>
        <v>90</v>
      </c>
      <c r="S10" s="3">
        <f t="shared" si="11"/>
        <v>90</v>
      </c>
      <c r="T10" s="5">
        <f t="shared" si="12"/>
        <v>90</v>
      </c>
      <c r="V10" s="2">
        <f>COS(PI())</f>
        <v>-1</v>
      </c>
    </row>
    <row r="11" spans="2:22" x14ac:dyDescent="0.2">
      <c r="B11" s="4" t="s">
        <v>9</v>
      </c>
      <c r="C11" s="3">
        <v>0</v>
      </c>
      <c r="D11" s="3">
        <f t="shared" si="1"/>
        <v>0</v>
      </c>
      <c r="E11" s="3">
        <v>0</v>
      </c>
      <c r="F11" s="3">
        <f t="shared" si="0"/>
        <v>0</v>
      </c>
      <c r="G11" s="3">
        <v>0</v>
      </c>
      <c r="H11" s="3">
        <f t="shared" si="2"/>
        <v>0</v>
      </c>
      <c r="I11" s="3">
        <v>0.75</v>
      </c>
      <c r="J11" s="3">
        <v>0</v>
      </c>
      <c r="K11" s="3">
        <f t="shared" si="3"/>
        <v>1</v>
      </c>
      <c r="L11" s="3">
        <f t="shared" si="4"/>
        <v>0</v>
      </c>
      <c r="M11" s="3">
        <f t="shared" si="5"/>
        <v>0.75</v>
      </c>
      <c r="N11" s="3">
        <f t="shared" si="6"/>
        <v>0.75</v>
      </c>
      <c r="O11" s="3">
        <f t="shared" si="7"/>
        <v>0.75</v>
      </c>
      <c r="P11" s="3">
        <f t="shared" si="8"/>
        <v>0.75</v>
      </c>
      <c r="Q11" s="3">
        <f t="shared" si="9"/>
        <v>0</v>
      </c>
      <c r="R11" s="3">
        <f t="shared" si="10"/>
        <v>0</v>
      </c>
      <c r="S11" s="3">
        <f t="shared" si="11"/>
        <v>0</v>
      </c>
      <c r="T11" s="5">
        <f t="shared" si="12"/>
        <v>0</v>
      </c>
    </row>
    <row r="12" spans="2:22" x14ac:dyDescent="0.2">
      <c r="B12" s="4" t="s">
        <v>17</v>
      </c>
      <c r="C12" s="3">
        <v>45</v>
      </c>
      <c r="D12" s="3">
        <f t="shared" si="1"/>
        <v>0.5</v>
      </c>
      <c r="E12" s="3">
        <v>0</v>
      </c>
      <c r="F12" s="3">
        <f t="shared" si="0"/>
        <v>0</v>
      </c>
      <c r="G12" s="3">
        <v>0</v>
      </c>
      <c r="H12" s="3">
        <f t="shared" si="2"/>
        <v>0</v>
      </c>
      <c r="I12" s="3">
        <v>0.75</v>
      </c>
      <c r="J12" s="3">
        <v>0</v>
      </c>
      <c r="K12" s="3">
        <f t="shared" si="3"/>
        <v>1</v>
      </c>
      <c r="L12" s="3">
        <f t="shared" si="4"/>
        <v>0</v>
      </c>
      <c r="M12" s="3">
        <f t="shared" si="5"/>
        <v>0.75</v>
      </c>
      <c r="N12" s="3">
        <f t="shared" si="6"/>
        <v>0.75</v>
      </c>
      <c r="O12" s="3">
        <f t="shared" si="7"/>
        <v>0.75</v>
      </c>
      <c r="P12" s="3">
        <f t="shared" si="8"/>
        <v>0.75</v>
      </c>
      <c r="Q12" s="3">
        <f t="shared" si="9"/>
        <v>0</v>
      </c>
      <c r="R12" s="3">
        <f t="shared" si="10"/>
        <v>0</v>
      </c>
      <c r="S12" s="3">
        <f t="shared" si="11"/>
        <v>45</v>
      </c>
      <c r="T12" s="5">
        <f t="shared" si="12"/>
        <v>45</v>
      </c>
    </row>
    <row r="13" spans="2:22" x14ac:dyDescent="0.2">
      <c r="B13" s="4" t="s">
        <v>27</v>
      </c>
      <c r="C13" s="3">
        <v>0</v>
      </c>
      <c r="D13" s="3">
        <f t="shared" si="1"/>
        <v>0</v>
      </c>
      <c r="E13" s="3">
        <v>45</v>
      </c>
      <c r="F13" s="3">
        <f t="shared" si="0"/>
        <v>0.5</v>
      </c>
      <c r="G13" s="3">
        <v>0</v>
      </c>
      <c r="H13" s="3">
        <f t="shared" si="2"/>
        <v>0</v>
      </c>
      <c r="I13" s="3">
        <v>0.75</v>
      </c>
      <c r="J13" s="3">
        <v>0</v>
      </c>
      <c r="K13" s="3">
        <f t="shared" si="3"/>
        <v>1</v>
      </c>
      <c r="L13" s="3">
        <f t="shared" si="4"/>
        <v>0</v>
      </c>
      <c r="M13" s="3">
        <f t="shared" si="5"/>
        <v>0.75</v>
      </c>
      <c r="N13" s="3">
        <f t="shared" si="6"/>
        <v>0.75</v>
      </c>
      <c r="O13" s="3">
        <f t="shared" si="7"/>
        <v>0.75</v>
      </c>
      <c r="P13" s="3">
        <f t="shared" si="8"/>
        <v>0.75</v>
      </c>
      <c r="Q13" s="3">
        <f t="shared" si="9"/>
        <v>-45</v>
      </c>
      <c r="R13" s="3">
        <f t="shared" si="10"/>
        <v>45</v>
      </c>
      <c r="S13" s="3">
        <f t="shared" si="11"/>
        <v>-45</v>
      </c>
      <c r="T13" s="5">
        <f t="shared" si="12"/>
        <v>45</v>
      </c>
    </row>
    <row r="14" spans="2:22" x14ac:dyDescent="0.2">
      <c r="B14" s="9" t="s">
        <v>28</v>
      </c>
      <c r="C14" s="3">
        <v>0</v>
      </c>
      <c r="D14" s="3">
        <f t="shared" si="1"/>
        <v>0</v>
      </c>
      <c r="E14" s="3">
        <v>0</v>
      </c>
      <c r="F14" s="3">
        <f t="shared" si="0"/>
        <v>0</v>
      </c>
      <c r="G14" s="3">
        <v>45</v>
      </c>
      <c r="H14" s="3">
        <f t="shared" si="2"/>
        <v>0.5</v>
      </c>
      <c r="I14" s="3">
        <v>0.75</v>
      </c>
      <c r="J14" s="3">
        <v>0</v>
      </c>
      <c r="K14" s="3">
        <f t="shared" si="3"/>
        <v>1</v>
      </c>
      <c r="L14" s="3">
        <f t="shared" si="4"/>
        <v>0</v>
      </c>
      <c r="M14" s="3">
        <f t="shared" si="5"/>
        <v>1</v>
      </c>
      <c r="N14" s="3">
        <f t="shared" si="6"/>
        <v>0.25</v>
      </c>
      <c r="O14" s="3">
        <f t="shared" si="7"/>
        <v>1</v>
      </c>
      <c r="P14" s="3">
        <f t="shared" si="8"/>
        <v>0.25</v>
      </c>
      <c r="Q14" s="3">
        <f t="shared" si="9"/>
        <v>0</v>
      </c>
      <c r="R14" s="3">
        <f t="shared" si="10"/>
        <v>0</v>
      </c>
      <c r="S14" s="3">
        <f t="shared" si="11"/>
        <v>0</v>
      </c>
      <c r="T14" s="5">
        <f t="shared" si="12"/>
        <v>0</v>
      </c>
    </row>
    <row r="15" spans="2:22" x14ac:dyDescent="0.2">
      <c r="B15" s="9" t="s">
        <v>18</v>
      </c>
      <c r="C15" s="3">
        <v>-45</v>
      </c>
      <c r="D15" s="3">
        <f t="shared" si="1"/>
        <v>-0.5</v>
      </c>
      <c r="E15" s="3">
        <v>0</v>
      </c>
      <c r="F15" s="3">
        <f t="shared" si="0"/>
        <v>0</v>
      </c>
      <c r="G15" s="3">
        <v>0</v>
      </c>
      <c r="H15" s="3">
        <f t="shared" si="2"/>
        <v>0</v>
      </c>
      <c r="I15" s="3">
        <v>0.75</v>
      </c>
      <c r="J15" s="3">
        <v>0</v>
      </c>
      <c r="K15" s="3">
        <f t="shared" si="3"/>
        <v>1</v>
      </c>
      <c r="L15" s="3">
        <f t="shared" si="4"/>
        <v>0</v>
      </c>
      <c r="M15" s="3">
        <f t="shared" si="5"/>
        <v>0.75</v>
      </c>
      <c r="N15" s="3">
        <f t="shared" si="6"/>
        <v>0.75</v>
      </c>
      <c r="O15" s="3">
        <f t="shared" si="7"/>
        <v>0.75</v>
      </c>
      <c r="P15" s="3">
        <f t="shared" si="8"/>
        <v>0.75</v>
      </c>
      <c r="Q15" s="3">
        <f t="shared" si="9"/>
        <v>0</v>
      </c>
      <c r="R15" s="3">
        <f t="shared" si="10"/>
        <v>0</v>
      </c>
      <c r="S15" s="3">
        <f t="shared" si="11"/>
        <v>-45</v>
      </c>
      <c r="T15" s="5">
        <f t="shared" si="12"/>
        <v>-45</v>
      </c>
    </row>
    <row r="16" spans="2:22" x14ac:dyDescent="0.2">
      <c r="B16" s="9" t="s">
        <v>29</v>
      </c>
      <c r="C16" s="3">
        <v>0</v>
      </c>
      <c r="D16" s="3">
        <f t="shared" si="1"/>
        <v>0</v>
      </c>
      <c r="E16" s="3">
        <v>-45</v>
      </c>
      <c r="F16" s="3">
        <f t="shared" si="0"/>
        <v>-0.5</v>
      </c>
      <c r="G16" s="3">
        <v>0</v>
      </c>
      <c r="H16" s="3">
        <f t="shared" si="2"/>
        <v>0</v>
      </c>
      <c r="I16" s="3">
        <v>0.75</v>
      </c>
      <c r="J16" s="3">
        <v>0</v>
      </c>
      <c r="K16" s="3">
        <f t="shared" si="3"/>
        <v>1</v>
      </c>
      <c r="L16" s="3">
        <f t="shared" si="4"/>
        <v>0</v>
      </c>
      <c r="M16" s="3">
        <f t="shared" si="5"/>
        <v>0.75</v>
      </c>
      <c r="N16" s="3">
        <f t="shared" si="6"/>
        <v>0.75</v>
      </c>
      <c r="O16" s="3">
        <f t="shared" si="7"/>
        <v>0.75</v>
      </c>
      <c r="P16" s="3">
        <f t="shared" si="8"/>
        <v>0.75</v>
      </c>
      <c r="Q16" s="3">
        <f t="shared" si="9"/>
        <v>45</v>
      </c>
      <c r="R16" s="3">
        <f t="shared" si="10"/>
        <v>-45</v>
      </c>
      <c r="S16" s="3">
        <f t="shared" si="11"/>
        <v>45</v>
      </c>
      <c r="T16" s="5">
        <f t="shared" si="12"/>
        <v>-45</v>
      </c>
    </row>
    <row r="17" spans="2:20" ht="12.75" thickBot="1" x14ac:dyDescent="0.25">
      <c r="B17" s="12" t="s">
        <v>19</v>
      </c>
      <c r="C17" s="7">
        <v>0</v>
      </c>
      <c r="D17" s="7">
        <f t="shared" si="1"/>
        <v>0</v>
      </c>
      <c r="E17" s="7">
        <v>0</v>
      </c>
      <c r="F17" s="7">
        <f t="shared" si="0"/>
        <v>0</v>
      </c>
      <c r="G17" s="7">
        <v>-45</v>
      </c>
      <c r="H17" s="7">
        <f t="shared" si="2"/>
        <v>-0.5</v>
      </c>
      <c r="I17" s="7">
        <v>0.75</v>
      </c>
      <c r="J17" s="7">
        <v>0</v>
      </c>
      <c r="K17" s="7">
        <f t="shared" si="3"/>
        <v>1</v>
      </c>
      <c r="L17" s="7">
        <f t="shared" si="4"/>
        <v>0</v>
      </c>
      <c r="M17" s="7">
        <f t="shared" si="5"/>
        <v>0.25</v>
      </c>
      <c r="N17" s="7">
        <f t="shared" si="6"/>
        <v>1</v>
      </c>
      <c r="O17" s="7">
        <f t="shared" si="7"/>
        <v>0.25</v>
      </c>
      <c r="P17" s="7">
        <f t="shared" si="8"/>
        <v>1</v>
      </c>
      <c r="Q17" s="7">
        <f t="shared" si="9"/>
        <v>0</v>
      </c>
      <c r="R17" s="7">
        <f t="shared" si="10"/>
        <v>0</v>
      </c>
      <c r="S17" s="7">
        <f t="shared" si="11"/>
        <v>0</v>
      </c>
      <c r="T17" s="8">
        <f t="shared" si="12"/>
        <v>0</v>
      </c>
    </row>
    <row r="20" spans="2:20" ht="12.75" thickBot="1" x14ac:dyDescent="0.25"/>
    <row r="21" spans="2:20" x14ac:dyDescent="0.2">
      <c r="B21" s="13" t="s">
        <v>31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</row>
    <row r="22" spans="2:20" x14ac:dyDescent="0.2">
      <c r="B22" s="4" t="s">
        <v>7</v>
      </c>
      <c r="C22" s="3" t="s">
        <v>0</v>
      </c>
      <c r="D22" s="3"/>
      <c r="E22" s="3" t="s">
        <v>1</v>
      </c>
      <c r="F22" s="3"/>
      <c r="G22" s="3" t="s">
        <v>2</v>
      </c>
      <c r="H22" s="3"/>
      <c r="I22" s="3" t="s">
        <v>10</v>
      </c>
      <c r="J22" s="3" t="s">
        <v>32</v>
      </c>
      <c r="K22" s="3"/>
      <c r="L22" s="3"/>
      <c r="M22" s="3" t="s">
        <v>11</v>
      </c>
      <c r="N22" s="3" t="s">
        <v>12</v>
      </c>
      <c r="O22" s="3" t="s">
        <v>13</v>
      </c>
      <c r="P22" s="3" t="s">
        <v>14</v>
      </c>
      <c r="Q22" s="3" t="s">
        <v>3</v>
      </c>
      <c r="R22" s="3" t="s">
        <v>4</v>
      </c>
      <c r="S22" s="3" t="s">
        <v>5</v>
      </c>
      <c r="T22" s="5" t="s">
        <v>6</v>
      </c>
    </row>
    <row r="23" spans="2:20" x14ac:dyDescent="0.2">
      <c r="B23" s="4" t="s">
        <v>8</v>
      </c>
      <c r="C23" s="3">
        <v>0</v>
      </c>
      <c r="D23" s="3"/>
      <c r="E23" s="3">
        <v>0</v>
      </c>
      <c r="F23" s="3"/>
      <c r="G23" s="3">
        <v>0</v>
      </c>
      <c r="H23" s="3"/>
      <c r="I23" s="3">
        <v>0.75</v>
      </c>
      <c r="J23" s="3">
        <v>90</v>
      </c>
      <c r="K23" s="3"/>
      <c r="L23" s="3"/>
      <c r="M23" s="3">
        <v>0.75</v>
      </c>
      <c r="N23" s="3">
        <v>0.75</v>
      </c>
      <c r="O23" s="3">
        <v>0.75</v>
      </c>
      <c r="P23" s="3">
        <v>0.75</v>
      </c>
      <c r="Q23" s="3">
        <v>90</v>
      </c>
      <c r="R23" s="3">
        <v>90</v>
      </c>
      <c r="S23" s="3">
        <v>90</v>
      </c>
      <c r="T23" s="5">
        <v>90</v>
      </c>
    </row>
    <row r="24" spans="2:20" x14ac:dyDescent="0.2">
      <c r="B24" s="4" t="s">
        <v>15</v>
      </c>
      <c r="C24" s="3">
        <v>45</v>
      </c>
      <c r="D24" s="3"/>
      <c r="E24" s="3">
        <v>0</v>
      </c>
      <c r="F24" s="3"/>
      <c r="G24" s="3">
        <v>0</v>
      </c>
      <c r="H24" s="3"/>
      <c r="I24" s="3" t="s">
        <v>35</v>
      </c>
      <c r="J24" s="3">
        <v>90</v>
      </c>
      <c r="K24" s="3"/>
      <c r="L24" s="3"/>
      <c r="M24" s="3">
        <v>1</v>
      </c>
      <c r="N24" s="3">
        <v>1</v>
      </c>
      <c r="O24" s="3">
        <v>0.5</v>
      </c>
      <c r="P24" s="3">
        <v>0.5</v>
      </c>
      <c r="Q24" s="3">
        <v>90</v>
      </c>
      <c r="R24" s="3">
        <v>90</v>
      </c>
      <c r="S24" s="3">
        <v>90</v>
      </c>
      <c r="T24" s="5">
        <v>90</v>
      </c>
    </row>
    <row r="25" spans="2:20" x14ac:dyDescent="0.2">
      <c r="B25" s="4" t="s">
        <v>25</v>
      </c>
      <c r="C25" s="3">
        <v>0</v>
      </c>
      <c r="D25" s="3"/>
      <c r="E25" s="3">
        <v>45</v>
      </c>
      <c r="F25" s="3"/>
      <c r="G25" s="3">
        <v>0</v>
      </c>
      <c r="H25" s="3"/>
      <c r="I25" s="3">
        <v>0.75</v>
      </c>
      <c r="J25" s="3">
        <v>90</v>
      </c>
      <c r="K25" s="3"/>
      <c r="L25" s="3"/>
      <c r="M25" s="3">
        <v>1</v>
      </c>
      <c r="N25" s="3">
        <v>0.5</v>
      </c>
      <c r="O25" s="3">
        <v>1</v>
      </c>
      <c r="P25" s="3">
        <v>0.5</v>
      </c>
      <c r="Q25" s="3">
        <v>90</v>
      </c>
      <c r="R25" s="3">
        <v>90</v>
      </c>
      <c r="S25" s="3">
        <v>90</v>
      </c>
      <c r="T25" s="5">
        <v>90</v>
      </c>
    </row>
    <row r="26" spans="2:20" x14ac:dyDescent="0.2">
      <c r="B26" s="9" t="s">
        <v>23</v>
      </c>
      <c r="C26" s="3">
        <v>0</v>
      </c>
      <c r="D26" s="3"/>
      <c r="E26" s="3">
        <v>0</v>
      </c>
      <c r="F26" s="3"/>
      <c r="G26" s="3">
        <v>45</v>
      </c>
      <c r="H26" s="3"/>
      <c r="I26" s="3">
        <v>0.75</v>
      </c>
      <c r="J26" s="10">
        <v>90</v>
      </c>
      <c r="K26" s="10"/>
      <c r="L26" s="10"/>
      <c r="M26" s="3">
        <v>0.5</v>
      </c>
      <c r="N26" s="3">
        <v>1</v>
      </c>
      <c r="O26" s="3">
        <v>1</v>
      </c>
      <c r="P26" s="3">
        <v>0.5</v>
      </c>
      <c r="Q26" s="3">
        <v>90</v>
      </c>
      <c r="R26" s="3">
        <v>90</v>
      </c>
      <c r="S26" s="3">
        <v>90</v>
      </c>
      <c r="T26" s="5">
        <v>90</v>
      </c>
    </row>
    <row r="27" spans="2:20" x14ac:dyDescent="0.2">
      <c r="B27" s="4" t="s">
        <v>16</v>
      </c>
      <c r="C27" s="3">
        <v>-45</v>
      </c>
      <c r="D27" s="3"/>
      <c r="E27" s="3">
        <v>0</v>
      </c>
      <c r="F27" s="3"/>
      <c r="G27" s="3">
        <v>0</v>
      </c>
      <c r="H27" s="3"/>
      <c r="I27" s="3">
        <v>0.75</v>
      </c>
      <c r="J27" s="10">
        <v>90</v>
      </c>
      <c r="K27" s="10"/>
      <c r="L27" s="10"/>
      <c r="M27" s="3">
        <v>0.5</v>
      </c>
      <c r="N27" s="3">
        <v>0.5</v>
      </c>
      <c r="O27" s="3">
        <v>1</v>
      </c>
      <c r="P27" s="3">
        <v>1</v>
      </c>
      <c r="Q27" s="3">
        <v>90</v>
      </c>
      <c r="R27" s="3">
        <v>90</v>
      </c>
      <c r="S27" s="3">
        <v>90</v>
      </c>
      <c r="T27" s="5">
        <v>90</v>
      </c>
    </row>
    <row r="28" spans="2:20" x14ac:dyDescent="0.2">
      <c r="B28" s="4" t="s">
        <v>24</v>
      </c>
      <c r="C28" s="3">
        <v>0</v>
      </c>
      <c r="D28" s="3"/>
      <c r="E28" s="3">
        <v>-45</v>
      </c>
      <c r="F28" s="3"/>
      <c r="G28" s="3">
        <v>0</v>
      </c>
      <c r="H28" s="3"/>
      <c r="I28" s="3">
        <v>0.75</v>
      </c>
      <c r="J28" s="10">
        <v>90</v>
      </c>
      <c r="K28" s="10"/>
      <c r="L28" s="10"/>
      <c r="M28" s="3">
        <v>0.5</v>
      </c>
      <c r="N28" s="3">
        <v>1</v>
      </c>
      <c r="O28" s="3">
        <v>0.5</v>
      </c>
      <c r="P28" s="3">
        <v>1</v>
      </c>
      <c r="Q28" s="3">
        <v>90</v>
      </c>
      <c r="R28" s="3">
        <v>90</v>
      </c>
      <c r="S28" s="3">
        <v>90</v>
      </c>
      <c r="T28" s="5">
        <v>90</v>
      </c>
    </row>
    <row r="29" spans="2:20" x14ac:dyDescent="0.2">
      <c r="B29" s="4" t="s">
        <v>26</v>
      </c>
      <c r="C29" s="3">
        <v>0</v>
      </c>
      <c r="D29" s="3"/>
      <c r="E29" s="3">
        <v>0</v>
      </c>
      <c r="F29" s="3"/>
      <c r="G29" s="3">
        <v>-45</v>
      </c>
      <c r="H29" s="3"/>
      <c r="I29" s="3">
        <v>0.75</v>
      </c>
      <c r="J29" s="10">
        <v>90</v>
      </c>
      <c r="K29" s="10"/>
      <c r="L29" s="10"/>
      <c r="M29" s="3">
        <v>1</v>
      </c>
      <c r="N29" s="3">
        <v>0.5</v>
      </c>
      <c r="O29" s="3">
        <v>0.5</v>
      </c>
      <c r="P29" s="3">
        <v>1</v>
      </c>
      <c r="Q29" s="3">
        <v>90</v>
      </c>
      <c r="R29" s="3">
        <v>90</v>
      </c>
      <c r="S29" s="3">
        <v>90</v>
      </c>
      <c r="T29" s="5">
        <v>90</v>
      </c>
    </row>
    <row r="30" spans="2:20" x14ac:dyDescent="0.2">
      <c r="B30" s="4" t="s">
        <v>9</v>
      </c>
      <c r="C30" s="3">
        <v>0</v>
      </c>
      <c r="D30" s="3"/>
      <c r="E30" s="3">
        <v>0</v>
      </c>
      <c r="F30" s="3"/>
      <c r="G30" s="3">
        <v>0</v>
      </c>
      <c r="H30" s="3"/>
      <c r="I30" s="3">
        <v>0.75</v>
      </c>
      <c r="J30" s="3">
        <v>0</v>
      </c>
      <c r="K30" s="3"/>
      <c r="L30" s="3"/>
      <c r="M30" s="3">
        <v>0.75</v>
      </c>
      <c r="N30" s="3">
        <v>0.75</v>
      </c>
      <c r="O30" s="3">
        <v>0.75</v>
      </c>
      <c r="P30" s="3">
        <v>0.75</v>
      </c>
      <c r="Q30" s="3">
        <v>0</v>
      </c>
      <c r="R30" s="3">
        <v>0</v>
      </c>
      <c r="S30" s="3">
        <v>0</v>
      </c>
      <c r="T30" s="5">
        <v>0</v>
      </c>
    </row>
    <row r="31" spans="2:20" x14ac:dyDescent="0.2">
      <c r="B31" s="4" t="s">
        <v>17</v>
      </c>
      <c r="C31" s="3">
        <v>45</v>
      </c>
      <c r="D31" s="3"/>
      <c r="E31" s="3">
        <v>0</v>
      </c>
      <c r="F31" s="3"/>
      <c r="G31" s="3">
        <v>0</v>
      </c>
      <c r="H31" s="3"/>
      <c r="I31" s="3">
        <v>0.75</v>
      </c>
      <c r="J31" s="3">
        <v>0</v>
      </c>
      <c r="K31" s="3"/>
      <c r="L31" s="3"/>
      <c r="M31" s="3">
        <v>0.75</v>
      </c>
      <c r="N31" s="3">
        <v>0.75</v>
      </c>
      <c r="O31" s="3">
        <v>0.75</v>
      </c>
      <c r="P31" s="3">
        <v>0.75</v>
      </c>
      <c r="Q31" s="3">
        <v>0</v>
      </c>
      <c r="R31" s="3">
        <v>0</v>
      </c>
      <c r="S31" s="3">
        <v>45</v>
      </c>
      <c r="T31" s="5">
        <v>45</v>
      </c>
    </row>
    <row r="32" spans="2:20" x14ac:dyDescent="0.2">
      <c r="B32" s="4" t="s">
        <v>27</v>
      </c>
      <c r="C32" s="3">
        <v>0</v>
      </c>
      <c r="D32" s="3"/>
      <c r="E32" s="3">
        <v>45</v>
      </c>
      <c r="F32" s="3"/>
      <c r="G32" s="3">
        <v>0</v>
      </c>
      <c r="H32" s="3"/>
      <c r="I32" s="3">
        <v>0.75</v>
      </c>
      <c r="J32" s="3">
        <v>0</v>
      </c>
      <c r="K32" s="3"/>
      <c r="L32" s="3"/>
      <c r="M32" s="3">
        <v>0.75</v>
      </c>
      <c r="N32" s="3">
        <v>0.75</v>
      </c>
      <c r="O32" s="3">
        <v>0.75</v>
      </c>
      <c r="P32" s="3">
        <v>0.75</v>
      </c>
      <c r="Q32" s="3">
        <v>-45</v>
      </c>
      <c r="R32" s="3">
        <v>45</v>
      </c>
      <c r="S32" s="3">
        <v>-45</v>
      </c>
      <c r="T32" s="5">
        <v>45</v>
      </c>
    </row>
    <row r="33" spans="2:20" x14ac:dyDescent="0.2">
      <c r="B33" s="4" t="s">
        <v>28</v>
      </c>
      <c r="C33" s="3">
        <v>0</v>
      </c>
      <c r="D33" s="3"/>
      <c r="E33" s="3">
        <v>0</v>
      </c>
      <c r="F33" s="3"/>
      <c r="G33" s="3">
        <v>45</v>
      </c>
      <c r="H33" s="3"/>
      <c r="I33" s="3">
        <v>0.75</v>
      </c>
      <c r="J33" s="3">
        <v>0</v>
      </c>
      <c r="K33" s="3"/>
      <c r="L33" s="3"/>
      <c r="M33" s="3">
        <v>1</v>
      </c>
      <c r="N33" s="3">
        <v>0.5</v>
      </c>
      <c r="O33" s="3">
        <v>1</v>
      </c>
      <c r="P33" s="3">
        <v>0.5</v>
      </c>
      <c r="Q33" s="3">
        <v>0</v>
      </c>
      <c r="R33" s="3">
        <v>0</v>
      </c>
      <c r="S33" s="3">
        <v>0</v>
      </c>
      <c r="T33" s="5">
        <v>0</v>
      </c>
    </row>
    <row r="34" spans="2:20" x14ac:dyDescent="0.2">
      <c r="B34" s="4" t="s">
        <v>18</v>
      </c>
      <c r="C34" s="3">
        <v>-45</v>
      </c>
      <c r="D34" s="3"/>
      <c r="E34" s="3">
        <v>0</v>
      </c>
      <c r="F34" s="3"/>
      <c r="G34" s="3">
        <v>0</v>
      </c>
      <c r="H34" s="3"/>
      <c r="I34" s="3">
        <v>0.75</v>
      </c>
      <c r="J34" s="3">
        <v>0</v>
      </c>
      <c r="K34" s="3"/>
      <c r="L34" s="3"/>
      <c r="M34" s="3">
        <v>0.75</v>
      </c>
      <c r="N34" s="3">
        <v>0.75</v>
      </c>
      <c r="O34" s="3">
        <v>0.75</v>
      </c>
      <c r="P34" s="3">
        <v>0.75</v>
      </c>
      <c r="Q34" s="3">
        <v>0</v>
      </c>
      <c r="R34" s="3">
        <v>0</v>
      </c>
      <c r="S34" s="3">
        <v>-45</v>
      </c>
      <c r="T34" s="5">
        <v>-45</v>
      </c>
    </row>
    <row r="35" spans="2:20" x14ac:dyDescent="0.2">
      <c r="B35" s="4" t="s">
        <v>29</v>
      </c>
      <c r="C35" s="3">
        <v>0</v>
      </c>
      <c r="D35" s="3"/>
      <c r="E35" s="3">
        <v>-45</v>
      </c>
      <c r="F35" s="3"/>
      <c r="G35" s="3">
        <v>0</v>
      </c>
      <c r="H35" s="3"/>
      <c r="I35" s="3">
        <v>0.75</v>
      </c>
      <c r="J35" s="3">
        <v>0</v>
      </c>
      <c r="K35" s="3"/>
      <c r="L35" s="3"/>
      <c r="M35" s="3">
        <v>0.75</v>
      </c>
      <c r="N35" s="3">
        <v>0.75</v>
      </c>
      <c r="O35" s="3">
        <v>0.75</v>
      </c>
      <c r="P35" s="3">
        <v>0.75</v>
      </c>
      <c r="Q35" s="3">
        <v>45</v>
      </c>
      <c r="R35" s="3">
        <v>-45</v>
      </c>
      <c r="S35" s="3">
        <v>45</v>
      </c>
      <c r="T35" s="5">
        <v>-45</v>
      </c>
    </row>
    <row r="36" spans="2:20" ht="12.75" thickBot="1" x14ac:dyDescent="0.25">
      <c r="B36" s="6" t="s">
        <v>19</v>
      </c>
      <c r="C36" s="7">
        <v>0</v>
      </c>
      <c r="D36" s="7"/>
      <c r="E36" s="7">
        <v>0</v>
      </c>
      <c r="F36" s="7"/>
      <c r="G36" s="7">
        <v>-45</v>
      </c>
      <c r="H36" s="7"/>
      <c r="I36" s="3">
        <v>0.75</v>
      </c>
      <c r="J36" s="7">
        <v>0</v>
      </c>
      <c r="K36" s="7"/>
      <c r="L36" s="7"/>
      <c r="M36" s="7">
        <v>0.5</v>
      </c>
      <c r="N36" s="7">
        <v>1</v>
      </c>
      <c r="O36" s="7">
        <v>0.5</v>
      </c>
      <c r="P36" s="7">
        <v>1</v>
      </c>
      <c r="Q36" s="7">
        <v>0</v>
      </c>
      <c r="R36" s="7">
        <v>0</v>
      </c>
      <c r="S36" s="7">
        <v>0</v>
      </c>
      <c r="T36" s="8">
        <v>0</v>
      </c>
    </row>
    <row r="37" spans="2:20" ht="12.75" thickBot="1" x14ac:dyDescent="0.25"/>
    <row r="38" spans="2:20" x14ac:dyDescent="0.2">
      <c r="B38" s="13" t="s">
        <v>30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</row>
    <row r="39" spans="2:20" x14ac:dyDescent="0.2">
      <c r="B39" s="4" t="s">
        <v>7</v>
      </c>
      <c r="C39" s="3" t="s">
        <v>0</v>
      </c>
      <c r="D39" s="3"/>
      <c r="E39" s="3" t="s">
        <v>1</v>
      </c>
      <c r="F39" s="3"/>
      <c r="G39" s="3" t="s">
        <v>2</v>
      </c>
      <c r="H39" s="3"/>
      <c r="I39" s="3" t="s">
        <v>10</v>
      </c>
      <c r="J39" s="3" t="s">
        <v>32</v>
      </c>
      <c r="K39" s="3"/>
      <c r="L39" s="3"/>
      <c r="M39" s="3" t="s">
        <v>11</v>
      </c>
      <c r="N39" s="3" t="s">
        <v>12</v>
      </c>
      <c r="O39" s="3" t="s">
        <v>13</v>
      </c>
      <c r="P39" s="3" t="s">
        <v>14</v>
      </c>
      <c r="Q39" s="3" t="s">
        <v>3</v>
      </c>
      <c r="R39" s="3" t="s">
        <v>4</v>
      </c>
      <c r="S39" s="3" t="s">
        <v>5</v>
      </c>
      <c r="T39" s="5" t="s">
        <v>6</v>
      </c>
    </row>
    <row r="40" spans="2:20" x14ac:dyDescent="0.2">
      <c r="B40" s="4" t="s">
        <v>8</v>
      </c>
      <c r="C40" s="3">
        <v>0</v>
      </c>
      <c r="D40" s="3"/>
      <c r="E40" s="3">
        <v>0</v>
      </c>
      <c r="F40" s="3"/>
      <c r="G40" s="3">
        <v>0</v>
      </c>
      <c r="H40" s="3"/>
      <c r="I40" s="3">
        <v>75</v>
      </c>
      <c r="J40" s="3">
        <v>90</v>
      </c>
      <c r="K40" s="3"/>
      <c r="L40" s="3"/>
      <c r="M40" s="3"/>
      <c r="N40" s="3"/>
      <c r="O40" s="3"/>
      <c r="P40" s="3"/>
      <c r="Q40" s="3">
        <v>90</v>
      </c>
      <c r="R40" s="3">
        <v>90</v>
      </c>
      <c r="S40" s="3">
        <v>90</v>
      </c>
      <c r="T40" s="5">
        <v>90</v>
      </c>
    </row>
    <row r="41" spans="2:20" x14ac:dyDescent="0.2">
      <c r="B41" s="4" t="s">
        <v>15</v>
      </c>
      <c r="C41" s="3">
        <v>45</v>
      </c>
      <c r="D41" s="3"/>
      <c r="E41" s="3">
        <v>0</v>
      </c>
      <c r="F41" s="3"/>
      <c r="G41" s="3">
        <v>0</v>
      </c>
      <c r="H41" s="3"/>
      <c r="I41" s="3">
        <v>75</v>
      </c>
      <c r="J41" s="3">
        <v>90</v>
      </c>
      <c r="K41" s="3"/>
      <c r="L41" s="3"/>
      <c r="M41" s="3"/>
      <c r="N41" s="3"/>
      <c r="O41" s="3"/>
      <c r="P41" s="3"/>
      <c r="Q41" s="3">
        <v>90</v>
      </c>
      <c r="R41" s="3">
        <v>90</v>
      </c>
      <c r="S41" s="3">
        <v>90</v>
      </c>
      <c r="T41" s="5">
        <v>90</v>
      </c>
    </row>
    <row r="42" spans="2:20" x14ac:dyDescent="0.2">
      <c r="B42" s="4" t="s">
        <v>25</v>
      </c>
      <c r="C42" s="3">
        <v>0</v>
      </c>
      <c r="D42" s="3"/>
      <c r="E42" s="3">
        <v>45</v>
      </c>
      <c r="F42" s="3"/>
      <c r="G42" s="3">
        <v>0</v>
      </c>
      <c r="H42" s="3"/>
      <c r="I42" s="3">
        <v>75</v>
      </c>
      <c r="J42" s="3">
        <v>90</v>
      </c>
      <c r="K42" s="3"/>
      <c r="L42" s="3"/>
      <c r="M42" s="3"/>
      <c r="N42" s="3"/>
      <c r="O42" s="3"/>
      <c r="P42" s="3"/>
      <c r="Q42" s="3">
        <v>90</v>
      </c>
      <c r="R42" s="3">
        <v>90</v>
      </c>
      <c r="S42" s="3">
        <v>90</v>
      </c>
      <c r="T42" s="5">
        <v>90</v>
      </c>
    </row>
    <row r="43" spans="2:20" x14ac:dyDescent="0.2">
      <c r="B43" s="9" t="s">
        <v>23</v>
      </c>
      <c r="C43" s="3">
        <v>0</v>
      </c>
      <c r="D43" s="3"/>
      <c r="E43" s="3">
        <v>0</v>
      </c>
      <c r="F43" s="3"/>
      <c r="G43" s="3">
        <v>45</v>
      </c>
      <c r="H43" s="3"/>
      <c r="I43" s="3">
        <v>75</v>
      </c>
      <c r="J43" s="10">
        <v>90</v>
      </c>
      <c r="K43" s="10"/>
      <c r="L43" s="10"/>
      <c r="M43" s="3"/>
      <c r="N43" s="3"/>
      <c r="O43" s="3"/>
      <c r="P43" s="3"/>
      <c r="Q43" s="3">
        <v>90</v>
      </c>
      <c r="R43" s="3">
        <v>90</v>
      </c>
      <c r="S43" s="3">
        <v>90</v>
      </c>
      <c r="T43" s="5">
        <v>90</v>
      </c>
    </row>
    <row r="44" spans="2:20" x14ac:dyDescent="0.2">
      <c r="B44" s="4" t="s">
        <v>16</v>
      </c>
      <c r="C44" s="3">
        <v>-45</v>
      </c>
      <c r="D44" s="3"/>
      <c r="E44" s="3">
        <v>0</v>
      </c>
      <c r="F44" s="3"/>
      <c r="G44" s="3">
        <v>0</v>
      </c>
      <c r="H44" s="3"/>
      <c r="I44" s="3">
        <v>75</v>
      </c>
      <c r="J44" s="10">
        <v>90</v>
      </c>
      <c r="K44" s="10"/>
      <c r="L44" s="10"/>
      <c r="M44" s="3"/>
      <c r="N44" s="3"/>
      <c r="O44" s="3"/>
      <c r="P44" s="3"/>
      <c r="Q44" s="3">
        <v>90</v>
      </c>
      <c r="R44" s="3">
        <v>90</v>
      </c>
      <c r="S44" s="3">
        <v>90</v>
      </c>
      <c r="T44" s="5">
        <v>90</v>
      </c>
    </row>
    <row r="45" spans="2:20" x14ac:dyDescent="0.2">
      <c r="B45" s="4" t="s">
        <v>24</v>
      </c>
      <c r="C45" s="3">
        <v>0</v>
      </c>
      <c r="D45" s="3"/>
      <c r="E45" s="3">
        <v>-45</v>
      </c>
      <c r="F45" s="3"/>
      <c r="G45" s="3">
        <v>0</v>
      </c>
      <c r="H45" s="3"/>
      <c r="I45" s="3">
        <v>75</v>
      </c>
      <c r="J45" s="10">
        <v>90</v>
      </c>
      <c r="K45" s="10"/>
      <c r="L45" s="10"/>
      <c r="M45" s="3"/>
      <c r="N45" s="3"/>
      <c r="O45" s="3"/>
      <c r="P45" s="3"/>
      <c r="Q45" s="3">
        <v>90</v>
      </c>
      <c r="R45" s="3">
        <v>90</v>
      </c>
      <c r="S45" s="3">
        <v>90</v>
      </c>
      <c r="T45" s="5">
        <v>90</v>
      </c>
    </row>
    <row r="46" spans="2:20" x14ac:dyDescent="0.2">
      <c r="B46" s="4" t="s">
        <v>26</v>
      </c>
      <c r="C46" s="3">
        <v>0</v>
      </c>
      <c r="D46" s="3"/>
      <c r="E46" s="3">
        <v>0</v>
      </c>
      <c r="F46" s="3"/>
      <c r="G46" s="3">
        <v>-45</v>
      </c>
      <c r="H46" s="3"/>
      <c r="I46" s="3">
        <v>75</v>
      </c>
      <c r="J46" s="10">
        <v>90</v>
      </c>
      <c r="K46" s="10"/>
      <c r="L46" s="10"/>
      <c r="M46" s="3"/>
      <c r="N46" s="3"/>
      <c r="O46" s="3"/>
      <c r="P46" s="3"/>
      <c r="Q46" s="3">
        <v>90</v>
      </c>
      <c r="R46" s="3">
        <v>90</v>
      </c>
      <c r="S46" s="3">
        <v>90</v>
      </c>
      <c r="T46" s="5">
        <v>90</v>
      </c>
    </row>
    <row r="47" spans="2:20" x14ac:dyDescent="0.2">
      <c r="B47" s="4" t="s">
        <v>9</v>
      </c>
      <c r="C47" s="3">
        <v>0</v>
      </c>
      <c r="D47" s="3"/>
      <c r="E47" s="3">
        <v>0</v>
      </c>
      <c r="F47" s="3"/>
      <c r="G47" s="3">
        <v>0</v>
      </c>
      <c r="H47" s="3"/>
      <c r="I47" s="3">
        <v>75</v>
      </c>
      <c r="J47" s="3">
        <v>0</v>
      </c>
      <c r="K47" s="3"/>
      <c r="L47" s="3"/>
      <c r="M47" s="3"/>
      <c r="N47" s="3"/>
      <c r="O47" s="3"/>
      <c r="P47" s="3"/>
      <c r="Q47" s="3">
        <v>0</v>
      </c>
      <c r="R47" s="3">
        <v>0</v>
      </c>
      <c r="S47" s="3">
        <v>0</v>
      </c>
      <c r="T47" s="5">
        <v>0</v>
      </c>
    </row>
    <row r="48" spans="2:20" x14ac:dyDescent="0.2">
      <c r="B48" s="4" t="s">
        <v>17</v>
      </c>
      <c r="C48" s="3">
        <v>45</v>
      </c>
      <c r="D48" s="3"/>
      <c r="E48" s="3">
        <v>0</v>
      </c>
      <c r="F48" s="3"/>
      <c r="G48" s="3">
        <v>0</v>
      </c>
      <c r="H48" s="3"/>
      <c r="I48" s="3">
        <v>75</v>
      </c>
      <c r="J48" s="3">
        <v>0</v>
      </c>
      <c r="K48" s="3"/>
      <c r="L48" s="3"/>
      <c r="M48" s="3"/>
      <c r="N48" s="3"/>
      <c r="O48" s="3"/>
      <c r="P48" s="3"/>
      <c r="Q48" s="3">
        <v>-45</v>
      </c>
      <c r="R48" s="3">
        <v>-45</v>
      </c>
      <c r="S48" s="3">
        <v>0</v>
      </c>
      <c r="T48" s="5">
        <v>0</v>
      </c>
    </row>
    <row r="49" spans="2:20" x14ac:dyDescent="0.2">
      <c r="B49" s="4" t="s">
        <v>27</v>
      </c>
      <c r="C49" s="3">
        <v>0</v>
      </c>
      <c r="D49" s="3"/>
      <c r="E49" s="3">
        <v>45</v>
      </c>
      <c r="F49" s="3"/>
      <c r="G49" s="3">
        <v>0</v>
      </c>
      <c r="H49" s="3"/>
      <c r="I49" s="3">
        <v>75</v>
      </c>
      <c r="J49" s="3">
        <v>0</v>
      </c>
      <c r="K49" s="3"/>
      <c r="L49" s="3"/>
      <c r="M49" s="3"/>
      <c r="N49" s="3"/>
      <c r="O49" s="3"/>
      <c r="P49" s="3"/>
      <c r="Q49" s="3"/>
      <c r="R49" s="3"/>
      <c r="S49" s="3">
        <v>-45</v>
      </c>
      <c r="T49" s="5">
        <v>45</v>
      </c>
    </row>
    <row r="50" spans="2:20" x14ac:dyDescent="0.2">
      <c r="B50" s="4" t="s">
        <v>28</v>
      </c>
      <c r="C50" s="3">
        <v>0</v>
      </c>
      <c r="D50" s="3"/>
      <c r="E50" s="3">
        <v>0</v>
      </c>
      <c r="F50" s="3"/>
      <c r="G50" s="3">
        <v>45</v>
      </c>
      <c r="H50" s="3"/>
      <c r="I50" s="3">
        <v>75</v>
      </c>
      <c r="J50" s="3">
        <v>0</v>
      </c>
      <c r="K50" s="3"/>
      <c r="L50" s="3"/>
      <c r="M50" s="3"/>
      <c r="N50" s="3"/>
      <c r="O50" s="3"/>
      <c r="P50" s="3"/>
      <c r="Q50" s="3"/>
      <c r="R50" s="3"/>
      <c r="S50" s="3"/>
      <c r="T50" s="5"/>
    </row>
    <row r="51" spans="2:20" x14ac:dyDescent="0.2">
      <c r="B51" s="4" t="s">
        <v>18</v>
      </c>
      <c r="C51" s="3">
        <v>-45</v>
      </c>
      <c r="D51" s="3"/>
      <c r="E51" s="3">
        <v>0</v>
      </c>
      <c r="F51" s="3"/>
      <c r="G51" s="3">
        <v>0</v>
      </c>
      <c r="H51" s="3"/>
      <c r="I51" s="3">
        <v>75</v>
      </c>
      <c r="J51" s="3">
        <v>0</v>
      </c>
      <c r="K51" s="3"/>
      <c r="L51" s="3"/>
      <c r="M51" s="3"/>
      <c r="N51" s="3"/>
      <c r="O51" s="3"/>
      <c r="P51" s="3"/>
      <c r="Q51" s="3">
        <v>45</v>
      </c>
      <c r="R51" s="3">
        <v>45</v>
      </c>
      <c r="S51" s="3">
        <v>0</v>
      </c>
      <c r="T51" s="5">
        <v>0</v>
      </c>
    </row>
    <row r="52" spans="2:20" x14ac:dyDescent="0.2">
      <c r="B52" s="4" t="s">
        <v>29</v>
      </c>
      <c r="C52" s="3">
        <v>0</v>
      </c>
      <c r="D52" s="3"/>
      <c r="E52" s="3">
        <v>-45</v>
      </c>
      <c r="F52" s="3"/>
      <c r="G52" s="3">
        <v>0</v>
      </c>
      <c r="H52" s="3"/>
      <c r="I52" s="3">
        <v>75</v>
      </c>
      <c r="J52" s="3">
        <v>0</v>
      </c>
      <c r="K52" s="3"/>
      <c r="L52" s="3"/>
      <c r="M52" s="3"/>
      <c r="N52" s="3"/>
      <c r="O52" s="3"/>
      <c r="P52" s="3"/>
      <c r="Q52" s="3">
        <v>0</v>
      </c>
      <c r="R52" s="3">
        <v>0</v>
      </c>
      <c r="S52" s="3">
        <v>45</v>
      </c>
      <c r="T52" s="5">
        <v>-45</v>
      </c>
    </row>
    <row r="53" spans="2:20" ht="12.75" thickBot="1" x14ac:dyDescent="0.25">
      <c r="B53" s="6" t="s">
        <v>19</v>
      </c>
      <c r="C53" s="7">
        <v>0</v>
      </c>
      <c r="D53" s="7"/>
      <c r="E53" s="7">
        <v>0</v>
      </c>
      <c r="F53" s="7"/>
      <c r="G53" s="7">
        <v>-45</v>
      </c>
      <c r="H53" s="7"/>
      <c r="I53" s="7">
        <v>75</v>
      </c>
      <c r="J53" s="7">
        <v>0</v>
      </c>
      <c r="K53" s="7"/>
      <c r="L53" s="7"/>
      <c r="M53" s="7"/>
      <c r="N53" s="7"/>
      <c r="O53" s="7"/>
      <c r="P53" s="7"/>
      <c r="Q53" s="7"/>
      <c r="R53" s="7"/>
      <c r="S53" s="7"/>
      <c r="T53" s="8"/>
    </row>
  </sheetData>
  <mergeCells count="3">
    <mergeCell ref="B21:T21"/>
    <mergeCell ref="B2:T2"/>
    <mergeCell ref="B38:T38"/>
  </mergeCells>
  <conditionalFormatting sqref="M23:P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P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T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T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T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P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T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Reference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davidgitz</dc:creator>
  <cp:lastModifiedBy>davidgitz</cp:lastModifiedBy>
  <dcterms:created xsi:type="dcterms:W3CDTF">2012-12-03T19:04:36Z</dcterms:created>
  <dcterms:modified xsi:type="dcterms:W3CDTF">2012-12-05T19:43:37Z</dcterms:modified>
</cp:coreProperties>
</file>