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Selection_Modified\Statistics\2017 Stats\"/>
    </mc:Choice>
  </mc:AlternateContent>
  <bookViews>
    <workbookView xWindow="0" yWindow="0" windowWidth="19200" windowHeight="7020"/>
  </bookViews>
  <sheets>
    <sheet name="FS -FSC" sheetId="1" r:id="rId1"/>
    <sheet name="TRENDS" sheetId="3" r:id="rId2"/>
  </sheets>
  <definedNames>
    <definedName name="_xlnm.Print_Area" localSheetId="0">'FS -FSC'!$A$1:$J$179</definedName>
  </definedName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3" i="1" l="1"/>
  <c r="D144" i="1"/>
  <c r="D145" i="1"/>
  <c r="D142" i="1"/>
  <c r="Z173" i="3"/>
  <c r="Z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B174" i="3"/>
  <c r="Z172" i="3"/>
  <c r="Z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B119" i="3"/>
  <c r="Z117" i="3"/>
  <c r="Z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39" i="3"/>
  <c r="Z35" i="3"/>
  <c r="Z34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B37" i="3"/>
  <c r="Z119" i="3"/>
  <c r="Z37" i="3"/>
  <c r="Z39" i="3"/>
  <c r="C26" i="3"/>
  <c r="D26" i="3"/>
  <c r="B26" i="3"/>
  <c r="E25" i="3"/>
  <c r="F25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" i="3"/>
  <c r="F158" i="1"/>
  <c r="H158" i="1"/>
  <c r="E26" i="3"/>
  <c r="F26" i="3"/>
  <c r="F2" i="3"/>
  <c r="G128" i="1"/>
  <c r="G5" i="1"/>
  <c r="F157" i="1"/>
  <c r="H157" i="1"/>
  <c r="I151" i="1"/>
  <c r="J151" i="1"/>
  <c r="I150" i="1"/>
  <c r="J150" i="1"/>
  <c r="F120" i="1"/>
  <c r="E120" i="1"/>
  <c r="F119" i="1"/>
  <c r="C119" i="1"/>
  <c r="E112" i="1"/>
  <c r="E111" i="1"/>
  <c r="D55" i="1"/>
  <c r="E54" i="1"/>
  <c r="B55" i="1"/>
  <c r="C54" i="1"/>
  <c r="J40" i="1"/>
  <c r="J39" i="1"/>
  <c r="G127" i="1"/>
  <c r="G126" i="1"/>
  <c r="G4" i="1"/>
  <c r="G3" i="1"/>
  <c r="F160" i="1"/>
  <c r="H160" i="1"/>
  <c r="F159" i="1"/>
  <c r="H159" i="1"/>
  <c r="I153" i="1"/>
  <c r="J153" i="1"/>
  <c r="I152" i="1"/>
  <c r="J152" i="1"/>
  <c r="F122" i="1"/>
  <c r="C122" i="1"/>
  <c r="F121" i="1"/>
  <c r="C121" i="1"/>
  <c r="E114" i="1"/>
  <c r="E113" i="1"/>
  <c r="H55" i="1"/>
  <c r="I52" i="1"/>
  <c r="F55" i="1"/>
  <c r="G54" i="1"/>
  <c r="J42" i="1"/>
  <c r="J41" i="1"/>
  <c r="G129" i="1"/>
  <c r="G6" i="1"/>
  <c r="I157" i="1"/>
  <c r="G157" i="1"/>
  <c r="I159" i="1"/>
  <c r="G159" i="1"/>
  <c r="I160" i="1"/>
  <c r="G160" i="1"/>
  <c r="I158" i="1"/>
  <c r="G158" i="1"/>
  <c r="G49" i="1"/>
  <c r="G51" i="1"/>
  <c r="C51" i="1"/>
  <c r="E51" i="1"/>
  <c r="G53" i="1"/>
  <c r="C49" i="1"/>
  <c r="C53" i="1"/>
  <c r="C48" i="1"/>
  <c r="E121" i="1"/>
  <c r="E49" i="1"/>
  <c r="E53" i="1"/>
  <c r="I53" i="1"/>
  <c r="I49" i="1"/>
  <c r="I51" i="1"/>
  <c r="G48" i="1"/>
  <c r="G50" i="1"/>
  <c r="G52" i="1"/>
  <c r="I54" i="1"/>
  <c r="E122" i="1"/>
  <c r="E119" i="1"/>
  <c r="I48" i="1"/>
  <c r="I50" i="1"/>
  <c r="C120" i="1"/>
  <c r="C50" i="1"/>
  <c r="C52" i="1"/>
  <c r="E48" i="1"/>
  <c r="E50" i="1"/>
  <c r="E52" i="1"/>
</calcChain>
</file>

<file path=xl/sharedStrings.xml><?xml version="1.0" encoding="utf-8"?>
<sst xmlns="http://schemas.openxmlformats.org/spreadsheetml/2006/main" count="232" uniqueCount="155">
  <si>
    <t>Male</t>
  </si>
  <si>
    <t>Female</t>
  </si>
  <si>
    <t>Not Reported</t>
  </si>
  <si>
    <t>Total</t>
  </si>
  <si>
    <t>2016 Applicants</t>
  </si>
  <si>
    <t>2016 Recipients</t>
  </si>
  <si>
    <t>TOTAL</t>
  </si>
  <si>
    <t xml:space="preserve">Expected Family Contribution </t>
  </si>
  <si>
    <t>$0-2000</t>
  </si>
  <si>
    <t>$2001-4000</t>
  </si>
  <si>
    <t>$4001-6000</t>
  </si>
  <si>
    <t>$6001+</t>
  </si>
  <si>
    <t>Avg OR EFC</t>
  </si>
  <si>
    <t>Avg CA EFC</t>
  </si>
  <si>
    <t>2016 Interviewees</t>
  </si>
  <si>
    <t>Ethnicity</t>
  </si>
  <si>
    <t>American Indian or Alaska Native</t>
  </si>
  <si>
    <t>Asian</t>
  </si>
  <si>
    <t>Black or African- American</t>
  </si>
  <si>
    <t>Hispanic of any race</t>
  </si>
  <si>
    <t>Multi-ethnic</t>
  </si>
  <si>
    <t>Native Hawaiian or Pacific Islander</t>
  </si>
  <si>
    <t>White</t>
  </si>
  <si>
    <t>Choose Not to Say</t>
  </si>
  <si>
    <t>2016 Geographic Regions</t>
  </si>
  <si>
    <t>Applicants</t>
  </si>
  <si>
    <t>%</t>
  </si>
  <si>
    <t>Recipients</t>
  </si>
  <si>
    <t>Central</t>
  </si>
  <si>
    <t>Eastern</t>
  </si>
  <si>
    <t>Metro</t>
  </si>
  <si>
    <t>North Coast</t>
  </si>
  <si>
    <t>Willamette</t>
  </si>
  <si>
    <t>Southern</t>
  </si>
  <si>
    <t>Ford Scholars by County</t>
  </si>
  <si>
    <t>County</t>
  </si>
  <si>
    <t>2016 #</t>
  </si>
  <si>
    <t>Baker</t>
  </si>
  <si>
    <t>Lake</t>
  </si>
  <si>
    <t>Benton</t>
  </si>
  <si>
    <t>Lane</t>
  </si>
  <si>
    <t>Clackamas</t>
  </si>
  <si>
    <t>Lincoln</t>
  </si>
  <si>
    <t>Clatsop</t>
  </si>
  <si>
    <t>Linn</t>
  </si>
  <si>
    <t>Columbia</t>
  </si>
  <si>
    <t>Malheur</t>
  </si>
  <si>
    <t>Coos</t>
  </si>
  <si>
    <t>Marion</t>
  </si>
  <si>
    <t>Crook</t>
  </si>
  <si>
    <t>Morrow</t>
  </si>
  <si>
    <t>Curry</t>
  </si>
  <si>
    <t>Multnomah</t>
  </si>
  <si>
    <t>Deschutes</t>
  </si>
  <si>
    <t>Polk</t>
  </si>
  <si>
    <t>Douglas</t>
  </si>
  <si>
    <t>Tillamook</t>
  </si>
  <si>
    <t>Gilliam</t>
  </si>
  <si>
    <t>Umatilla</t>
  </si>
  <si>
    <t>Grant</t>
  </si>
  <si>
    <t>Union</t>
  </si>
  <si>
    <t>Harney</t>
  </si>
  <si>
    <t>Wallowa</t>
  </si>
  <si>
    <t>Hood River</t>
  </si>
  <si>
    <t>Wasco</t>
  </si>
  <si>
    <t>Jackson</t>
  </si>
  <si>
    <t>Washington</t>
  </si>
  <si>
    <t>Jefferson</t>
  </si>
  <si>
    <t>Yamhill</t>
  </si>
  <si>
    <t>Josephine</t>
  </si>
  <si>
    <t>Klamath</t>
  </si>
  <si>
    <t>Siskiyou</t>
  </si>
  <si>
    <t>Average GPA Scores</t>
  </si>
  <si>
    <t>High School</t>
  </si>
  <si>
    <t>HS # of Records</t>
  </si>
  <si>
    <t>College</t>
  </si>
  <si>
    <t>Clg # of Records</t>
  </si>
  <si>
    <t>Average SAT or ACT Scores</t>
  </si>
  <si>
    <t>SAT -  Math</t>
  </si>
  <si>
    <t>SAT - Writing</t>
  </si>
  <si>
    <t>SAT # of Records</t>
  </si>
  <si>
    <t>ACT</t>
  </si>
  <si>
    <t>ACT # of Records</t>
  </si>
  <si>
    <t>Year in College</t>
  </si>
  <si>
    <t>1st</t>
  </si>
  <si>
    <t>3rd</t>
  </si>
  <si>
    <t xml:space="preserve"> </t>
  </si>
  <si>
    <t>Parent Education Level</t>
  </si>
  <si>
    <t>Middle School/Jr. High</t>
  </si>
  <si>
    <t>College or Beyond</t>
  </si>
  <si>
    <t>Other/Unknown</t>
  </si>
  <si>
    <t>Mother</t>
  </si>
  <si>
    <t>Father</t>
  </si>
  <si>
    <t xml:space="preserve">% First Generation College                                                            </t>
  </si>
  <si>
    <t># First Gen</t>
  </si>
  <si>
    <t>*2016 Recipients</t>
  </si>
  <si>
    <t>Parent Marital Status</t>
  </si>
  <si>
    <t>Married/Remarried</t>
  </si>
  <si>
    <t>Single</t>
  </si>
  <si>
    <t>Divorced /Separated</t>
  </si>
  <si>
    <t>Widowed</t>
  </si>
  <si>
    <t>Domestic Partner</t>
  </si>
  <si>
    <t>Unmarried- Living Together</t>
  </si>
  <si>
    <t>% from Single Parent Homes</t>
  </si>
  <si>
    <t>Indicated College Segment</t>
  </si>
  <si>
    <t>2-yr Clgs</t>
  </si>
  <si>
    <t>4-yr public Clgs</t>
  </si>
  <si>
    <t>4-yr private Clgs</t>
  </si>
  <si>
    <t>For-Profit</t>
  </si>
  <si>
    <t>Top Five Most Popular Majors (in Descending Order)</t>
  </si>
  <si>
    <t>(1) Pre-Med/Biology</t>
  </si>
  <si>
    <t>(2) Nursing</t>
  </si>
  <si>
    <t>(3) Psychology</t>
  </si>
  <si>
    <t>(4) Education/Teaching</t>
  </si>
  <si>
    <t>(5) Engineering</t>
  </si>
  <si>
    <t>2017 Applicants</t>
  </si>
  <si>
    <t>2017 Recipients</t>
  </si>
  <si>
    <t>2017 Geographic Regions</t>
  </si>
  <si>
    <t>2017 Interviewees</t>
  </si>
  <si>
    <t>n/a</t>
  </si>
  <si>
    <t>2017 Interviewees*</t>
  </si>
  <si>
    <t>SAT -Reading</t>
  </si>
  <si>
    <t>*SAT changed in March 2016. Now only two scores (1600 scale) instead of three (2400 scale)</t>
  </si>
  <si>
    <t>(1) Engineering</t>
  </si>
  <si>
    <t>(2) Biology</t>
  </si>
  <si>
    <t>(3) Nursing</t>
  </si>
  <si>
    <t>(5) Business</t>
  </si>
  <si>
    <t>Transgender</t>
  </si>
  <si>
    <t>Non-Binary</t>
  </si>
  <si>
    <t>Genders*</t>
  </si>
  <si>
    <t>Rejected FAFSA</t>
  </si>
  <si>
    <t>% Private</t>
  </si>
  <si>
    <t>% 2-Yr</t>
  </si>
  <si>
    <t>% 4-yr Public</t>
  </si>
  <si>
    <t>*In 2017, OSAC added additional gender categories</t>
  </si>
  <si>
    <t>yrfrstawd</t>
  </si>
  <si>
    <t>NotSay</t>
  </si>
  <si>
    <t>% Male</t>
  </si>
  <si>
    <t>Class</t>
  </si>
  <si>
    <t>CountOfssn</t>
  </si>
  <si>
    <t># Hispanics</t>
  </si>
  <si>
    <t>Year</t>
  </si>
  <si>
    <t>#</t>
  </si>
  <si>
    <t>% Hispanic</t>
  </si>
  <si>
    <t># White</t>
  </si>
  <si>
    <t>% White</t>
  </si>
  <si>
    <t># Recipients</t>
  </si>
  <si>
    <t>Rural</t>
  </si>
  <si>
    <t>% Rural</t>
  </si>
  <si>
    <t>AvgOfHSGPA</t>
  </si>
  <si>
    <t>Transfers</t>
  </si>
  <si>
    <t>Indicated neither parent completed college on OSAC application. "College" not defined.</t>
  </si>
  <si>
    <t>*2017 Recipients</t>
  </si>
  <si>
    <t>2017 #</t>
  </si>
  <si>
    <t>*Parent education level updated from pre-interview form. In 2017, first generation = 79% compared to OSAC's application data (75%). College completion defined as a 4-year college degree.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</si>
</sst>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0.0%"/>
  </numFmts>
  <fonts count="19" x14ac:knownFonts="1">
    <font>
      <sz val="10"/>
      <name val="Arial"/>
    </font>
    <font>
      <b/>
      <sz val="12"/>
      <name val="Calibri Light"/>
      <family val="1"/>
      <scheme val="major"/>
    </font>
    <font>
      <sz val="12"/>
      <name val="Calibri Light"/>
      <family val="1"/>
      <scheme val="major"/>
    </font>
    <font>
      <b/>
      <sz val="10"/>
      <name val="Calibri Light"/>
      <family val="1"/>
      <scheme val="major"/>
    </font>
    <font>
      <b/>
      <i/>
      <sz val="10"/>
      <name val="Calibri Light"/>
      <family val="1"/>
      <scheme val="major"/>
    </font>
    <font>
      <b/>
      <sz val="9"/>
      <name val="Calibri Light"/>
      <family val="1"/>
      <scheme val="major"/>
    </font>
    <font>
      <sz val="10"/>
      <name val="Calibri Light"/>
      <family val="1"/>
      <scheme val="major"/>
    </font>
    <font>
      <i/>
      <sz val="12"/>
      <name val="Calibri Light"/>
      <family val="1"/>
      <scheme val="major"/>
    </font>
    <font>
      <sz val="10"/>
      <color indexed="8"/>
      <name val="Arial"/>
      <family val="2"/>
    </font>
    <font>
      <b/>
      <sz val="12"/>
      <color indexed="8"/>
      <name val="Calibri Light"/>
      <family val="1"/>
      <scheme val="major"/>
    </font>
    <font>
      <sz val="12"/>
      <color indexed="8"/>
      <name val="Calibri Light"/>
      <family val="1"/>
      <scheme val="major"/>
    </font>
    <font>
      <b/>
      <i/>
      <sz val="10"/>
      <name val="Calibri Light"/>
      <family val="2"/>
      <scheme val="major"/>
    </font>
    <font>
      <sz val="10"/>
      <name val="Arial"/>
      <family val="2"/>
    </font>
    <font>
      <sz val="10"/>
      <name val="Arial"/>
      <family val="2"/>
    </font>
    <font>
      <b/>
      <sz val="12"/>
      <name val="Calibri Light"/>
      <family val="2"/>
      <scheme val="maj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4"/>
        <bgColor indexed="0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8"/>
      </patternFill>
    </fill>
    <fill>
      <patternFill patternType="solid">
        <fgColor theme="9" tint="0.39997558519241921"/>
        <bgColor indexed="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0" fontId="8" fillId="0" borderId="0"/>
    <xf numFmtId="0" fontId="8" fillId="0" borderId="0"/>
    <xf numFmtId="0" fontId="17" fillId="0" borderId="0"/>
  </cellStyleXfs>
  <cellXfs count="259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2" borderId="0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0" borderId="0" xfId="0" applyFont="1" applyBorder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6" fillId="6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center"/>
    </xf>
    <xf numFmtId="0" fontId="6" fillId="6" borderId="0" xfId="0" applyFont="1" applyFill="1" applyBorder="1"/>
    <xf numFmtId="0" fontId="2" fillId="6" borderId="0" xfId="0" applyFont="1" applyFill="1" applyBorder="1" applyAlignment="1">
      <alignment horizontal="center" wrapText="1"/>
    </xf>
    <xf numFmtId="0" fontId="2" fillId="6" borderId="0" xfId="0" applyFont="1" applyFill="1"/>
    <xf numFmtId="0" fontId="2" fillId="0" borderId="0" xfId="0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9" fillId="9" borderId="0" xfId="2" applyFont="1" applyFill="1" applyBorder="1" applyAlignment="1">
      <alignment horizontal="center" wrapText="1"/>
    </xf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3" fillId="0" borderId="0" xfId="0" applyFont="1"/>
    <xf numFmtId="9" fontId="14" fillId="4" borderId="1" xfId="5" applyFont="1" applyFill="1" applyBorder="1" applyAlignment="1">
      <alignment horizontal="center" vertical="center" wrapText="1"/>
    </xf>
    <xf numFmtId="9" fontId="14" fillId="3" borderId="1" xfId="5" applyFont="1" applyFill="1" applyBorder="1" applyAlignment="1">
      <alignment horizontal="center" vertical="center" wrapText="1"/>
    </xf>
    <xf numFmtId="9" fontId="14" fillId="3" borderId="9" xfId="5" applyFont="1" applyFill="1" applyBorder="1" applyAlignment="1">
      <alignment horizontal="center" vertical="center" wrapText="1"/>
    </xf>
    <xf numFmtId="9" fontId="14" fillId="4" borderId="9" xfId="5" applyFont="1" applyFill="1" applyBorder="1" applyAlignment="1">
      <alignment horizontal="center" vertical="center" wrapText="1"/>
    </xf>
    <xf numFmtId="9" fontId="14" fillId="4" borderId="10" xfId="5" applyFont="1" applyFill="1" applyBorder="1" applyAlignment="1">
      <alignment horizontal="center" vertical="center"/>
    </xf>
    <xf numFmtId="9" fontId="14" fillId="3" borderId="10" xfId="5" applyFont="1" applyFill="1" applyBorder="1" applyAlignment="1">
      <alignment horizontal="center" vertical="center"/>
    </xf>
    <xf numFmtId="0" fontId="15" fillId="10" borderId="7" xfId="6" applyFont="1" applyFill="1" applyBorder="1" applyAlignment="1">
      <alignment horizontal="center"/>
    </xf>
    <xf numFmtId="0" fontId="15" fillId="0" borderId="8" xfId="6" applyFont="1" applyFill="1" applyBorder="1" applyAlignment="1">
      <alignment horizontal="right" wrapText="1"/>
    </xf>
    <xf numFmtId="0" fontId="15" fillId="0" borderId="16" xfId="6" applyFont="1" applyFill="1" applyBorder="1" applyAlignment="1">
      <alignment horizontal="right" wrapText="1"/>
    </xf>
    <xf numFmtId="0" fontId="15" fillId="10" borderId="17" xfId="6" applyFont="1" applyFill="1" applyBorder="1" applyAlignment="1">
      <alignment horizontal="center"/>
    </xf>
    <xf numFmtId="0" fontId="15" fillId="10" borderId="0" xfId="6" applyFont="1" applyFill="1" applyBorder="1" applyAlignment="1">
      <alignment horizontal="center"/>
    </xf>
    <xf numFmtId="9" fontId="0" fillId="0" borderId="0" xfId="5" applyFont="1"/>
    <xf numFmtId="9" fontId="0" fillId="0" borderId="0" xfId="0" applyNumberFormat="1"/>
    <xf numFmtId="0" fontId="0" fillId="11" borderId="0" xfId="0" applyFill="1"/>
    <xf numFmtId="0" fontId="15" fillId="12" borderId="7" xfId="6" applyFont="1" applyFill="1" applyBorder="1" applyAlignment="1">
      <alignment horizontal="center"/>
    </xf>
    <xf numFmtId="0" fontId="3" fillId="6" borderId="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9" fontId="1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6" borderId="0" xfId="0" applyFont="1" applyFill="1" applyBorder="1"/>
    <xf numFmtId="0" fontId="1" fillId="6" borderId="0" xfId="0" applyNumberFormat="1" applyFont="1" applyFill="1" applyBorder="1" applyAlignment="1">
      <alignment horizontal="center" vertical="center" wrapText="1"/>
    </xf>
    <xf numFmtId="165" fontId="1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2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5" fillId="12" borderId="0" xfId="6" applyFont="1" applyFill="1" applyBorder="1" applyAlignment="1">
      <alignment horizontal="center"/>
    </xf>
    <xf numFmtId="0" fontId="13" fillId="0" borderId="0" xfId="0" applyFont="1" applyFill="1" applyBorder="1"/>
    <xf numFmtId="0" fontId="16" fillId="0" borderId="0" xfId="0" applyFont="1" applyAlignment="1">
      <alignment horizontal="center"/>
    </xf>
    <xf numFmtId="0" fontId="15" fillId="10" borderId="7" xfId="7" applyFont="1" applyFill="1" applyBorder="1" applyAlignment="1">
      <alignment horizontal="center"/>
    </xf>
    <xf numFmtId="0" fontId="15" fillId="0" borderId="8" xfId="7" applyFont="1" applyFill="1" applyBorder="1" applyAlignment="1">
      <alignment horizontal="right" wrapText="1"/>
    </xf>
    <xf numFmtId="0" fontId="15" fillId="13" borderId="0" xfId="6" applyFont="1" applyFill="1" applyBorder="1" applyAlignment="1">
      <alignment horizontal="center"/>
    </xf>
    <xf numFmtId="0" fontId="15" fillId="15" borderId="0" xfId="6" applyFont="1" applyFill="1" applyBorder="1" applyAlignment="1">
      <alignment horizontal="center"/>
    </xf>
    <xf numFmtId="0" fontId="15" fillId="16" borderId="8" xfId="7" applyFont="1" applyFill="1" applyBorder="1" applyAlignment="1">
      <alignment horizontal="right" wrapText="1"/>
    </xf>
    <xf numFmtId="0" fontId="0" fillId="16" borderId="0" xfId="0" applyFill="1"/>
    <xf numFmtId="0" fontId="13" fillId="16" borderId="0" xfId="0" applyFont="1" applyFill="1" applyBorder="1"/>
    <xf numFmtId="9" fontId="0" fillId="16" borderId="0" xfId="5" applyFont="1" applyFill="1"/>
    <xf numFmtId="0" fontId="13" fillId="17" borderId="0" xfId="0" applyFont="1" applyFill="1" applyBorder="1"/>
    <xf numFmtId="0" fontId="15" fillId="18" borderId="7" xfId="6" applyFont="1" applyFill="1" applyBorder="1" applyAlignment="1">
      <alignment horizontal="center"/>
    </xf>
    <xf numFmtId="0" fontId="15" fillId="19" borderId="8" xfId="6" applyFont="1" applyFill="1" applyBorder="1" applyAlignment="1">
      <alignment horizontal="right" wrapText="1"/>
    </xf>
    <xf numFmtId="0" fontId="16" fillId="19" borderId="0" xfId="0" applyFont="1" applyFill="1" applyAlignment="1">
      <alignment horizontal="center"/>
    </xf>
    <xf numFmtId="9" fontId="0" fillId="17" borderId="0" xfId="5" applyFont="1" applyFill="1"/>
    <xf numFmtId="9" fontId="16" fillId="17" borderId="0" xfId="5" applyFont="1" applyFill="1" applyAlignment="1">
      <alignment horizontal="center"/>
    </xf>
    <xf numFmtId="0" fontId="13" fillId="5" borderId="0" xfId="0" applyFont="1" applyFill="1" applyBorder="1"/>
    <xf numFmtId="9" fontId="0" fillId="5" borderId="0" xfId="5" applyFont="1" applyFill="1"/>
    <xf numFmtId="0" fontId="15" fillId="14" borderId="8" xfId="6" applyFont="1" applyFill="1" applyBorder="1" applyAlignment="1">
      <alignment horizontal="right" wrapText="1"/>
    </xf>
    <xf numFmtId="0" fontId="16" fillId="14" borderId="0" xfId="0" applyFont="1" applyFill="1" applyAlignment="1">
      <alignment horizontal="center"/>
    </xf>
    <xf numFmtId="2" fontId="15" fillId="0" borderId="8" xfId="7" applyNumberFormat="1" applyFont="1" applyFill="1" applyBorder="1" applyAlignment="1">
      <alignment horizontal="center" wrapText="1"/>
    </xf>
    <xf numFmtId="0" fontId="15" fillId="20" borderId="8" xfId="7" applyFont="1" applyFill="1" applyBorder="1" applyAlignment="1">
      <alignment horizontal="right" wrapText="1"/>
    </xf>
    <xf numFmtId="2" fontId="15" fillId="20" borderId="8" xfId="7" applyNumberFormat="1" applyFont="1" applyFill="1" applyBorder="1" applyAlignment="1">
      <alignment horizontal="center" wrapText="1"/>
    </xf>
    <xf numFmtId="0" fontId="15" fillId="21" borderId="8" xfId="7" applyFont="1" applyFill="1" applyBorder="1" applyAlignment="1">
      <alignment horizontal="right" wrapText="1"/>
    </xf>
    <xf numFmtId="2" fontId="15" fillId="21" borderId="8" xfId="7" applyNumberFormat="1" applyFont="1" applyFill="1" applyBorder="1" applyAlignment="1">
      <alignment horizontal="center" wrapText="1"/>
    </xf>
    <xf numFmtId="0" fontId="15" fillId="18" borderId="1" xfId="6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/>
    </xf>
    <xf numFmtId="0" fontId="15" fillId="13" borderId="1" xfId="6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5" fillId="19" borderId="1" xfId="6" applyFont="1" applyFill="1" applyBorder="1" applyAlignment="1">
      <alignment horizontal="center" wrapText="1"/>
    </xf>
    <xf numFmtId="0" fontId="15" fillId="14" borderId="1" xfId="6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5" fillId="0" borderId="1" xfId="7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9" fontId="16" fillId="0" borderId="1" xfId="5" applyFont="1" applyBorder="1" applyAlignment="1">
      <alignment horizontal="center"/>
    </xf>
    <xf numFmtId="0" fontId="16" fillId="0" borderId="0" xfId="0" applyFont="1"/>
    <xf numFmtId="9" fontId="16" fillId="5" borderId="1" xfId="5" applyFont="1" applyFill="1" applyBorder="1" applyAlignment="1">
      <alignment horizontal="center"/>
    </xf>
    <xf numFmtId="0" fontId="3" fillId="2" borderId="3" xfId="0" applyFont="1" applyFill="1" applyBorder="1" applyAlignment="1">
      <alignment vertical="center" wrapText="1"/>
    </xf>
    <xf numFmtId="9" fontId="1" fillId="3" borderId="1" xfId="5" applyFont="1" applyFill="1" applyBorder="1" applyAlignment="1">
      <alignment horizontal="center" vertical="center" wrapText="1"/>
    </xf>
    <xf numFmtId="9" fontId="1" fillId="4" borderId="1" xfId="5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left" vertical="center" wrapText="1"/>
    </xf>
    <xf numFmtId="0" fontId="3" fillId="24" borderId="1" xfId="0" applyFont="1" applyFill="1" applyBorder="1" applyAlignment="1">
      <alignment horizontal="left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 wrapText="1"/>
    </xf>
    <xf numFmtId="9" fontId="2" fillId="24" borderId="1" xfId="0" applyNumberFormat="1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9" fontId="1" fillId="2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center" vertical="center" wrapText="1"/>
    </xf>
    <xf numFmtId="2" fontId="7" fillId="22" borderId="1" xfId="0" applyNumberFormat="1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left" vertical="center" wrapText="1"/>
    </xf>
    <xf numFmtId="0" fontId="7" fillId="23" borderId="1" xfId="0" applyFont="1" applyFill="1" applyBorder="1" applyAlignment="1">
      <alignment horizontal="center" vertical="center" wrapText="1"/>
    </xf>
    <xf numFmtId="2" fontId="7" fillId="23" borderId="1" xfId="0" applyNumberFormat="1" applyFont="1" applyFill="1" applyBorder="1" applyAlignment="1">
      <alignment horizontal="center" vertical="center" wrapText="1"/>
    </xf>
    <xf numFmtId="2" fontId="1" fillId="20" borderId="1" xfId="0" applyNumberFormat="1" applyFont="1" applyFill="1" applyBorder="1" applyAlignment="1">
      <alignment horizontal="center" vertical="center" wrapText="1"/>
    </xf>
    <xf numFmtId="9" fontId="7" fillId="22" borderId="1" xfId="0" applyNumberFormat="1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1" fillId="20" borderId="1" xfId="0" applyNumberFormat="1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left" vertical="center" wrapText="1"/>
    </xf>
    <xf numFmtId="0" fontId="1" fillId="24" borderId="3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9" fontId="1" fillId="24" borderId="1" xfId="5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9" fontId="1" fillId="20" borderId="1" xfId="5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2" fillId="24" borderId="1" xfId="0" applyNumberFormat="1" applyFont="1" applyFill="1" applyBorder="1" applyAlignment="1">
      <alignment horizontal="center" vertical="center" wrapText="1"/>
    </xf>
    <xf numFmtId="0" fontId="1" fillId="20" borderId="1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4" borderId="3" xfId="0" applyFont="1" applyFill="1" applyBorder="1" applyAlignment="1">
      <alignment horizontal="center" vertical="center" wrapText="1"/>
    </xf>
    <xf numFmtId="9" fontId="14" fillId="24" borderId="9" xfId="5" applyFont="1" applyFill="1" applyBorder="1" applyAlignment="1">
      <alignment horizontal="center" vertical="center" wrapText="1"/>
    </xf>
    <xf numFmtId="9" fontId="14" fillId="24" borderId="1" xfId="5" applyFont="1" applyFill="1" applyBorder="1" applyAlignment="1">
      <alignment horizontal="center" vertical="center" wrapText="1"/>
    </xf>
    <xf numFmtId="9" fontId="14" fillId="24" borderId="10" xfId="5" applyFont="1" applyFill="1" applyBorder="1" applyAlignment="1">
      <alignment horizontal="center" vertical="center" wrapText="1"/>
    </xf>
    <xf numFmtId="9" fontId="14" fillId="20" borderId="11" xfId="5" applyFont="1" applyFill="1" applyBorder="1" applyAlignment="1">
      <alignment horizontal="center" vertical="center" wrapText="1"/>
    </xf>
    <xf numFmtId="9" fontId="14" fillId="20" borderId="12" xfId="5" applyFont="1" applyFill="1" applyBorder="1" applyAlignment="1">
      <alignment horizontal="center" vertical="center" wrapText="1"/>
    </xf>
    <xf numFmtId="9" fontId="14" fillId="20" borderId="13" xfId="5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 wrapText="1"/>
    </xf>
    <xf numFmtId="0" fontId="7" fillId="22" borderId="3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top" wrapText="1"/>
    </xf>
    <xf numFmtId="0" fontId="7" fillId="22" borderId="9" xfId="0" applyFont="1" applyFill="1" applyBorder="1" applyAlignment="1">
      <alignment horizontal="center" vertical="center" wrapText="1"/>
    </xf>
    <xf numFmtId="0" fontId="7" fillId="22" borderId="10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7" fillId="23" borderId="9" xfId="0" applyFont="1" applyFill="1" applyBorder="1" applyAlignment="1">
      <alignment horizontal="center" vertical="center" wrapText="1"/>
    </xf>
    <xf numFmtId="0" fontId="7" fillId="23" borderId="10" xfId="0" applyFont="1" applyFill="1" applyBorder="1" applyAlignment="1">
      <alignment horizontal="center" vertical="center" wrapText="1"/>
    </xf>
    <xf numFmtId="0" fontId="1" fillId="20" borderId="11" xfId="0" applyFont="1" applyFill="1" applyBorder="1" applyAlignment="1">
      <alignment horizontal="center" vertical="center" wrapText="1"/>
    </xf>
    <xf numFmtId="0" fontId="1" fillId="20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4" fontId="2" fillId="22" borderId="9" xfId="0" applyNumberFormat="1" applyFont="1" applyFill="1" applyBorder="1" applyAlignment="1">
      <alignment horizontal="center" vertical="center"/>
    </xf>
    <xf numFmtId="164" fontId="2" fillId="22" borderId="10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2" fillId="23" borderId="9" xfId="0" applyNumberFormat="1" applyFont="1" applyFill="1" applyBorder="1" applyAlignment="1">
      <alignment horizontal="center" vertical="center"/>
    </xf>
    <xf numFmtId="164" fontId="2" fillId="23" borderId="10" xfId="0" applyNumberFormat="1" applyFont="1" applyFill="1" applyBorder="1" applyAlignment="1">
      <alignment horizontal="center" vertical="center"/>
    </xf>
    <xf numFmtId="164" fontId="1" fillId="20" borderId="11" xfId="0" applyNumberFormat="1" applyFont="1" applyFill="1" applyBorder="1" applyAlignment="1">
      <alignment horizontal="center" vertical="center"/>
    </xf>
    <xf numFmtId="164" fontId="1" fillId="20" borderId="13" xfId="0" applyNumberFormat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2" fillId="24" borderId="3" xfId="0" applyNumberFormat="1" applyFont="1" applyFill="1" applyBorder="1" applyAlignment="1">
      <alignment horizontal="center" vertical="center" wrapText="1"/>
    </xf>
    <xf numFmtId="0" fontId="1" fillId="20" borderId="3" xfId="0" applyNumberFormat="1" applyFont="1" applyFill="1" applyBorder="1" applyAlignment="1">
      <alignment horizontal="center" vertical="center" wrapText="1"/>
    </xf>
    <xf numFmtId="9" fontId="3" fillId="0" borderId="18" xfId="0" applyNumberFormat="1" applyFont="1" applyFill="1" applyBorder="1" applyAlignment="1">
      <alignment horizontal="center" vertical="center" wrapText="1"/>
    </xf>
    <xf numFmtId="165" fontId="2" fillId="4" borderId="19" xfId="0" applyNumberFormat="1" applyFont="1" applyFill="1" applyBorder="1" applyAlignment="1">
      <alignment horizontal="center" vertical="center" wrapText="1"/>
    </xf>
    <xf numFmtId="165" fontId="1" fillId="3" borderId="19" xfId="0" applyNumberFormat="1" applyFont="1" applyFill="1" applyBorder="1" applyAlignment="1">
      <alignment horizontal="center" vertical="center" wrapText="1"/>
    </xf>
    <xf numFmtId="165" fontId="2" fillId="24" borderId="19" xfId="0" applyNumberFormat="1" applyFont="1" applyFill="1" applyBorder="1" applyAlignment="1">
      <alignment horizontal="center" vertical="center" wrapText="1"/>
    </xf>
    <xf numFmtId="165" fontId="1" fillId="20" borderId="20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18" fillId="10" borderId="7" xfId="8" applyFont="1" applyFill="1" applyBorder="1" applyAlignment="1">
      <alignment horizontal="center"/>
    </xf>
    <xf numFmtId="0" fontId="18" fillId="0" borderId="8" xfId="8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left" vertical="center" wrapText="1"/>
    </xf>
    <xf numFmtId="0" fontId="11" fillId="8" borderId="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10" fillId="25" borderId="9" xfId="1" applyFont="1" applyFill="1" applyBorder="1" applyAlignment="1">
      <alignment horizontal="center" wrapText="1"/>
    </xf>
    <xf numFmtId="0" fontId="10" fillId="25" borderId="10" xfId="1" applyFont="1" applyFill="1" applyBorder="1" applyAlignment="1">
      <alignment horizontal="center" wrapText="1"/>
    </xf>
    <xf numFmtId="0" fontId="10" fillId="26" borderId="9" xfId="1" applyFont="1" applyFill="1" applyBorder="1" applyAlignment="1">
      <alignment horizontal="center" wrapText="1"/>
    </xf>
    <xf numFmtId="0" fontId="10" fillId="26" borderId="10" xfId="1" applyFont="1" applyFill="1" applyBorder="1" applyAlignment="1">
      <alignment horizontal="center" wrapText="1"/>
    </xf>
    <xf numFmtId="0" fontId="9" fillId="25" borderId="14" xfId="1" applyFont="1" applyFill="1" applyBorder="1" applyAlignment="1">
      <alignment horizontal="center" vertical="center" wrapText="1"/>
    </xf>
    <xf numFmtId="0" fontId="9" fillId="25" borderId="15" xfId="1" applyFont="1" applyFill="1" applyBorder="1" applyAlignment="1">
      <alignment horizontal="center" vertical="center" wrapText="1"/>
    </xf>
    <xf numFmtId="0" fontId="9" fillId="26" borderId="14" xfId="1" applyFont="1" applyFill="1" applyBorder="1" applyAlignment="1">
      <alignment horizontal="center" vertical="center" wrapText="1"/>
    </xf>
    <xf numFmtId="0" fontId="9" fillId="26" borderId="15" xfId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0" fillId="25" borderId="11" xfId="1" applyFont="1" applyFill="1" applyBorder="1" applyAlignment="1">
      <alignment horizontal="center" wrapText="1"/>
    </xf>
    <xf numFmtId="0" fontId="10" fillId="25" borderId="13" xfId="1" applyFont="1" applyFill="1" applyBorder="1" applyAlignment="1">
      <alignment horizontal="center" wrapText="1"/>
    </xf>
    <xf numFmtId="0" fontId="10" fillId="26" borderId="11" xfId="1" applyFont="1" applyFill="1" applyBorder="1" applyAlignment="1">
      <alignment horizontal="center" wrapText="1"/>
    </xf>
    <xf numFmtId="0" fontId="10" fillId="26" borderId="13" xfId="1" applyFont="1" applyFill="1" applyBorder="1" applyAlignment="1">
      <alignment horizontal="center" wrapText="1"/>
    </xf>
  </cellXfs>
  <cellStyles count="9">
    <cellStyle name="Normal" xfId="0" builtinId="0"/>
    <cellStyle name="Normal 2" xfId="3"/>
    <cellStyle name="Normal 2 2" xfId="4"/>
    <cellStyle name="Normal_FS" xfId="2"/>
    <cellStyle name="Normal_Sheet1" xfId="1"/>
    <cellStyle name="Normal_Sheet2" xfId="6"/>
    <cellStyle name="Normal_TRENDS" xfId="7"/>
    <cellStyle name="Normal_TRENDS_1" xfId="8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B41D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2016 Recipients by Gender</a:t>
            </a:r>
          </a:p>
        </c:rich>
      </c:tx>
      <c:layout>
        <c:manualLayout>
          <c:xMode val="edge"/>
          <c:yMode val="edge"/>
          <c:x val="0.18051679710248986"/>
          <c:y val="3.7914691943127965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5C6-4F90-BEC1-12E227F6005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5C6-4F90-BEC1-12E227F600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'FS -FSC'!$B$2:$C$2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'FS -FSC'!$B$4:$C$4</c:f>
              <c:numCache>
                <c:formatCode>General</c:formatCode>
                <c:ptCount val="2"/>
                <c:pt idx="0">
                  <c:v>33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6-4F90-BEC1-12E227F6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2016 Recipients by Ethnicity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1C4-4D72-99A5-60A2DFAC52F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1C4-4D72-99A5-60A2DFAC52F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1C4-4D72-99A5-60A2DFAC52F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1C4-4D72-99A5-60A2DFAC52F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1C4-4D72-99A5-60A2DFAC52F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1C4-4D72-99A5-60A2DFAC52F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F1C4-4D72-99A5-60A2DFAC52F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F1C4-4D72-99A5-60A2DFAC52F7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1C4-4D72-99A5-60A2DFAC52F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C4-4D72-99A5-60A2DFAC52F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'FS -FSC'!$B$38:$I$38</c:f>
              <c:strCache>
                <c:ptCount val="8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African- American</c:v>
                </c:pt>
                <c:pt idx="3">
                  <c:v>Hispanic of any race</c:v>
                </c:pt>
                <c:pt idx="4">
                  <c:v>Multi-ethnic</c:v>
                </c:pt>
                <c:pt idx="5">
                  <c:v>Native Hawaiian or Pacific Islander</c:v>
                </c:pt>
                <c:pt idx="6">
                  <c:v>White</c:v>
                </c:pt>
                <c:pt idx="7">
                  <c:v>Choose Not to Say</c:v>
                </c:pt>
              </c:strCache>
            </c:strRef>
          </c:cat>
          <c:val>
            <c:numRef>
              <c:f>'FS -FSC'!$B$40:$I$40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29</c:v>
                </c:pt>
                <c:pt idx="4">
                  <c:v>11</c:v>
                </c:pt>
                <c:pt idx="5">
                  <c:v>0</c:v>
                </c:pt>
                <c:pt idx="6">
                  <c:v>61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C4-4D72-99A5-60A2DFAC52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64935947910357361"/>
          <c:y val="0.16700898303205058"/>
          <c:w val="0.33140975166565717"/>
          <c:h val="0.7597611918228531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</c:sp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2017 Recipients by Ethnicity 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155336603866925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780-401D-894A-A598011DF04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780-401D-894A-A598011DF04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780-401D-894A-A598011DF04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780-401D-894A-A598011DF04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780-401D-894A-A598011DF04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780-401D-894A-A598011DF04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B780-401D-894A-A598011DF044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B780-401D-894A-A598011DF044}"/>
              </c:ext>
            </c:extLst>
          </c:dPt>
          <c:dLbls>
            <c:dLbl>
              <c:idx val="2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780-401D-894A-A598011DF04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80-401D-894A-A598011DF044}"/>
                </c:ext>
              </c:extLst>
            </c:dLbl>
            <c:dLbl>
              <c:idx val="7"/>
              <c:layout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780-401D-894A-A598011DF0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'FS -FSC'!$B$38:$I$38</c:f>
              <c:strCache>
                <c:ptCount val="8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African- American</c:v>
                </c:pt>
                <c:pt idx="3">
                  <c:v>Hispanic of any race</c:v>
                </c:pt>
                <c:pt idx="4">
                  <c:v>Multi-ethnic</c:v>
                </c:pt>
                <c:pt idx="5">
                  <c:v>Native Hawaiian or Pacific Islander</c:v>
                </c:pt>
                <c:pt idx="6">
                  <c:v>White</c:v>
                </c:pt>
                <c:pt idx="7">
                  <c:v>Choose Not to Say</c:v>
                </c:pt>
              </c:strCache>
            </c:strRef>
          </c:cat>
          <c:val>
            <c:numRef>
              <c:f>'FS -FSC'!$B$42:$I$42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51</c:v>
                </c:pt>
                <c:pt idx="4">
                  <c:v>5</c:v>
                </c:pt>
                <c:pt idx="5">
                  <c:v>0</c:v>
                </c:pt>
                <c:pt idx="6">
                  <c:v>51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0-401D-894A-A598011DF0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64258344670266987"/>
          <c:y val="0.18070137066200059"/>
          <c:w val="0.33647414492036665"/>
          <c:h val="0.78200021872265968"/>
        </c:manualLayout>
      </c:layout>
      <c:overlay val="0"/>
      <c:txPr>
        <a:bodyPr anchor="ctr" anchorCtr="0"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</c:sp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% White and % Hispanic Recipients</a:t>
            </a:r>
          </a:p>
          <a:p>
            <a:pPr algn="ctr" rtl="0">
              <a:defRPr lang="en-US" sz="1800" b="1">
                <a:solidFill>
                  <a:sysClr val="windowText" lastClr="000000"/>
                </a:solidFill>
                <a:effectLst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1994-2017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White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TRENDS!$B$36:$Y$36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TRENDS!$B$39:$Y$39</c:f>
              <c:numCache>
                <c:formatCode>0%</c:formatCode>
                <c:ptCount val="24"/>
                <c:pt idx="0">
                  <c:v>0.79069767441860461</c:v>
                </c:pt>
                <c:pt idx="1">
                  <c:v>0.88135593220338981</c:v>
                </c:pt>
                <c:pt idx="2">
                  <c:v>0.83760683760683763</c:v>
                </c:pt>
                <c:pt idx="3">
                  <c:v>0.80869565217391304</c:v>
                </c:pt>
                <c:pt idx="4">
                  <c:v>0.83620689655172409</c:v>
                </c:pt>
                <c:pt idx="5">
                  <c:v>0.75862068965517238</c:v>
                </c:pt>
                <c:pt idx="6">
                  <c:v>0.82203389830508478</c:v>
                </c:pt>
                <c:pt idx="7">
                  <c:v>0.85593220338983056</c:v>
                </c:pt>
                <c:pt idx="8">
                  <c:v>0.74264705882352944</c:v>
                </c:pt>
                <c:pt idx="9">
                  <c:v>0.76724137931034486</c:v>
                </c:pt>
                <c:pt idx="10">
                  <c:v>0.76724137931034486</c:v>
                </c:pt>
                <c:pt idx="11">
                  <c:v>0.6470588235294118</c:v>
                </c:pt>
                <c:pt idx="12">
                  <c:v>0.7416666666666667</c:v>
                </c:pt>
                <c:pt idx="13">
                  <c:v>0.58771929824561409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</c:v>
                </c:pt>
                <c:pt idx="17">
                  <c:v>0.58333333333333337</c:v>
                </c:pt>
                <c:pt idx="18">
                  <c:v>0.68333333333333335</c:v>
                </c:pt>
                <c:pt idx="19">
                  <c:v>0.58196721311475408</c:v>
                </c:pt>
                <c:pt idx="20">
                  <c:v>0.57499999999999996</c:v>
                </c:pt>
                <c:pt idx="21">
                  <c:v>0.5</c:v>
                </c:pt>
                <c:pt idx="22">
                  <c:v>0.5083333333333333</c:v>
                </c:pt>
                <c:pt idx="2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F-40D6-9B18-5A264FC28B93}"/>
            </c:ext>
          </c:extLst>
        </c:ser>
        <c:ser>
          <c:idx val="1"/>
          <c:order val="1"/>
          <c:tx>
            <c:v>Hispanic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TRENDS!$B$36:$Y$36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TRENDS!$B$37:$Y$37</c:f>
              <c:numCache>
                <c:formatCode>0%</c:formatCode>
                <c:ptCount val="24"/>
                <c:pt idx="0">
                  <c:v>0.18604651162790697</c:v>
                </c:pt>
                <c:pt idx="1">
                  <c:v>4.2372881355932202E-2</c:v>
                </c:pt>
                <c:pt idx="2">
                  <c:v>5.9829059829059832E-2</c:v>
                </c:pt>
                <c:pt idx="3">
                  <c:v>5.2173913043478258E-2</c:v>
                </c:pt>
                <c:pt idx="4">
                  <c:v>4.3103448275862072E-2</c:v>
                </c:pt>
                <c:pt idx="5">
                  <c:v>0.1206896551724138</c:v>
                </c:pt>
                <c:pt idx="6">
                  <c:v>6.7796610169491525E-2</c:v>
                </c:pt>
                <c:pt idx="7">
                  <c:v>5.0847457627118647E-2</c:v>
                </c:pt>
                <c:pt idx="8">
                  <c:v>0.13235294117647059</c:v>
                </c:pt>
                <c:pt idx="9">
                  <c:v>8.6206896551724144E-2</c:v>
                </c:pt>
                <c:pt idx="10">
                  <c:v>8.6206896551724144E-2</c:v>
                </c:pt>
                <c:pt idx="11">
                  <c:v>0.10084033613445378</c:v>
                </c:pt>
                <c:pt idx="12">
                  <c:v>0.11666666666666667</c:v>
                </c:pt>
                <c:pt idx="13">
                  <c:v>0.13157894736842105</c:v>
                </c:pt>
                <c:pt idx="14">
                  <c:v>0.125</c:v>
                </c:pt>
                <c:pt idx="15">
                  <c:v>0.19166666666666668</c:v>
                </c:pt>
                <c:pt idx="16">
                  <c:v>0.2</c:v>
                </c:pt>
                <c:pt idx="17">
                  <c:v>0.22500000000000001</c:v>
                </c:pt>
                <c:pt idx="18">
                  <c:v>0.10833333333333334</c:v>
                </c:pt>
                <c:pt idx="19">
                  <c:v>0.25409836065573771</c:v>
                </c:pt>
                <c:pt idx="20">
                  <c:v>0.2</c:v>
                </c:pt>
                <c:pt idx="21">
                  <c:v>0.30833333333333335</c:v>
                </c:pt>
                <c:pt idx="22">
                  <c:v>0.24166666666666667</c:v>
                </c:pt>
                <c:pt idx="2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F-40D6-9B18-5A264FC28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337352"/>
        <c:axId val="400333824"/>
      </c:barChart>
      <c:catAx>
        <c:axId val="4003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3824"/>
        <c:crosses val="autoZero"/>
        <c:auto val="1"/>
        <c:lblAlgn val="ctr"/>
        <c:lblOffset val="100"/>
        <c:noMultiLvlLbl val="0"/>
      </c:catAx>
      <c:valAx>
        <c:axId val="4003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cap="all" spc="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kern="1200" spc="0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%  of Recipients from Rural (1994-2017)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cap="all" spc="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TRENDS!$B$116:$Y$116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TRENDS!$B$119:$Y$119</c:f>
              <c:numCache>
                <c:formatCode>0%</c:formatCode>
                <c:ptCount val="24"/>
                <c:pt idx="0">
                  <c:v>0.79069767441860461</c:v>
                </c:pt>
                <c:pt idx="1">
                  <c:v>0.70338983050847459</c:v>
                </c:pt>
                <c:pt idx="2">
                  <c:v>0.65811965811965811</c:v>
                </c:pt>
                <c:pt idx="3">
                  <c:v>0.71304347826086956</c:v>
                </c:pt>
                <c:pt idx="4">
                  <c:v>0.62931034482758619</c:v>
                </c:pt>
                <c:pt idx="5">
                  <c:v>0.75862068965517238</c:v>
                </c:pt>
                <c:pt idx="6">
                  <c:v>0.67796610169491522</c:v>
                </c:pt>
                <c:pt idx="7">
                  <c:v>0.72881355932203384</c:v>
                </c:pt>
                <c:pt idx="8">
                  <c:v>0.70588235294117652</c:v>
                </c:pt>
                <c:pt idx="9">
                  <c:v>0.67241379310344829</c:v>
                </c:pt>
                <c:pt idx="10">
                  <c:v>0.69827586206896552</c:v>
                </c:pt>
                <c:pt idx="11">
                  <c:v>0.67226890756302526</c:v>
                </c:pt>
                <c:pt idx="12">
                  <c:v>0.80833333333333335</c:v>
                </c:pt>
                <c:pt idx="13">
                  <c:v>0.71052631578947367</c:v>
                </c:pt>
                <c:pt idx="14">
                  <c:v>0.77500000000000002</c:v>
                </c:pt>
                <c:pt idx="15">
                  <c:v>0.72499999999999998</c:v>
                </c:pt>
                <c:pt idx="16">
                  <c:v>0.66666666666666663</c:v>
                </c:pt>
                <c:pt idx="17">
                  <c:v>0.71666666666666667</c:v>
                </c:pt>
                <c:pt idx="18">
                  <c:v>0.57499999999999996</c:v>
                </c:pt>
                <c:pt idx="19">
                  <c:v>0.66393442622950816</c:v>
                </c:pt>
                <c:pt idx="20">
                  <c:v>0.60833333333333328</c:v>
                </c:pt>
                <c:pt idx="21">
                  <c:v>0.6333333333333333</c:v>
                </c:pt>
                <c:pt idx="22">
                  <c:v>0.66666666666666663</c:v>
                </c:pt>
                <c:pt idx="23">
                  <c:v>0.60833333333333328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A-4798-9D7F-2D4CC90EE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0334608"/>
        <c:axId val="400333040"/>
      </c:barChart>
      <c:catAx>
        <c:axId val="4003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3040"/>
        <c:crosses val="autoZero"/>
        <c:auto val="1"/>
        <c:lblAlgn val="ctr"/>
        <c:lblOffset val="100"/>
        <c:noMultiLvlLbl val="0"/>
      </c:catAx>
      <c:valAx>
        <c:axId val="4003330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003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3">
            <a:lumMod val="0"/>
            <a:lumOff val="100000"/>
          </a:schemeClr>
        </a:gs>
        <a:gs pos="35000">
          <a:schemeClr val="accent3">
            <a:lumMod val="0"/>
            <a:lumOff val="100000"/>
          </a:schemeClr>
        </a:gs>
        <a:gs pos="100000">
          <a:schemeClr val="accent3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Ford Scholars (1994-2017)</a:t>
            </a:r>
          </a:p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% of Males Awarded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24361111111111111"/>
          <c:w val="0.88498840769903764"/>
          <c:h val="0.596883202099737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tx2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TRENDS!$B$30:$Y$30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TRENDS!$B$31:$Y$31</c:f>
              <c:numCache>
                <c:formatCode>0%</c:formatCode>
                <c:ptCount val="24"/>
                <c:pt idx="0">
                  <c:v>0.27906976744186046</c:v>
                </c:pt>
                <c:pt idx="1">
                  <c:v>0.34745762711864409</c:v>
                </c:pt>
                <c:pt idx="2">
                  <c:v>0.31623931623931623</c:v>
                </c:pt>
                <c:pt idx="3">
                  <c:v>0.44347826086956521</c:v>
                </c:pt>
                <c:pt idx="4">
                  <c:v>0.40517241379310343</c:v>
                </c:pt>
                <c:pt idx="5">
                  <c:v>0.32758620689655171</c:v>
                </c:pt>
                <c:pt idx="6">
                  <c:v>0.46610169491525422</c:v>
                </c:pt>
                <c:pt idx="7">
                  <c:v>0.34745762711864409</c:v>
                </c:pt>
                <c:pt idx="8">
                  <c:v>0.3014705882352941</c:v>
                </c:pt>
                <c:pt idx="9">
                  <c:v>0.37068965517241381</c:v>
                </c:pt>
                <c:pt idx="10">
                  <c:v>0.37931034482758619</c:v>
                </c:pt>
                <c:pt idx="11">
                  <c:v>0.41176470588235292</c:v>
                </c:pt>
                <c:pt idx="12">
                  <c:v>0.38333333333333336</c:v>
                </c:pt>
                <c:pt idx="13">
                  <c:v>0.35087719298245612</c:v>
                </c:pt>
                <c:pt idx="14">
                  <c:v>0.30833333333333335</c:v>
                </c:pt>
                <c:pt idx="15">
                  <c:v>0.40833333333333333</c:v>
                </c:pt>
                <c:pt idx="16">
                  <c:v>0.375</c:v>
                </c:pt>
                <c:pt idx="17">
                  <c:v>0.29166666666666669</c:v>
                </c:pt>
                <c:pt idx="18">
                  <c:v>0.36666666666666664</c:v>
                </c:pt>
                <c:pt idx="19">
                  <c:v>0.31147540983606559</c:v>
                </c:pt>
                <c:pt idx="20">
                  <c:v>0.33333333333333331</c:v>
                </c:pt>
                <c:pt idx="21">
                  <c:v>0.3</c:v>
                </c:pt>
                <c:pt idx="22">
                  <c:v>0.27500000000000002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A-460E-B1ED-A8323D29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0336960"/>
        <c:axId val="400336176"/>
      </c:lineChart>
      <c:catAx>
        <c:axId val="4003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6176"/>
        <c:crosses val="autoZero"/>
        <c:auto val="1"/>
        <c:lblAlgn val="ctr"/>
        <c:lblOffset val="100"/>
        <c:noMultiLvlLbl val="0"/>
      </c:catAx>
      <c:valAx>
        <c:axId val="400336176"/>
        <c:scaling>
          <c:orientation val="minMax"/>
          <c:min val="0.2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Hispanic Recipients </a:t>
            </a:r>
          </a:p>
          <a:p>
            <a:pPr>
              <a:defRPr/>
            </a:pPr>
            <a:r>
              <a:rPr lang="en-US" b="1"/>
              <a:t>1994-2017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TRENDS!$A$37</c:f>
              <c:strCache>
                <c:ptCount val="1"/>
                <c:pt idx="0">
                  <c:v>% Hispanic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cat>
            <c:numRef>
              <c:f>TRENDS!$B$36:$Y$36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TRENDS!$B$37:$Y$37</c:f>
              <c:numCache>
                <c:formatCode>0%</c:formatCode>
                <c:ptCount val="24"/>
                <c:pt idx="0">
                  <c:v>0.18604651162790697</c:v>
                </c:pt>
                <c:pt idx="1">
                  <c:v>4.2372881355932202E-2</c:v>
                </c:pt>
                <c:pt idx="2">
                  <c:v>5.9829059829059832E-2</c:v>
                </c:pt>
                <c:pt idx="3">
                  <c:v>5.2173913043478258E-2</c:v>
                </c:pt>
                <c:pt idx="4">
                  <c:v>4.3103448275862072E-2</c:v>
                </c:pt>
                <c:pt idx="5">
                  <c:v>0.1206896551724138</c:v>
                </c:pt>
                <c:pt idx="6">
                  <c:v>6.7796610169491525E-2</c:v>
                </c:pt>
                <c:pt idx="7">
                  <c:v>5.0847457627118647E-2</c:v>
                </c:pt>
                <c:pt idx="8">
                  <c:v>0.13235294117647059</c:v>
                </c:pt>
                <c:pt idx="9">
                  <c:v>8.6206896551724144E-2</c:v>
                </c:pt>
                <c:pt idx="10">
                  <c:v>8.6206896551724144E-2</c:v>
                </c:pt>
                <c:pt idx="11">
                  <c:v>0.10084033613445378</c:v>
                </c:pt>
                <c:pt idx="12">
                  <c:v>0.11666666666666667</c:v>
                </c:pt>
                <c:pt idx="13">
                  <c:v>0.13157894736842105</c:v>
                </c:pt>
                <c:pt idx="14">
                  <c:v>0.125</c:v>
                </c:pt>
                <c:pt idx="15">
                  <c:v>0.19166666666666668</c:v>
                </c:pt>
                <c:pt idx="16">
                  <c:v>0.2</c:v>
                </c:pt>
                <c:pt idx="17">
                  <c:v>0.22500000000000001</c:v>
                </c:pt>
                <c:pt idx="18">
                  <c:v>0.10833333333333334</c:v>
                </c:pt>
                <c:pt idx="19">
                  <c:v>0.25409836065573771</c:v>
                </c:pt>
                <c:pt idx="20">
                  <c:v>0.2</c:v>
                </c:pt>
                <c:pt idx="21">
                  <c:v>0.30833333333333335</c:v>
                </c:pt>
                <c:pt idx="22">
                  <c:v>0.24166666666666667</c:v>
                </c:pt>
                <c:pt idx="2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1-4015-8E03-31A3C98C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30688"/>
        <c:axId val="400335784"/>
      </c:areaChart>
      <c:catAx>
        <c:axId val="4003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5784"/>
        <c:crosses val="autoZero"/>
        <c:auto val="1"/>
        <c:lblAlgn val="ctr"/>
        <c:lblOffset val="100"/>
        <c:noMultiLvlLbl val="0"/>
      </c:catAx>
      <c:valAx>
        <c:axId val="4003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% White and</a:t>
            </a:r>
            <a:r>
              <a:rPr lang="en-US" b="1" baseline="0">
                <a:solidFill>
                  <a:sysClr val="windowText" lastClr="000000"/>
                </a:solidFill>
              </a:rPr>
              <a:t> % Hispanic Recipients</a:t>
            </a:r>
          </a:p>
          <a:p>
            <a:pPr>
              <a:defRPr/>
            </a:pPr>
            <a:r>
              <a:rPr lang="en-US" b="1" baseline="0">
                <a:solidFill>
                  <a:sysClr val="windowText" lastClr="000000"/>
                </a:solidFill>
              </a:rPr>
              <a:t>1994-2017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White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TRENDS!$B$36:$Y$36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TRENDS!$B$37:$Y$37</c:f>
              <c:numCache>
                <c:formatCode>0%</c:formatCode>
                <c:ptCount val="24"/>
                <c:pt idx="0">
                  <c:v>0.18604651162790697</c:v>
                </c:pt>
                <c:pt idx="1">
                  <c:v>4.2372881355932202E-2</c:v>
                </c:pt>
                <c:pt idx="2">
                  <c:v>5.9829059829059832E-2</c:v>
                </c:pt>
                <c:pt idx="3">
                  <c:v>5.2173913043478258E-2</c:v>
                </c:pt>
                <c:pt idx="4">
                  <c:v>4.3103448275862072E-2</c:v>
                </c:pt>
                <c:pt idx="5">
                  <c:v>0.1206896551724138</c:v>
                </c:pt>
                <c:pt idx="6">
                  <c:v>6.7796610169491525E-2</c:v>
                </c:pt>
                <c:pt idx="7">
                  <c:v>5.0847457627118647E-2</c:v>
                </c:pt>
                <c:pt idx="8">
                  <c:v>0.13235294117647059</c:v>
                </c:pt>
                <c:pt idx="9">
                  <c:v>8.6206896551724144E-2</c:v>
                </c:pt>
                <c:pt idx="10">
                  <c:v>8.6206896551724144E-2</c:v>
                </c:pt>
                <c:pt idx="11">
                  <c:v>0.10084033613445378</c:v>
                </c:pt>
                <c:pt idx="12">
                  <c:v>0.11666666666666667</c:v>
                </c:pt>
                <c:pt idx="13">
                  <c:v>0.13157894736842105</c:v>
                </c:pt>
                <c:pt idx="14">
                  <c:v>0.125</c:v>
                </c:pt>
                <c:pt idx="15">
                  <c:v>0.19166666666666668</c:v>
                </c:pt>
                <c:pt idx="16">
                  <c:v>0.2</c:v>
                </c:pt>
                <c:pt idx="17">
                  <c:v>0.22500000000000001</c:v>
                </c:pt>
                <c:pt idx="18">
                  <c:v>0.10833333333333334</c:v>
                </c:pt>
                <c:pt idx="19">
                  <c:v>0.25409836065573771</c:v>
                </c:pt>
                <c:pt idx="20">
                  <c:v>0.2</c:v>
                </c:pt>
                <c:pt idx="21">
                  <c:v>0.30833333333333335</c:v>
                </c:pt>
                <c:pt idx="22">
                  <c:v>0.24166666666666667</c:v>
                </c:pt>
                <c:pt idx="2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E-434D-A502-11EE38607DE4}"/>
            </c:ext>
          </c:extLst>
        </c:ser>
        <c:ser>
          <c:idx val="1"/>
          <c:order val="1"/>
          <c:tx>
            <c:v>Hispanic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TRENDS!$B$36:$Y$36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TRENDS!$B$39:$Y$39</c:f>
              <c:numCache>
                <c:formatCode>0%</c:formatCode>
                <c:ptCount val="24"/>
                <c:pt idx="0">
                  <c:v>0.79069767441860461</c:v>
                </c:pt>
                <c:pt idx="1">
                  <c:v>0.88135593220338981</c:v>
                </c:pt>
                <c:pt idx="2">
                  <c:v>0.83760683760683763</c:v>
                </c:pt>
                <c:pt idx="3">
                  <c:v>0.80869565217391304</c:v>
                </c:pt>
                <c:pt idx="4">
                  <c:v>0.83620689655172409</c:v>
                </c:pt>
                <c:pt idx="5">
                  <c:v>0.75862068965517238</c:v>
                </c:pt>
                <c:pt idx="6">
                  <c:v>0.82203389830508478</c:v>
                </c:pt>
                <c:pt idx="7">
                  <c:v>0.85593220338983056</c:v>
                </c:pt>
                <c:pt idx="8">
                  <c:v>0.74264705882352944</c:v>
                </c:pt>
                <c:pt idx="9">
                  <c:v>0.76724137931034486</c:v>
                </c:pt>
                <c:pt idx="10">
                  <c:v>0.76724137931034486</c:v>
                </c:pt>
                <c:pt idx="11">
                  <c:v>0.6470588235294118</c:v>
                </c:pt>
                <c:pt idx="12">
                  <c:v>0.7416666666666667</c:v>
                </c:pt>
                <c:pt idx="13">
                  <c:v>0.58771929824561409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</c:v>
                </c:pt>
                <c:pt idx="17">
                  <c:v>0.58333333333333337</c:v>
                </c:pt>
                <c:pt idx="18">
                  <c:v>0.68333333333333335</c:v>
                </c:pt>
                <c:pt idx="19">
                  <c:v>0.58196721311475408</c:v>
                </c:pt>
                <c:pt idx="20">
                  <c:v>0.57499999999999996</c:v>
                </c:pt>
                <c:pt idx="21">
                  <c:v>0.5</c:v>
                </c:pt>
                <c:pt idx="22">
                  <c:v>0.5083333333333333</c:v>
                </c:pt>
                <c:pt idx="2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E-434D-A502-11EE38607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331864"/>
        <c:axId val="400332256"/>
      </c:barChart>
      <c:catAx>
        <c:axId val="40033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2256"/>
        <c:crosses val="autoZero"/>
        <c:auto val="1"/>
        <c:lblAlgn val="ctr"/>
        <c:lblOffset val="100"/>
        <c:noMultiLvlLbl val="0"/>
      </c:catAx>
      <c:valAx>
        <c:axId val="4003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Hispanic Recipients </a:t>
            </a:r>
          </a:p>
          <a:p>
            <a:pPr>
              <a:defRPr/>
            </a:pPr>
            <a:r>
              <a:rPr lang="en-US"/>
              <a:t>1994-2017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TRENDS!$A$37</c:f>
              <c:strCache>
                <c:ptCount val="1"/>
                <c:pt idx="0">
                  <c:v>% Hispanic</c:v>
                </c:pt>
              </c:strCache>
            </c:strRef>
          </c:tx>
          <c:spPr>
            <a:solidFill>
              <a:srgbClr val="FFB41D"/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numRef>
              <c:f>TRENDS!$B$36:$Y$36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TRENDS!$B$37:$Y$37</c:f>
              <c:numCache>
                <c:formatCode>0%</c:formatCode>
                <c:ptCount val="24"/>
                <c:pt idx="0">
                  <c:v>0.18604651162790697</c:v>
                </c:pt>
                <c:pt idx="1">
                  <c:v>4.2372881355932202E-2</c:v>
                </c:pt>
                <c:pt idx="2">
                  <c:v>5.9829059829059832E-2</c:v>
                </c:pt>
                <c:pt idx="3">
                  <c:v>5.2173913043478258E-2</c:v>
                </c:pt>
                <c:pt idx="4">
                  <c:v>4.3103448275862072E-2</c:v>
                </c:pt>
                <c:pt idx="5">
                  <c:v>0.1206896551724138</c:v>
                </c:pt>
                <c:pt idx="6">
                  <c:v>6.7796610169491525E-2</c:v>
                </c:pt>
                <c:pt idx="7">
                  <c:v>5.0847457627118647E-2</c:v>
                </c:pt>
                <c:pt idx="8">
                  <c:v>0.13235294117647059</c:v>
                </c:pt>
                <c:pt idx="9">
                  <c:v>8.6206896551724144E-2</c:v>
                </c:pt>
                <c:pt idx="10">
                  <c:v>8.6206896551724144E-2</c:v>
                </c:pt>
                <c:pt idx="11">
                  <c:v>0.10084033613445378</c:v>
                </c:pt>
                <c:pt idx="12">
                  <c:v>0.11666666666666667</c:v>
                </c:pt>
                <c:pt idx="13">
                  <c:v>0.13157894736842105</c:v>
                </c:pt>
                <c:pt idx="14">
                  <c:v>0.125</c:v>
                </c:pt>
                <c:pt idx="15">
                  <c:v>0.19166666666666668</c:v>
                </c:pt>
                <c:pt idx="16">
                  <c:v>0.2</c:v>
                </c:pt>
                <c:pt idx="17">
                  <c:v>0.22500000000000001</c:v>
                </c:pt>
                <c:pt idx="18">
                  <c:v>0.10833333333333334</c:v>
                </c:pt>
                <c:pt idx="19">
                  <c:v>0.25409836065573771</c:v>
                </c:pt>
                <c:pt idx="20">
                  <c:v>0.2</c:v>
                </c:pt>
                <c:pt idx="21">
                  <c:v>0.30833333333333335</c:v>
                </c:pt>
                <c:pt idx="22">
                  <c:v>0.24166666666666667</c:v>
                </c:pt>
                <c:pt idx="2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7-4034-B0D2-58ED41B5D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31080"/>
        <c:axId val="319258384"/>
      </c:areaChart>
      <c:catAx>
        <c:axId val="40033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58384"/>
        <c:crosses val="autoZero"/>
        <c:auto val="1"/>
        <c:lblAlgn val="ctr"/>
        <c:lblOffset val="100"/>
        <c:noMultiLvlLbl val="0"/>
      </c:catAx>
      <c:valAx>
        <c:axId val="319258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3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 of Recipients from Rural</a:t>
            </a:r>
          </a:p>
          <a:p>
            <a:pPr>
              <a:defRPr/>
            </a:pPr>
            <a:r>
              <a:rPr lang="en-US"/>
              <a:t>1994-2017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TRENDS!$B$116:$Y$116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TRENDS!$B$119:$Y$119</c:f>
              <c:numCache>
                <c:formatCode>0%</c:formatCode>
                <c:ptCount val="24"/>
                <c:pt idx="0">
                  <c:v>0.79069767441860461</c:v>
                </c:pt>
                <c:pt idx="1">
                  <c:v>0.70338983050847459</c:v>
                </c:pt>
                <c:pt idx="2">
                  <c:v>0.65811965811965811</c:v>
                </c:pt>
                <c:pt idx="3">
                  <c:v>0.71304347826086956</c:v>
                </c:pt>
                <c:pt idx="4">
                  <c:v>0.62931034482758619</c:v>
                </c:pt>
                <c:pt idx="5">
                  <c:v>0.75862068965517238</c:v>
                </c:pt>
                <c:pt idx="6">
                  <c:v>0.67796610169491522</c:v>
                </c:pt>
                <c:pt idx="7">
                  <c:v>0.72881355932203384</c:v>
                </c:pt>
                <c:pt idx="8">
                  <c:v>0.70588235294117652</c:v>
                </c:pt>
                <c:pt idx="9">
                  <c:v>0.67241379310344829</c:v>
                </c:pt>
                <c:pt idx="10">
                  <c:v>0.69827586206896552</c:v>
                </c:pt>
                <c:pt idx="11">
                  <c:v>0.67226890756302526</c:v>
                </c:pt>
                <c:pt idx="12">
                  <c:v>0.80833333333333335</c:v>
                </c:pt>
                <c:pt idx="13">
                  <c:v>0.71052631578947367</c:v>
                </c:pt>
                <c:pt idx="14">
                  <c:v>0.77500000000000002</c:v>
                </c:pt>
                <c:pt idx="15">
                  <c:v>0.72499999999999998</c:v>
                </c:pt>
                <c:pt idx="16">
                  <c:v>0.66666666666666663</c:v>
                </c:pt>
                <c:pt idx="17">
                  <c:v>0.71666666666666667</c:v>
                </c:pt>
                <c:pt idx="18">
                  <c:v>0.57499999999999996</c:v>
                </c:pt>
                <c:pt idx="19">
                  <c:v>0.66393442622950816</c:v>
                </c:pt>
                <c:pt idx="20">
                  <c:v>0.60833333333333328</c:v>
                </c:pt>
                <c:pt idx="21">
                  <c:v>0.6333333333333333</c:v>
                </c:pt>
                <c:pt idx="22">
                  <c:v>0.66666666666666663</c:v>
                </c:pt>
                <c:pt idx="23">
                  <c:v>0.60833333333333328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E-4799-B9F0-0D582B56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87336"/>
        <c:axId val="317387728"/>
      </c:barChart>
      <c:catAx>
        <c:axId val="31738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7728"/>
        <c:crosses val="autoZero"/>
        <c:auto val="1"/>
        <c:lblAlgn val="ctr"/>
        <c:lblOffset val="100"/>
        <c:noMultiLvlLbl val="0"/>
      </c:catAx>
      <c:valAx>
        <c:axId val="3173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8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2017 Recipients by Gender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35-43FF-9D20-614EE5B20BD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35-43FF-9D20-614EE5B20B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'FS -FSC'!$B$2:$C$2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'FS -FSC'!$B$6:$C$6</c:f>
              <c:numCache>
                <c:formatCode>General</c:formatCode>
                <c:ptCount val="2"/>
                <c:pt idx="0">
                  <c:v>48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35-43FF-9D20-614EE5B20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2016 Applicants by Region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EAE-4A89-B2C5-14375B43A8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EAE-4A89-B2C5-14375B43A8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EAE-4A89-B2C5-14375B43A8E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6EAE-4A89-B2C5-14375B43A8E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6EAE-4A89-B2C5-14375B43A8ED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6EAE-4A89-B2C5-14375B43A8ED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6EAE-4A89-B2C5-14375B43A8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'FS -FSC'!$A$48:$A$54</c:f>
              <c:strCache>
                <c:ptCount val="7"/>
                <c:pt idx="0">
                  <c:v>Central</c:v>
                </c:pt>
                <c:pt idx="1">
                  <c:v>Eastern</c:v>
                </c:pt>
                <c:pt idx="2">
                  <c:v>Metro</c:v>
                </c:pt>
                <c:pt idx="3">
                  <c:v>North Coast</c:v>
                </c:pt>
                <c:pt idx="4">
                  <c:v>Willamette</c:v>
                </c:pt>
                <c:pt idx="5">
                  <c:v>Southern</c:v>
                </c:pt>
                <c:pt idx="6">
                  <c:v>Siskiyou</c:v>
                </c:pt>
              </c:strCache>
            </c:strRef>
          </c:cat>
          <c:val>
            <c:numRef>
              <c:f>'FS -FSC'!$C$48:$C$54</c:f>
              <c:numCache>
                <c:formatCode>0%</c:formatCode>
                <c:ptCount val="7"/>
                <c:pt idx="0">
                  <c:v>7.3417301955585018E-2</c:v>
                </c:pt>
                <c:pt idx="1">
                  <c:v>5.4524361948955914E-2</c:v>
                </c:pt>
                <c:pt idx="2">
                  <c:v>0.35399403380841898</c:v>
                </c:pt>
                <c:pt idx="3">
                  <c:v>3.9940338084189592E-2</c:v>
                </c:pt>
                <c:pt idx="4">
                  <c:v>0.27643354325488895</c:v>
                </c:pt>
                <c:pt idx="5">
                  <c:v>0.191415313225058</c:v>
                </c:pt>
                <c:pt idx="6">
                  <c:v>1.0275107722903546E-2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AE-4A89-B2C5-14375B43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768868745518224"/>
          <c:y val="0.19653633813014751"/>
          <c:w val="0.23120338074451563"/>
          <c:h val="0.76195628563670925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2016 Recipients by Region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D31-4956-9B49-5131F955C1F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D31-4956-9B49-5131F955C1F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D31-4956-9B49-5131F955C1F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D31-4956-9B49-5131F955C1F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D31-4956-9B49-5131F955C1F6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D31-4956-9B49-5131F955C1F6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FD31-4956-9B49-5131F955C1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'FS -FSC'!$A$48:$A$54</c:f>
              <c:strCache>
                <c:ptCount val="7"/>
                <c:pt idx="0">
                  <c:v>Central</c:v>
                </c:pt>
                <c:pt idx="1">
                  <c:v>Eastern</c:v>
                </c:pt>
                <c:pt idx="2">
                  <c:v>Metro</c:v>
                </c:pt>
                <c:pt idx="3">
                  <c:v>North Coast</c:v>
                </c:pt>
                <c:pt idx="4">
                  <c:v>Willamette</c:v>
                </c:pt>
                <c:pt idx="5">
                  <c:v>Southern</c:v>
                </c:pt>
                <c:pt idx="6">
                  <c:v>Siskiyou</c:v>
                </c:pt>
              </c:strCache>
            </c:strRef>
          </c:cat>
          <c:val>
            <c:numRef>
              <c:f>'FS -FSC'!$E$48:$E$54</c:f>
              <c:numCache>
                <c:formatCode>0%</c:formatCode>
                <c:ptCount val="7"/>
                <c:pt idx="0">
                  <c:v>8.3333333333333329E-2</c:v>
                </c:pt>
                <c:pt idx="1">
                  <c:v>0.1</c:v>
                </c:pt>
                <c:pt idx="2">
                  <c:v>0.23333333333333334</c:v>
                </c:pt>
                <c:pt idx="3">
                  <c:v>2.5000000000000001E-2</c:v>
                </c:pt>
                <c:pt idx="4">
                  <c:v>0.22500000000000001</c:v>
                </c:pt>
                <c:pt idx="5">
                  <c:v>0.21666666666666667</c:v>
                </c:pt>
                <c:pt idx="6">
                  <c:v>0.11666666666666667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31-4956-9B49-5131F955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2017 Applicants by Region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6FF-4838-90CF-6C6B1E4C7B0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6FF-4838-90CF-6C6B1E4C7B0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F6FF-4838-90CF-6C6B1E4C7B0A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F6FF-4838-90CF-6C6B1E4C7B0A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F6FF-4838-90CF-6C6B1E4C7B0A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F6FF-4838-90CF-6C6B1E4C7B0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F6FF-4838-90CF-6C6B1E4C7B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'FS -FSC'!$A$48:$A$54</c:f>
              <c:strCache>
                <c:ptCount val="7"/>
                <c:pt idx="0">
                  <c:v>Central</c:v>
                </c:pt>
                <c:pt idx="1">
                  <c:v>Eastern</c:v>
                </c:pt>
                <c:pt idx="2">
                  <c:v>Metro</c:v>
                </c:pt>
                <c:pt idx="3">
                  <c:v>North Coast</c:v>
                </c:pt>
                <c:pt idx="4">
                  <c:v>Willamette</c:v>
                </c:pt>
                <c:pt idx="5">
                  <c:v>Southern</c:v>
                </c:pt>
                <c:pt idx="6">
                  <c:v>Siskiyou</c:v>
                </c:pt>
              </c:strCache>
            </c:strRef>
          </c:cat>
          <c:val>
            <c:numRef>
              <c:f>'FS -FSC'!$G$48:$G$54</c:f>
              <c:numCache>
                <c:formatCode>0%</c:formatCode>
                <c:ptCount val="7"/>
                <c:pt idx="0">
                  <c:v>6.6836301950805768E-2</c:v>
                </c:pt>
                <c:pt idx="1">
                  <c:v>5.4961832061068701E-2</c:v>
                </c:pt>
                <c:pt idx="2">
                  <c:v>0.33910093299406274</c:v>
                </c:pt>
                <c:pt idx="3">
                  <c:v>4.2917726887192538E-2</c:v>
                </c:pt>
                <c:pt idx="4">
                  <c:v>0.3102629346904156</c:v>
                </c:pt>
                <c:pt idx="5">
                  <c:v>0.17116200169635284</c:v>
                </c:pt>
                <c:pt idx="6">
                  <c:v>1.4758269720101781E-2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FF-4838-90CF-6C6B1E4C7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702099737532812"/>
          <c:y val="0.20228346456692914"/>
          <c:w val="0.23181493270787956"/>
          <c:h val="0.7447149063263643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40000"/>
        <a:lumOff val="6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2017 Recipients by Region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E38-4F7C-BDD6-9C8752CE343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E38-4F7C-BDD6-9C8752CE343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E38-4F7C-BDD6-9C8752CE343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E38-4F7C-BDD6-9C8752CE343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E38-4F7C-BDD6-9C8752CE343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BE38-4F7C-BDD6-9C8752CE343C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BE38-4F7C-BDD6-9C8752CE343C}"/>
              </c:ext>
            </c:extLst>
          </c:dPt>
          <c:dLbls>
            <c:dLbl>
              <c:idx val="3"/>
              <c:layout>
                <c:manualLayout>
                  <c:x val="7.3906603258751073E-4"/>
                  <c:y val="2.76721875282831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E38-4F7C-BDD6-9C8752CE34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'FS -FSC'!$A$48:$A$54</c:f>
              <c:strCache>
                <c:ptCount val="7"/>
                <c:pt idx="0">
                  <c:v>Central</c:v>
                </c:pt>
                <c:pt idx="1">
                  <c:v>Eastern</c:v>
                </c:pt>
                <c:pt idx="2">
                  <c:v>Metro</c:v>
                </c:pt>
                <c:pt idx="3">
                  <c:v>North Coast</c:v>
                </c:pt>
                <c:pt idx="4">
                  <c:v>Willamette</c:v>
                </c:pt>
                <c:pt idx="5">
                  <c:v>Southern</c:v>
                </c:pt>
                <c:pt idx="6">
                  <c:v>Siskiyou</c:v>
                </c:pt>
              </c:strCache>
            </c:strRef>
          </c:cat>
          <c:val>
            <c:numRef>
              <c:f>'FS -FSC'!$I$48:$I$54</c:f>
              <c:numCache>
                <c:formatCode>0%</c:formatCode>
                <c:ptCount val="7"/>
                <c:pt idx="0">
                  <c:v>9.166666666666666E-2</c:v>
                </c:pt>
                <c:pt idx="1">
                  <c:v>9.166666666666666E-2</c:v>
                </c:pt>
                <c:pt idx="2">
                  <c:v>0.20833333333333334</c:v>
                </c:pt>
                <c:pt idx="3">
                  <c:v>4.1666666666666664E-2</c:v>
                </c:pt>
                <c:pt idx="4">
                  <c:v>0.28333333333333333</c:v>
                </c:pt>
                <c:pt idx="5">
                  <c:v>0.15833333333333333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38-4F7C-BDD6-9C8752CE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330180949603521"/>
          <c:y val="0.19653633813014751"/>
          <c:w val="0.2168962213056701"/>
          <c:h val="0.74471490632636439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2017 Recipients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Indicated College Segment </a:t>
            </a:r>
            <a:endParaRPr lang="en-US"/>
          </a:p>
        </c:rich>
      </c:tx>
      <c:layout>
        <c:manualLayout>
          <c:xMode val="edge"/>
          <c:yMode val="edge"/>
          <c:x val="0.15422572178477689"/>
          <c:y val="3.5874439461883408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7A6-42AB-B9E4-19FA8188B63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7A6-42AB-B9E4-19FA8188B639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7A6-42AB-B9E4-19FA8188B639}"/>
              </c:ext>
            </c:extLst>
          </c:dPt>
          <c:dLbls>
            <c:dLbl>
              <c:idx val="1"/>
              <c:layout>
                <c:manualLayout>
                  <c:x val="-6.9414236606250984E-2"/>
                  <c:y val="-0.1139159398797124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A6-42AB-B9E4-19FA8188B639}"/>
                </c:ext>
              </c:extLst>
            </c:dLbl>
            <c:dLbl>
              <c:idx val="2"/>
              <c:layout>
                <c:manualLayout>
                  <c:x val="6.5521455487355412E-2"/>
                  <c:y val="8.73283664654024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A6-42AB-B9E4-19FA8188B6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'FS -FSC'!$B$156:$D$156</c:f>
              <c:strCache>
                <c:ptCount val="3"/>
                <c:pt idx="0">
                  <c:v>2-yr Clgs</c:v>
                </c:pt>
                <c:pt idx="1">
                  <c:v>4-yr public Clgs</c:v>
                </c:pt>
                <c:pt idx="2">
                  <c:v>4-yr private Clgs</c:v>
                </c:pt>
              </c:strCache>
            </c:strRef>
          </c:cat>
          <c:val>
            <c:numRef>
              <c:f>'FS -FSC'!$B$160:$D$160</c:f>
              <c:numCache>
                <c:formatCode>General</c:formatCode>
                <c:ptCount val="3"/>
                <c:pt idx="0">
                  <c:v>5</c:v>
                </c:pt>
                <c:pt idx="1">
                  <c:v>80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A6-42AB-B9E4-19FA8188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2395450568678915"/>
          <c:y val="0.33452914798206279"/>
          <c:w val="0.75209071307031505"/>
          <c:h val="0.10234713934300814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2016 Recipients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</a:rPr>
              <a:t>Indicated College Segment 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FA5-4922-9906-0D119C38CFE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FA5-4922-9906-0D119C38CFEB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FA5-4922-9906-0D119C38C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'FS -FSC'!$B$156:$D$156</c:f>
              <c:strCache>
                <c:ptCount val="3"/>
                <c:pt idx="0">
                  <c:v>2-yr Clgs</c:v>
                </c:pt>
                <c:pt idx="1">
                  <c:v>4-yr public Clgs</c:v>
                </c:pt>
                <c:pt idx="2">
                  <c:v>4-yr private Clgs</c:v>
                </c:pt>
              </c:strCache>
            </c:strRef>
          </c:cat>
          <c:val>
            <c:numRef>
              <c:f>'FS -FSC'!$B$158:$D$158</c:f>
              <c:numCache>
                <c:formatCode>General</c:formatCode>
                <c:ptCount val="3"/>
                <c:pt idx="0">
                  <c:v>2</c:v>
                </c:pt>
                <c:pt idx="1">
                  <c:v>91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A5-4922-9906-0D119C38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20000"/>
        <a:lumOff val="8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Ford Scholars (1994-2017)</a:t>
            </a:r>
          </a:p>
          <a:p>
            <a:pPr>
              <a:defRPr/>
            </a:pPr>
            <a:r>
              <a:rPr lang="en-US"/>
              <a:t>% of Males Awarded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56036745406818E-2"/>
          <c:y val="0.24361111111111111"/>
          <c:w val="0.88498840769903764"/>
          <c:h val="0.59688320209973766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TRENDS!$B$30:$Y$30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TRENDS!$B$31:$Y$31</c:f>
              <c:numCache>
                <c:formatCode>0%</c:formatCode>
                <c:ptCount val="24"/>
                <c:pt idx="0">
                  <c:v>0.27906976744186046</c:v>
                </c:pt>
                <c:pt idx="1">
                  <c:v>0.34745762711864409</c:v>
                </c:pt>
                <c:pt idx="2">
                  <c:v>0.31623931623931623</c:v>
                </c:pt>
                <c:pt idx="3">
                  <c:v>0.44347826086956521</c:v>
                </c:pt>
                <c:pt idx="4">
                  <c:v>0.40517241379310343</c:v>
                </c:pt>
                <c:pt idx="5">
                  <c:v>0.32758620689655171</c:v>
                </c:pt>
                <c:pt idx="6">
                  <c:v>0.46610169491525422</c:v>
                </c:pt>
                <c:pt idx="7">
                  <c:v>0.34745762711864409</c:v>
                </c:pt>
                <c:pt idx="8">
                  <c:v>0.3014705882352941</c:v>
                </c:pt>
                <c:pt idx="9">
                  <c:v>0.37068965517241381</c:v>
                </c:pt>
                <c:pt idx="10">
                  <c:v>0.37931034482758619</c:v>
                </c:pt>
                <c:pt idx="11">
                  <c:v>0.41176470588235292</c:v>
                </c:pt>
                <c:pt idx="12">
                  <c:v>0.38333333333333336</c:v>
                </c:pt>
                <c:pt idx="13">
                  <c:v>0.35087719298245612</c:v>
                </c:pt>
                <c:pt idx="14">
                  <c:v>0.30833333333333335</c:v>
                </c:pt>
                <c:pt idx="15">
                  <c:v>0.40833333333333333</c:v>
                </c:pt>
                <c:pt idx="16">
                  <c:v>0.375</c:v>
                </c:pt>
                <c:pt idx="17">
                  <c:v>0.29166666666666669</c:v>
                </c:pt>
                <c:pt idx="18">
                  <c:v>0.36666666666666664</c:v>
                </c:pt>
                <c:pt idx="19">
                  <c:v>0.31147540983606559</c:v>
                </c:pt>
                <c:pt idx="20">
                  <c:v>0.33333333333333331</c:v>
                </c:pt>
                <c:pt idx="21">
                  <c:v>0.3</c:v>
                </c:pt>
                <c:pt idx="22">
                  <c:v>0.27500000000000002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6-4540-8045-3D4EDE3E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58744"/>
        <c:axId val="396759136"/>
      </c:lineChart>
      <c:catAx>
        <c:axId val="39675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9136"/>
        <c:crosses val="autoZero"/>
        <c:auto val="1"/>
        <c:lblAlgn val="ctr"/>
        <c:lblOffset val="100"/>
        <c:tickLblSkip val="4"/>
        <c:noMultiLvlLbl val="0"/>
      </c:catAx>
      <c:valAx>
        <c:axId val="39675913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5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3</xdr:col>
      <xdr:colOff>781050</xdr:colOff>
      <xdr:row>19</xdr:row>
      <xdr:rowOff>9525</xdr:rowOff>
    </xdr:to>
    <xdr:graphicFrame macro="">
      <xdr:nvGraphicFramePr>
        <xdr:cNvPr id="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8</xdr:row>
      <xdr:rowOff>0</xdr:rowOff>
    </xdr:from>
    <xdr:to>
      <xdr:col>8</xdr:col>
      <xdr:colOff>381000</xdr:colOff>
      <xdr:row>19</xdr:row>
      <xdr:rowOff>9525</xdr:rowOff>
    </xdr:to>
    <xdr:graphicFrame macro="">
      <xdr:nvGraphicFramePr>
        <xdr:cNvPr id="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9521</xdr:rowOff>
    </xdr:from>
    <xdr:to>
      <xdr:col>4</xdr:col>
      <xdr:colOff>225552</xdr:colOff>
      <xdr:row>62</xdr:row>
      <xdr:rowOff>146681</xdr:rowOff>
    </xdr:to>
    <xdr:graphicFrame macro="">
      <xdr:nvGraphicFramePr>
        <xdr:cNvPr id="5" name="Chart 2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0</xdr:col>
      <xdr:colOff>0</xdr:colOff>
      <xdr:row>62</xdr:row>
      <xdr:rowOff>190500</xdr:rowOff>
    </xdr:from>
    <xdr:to>
      <xdr:col>4</xdr:col>
      <xdr:colOff>219075</xdr:colOff>
      <xdr:row>72</xdr:row>
      <xdr:rowOff>123825</xdr:rowOff>
    </xdr:to>
    <xdr:graphicFrame macro="">
      <xdr:nvGraphicFramePr>
        <xdr:cNvPr id="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304800</xdr:colOff>
      <xdr:row>56</xdr:row>
      <xdr:rowOff>0</xdr:rowOff>
    </xdr:from>
    <xdr:to>
      <xdr:col>9</xdr:col>
      <xdr:colOff>209550</xdr:colOff>
      <xdr:row>62</xdr:row>
      <xdr:rowOff>137160</xdr:rowOff>
    </xdr:to>
    <xdr:graphicFrame macro="">
      <xdr:nvGraphicFramePr>
        <xdr:cNvPr id="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285750</xdr:colOff>
      <xdr:row>62</xdr:row>
      <xdr:rowOff>180975</xdr:rowOff>
    </xdr:from>
    <xdr:to>
      <xdr:col>9</xdr:col>
      <xdr:colOff>209550</xdr:colOff>
      <xdr:row>72</xdr:row>
      <xdr:rowOff>133350</xdr:rowOff>
    </xdr:to>
    <xdr:graphicFrame macro="">
      <xdr:nvGraphicFramePr>
        <xdr:cNvPr id="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266700</xdr:colOff>
      <xdr:row>161</xdr:row>
      <xdr:rowOff>19049</xdr:rowOff>
    </xdr:from>
    <xdr:to>
      <xdr:col>9</xdr:col>
      <xdr:colOff>228600</xdr:colOff>
      <xdr:row>170</xdr:row>
      <xdr:rowOff>190499</xdr:rowOff>
    </xdr:to>
    <xdr:graphicFrame macro="">
      <xdr:nvGraphicFramePr>
        <xdr:cNvPr id="9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161</xdr:row>
      <xdr:rowOff>19050</xdr:rowOff>
    </xdr:from>
    <xdr:to>
      <xdr:col>4</xdr:col>
      <xdr:colOff>152400</xdr:colOff>
      <xdr:row>170</xdr:row>
      <xdr:rowOff>180975</xdr:rowOff>
    </xdr:to>
    <xdr:graphicFrame macro="">
      <xdr:nvGraphicFramePr>
        <xdr:cNvPr id="10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</xdr:row>
      <xdr:rowOff>200023</xdr:rowOff>
    </xdr:from>
    <xdr:to>
      <xdr:col>9</xdr:col>
      <xdr:colOff>447675</xdr:colOff>
      <xdr:row>34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43</xdr:row>
      <xdr:rowOff>47625</xdr:rowOff>
    </xdr:from>
    <xdr:to>
      <xdr:col>4</xdr:col>
      <xdr:colOff>447675</xdr:colOff>
      <xdr:row>43</xdr:row>
      <xdr:rowOff>2752725</xdr:rowOff>
    </xdr:to>
    <xdr:graphicFrame macro="">
      <xdr:nvGraphicFramePr>
        <xdr:cNvPr id="1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twoCellAnchor>
  <xdr:twoCellAnchor>
    <xdr:from>
      <xdr:col>4</xdr:col>
      <xdr:colOff>609599</xdr:colOff>
      <xdr:row>43</xdr:row>
      <xdr:rowOff>47625</xdr:rowOff>
    </xdr:from>
    <xdr:to>
      <xdr:col>9</xdr:col>
      <xdr:colOff>638174</xdr:colOff>
      <xdr:row>43</xdr:row>
      <xdr:rowOff>2752725</xdr:rowOff>
    </xdr:to>
    <xdr:graphicFrame macro="">
      <xdr:nvGraphicFramePr>
        <xdr:cNvPr id="1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twoCellAnchor>
  <xdr:twoCellAnchor editAs="absolute">
    <xdr:from>
      <xdr:col>0</xdr:col>
      <xdr:colOff>0</xdr:colOff>
      <xdr:row>44</xdr:row>
      <xdr:rowOff>28575</xdr:rowOff>
    </xdr:from>
    <xdr:to>
      <xdr:col>10</xdr:col>
      <xdr:colOff>47625</xdr:colOff>
      <xdr:row>44</xdr:row>
      <xdr:rowOff>3686175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0</xdr:col>
      <xdr:colOff>19050</xdr:colOff>
      <xdr:row>73</xdr:row>
      <xdr:rowOff>9526</xdr:rowOff>
    </xdr:from>
    <xdr:to>
      <xdr:col>9</xdr:col>
      <xdr:colOff>276224</xdr:colOff>
      <xdr:row>77</xdr:row>
      <xdr:rowOff>190501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5</xdr:row>
      <xdr:rowOff>100012</xdr:rowOff>
    </xdr:from>
    <xdr:to>
      <xdr:col>15</xdr:col>
      <xdr:colOff>361950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18</xdr:col>
      <xdr:colOff>0</xdr:colOff>
      <xdr:row>57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333374</xdr:colOff>
      <xdr:row>61</xdr:row>
      <xdr:rowOff>0</xdr:rowOff>
    </xdr:from>
    <xdr:to>
      <xdr:col>20</xdr:col>
      <xdr:colOff>609599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12</xdr:col>
      <xdr:colOff>504826</xdr:colOff>
      <xdr:row>111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542925</xdr:colOff>
      <xdr:row>119</xdr:row>
      <xdr:rowOff>95250</xdr:rowOff>
    </xdr:from>
    <xdr:to>
      <xdr:col>16</xdr:col>
      <xdr:colOff>238125</xdr:colOff>
      <xdr:row>136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X229"/>
  <sheetViews>
    <sheetView tabSelected="1" topLeftCell="A131" zoomScaleNormal="100" workbookViewId="0">
      <selection activeCell="K7" sqref="K7"/>
    </sheetView>
  </sheetViews>
  <sheetFormatPr defaultRowHeight="15.75" x14ac:dyDescent="0.25"/>
  <cols>
    <col min="1" max="1" width="16" style="2" customWidth="1"/>
    <col min="2" max="2" width="10.85546875" style="2" bestFit="1" customWidth="1"/>
    <col min="3" max="3" width="10.7109375" style="2" bestFit="1" customWidth="1"/>
    <col min="4" max="4" width="14.42578125" style="2" customWidth="1"/>
    <col min="5" max="5" width="11" style="2" customWidth="1"/>
    <col min="6" max="6" width="12.42578125" style="2" customWidth="1"/>
    <col min="7" max="7" width="10.42578125" style="2" customWidth="1"/>
    <col min="8" max="8" width="10.7109375" style="2" customWidth="1"/>
    <col min="9" max="9" width="10.5703125" style="2" bestFit="1" customWidth="1"/>
    <col min="10" max="10" width="9.5703125" style="2" bestFit="1" customWidth="1"/>
    <col min="11" max="12" width="9.140625" style="2"/>
    <col min="13" max="13" width="24" style="2" customWidth="1"/>
    <col min="14" max="14" width="20.5703125" style="2" customWidth="1"/>
    <col min="15" max="15" width="14.85546875" style="2" customWidth="1"/>
    <col min="16" max="16" width="9.140625" style="2"/>
    <col min="17" max="17" width="10.140625" style="2" bestFit="1" customWidth="1"/>
    <col min="18" max="16384" width="9.140625" style="2"/>
  </cols>
  <sheetData>
    <row r="1" spans="1:20" x14ac:dyDescent="0.25">
      <c r="A1" s="239" t="s">
        <v>129</v>
      </c>
      <c r="B1" s="239"/>
      <c r="C1" s="239"/>
      <c r="D1" s="239"/>
      <c r="E1" s="239"/>
      <c r="F1" s="239"/>
      <c r="G1" s="239"/>
      <c r="H1" s="1"/>
    </row>
    <row r="2" spans="1:20" ht="31.5" x14ac:dyDescent="0.25">
      <c r="A2" s="3"/>
      <c r="B2" s="4" t="s">
        <v>0</v>
      </c>
      <c r="C2" s="4" t="s">
        <v>1</v>
      </c>
      <c r="D2" s="4" t="s">
        <v>127</v>
      </c>
      <c r="E2" s="4" t="s">
        <v>128</v>
      </c>
      <c r="F2" s="4" t="s">
        <v>23</v>
      </c>
      <c r="G2" s="4" t="s">
        <v>3</v>
      </c>
      <c r="H2" s="5"/>
      <c r="I2" s="5"/>
      <c r="J2" s="5"/>
      <c r="K2" s="6"/>
      <c r="L2" s="6"/>
      <c r="O2"/>
      <c r="P2"/>
      <c r="Q2" s="57"/>
      <c r="R2"/>
    </row>
    <row r="3" spans="1:20" ht="27" customHeight="1" x14ac:dyDescent="0.25">
      <c r="A3" s="9" t="s">
        <v>4</v>
      </c>
      <c r="B3" s="140">
        <v>2280</v>
      </c>
      <c r="C3" s="140">
        <v>3723</v>
      </c>
      <c r="D3" s="140" t="s">
        <v>119</v>
      </c>
      <c r="E3" s="140" t="s">
        <v>119</v>
      </c>
      <c r="F3" s="140">
        <v>31</v>
      </c>
      <c r="G3" s="140">
        <f>SUM(B3:F3)</f>
        <v>6034</v>
      </c>
      <c r="H3" s="6"/>
      <c r="I3" s="6"/>
      <c r="J3" s="6"/>
      <c r="K3" s="6"/>
      <c r="L3" s="6"/>
      <c r="O3"/>
      <c r="P3"/>
      <c r="Q3" s="57"/>
      <c r="R3"/>
    </row>
    <row r="4" spans="1:20" ht="27" customHeight="1" x14ac:dyDescent="0.25">
      <c r="A4" s="7" t="s">
        <v>5</v>
      </c>
      <c r="B4" s="8">
        <v>33</v>
      </c>
      <c r="C4" s="8">
        <v>87</v>
      </c>
      <c r="D4" s="8" t="s">
        <v>119</v>
      </c>
      <c r="E4" s="8" t="s">
        <v>119</v>
      </c>
      <c r="F4" s="8">
        <v>0</v>
      </c>
      <c r="G4" s="8">
        <f>SUM(B4:F4)</f>
        <v>120</v>
      </c>
      <c r="H4" s="6"/>
      <c r="I4" s="6"/>
      <c r="J4" s="6"/>
      <c r="K4" s="6"/>
      <c r="L4" s="6"/>
      <c r="O4"/>
      <c r="P4"/>
      <c r="Q4" s="57"/>
      <c r="R4"/>
    </row>
    <row r="5" spans="1:20" ht="27" customHeight="1" x14ac:dyDescent="0.25">
      <c r="A5" s="142" t="s">
        <v>115</v>
      </c>
      <c r="B5" s="143">
        <v>2115</v>
      </c>
      <c r="C5" s="143">
        <v>3716</v>
      </c>
      <c r="D5" s="143">
        <v>14</v>
      </c>
      <c r="E5" s="143">
        <v>49</v>
      </c>
      <c r="F5" s="143">
        <v>1</v>
      </c>
      <c r="G5" s="143">
        <f>SUM(B5:F5)</f>
        <v>5895</v>
      </c>
      <c r="H5" s="6"/>
      <c r="I5" s="6"/>
      <c r="J5" s="6"/>
      <c r="K5" s="6"/>
      <c r="L5" s="6"/>
      <c r="O5"/>
      <c r="P5"/>
      <c r="Q5" s="57"/>
      <c r="R5"/>
    </row>
    <row r="6" spans="1:20" ht="27" customHeight="1" x14ac:dyDescent="0.25">
      <c r="A6" s="144" t="s">
        <v>116</v>
      </c>
      <c r="B6" s="145">
        <v>48</v>
      </c>
      <c r="C6" s="145">
        <v>72</v>
      </c>
      <c r="D6" s="145">
        <v>0</v>
      </c>
      <c r="E6" s="145">
        <v>0</v>
      </c>
      <c r="F6" s="145">
        <v>0</v>
      </c>
      <c r="G6" s="145">
        <f>SUM(B6:F6)</f>
        <v>120</v>
      </c>
      <c r="H6" s="6"/>
      <c r="I6" s="6"/>
      <c r="J6" s="6"/>
      <c r="K6" s="6"/>
      <c r="L6" s="6"/>
      <c r="M6"/>
      <c r="N6"/>
      <c r="O6"/>
      <c r="P6"/>
      <c r="Q6"/>
      <c r="R6"/>
      <c r="S6"/>
      <c r="T6"/>
    </row>
    <row r="7" spans="1:20" ht="21" customHeight="1" x14ac:dyDescent="0.25">
      <c r="A7" s="236" t="s">
        <v>134</v>
      </c>
      <c r="B7" s="236"/>
      <c r="C7" s="236"/>
      <c r="D7" s="236"/>
      <c r="E7" s="236"/>
      <c r="F7" s="236"/>
      <c r="G7" s="236"/>
      <c r="H7" s="6"/>
      <c r="I7" s="6"/>
      <c r="J7" s="6"/>
      <c r="K7" s="6"/>
      <c r="L7" s="6"/>
      <c r="M7"/>
      <c r="N7"/>
      <c r="O7"/>
      <c r="P7"/>
      <c r="Q7"/>
      <c r="R7"/>
      <c r="S7"/>
      <c r="T7"/>
    </row>
    <row r="8" spans="1:20" x14ac:dyDescent="0.25">
      <c r="A8" s="11"/>
      <c r="B8" s="12"/>
      <c r="C8" s="12"/>
      <c r="D8" s="12"/>
      <c r="E8" s="12"/>
      <c r="F8" s="6"/>
      <c r="G8" s="6"/>
      <c r="H8" s="6"/>
      <c r="I8" s="6"/>
      <c r="J8" s="6"/>
      <c r="M8"/>
      <c r="N8"/>
      <c r="O8"/>
      <c r="P8"/>
      <c r="Q8"/>
      <c r="R8"/>
      <c r="S8"/>
      <c r="T8"/>
    </row>
    <row r="9" spans="1:20" x14ac:dyDescent="0.25">
      <c r="A9" s="11"/>
      <c r="B9" s="12"/>
      <c r="C9" s="12"/>
      <c r="D9" s="12"/>
      <c r="E9" s="12"/>
      <c r="F9" s="6"/>
      <c r="G9" s="6"/>
      <c r="H9" s="6"/>
      <c r="I9" s="6"/>
      <c r="J9" s="6"/>
      <c r="M9"/>
      <c r="N9"/>
      <c r="O9"/>
      <c r="P9"/>
      <c r="Q9"/>
      <c r="R9"/>
      <c r="S9"/>
      <c r="T9"/>
    </row>
    <row r="10" spans="1:20" x14ac:dyDescent="0.25">
      <c r="A10" s="11"/>
      <c r="B10" s="12"/>
      <c r="C10" s="12"/>
      <c r="D10" s="12"/>
      <c r="E10" s="12"/>
      <c r="F10" s="6"/>
      <c r="G10" s="6"/>
      <c r="H10" s="6"/>
      <c r="I10" s="6"/>
      <c r="J10" s="6"/>
      <c r="M10"/>
      <c r="N10"/>
      <c r="O10"/>
      <c r="P10"/>
      <c r="Q10"/>
      <c r="R10"/>
      <c r="S10"/>
      <c r="T10"/>
    </row>
    <row r="11" spans="1:20" x14ac:dyDescent="0.25">
      <c r="A11" s="11"/>
      <c r="B11" s="12"/>
      <c r="C11" s="12"/>
      <c r="D11" s="12"/>
      <c r="E11" s="12"/>
      <c r="F11" s="6"/>
      <c r="G11" s="6"/>
      <c r="H11" s="6"/>
      <c r="I11" s="6"/>
      <c r="J11" s="6"/>
      <c r="M11"/>
      <c r="N11"/>
      <c r="O11"/>
      <c r="P11"/>
      <c r="Q11"/>
      <c r="R11"/>
      <c r="S11"/>
      <c r="T11"/>
    </row>
    <row r="12" spans="1:20" x14ac:dyDescent="0.25">
      <c r="A12" s="11"/>
      <c r="B12" s="12"/>
      <c r="C12" s="12"/>
      <c r="D12" s="12"/>
      <c r="E12" s="12"/>
      <c r="F12" s="6"/>
      <c r="G12" s="6"/>
      <c r="H12" s="6"/>
      <c r="I12" s="6"/>
      <c r="J12" s="6"/>
      <c r="M12"/>
      <c r="N12"/>
      <c r="O12"/>
      <c r="P12"/>
      <c r="Q12"/>
      <c r="R12"/>
      <c r="S12"/>
      <c r="T12"/>
    </row>
    <row r="13" spans="1:20" x14ac:dyDescent="0.25">
      <c r="A13" s="11"/>
      <c r="B13" s="12"/>
      <c r="C13" s="12"/>
      <c r="D13" s="12"/>
      <c r="E13" s="12"/>
      <c r="F13" s="6"/>
      <c r="G13" s="6"/>
      <c r="H13" s="6"/>
      <c r="I13" s="6"/>
      <c r="J13" s="6"/>
      <c r="M13"/>
      <c r="N13"/>
      <c r="O13"/>
      <c r="P13"/>
      <c r="Q13"/>
      <c r="R13"/>
      <c r="S13"/>
      <c r="T13"/>
    </row>
    <row r="14" spans="1:20" x14ac:dyDescent="0.25">
      <c r="A14" s="11"/>
      <c r="B14" s="12"/>
      <c r="C14" s="12"/>
      <c r="D14" s="12"/>
      <c r="E14" s="12"/>
      <c r="F14" s="6"/>
      <c r="G14" s="6"/>
      <c r="H14" s="6"/>
      <c r="I14" s="6"/>
      <c r="J14" s="6"/>
      <c r="M14"/>
      <c r="N14"/>
      <c r="O14"/>
      <c r="P14"/>
      <c r="Q14"/>
      <c r="R14"/>
      <c r="S14"/>
      <c r="T14"/>
    </row>
    <row r="15" spans="1:20" x14ac:dyDescent="0.25">
      <c r="A15" s="11"/>
      <c r="B15" s="12"/>
      <c r="C15" s="12"/>
      <c r="D15" s="12"/>
      <c r="E15" s="12"/>
      <c r="F15" s="6"/>
      <c r="G15" s="6"/>
      <c r="H15" s="6"/>
      <c r="I15" s="6"/>
      <c r="J15" s="6"/>
      <c r="M15"/>
      <c r="N15"/>
      <c r="O15"/>
      <c r="P15"/>
      <c r="Q15"/>
      <c r="R15"/>
      <c r="S15"/>
      <c r="T15"/>
    </row>
    <row r="16" spans="1:20" x14ac:dyDescent="0.25">
      <c r="A16" s="11"/>
      <c r="B16" s="12"/>
      <c r="C16" s="12"/>
      <c r="D16" s="12"/>
      <c r="E16" s="12"/>
      <c r="F16" s="6"/>
      <c r="G16" s="6"/>
      <c r="H16" s="6"/>
      <c r="I16" s="6"/>
      <c r="J16" s="6"/>
      <c r="M16"/>
      <c r="N16"/>
      <c r="O16"/>
      <c r="P16"/>
      <c r="Q16"/>
      <c r="R16"/>
      <c r="S16"/>
      <c r="T16"/>
    </row>
    <row r="17" spans="1:20" x14ac:dyDescent="0.25">
      <c r="A17" s="11"/>
      <c r="B17" s="12"/>
      <c r="C17" s="12"/>
      <c r="D17" s="12"/>
      <c r="E17" s="12"/>
      <c r="F17" s="6"/>
      <c r="G17" s="6"/>
      <c r="H17" s="6"/>
      <c r="I17" s="6"/>
      <c r="J17" s="6"/>
      <c r="M17"/>
      <c r="N17"/>
      <c r="O17"/>
      <c r="P17"/>
      <c r="Q17"/>
      <c r="R17"/>
      <c r="S17"/>
      <c r="T17"/>
    </row>
    <row r="18" spans="1:20" x14ac:dyDescent="0.25">
      <c r="A18" s="11"/>
      <c r="B18" s="12"/>
      <c r="C18" s="12"/>
      <c r="D18" s="12"/>
      <c r="E18" s="12"/>
      <c r="F18" s="6"/>
      <c r="G18" s="6"/>
      <c r="H18" s="6"/>
      <c r="I18" s="6"/>
      <c r="J18" s="6"/>
      <c r="M18"/>
      <c r="N18"/>
      <c r="O18"/>
      <c r="P18"/>
      <c r="Q18"/>
      <c r="R18"/>
      <c r="S18"/>
      <c r="T18"/>
    </row>
    <row r="19" spans="1:20" x14ac:dyDescent="0.25">
      <c r="A19" s="11"/>
      <c r="B19" s="12"/>
      <c r="C19" s="12"/>
      <c r="D19" s="12"/>
      <c r="E19" s="12"/>
      <c r="F19" s="6"/>
      <c r="G19" s="6"/>
      <c r="H19" s="6"/>
      <c r="I19" s="6"/>
      <c r="J19" s="6"/>
      <c r="M19"/>
      <c r="N19"/>
      <c r="O19"/>
      <c r="P19"/>
      <c r="Q19"/>
      <c r="R19"/>
      <c r="S19"/>
      <c r="T19"/>
    </row>
    <row r="20" spans="1:20" x14ac:dyDescent="0.25">
      <c r="A20" s="11"/>
      <c r="B20" s="12"/>
      <c r="C20" s="12"/>
      <c r="D20" s="12"/>
      <c r="E20" s="12"/>
      <c r="F20" s="6"/>
      <c r="G20" s="6"/>
      <c r="H20" s="6"/>
      <c r="I20" s="6"/>
      <c r="J20" s="6"/>
      <c r="M20"/>
      <c r="N20"/>
      <c r="O20"/>
      <c r="P20"/>
      <c r="Q20"/>
    </row>
    <row r="21" spans="1:20" x14ac:dyDescent="0.25">
      <c r="A21" s="11"/>
      <c r="B21" s="12"/>
      <c r="C21" s="12"/>
      <c r="D21" s="12"/>
      <c r="E21" s="12"/>
      <c r="F21" s="6"/>
      <c r="G21" s="6"/>
      <c r="H21" s="6"/>
      <c r="I21" s="6"/>
      <c r="J21" s="6"/>
      <c r="M21"/>
      <c r="N21"/>
      <c r="O21"/>
      <c r="P21"/>
      <c r="Q21"/>
    </row>
    <row r="22" spans="1:20" x14ac:dyDescent="0.25">
      <c r="A22" s="11"/>
      <c r="B22" s="12"/>
      <c r="C22" s="12"/>
      <c r="D22" s="12"/>
      <c r="E22" s="12"/>
      <c r="F22" s="6"/>
      <c r="G22" s="6"/>
      <c r="H22" s="6"/>
      <c r="I22" s="6"/>
      <c r="J22" s="6"/>
      <c r="M22"/>
      <c r="N22"/>
      <c r="O22"/>
      <c r="P22"/>
      <c r="Q22"/>
    </row>
    <row r="23" spans="1:20" x14ac:dyDescent="0.25">
      <c r="A23" s="11"/>
      <c r="B23" s="12"/>
      <c r="C23" s="12"/>
      <c r="D23" s="12"/>
      <c r="E23" s="12"/>
      <c r="F23" s="6"/>
      <c r="G23" s="6"/>
      <c r="H23" s="6"/>
      <c r="I23" s="6"/>
      <c r="J23" s="6"/>
      <c r="M23"/>
      <c r="N23"/>
      <c r="O23"/>
      <c r="P23"/>
      <c r="Q23"/>
    </row>
    <row r="24" spans="1:20" x14ac:dyDescent="0.25">
      <c r="A24" s="11"/>
      <c r="B24" s="12"/>
      <c r="C24" s="12"/>
      <c r="D24" s="12"/>
      <c r="E24" s="12"/>
      <c r="F24" s="6"/>
      <c r="G24" s="6"/>
      <c r="H24" s="6"/>
      <c r="I24" s="6"/>
      <c r="J24" s="6"/>
      <c r="M24"/>
      <c r="N24"/>
      <c r="O24"/>
      <c r="P24"/>
      <c r="Q24"/>
    </row>
    <row r="25" spans="1:20" x14ac:dyDescent="0.25">
      <c r="A25" s="11"/>
      <c r="B25" s="12"/>
      <c r="C25" s="12"/>
      <c r="D25" s="12"/>
      <c r="E25" s="12"/>
      <c r="F25" s="6"/>
      <c r="G25" s="6"/>
      <c r="H25" s="6"/>
      <c r="I25" s="6"/>
      <c r="J25" s="6"/>
      <c r="M25"/>
      <c r="N25"/>
      <c r="O25"/>
      <c r="P25"/>
      <c r="Q25"/>
    </row>
    <row r="26" spans="1:20" x14ac:dyDescent="0.25">
      <c r="A26" s="11"/>
      <c r="B26" s="12"/>
      <c r="C26" s="12"/>
      <c r="D26" s="12"/>
      <c r="E26" s="12"/>
      <c r="F26" s="6"/>
      <c r="G26" s="6"/>
      <c r="H26" s="6"/>
      <c r="I26" s="6"/>
      <c r="J26" s="6"/>
      <c r="M26"/>
      <c r="N26"/>
      <c r="O26"/>
      <c r="P26"/>
      <c r="Q26"/>
    </row>
    <row r="27" spans="1:20" x14ac:dyDescent="0.25">
      <c r="A27" s="11"/>
      <c r="B27" s="12"/>
      <c r="C27" s="12"/>
      <c r="D27" s="12"/>
      <c r="E27" s="12"/>
      <c r="F27" s="6"/>
      <c r="G27" s="6"/>
      <c r="H27" s="6"/>
      <c r="I27" s="6"/>
      <c r="J27" s="6"/>
      <c r="M27"/>
      <c r="N27"/>
      <c r="O27"/>
      <c r="P27"/>
      <c r="Q27"/>
    </row>
    <row r="28" spans="1:20" x14ac:dyDescent="0.25">
      <c r="A28" s="11"/>
      <c r="B28" s="12"/>
      <c r="C28" s="12"/>
      <c r="D28" s="12"/>
      <c r="E28" s="12"/>
      <c r="F28" s="6"/>
      <c r="G28" s="6"/>
      <c r="H28" s="6"/>
      <c r="I28" s="6"/>
      <c r="J28" s="6"/>
      <c r="M28"/>
      <c r="N28"/>
      <c r="O28"/>
      <c r="P28"/>
      <c r="Q28"/>
    </row>
    <row r="29" spans="1:20" x14ac:dyDescent="0.25">
      <c r="A29" s="11"/>
      <c r="B29" s="12"/>
      <c r="C29" s="12"/>
      <c r="D29" s="12"/>
      <c r="E29" s="12"/>
      <c r="F29" s="6"/>
      <c r="G29" s="6"/>
      <c r="H29" s="6"/>
      <c r="I29" s="6"/>
      <c r="J29" s="6"/>
      <c r="M29"/>
      <c r="N29"/>
      <c r="O29"/>
      <c r="P29"/>
      <c r="Q29"/>
    </row>
    <row r="30" spans="1:20" x14ac:dyDescent="0.25">
      <c r="A30" s="11"/>
      <c r="B30" s="12"/>
      <c r="C30" s="12"/>
      <c r="D30" s="12"/>
      <c r="E30" s="12"/>
      <c r="F30" s="6"/>
      <c r="G30" s="6"/>
      <c r="H30" s="6"/>
      <c r="I30" s="6"/>
      <c r="J30" s="6"/>
      <c r="M30"/>
      <c r="N30"/>
      <c r="O30"/>
      <c r="P30"/>
      <c r="Q30"/>
    </row>
    <row r="31" spans="1:20" x14ac:dyDescent="0.25">
      <c r="A31" s="11"/>
      <c r="B31" s="12"/>
      <c r="C31" s="12"/>
      <c r="D31" s="12"/>
      <c r="E31" s="12"/>
      <c r="F31" s="6"/>
      <c r="G31" s="6"/>
      <c r="H31" s="6"/>
      <c r="I31" s="6"/>
      <c r="J31" s="6"/>
      <c r="M31"/>
      <c r="N31"/>
      <c r="O31"/>
      <c r="P31"/>
      <c r="Q31"/>
    </row>
    <row r="32" spans="1:20" x14ac:dyDescent="0.25">
      <c r="A32" s="11"/>
      <c r="B32" s="12"/>
      <c r="C32" s="12"/>
      <c r="D32" s="12"/>
      <c r="E32" s="12"/>
      <c r="F32" s="6"/>
      <c r="G32" s="6"/>
      <c r="H32" s="6"/>
      <c r="I32" s="6"/>
      <c r="J32" s="6"/>
      <c r="M32"/>
      <c r="N32"/>
      <c r="O32"/>
      <c r="P32"/>
      <c r="Q32"/>
    </row>
    <row r="33" spans="1:24" x14ac:dyDescent="0.25">
      <c r="A33" s="11"/>
      <c r="B33" s="12"/>
      <c r="C33" s="12"/>
      <c r="D33" s="12"/>
      <c r="E33" s="12"/>
      <c r="F33" s="6"/>
      <c r="G33" s="6"/>
      <c r="H33" s="6"/>
      <c r="I33" s="6"/>
      <c r="J33" s="6"/>
      <c r="M33"/>
      <c r="N33"/>
      <c r="O33"/>
      <c r="P33"/>
      <c r="Q33"/>
    </row>
    <row r="34" spans="1:24" ht="13.5" customHeight="1" x14ac:dyDescent="0.25">
      <c r="A34" s="11"/>
      <c r="B34" s="12"/>
      <c r="C34" s="12"/>
      <c r="D34" s="12"/>
      <c r="E34" s="12"/>
      <c r="F34" s="6"/>
      <c r="G34" s="6"/>
      <c r="H34" s="6"/>
      <c r="I34" s="6"/>
      <c r="J34" s="6"/>
      <c r="M34"/>
      <c r="N34"/>
      <c r="O34"/>
      <c r="P34"/>
      <c r="Q34"/>
    </row>
    <row r="35" spans="1:24" s="16" customFormat="1" x14ac:dyDescent="0.25">
      <c r="A35" s="14"/>
      <c r="B35" s="15"/>
      <c r="C35" s="15"/>
      <c r="D35" s="15"/>
      <c r="E35" s="15"/>
      <c r="F35" s="15"/>
      <c r="G35" s="15"/>
      <c r="H35" s="15"/>
      <c r="I35" s="6"/>
      <c r="J35" s="6"/>
      <c r="M35"/>
      <c r="N35"/>
      <c r="O35"/>
      <c r="P35"/>
      <c r="Q35"/>
      <c r="R35"/>
      <c r="S35"/>
      <c r="T35"/>
    </row>
    <row r="36" spans="1:24" s="17" customFormat="1" ht="24.75" customHeight="1" x14ac:dyDescent="0.25">
      <c r="A36" s="14"/>
      <c r="B36" s="15"/>
      <c r="C36" s="15"/>
      <c r="D36" s="15"/>
      <c r="E36" s="15"/>
      <c r="F36" s="15"/>
      <c r="G36" s="15"/>
      <c r="H36" s="15"/>
      <c r="I36" s="6"/>
      <c r="M36"/>
      <c r="N36"/>
      <c r="O36"/>
      <c r="P36"/>
      <c r="Q36"/>
      <c r="R36"/>
      <c r="S36"/>
      <c r="T36"/>
    </row>
    <row r="37" spans="1:24" s="17" customFormat="1" ht="22.5" customHeight="1" x14ac:dyDescent="0.25">
      <c r="A37" s="238" t="s">
        <v>15</v>
      </c>
      <c r="B37" s="238"/>
      <c r="C37" s="238"/>
      <c r="D37" s="238"/>
      <c r="E37" s="238"/>
      <c r="F37" s="238"/>
      <c r="G37" s="238"/>
      <c r="H37" s="238"/>
      <c r="I37" s="238"/>
      <c r="J37" s="238"/>
      <c r="K37" s="6"/>
      <c r="M37"/>
      <c r="N37"/>
      <c r="O37"/>
      <c r="P37"/>
      <c r="Q37"/>
      <c r="R37"/>
      <c r="S37"/>
      <c r="T37"/>
      <c r="U37"/>
      <c r="V37"/>
    </row>
    <row r="38" spans="1:24" s="19" customFormat="1" ht="48" x14ac:dyDescent="0.2">
      <c r="A38" s="3"/>
      <c r="B38" s="21" t="s">
        <v>16</v>
      </c>
      <c r="C38" s="22" t="s">
        <v>17</v>
      </c>
      <c r="D38" s="21" t="s">
        <v>18</v>
      </c>
      <c r="E38" s="21" t="s">
        <v>19</v>
      </c>
      <c r="F38" s="21" t="s">
        <v>20</v>
      </c>
      <c r="G38" s="21" t="s">
        <v>21</v>
      </c>
      <c r="H38" s="22" t="s">
        <v>22</v>
      </c>
      <c r="I38" s="21" t="s">
        <v>23</v>
      </c>
      <c r="J38" s="22" t="s">
        <v>3</v>
      </c>
      <c r="M38"/>
      <c r="N38"/>
      <c r="O38"/>
      <c r="P38"/>
      <c r="Q38"/>
      <c r="R38"/>
      <c r="S38"/>
      <c r="T38"/>
      <c r="U38"/>
      <c r="V38"/>
    </row>
    <row r="39" spans="1:24" ht="27" customHeight="1" x14ac:dyDescent="0.25">
      <c r="A39" s="9" t="s">
        <v>4</v>
      </c>
      <c r="B39" s="147">
        <v>59</v>
      </c>
      <c r="C39" s="147">
        <v>432</v>
      </c>
      <c r="D39" s="147">
        <v>127</v>
      </c>
      <c r="E39" s="147">
        <v>1157</v>
      </c>
      <c r="F39" s="147">
        <v>383</v>
      </c>
      <c r="G39" s="147">
        <v>26</v>
      </c>
      <c r="H39" s="147">
        <v>3676</v>
      </c>
      <c r="I39" s="147">
        <v>174</v>
      </c>
      <c r="J39" s="147">
        <f>SUM(B39:I39)</f>
        <v>6034</v>
      </c>
      <c r="M39"/>
      <c r="N39"/>
      <c r="O39"/>
      <c r="P39"/>
      <c r="Q39"/>
      <c r="R39"/>
      <c r="S39"/>
      <c r="T39"/>
      <c r="U39"/>
      <c r="V39"/>
    </row>
    <row r="40" spans="1:24" s="16" customFormat="1" ht="27" customHeight="1" x14ac:dyDescent="0.25">
      <c r="A40" s="7" t="s">
        <v>5</v>
      </c>
      <c r="B40" s="148">
        <v>3</v>
      </c>
      <c r="C40" s="148">
        <v>7</v>
      </c>
      <c r="D40" s="148">
        <v>5</v>
      </c>
      <c r="E40" s="148">
        <v>29</v>
      </c>
      <c r="F40" s="148">
        <v>11</v>
      </c>
      <c r="G40" s="148">
        <v>0</v>
      </c>
      <c r="H40" s="148">
        <v>61</v>
      </c>
      <c r="I40" s="148">
        <v>4</v>
      </c>
      <c r="J40" s="148">
        <f>SUM(B40:I40)</f>
        <v>120</v>
      </c>
      <c r="M40"/>
      <c r="N40"/>
      <c r="O40"/>
      <c r="P40"/>
      <c r="Q40"/>
      <c r="R40"/>
      <c r="S40"/>
      <c r="T40"/>
      <c r="U40"/>
      <c r="V40"/>
    </row>
    <row r="41" spans="1:24" s="16" customFormat="1" ht="27" customHeight="1" x14ac:dyDescent="0.25">
      <c r="A41" s="142" t="s">
        <v>115</v>
      </c>
      <c r="B41" s="150">
        <v>46</v>
      </c>
      <c r="C41" s="150">
        <v>421</v>
      </c>
      <c r="D41" s="150">
        <v>127</v>
      </c>
      <c r="E41" s="150">
        <v>1293</v>
      </c>
      <c r="F41" s="150">
        <v>417</v>
      </c>
      <c r="G41" s="150">
        <v>27</v>
      </c>
      <c r="H41" s="150">
        <v>3428</v>
      </c>
      <c r="I41" s="150">
        <v>136</v>
      </c>
      <c r="J41" s="150">
        <f>SUM(B41:I41)</f>
        <v>5895</v>
      </c>
      <c r="M41"/>
      <c r="N41"/>
      <c r="O41"/>
      <c r="P41"/>
      <c r="Q41"/>
      <c r="R41"/>
      <c r="S41"/>
      <c r="T41"/>
      <c r="U41"/>
      <c r="V41"/>
    </row>
    <row r="42" spans="1:24" s="16" customFormat="1" ht="27" customHeight="1" x14ac:dyDescent="0.25">
      <c r="A42" s="144" t="s">
        <v>116</v>
      </c>
      <c r="B42" s="151">
        <v>2</v>
      </c>
      <c r="C42" s="151">
        <v>8</v>
      </c>
      <c r="D42" s="151">
        <v>2</v>
      </c>
      <c r="E42" s="151">
        <v>51</v>
      </c>
      <c r="F42" s="151">
        <v>5</v>
      </c>
      <c r="G42" s="151">
        <v>0</v>
      </c>
      <c r="H42" s="151">
        <v>51</v>
      </c>
      <c r="I42" s="151">
        <v>1</v>
      </c>
      <c r="J42" s="151">
        <f>SUM(B42:I42)</f>
        <v>120</v>
      </c>
      <c r="M42"/>
      <c r="N42"/>
      <c r="O42"/>
      <c r="P42"/>
      <c r="Q42"/>
      <c r="R42"/>
      <c r="S42"/>
      <c r="T42"/>
      <c r="U42"/>
      <c r="V42"/>
    </row>
    <row r="43" spans="1:24" s="36" customFormat="1" ht="21" customHeight="1" x14ac:dyDescent="0.25">
      <c r="A43" s="75"/>
      <c r="B43" s="76"/>
      <c r="C43" s="76"/>
      <c r="D43" s="76"/>
      <c r="E43" s="76"/>
      <c r="F43" s="76"/>
      <c r="G43" s="76"/>
      <c r="H43" s="76"/>
      <c r="I43" s="76"/>
      <c r="J43" s="76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 spans="1:24" s="36" customFormat="1" ht="231" customHeight="1" x14ac:dyDescent="0.25">
      <c r="A44" s="75"/>
      <c r="B44" s="76"/>
      <c r="C44" s="76"/>
      <c r="D44" s="76"/>
      <c r="E44" s="76"/>
      <c r="F44" s="76"/>
      <c r="G44" s="76"/>
      <c r="H44" s="76"/>
      <c r="I44" s="76"/>
      <c r="J44" s="76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 spans="1:24" customFormat="1" ht="293.25" customHeight="1" x14ac:dyDescent="0.2"/>
    <row r="46" spans="1:24" s="20" customFormat="1" ht="25.5" customHeight="1" x14ac:dyDescent="0.25">
      <c r="A46" s="23"/>
      <c r="B46" s="235" t="s">
        <v>24</v>
      </c>
      <c r="C46" s="235"/>
      <c r="D46" s="235"/>
      <c r="E46" s="235"/>
      <c r="F46" s="235" t="s">
        <v>117</v>
      </c>
      <c r="G46" s="235"/>
      <c r="H46" s="235"/>
      <c r="I46" s="235"/>
      <c r="J46" s="58"/>
      <c r="M46"/>
      <c r="N46"/>
      <c r="O46"/>
      <c r="P46"/>
      <c r="Q46"/>
      <c r="R46"/>
      <c r="S46"/>
      <c r="T46"/>
      <c r="U46"/>
      <c r="V46"/>
      <c r="W46"/>
      <c r="X46"/>
    </row>
    <row r="47" spans="1:24" ht="15" customHeight="1" x14ac:dyDescent="0.25">
      <c r="A47" s="4"/>
      <c r="B47" s="90" t="s">
        <v>25</v>
      </c>
      <c r="C47" s="90" t="s">
        <v>26</v>
      </c>
      <c r="D47" s="89" t="s">
        <v>27</v>
      </c>
      <c r="E47" s="89" t="s">
        <v>26</v>
      </c>
      <c r="F47" s="154" t="s">
        <v>25</v>
      </c>
      <c r="G47" s="154" t="s">
        <v>26</v>
      </c>
      <c r="H47" s="156" t="s">
        <v>27</v>
      </c>
      <c r="I47" s="156" t="s">
        <v>26</v>
      </c>
      <c r="M47"/>
      <c r="N47"/>
      <c r="O47"/>
      <c r="P47"/>
      <c r="Q47"/>
      <c r="R47"/>
      <c r="S47"/>
      <c r="T47"/>
      <c r="U47"/>
      <c r="V47"/>
      <c r="W47"/>
      <c r="X47"/>
    </row>
    <row r="48" spans="1:24" s="18" customFormat="1" ht="15" customHeight="1" x14ac:dyDescent="0.2">
      <c r="A48" s="88" t="s">
        <v>28</v>
      </c>
      <c r="B48" s="140">
        <v>443</v>
      </c>
      <c r="C48" s="152">
        <f>B48/B55</f>
        <v>7.3417301955585018E-2</v>
      </c>
      <c r="D48" s="8">
        <v>10</v>
      </c>
      <c r="E48" s="153">
        <f>D48/D55</f>
        <v>8.3333333333333329E-2</v>
      </c>
      <c r="F48" s="143">
        <v>394</v>
      </c>
      <c r="G48" s="155">
        <f>F48/F55</f>
        <v>6.6836301950805768E-2</v>
      </c>
      <c r="H48" s="145">
        <v>11</v>
      </c>
      <c r="I48" s="157">
        <f>H48/H55</f>
        <v>9.166666666666666E-2</v>
      </c>
      <c r="M48"/>
      <c r="N48"/>
      <c r="O48"/>
      <c r="P48"/>
      <c r="Q48"/>
      <c r="R48"/>
      <c r="S48"/>
      <c r="T48"/>
      <c r="U48"/>
      <c r="V48"/>
      <c r="W48"/>
      <c r="X48"/>
    </row>
    <row r="49" spans="1:24" ht="15" customHeight="1" x14ac:dyDescent="0.25">
      <c r="A49" s="88" t="s">
        <v>29</v>
      </c>
      <c r="B49" s="140">
        <v>329</v>
      </c>
      <c r="C49" s="152">
        <f>B49/B55</f>
        <v>5.4524361948955914E-2</v>
      </c>
      <c r="D49" s="8">
        <v>12</v>
      </c>
      <c r="E49" s="153">
        <f>D49/D55</f>
        <v>0.1</v>
      </c>
      <c r="F49" s="143">
        <v>324</v>
      </c>
      <c r="G49" s="155">
        <f>F49/F55</f>
        <v>5.4961832061068701E-2</v>
      </c>
      <c r="H49" s="145">
        <v>11</v>
      </c>
      <c r="I49" s="157">
        <f>H49/H55</f>
        <v>9.166666666666666E-2</v>
      </c>
      <c r="M49"/>
      <c r="N49"/>
      <c r="O49"/>
      <c r="P49"/>
      <c r="Q49"/>
      <c r="R49"/>
      <c r="S49"/>
      <c r="T49"/>
      <c r="U49"/>
      <c r="V49"/>
      <c r="W49"/>
      <c r="X49"/>
    </row>
    <row r="50" spans="1:24" ht="15" customHeight="1" x14ac:dyDescent="0.25">
      <c r="A50" s="88" t="s">
        <v>30</v>
      </c>
      <c r="B50" s="140">
        <v>2136</v>
      </c>
      <c r="C50" s="152">
        <f>B50/B55</f>
        <v>0.35399403380841898</v>
      </c>
      <c r="D50" s="8">
        <v>28</v>
      </c>
      <c r="E50" s="153">
        <f>D50/D55</f>
        <v>0.23333333333333334</v>
      </c>
      <c r="F50" s="143">
        <v>1999</v>
      </c>
      <c r="G50" s="155">
        <f>F50/F55</f>
        <v>0.33910093299406274</v>
      </c>
      <c r="H50" s="145">
        <v>25</v>
      </c>
      <c r="I50" s="157">
        <f>H50/H55</f>
        <v>0.20833333333333334</v>
      </c>
      <c r="M50"/>
      <c r="N50"/>
      <c r="O50"/>
      <c r="P50"/>
      <c r="Q50"/>
      <c r="R50"/>
      <c r="S50"/>
      <c r="T50"/>
      <c r="U50"/>
      <c r="V50"/>
      <c r="W50"/>
      <c r="X50"/>
    </row>
    <row r="51" spans="1:24" ht="15" customHeight="1" x14ac:dyDescent="0.25">
      <c r="A51" s="88" t="s">
        <v>31</v>
      </c>
      <c r="B51" s="140">
        <v>241</v>
      </c>
      <c r="C51" s="152">
        <f>B51/B55</f>
        <v>3.9940338084189592E-2</v>
      </c>
      <c r="D51" s="8">
        <v>3</v>
      </c>
      <c r="E51" s="153">
        <f>D51/D55</f>
        <v>2.5000000000000001E-2</v>
      </c>
      <c r="F51" s="143">
        <v>253</v>
      </c>
      <c r="G51" s="155">
        <f>F51/F55</f>
        <v>4.2917726887192538E-2</v>
      </c>
      <c r="H51" s="145">
        <v>5</v>
      </c>
      <c r="I51" s="157">
        <f>H51/H55</f>
        <v>4.1666666666666664E-2</v>
      </c>
      <c r="M51"/>
      <c r="N51"/>
      <c r="O51"/>
      <c r="P51"/>
      <c r="Q51"/>
      <c r="R51"/>
      <c r="S51"/>
      <c r="T51"/>
      <c r="U51"/>
      <c r="V51"/>
      <c r="W51"/>
      <c r="X51"/>
    </row>
    <row r="52" spans="1:24" s="16" customFormat="1" ht="15" customHeight="1" x14ac:dyDescent="0.25">
      <c r="A52" s="88" t="s">
        <v>32</v>
      </c>
      <c r="B52" s="140">
        <v>1668</v>
      </c>
      <c r="C52" s="152">
        <f>B52/B55</f>
        <v>0.27643354325488895</v>
      </c>
      <c r="D52" s="8">
        <v>27</v>
      </c>
      <c r="E52" s="153">
        <f>D52/D55</f>
        <v>0.22500000000000001</v>
      </c>
      <c r="F52" s="143">
        <v>1829</v>
      </c>
      <c r="G52" s="155">
        <f>F52/F55</f>
        <v>0.3102629346904156</v>
      </c>
      <c r="H52" s="145">
        <v>34</v>
      </c>
      <c r="I52" s="157">
        <f>H52/H55</f>
        <v>0.28333333333333333</v>
      </c>
      <c r="J52" s="76"/>
      <c r="M52"/>
      <c r="N52"/>
      <c r="O52"/>
      <c r="P52"/>
      <c r="Q52"/>
      <c r="R52"/>
      <c r="S52"/>
      <c r="T52"/>
      <c r="U52"/>
      <c r="V52"/>
      <c r="W52"/>
      <c r="X52"/>
    </row>
    <row r="53" spans="1:24" s="16" customFormat="1" ht="15" customHeight="1" x14ac:dyDescent="0.25">
      <c r="A53" s="88" t="s">
        <v>33</v>
      </c>
      <c r="B53" s="140">
        <v>1155</v>
      </c>
      <c r="C53" s="152">
        <f>B53/B55</f>
        <v>0.191415313225058</v>
      </c>
      <c r="D53" s="8">
        <v>26</v>
      </c>
      <c r="E53" s="153">
        <f>D53/D55</f>
        <v>0.21666666666666667</v>
      </c>
      <c r="F53" s="143">
        <v>1009</v>
      </c>
      <c r="G53" s="155">
        <f>F53/F55</f>
        <v>0.17116200169635284</v>
      </c>
      <c r="H53" s="145">
        <v>19</v>
      </c>
      <c r="I53" s="157">
        <f>H53/H55</f>
        <v>0.15833333333333333</v>
      </c>
      <c r="J53" s="2"/>
      <c r="M53"/>
      <c r="N53"/>
      <c r="O53"/>
      <c r="P53"/>
      <c r="Q53"/>
      <c r="R53"/>
      <c r="S53"/>
      <c r="T53"/>
      <c r="U53"/>
      <c r="V53"/>
      <c r="W53"/>
      <c r="X53"/>
    </row>
    <row r="54" spans="1:24" ht="15" customHeight="1" x14ac:dyDescent="0.25">
      <c r="A54" s="88" t="s">
        <v>71</v>
      </c>
      <c r="B54" s="140">
        <v>62</v>
      </c>
      <c r="C54" s="152">
        <f>B54/B55</f>
        <v>1.0275107722903546E-2</v>
      </c>
      <c r="D54" s="8">
        <v>14</v>
      </c>
      <c r="E54" s="153">
        <f>D54/D55</f>
        <v>0.11666666666666667</v>
      </c>
      <c r="F54" s="143">
        <v>87</v>
      </c>
      <c r="G54" s="155">
        <f>F54/F55</f>
        <v>1.4758269720101781E-2</v>
      </c>
      <c r="H54" s="145">
        <v>15</v>
      </c>
      <c r="I54" s="157">
        <f>H54/H55</f>
        <v>0.125</v>
      </c>
      <c r="M54"/>
      <c r="N54"/>
      <c r="O54"/>
      <c r="P54"/>
      <c r="Q54"/>
      <c r="R54"/>
      <c r="S54"/>
      <c r="T54"/>
      <c r="U54"/>
      <c r="V54"/>
      <c r="W54"/>
      <c r="X54"/>
    </row>
    <row r="55" spans="1:24" ht="15" customHeight="1" x14ac:dyDescent="0.25">
      <c r="A55" s="88" t="s">
        <v>3</v>
      </c>
      <c r="B55" s="140">
        <f>SUM(B48:B54)</f>
        <v>6034</v>
      </c>
      <c r="C55" s="152"/>
      <c r="D55" s="8">
        <f>SUM(D48:D54)</f>
        <v>120</v>
      </c>
      <c r="E55" s="8"/>
      <c r="F55" s="143">
        <f>SUM(F48:F54)</f>
        <v>5895</v>
      </c>
      <c r="G55" s="155"/>
      <c r="H55" s="145">
        <f>SUM(H48:H54)</f>
        <v>120</v>
      </c>
      <c r="I55" s="145"/>
      <c r="M55"/>
      <c r="N55"/>
      <c r="O55"/>
      <c r="P55"/>
      <c r="Q55"/>
      <c r="R55"/>
      <c r="S55"/>
      <c r="T55"/>
      <c r="U55"/>
      <c r="V55"/>
      <c r="W55"/>
      <c r="X55"/>
    </row>
    <row r="56" spans="1:24" ht="6.7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M56"/>
      <c r="N56"/>
      <c r="O56"/>
      <c r="P56"/>
      <c r="Q56"/>
      <c r="R56"/>
      <c r="S56"/>
      <c r="T56"/>
      <c r="U56"/>
      <c r="V56"/>
      <c r="W56"/>
      <c r="X56"/>
    </row>
    <row r="57" spans="1:24" ht="27" customHeight="1" x14ac:dyDescent="0.25">
      <c r="A57" s="25"/>
      <c r="B57" s="26"/>
      <c r="C57" s="26"/>
      <c r="D57" s="27"/>
      <c r="E57" s="26"/>
      <c r="F57" s="28"/>
      <c r="G57" s="28"/>
      <c r="M57"/>
      <c r="N57"/>
      <c r="O57"/>
      <c r="P57"/>
      <c r="Q57"/>
      <c r="R57"/>
      <c r="S57"/>
      <c r="T57"/>
      <c r="U57"/>
      <c r="V57"/>
      <c r="W57"/>
      <c r="X57"/>
    </row>
    <row r="58" spans="1:24" ht="27" customHeight="1" x14ac:dyDescent="0.25">
      <c r="A58" s="25"/>
      <c r="B58" s="26"/>
      <c r="C58" s="26"/>
      <c r="D58" s="27"/>
      <c r="E58" s="26"/>
      <c r="F58" s="28"/>
      <c r="G58" s="28"/>
      <c r="M58"/>
      <c r="N58"/>
      <c r="O58"/>
      <c r="P58"/>
      <c r="Q58"/>
      <c r="R58"/>
      <c r="S58"/>
      <c r="T58"/>
      <c r="U58"/>
      <c r="V58"/>
      <c r="W58"/>
      <c r="X58"/>
    </row>
    <row r="59" spans="1:24" ht="27" customHeight="1" x14ac:dyDescent="0.25">
      <c r="A59" s="25"/>
      <c r="B59" s="26"/>
      <c r="C59" s="26"/>
      <c r="D59" s="27"/>
      <c r="E59" s="26"/>
      <c r="F59" s="28"/>
      <c r="G59" s="28"/>
      <c r="M59"/>
      <c r="N59"/>
      <c r="O59"/>
      <c r="P59"/>
      <c r="Q59"/>
      <c r="R59"/>
      <c r="S59"/>
      <c r="T59"/>
      <c r="U59"/>
      <c r="V59"/>
      <c r="W59"/>
      <c r="X59"/>
    </row>
    <row r="60" spans="1:24" ht="27" customHeight="1" x14ac:dyDescent="0.25">
      <c r="A60" s="25"/>
      <c r="B60" s="26"/>
      <c r="C60" s="26"/>
      <c r="D60" s="27"/>
      <c r="E60" s="26"/>
      <c r="F60" s="28"/>
      <c r="G60" s="28"/>
      <c r="M60"/>
      <c r="N60"/>
      <c r="O60"/>
      <c r="P60"/>
      <c r="Q60"/>
      <c r="R60"/>
      <c r="S60"/>
      <c r="T60"/>
      <c r="U60"/>
      <c r="V60"/>
      <c r="W60"/>
      <c r="X60"/>
    </row>
    <row r="61" spans="1:24" ht="27" customHeight="1" x14ac:dyDescent="0.25">
      <c r="A61" s="25"/>
      <c r="B61" s="26"/>
      <c r="C61" s="26"/>
      <c r="D61" s="27"/>
      <c r="E61" s="26"/>
      <c r="F61" s="28"/>
      <c r="G61" s="28"/>
      <c r="M61"/>
      <c r="N61"/>
      <c r="O61"/>
      <c r="P61"/>
      <c r="Q61"/>
      <c r="R61"/>
      <c r="S61"/>
      <c r="T61"/>
      <c r="U61"/>
      <c r="V61"/>
      <c r="W61"/>
      <c r="X61"/>
    </row>
    <row r="62" spans="1:24" ht="27" customHeight="1" x14ac:dyDescent="0.25">
      <c r="A62" s="25"/>
      <c r="B62" s="26"/>
      <c r="C62" s="26"/>
      <c r="D62" s="27"/>
      <c r="E62" s="26"/>
      <c r="F62" s="28"/>
      <c r="G62" s="28"/>
      <c r="M62"/>
      <c r="N62"/>
      <c r="O62"/>
      <c r="P62"/>
      <c r="Q62"/>
      <c r="R62"/>
      <c r="S62"/>
      <c r="T62"/>
      <c r="U62"/>
      <c r="V62"/>
      <c r="W62"/>
      <c r="X62"/>
    </row>
    <row r="63" spans="1:24" ht="27" customHeight="1" x14ac:dyDescent="0.25">
      <c r="A63" s="25"/>
      <c r="B63" s="26"/>
      <c r="C63" s="26"/>
      <c r="D63" s="27"/>
      <c r="E63" s="26"/>
      <c r="F63" s="28"/>
      <c r="G63" s="28"/>
      <c r="M63"/>
      <c r="N63"/>
      <c r="O63"/>
      <c r="P63"/>
      <c r="Q63"/>
      <c r="R63"/>
      <c r="S63"/>
      <c r="T63"/>
      <c r="U63"/>
      <c r="V63"/>
      <c r="W63"/>
      <c r="X63"/>
    </row>
    <row r="64" spans="1:24" ht="24.75" customHeight="1" x14ac:dyDescent="0.25">
      <c r="A64" s="25"/>
      <c r="B64" s="26"/>
      <c r="C64" s="26"/>
      <c r="D64" s="27"/>
      <c r="E64" s="26"/>
      <c r="F64" s="28"/>
      <c r="G64" s="28"/>
      <c r="M64"/>
      <c r="N64"/>
      <c r="O64"/>
      <c r="P64"/>
      <c r="Q64"/>
      <c r="R64"/>
      <c r="S64"/>
      <c r="T64"/>
      <c r="U64"/>
      <c r="V64"/>
      <c r="W64"/>
      <c r="X64"/>
    </row>
    <row r="65" spans="1:24" x14ac:dyDescent="0.25">
      <c r="A65" s="25"/>
      <c r="B65" s="26"/>
      <c r="C65" s="26"/>
      <c r="D65" s="27"/>
      <c r="E65" s="26"/>
      <c r="F65" s="28"/>
      <c r="G65" s="28"/>
      <c r="M65"/>
      <c r="N65"/>
      <c r="O65"/>
      <c r="P65"/>
      <c r="Q65"/>
      <c r="R65"/>
      <c r="S65"/>
      <c r="T65"/>
      <c r="U65"/>
      <c r="V65"/>
      <c r="W65"/>
      <c r="X65"/>
    </row>
    <row r="66" spans="1:24" x14ac:dyDescent="0.25">
      <c r="A66" s="25"/>
      <c r="B66" s="26"/>
      <c r="C66" s="26"/>
      <c r="D66" s="27"/>
      <c r="E66" s="26"/>
      <c r="F66" s="28"/>
      <c r="G66" s="28"/>
      <c r="M66"/>
      <c r="N66"/>
      <c r="O66"/>
      <c r="P66"/>
      <c r="Q66"/>
      <c r="R66"/>
      <c r="S66"/>
      <c r="T66"/>
      <c r="U66"/>
      <c r="V66"/>
      <c r="W66"/>
      <c r="X66"/>
    </row>
    <row r="67" spans="1:24" x14ac:dyDescent="0.25">
      <c r="A67" s="25"/>
      <c r="B67" s="26"/>
      <c r="C67" s="26"/>
      <c r="D67" s="27"/>
      <c r="E67" s="26"/>
      <c r="F67" s="28"/>
      <c r="G67" s="28"/>
      <c r="M67"/>
      <c r="N67"/>
      <c r="O67"/>
      <c r="P67"/>
      <c r="Q67"/>
      <c r="R67"/>
      <c r="S67"/>
      <c r="T67"/>
      <c r="U67"/>
      <c r="V67"/>
      <c r="W67"/>
      <c r="X67"/>
    </row>
    <row r="68" spans="1:24" x14ac:dyDescent="0.25">
      <c r="A68" s="25"/>
      <c r="B68" s="26"/>
      <c r="C68" s="26"/>
      <c r="D68" s="27"/>
      <c r="E68" s="26"/>
      <c r="F68" s="28"/>
      <c r="G68" s="28"/>
      <c r="M68"/>
      <c r="N68"/>
      <c r="O68"/>
      <c r="P68"/>
      <c r="Q68"/>
      <c r="R68"/>
      <c r="S68"/>
      <c r="T68"/>
      <c r="U68"/>
      <c r="V68"/>
      <c r="W68"/>
      <c r="X68"/>
    </row>
    <row r="69" spans="1:24" x14ac:dyDescent="0.25">
      <c r="A69" s="25"/>
      <c r="B69" s="26"/>
      <c r="C69" s="26"/>
      <c r="D69" s="27"/>
      <c r="E69" s="26"/>
      <c r="F69" s="28"/>
      <c r="G69" s="28"/>
      <c r="M69"/>
      <c r="N69"/>
      <c r="O69"/>
      <c r="P69"/>
      <c r="Q69"/>
      <c r="R69"/>
      <c r="S69"/>
      <c r="T69"/>
      <c r="U69"/>
      <c r="V69"/>
      <c r="W69"/>
      <c r="X69"/>
    </row>
    <row r="70" spans="1:24" x14ac:dyDescent="0.25">
      <c r="A70" s="25"/>
      <c r="B70" s="26"/>
      <c r="C70" s="26"/>
      <c r="D70" s="27"/>
      <c r="E70" s="26"/>
      <c r="F70" s="28"/>
      <c r="G70" s="28"/>
      <c r="M70"/>
      <c r="N70"/>
      <c r="O70"/>
      <c r="P70"/>
      <c r="Q70"/>
      <c r="R70"/>
      <c r="S70"/>
      <c r="T70"/>
      <c r="U70"/>
      <c r="V70"/>
      <c r="W70"/>
      <c r="X70"/>
    </row>
    <row r="71" spans="1:24" x14ac:dyDescent="0.25">
      <c r="A71" s="25"/>
      <c r="B71" s="26"/>
      <c r="C71" s="26"/>
      <c r="D71" s="27"/>
      <c r="E71" s="26"/>
      <c r="F71" s="28"/>
      <c r="G71" s="28"/>
      <c r="M71"/>
      <c r="N71"/>
      <c r="O71"/>
      <c r="P71"/>
      <c r="Q71"/>
      <c r="R71"/>
      <c r="S71"/>
      <c r="T71"/>
      <c r="U71"/>
      <c r="V71"/>
      <c r="W71"/>
      <c r="X71"/>
    </row>
    <row r="72" spans="1:24" x14ac:dyDescent="0.25">
      <c r="A72" s="25"/>
      <c r="B72" s="26"/>
      <c r="C72" s="26"/>
      <c r="D72" s="27"/>
      <c r="E72" s="26"/>
      <c r="F72" s="28"/>
      <c r="G72" s="28"/>
      <c r="M72"/>
      <c r="N72"/>
      <c r="O72"/>
      <c r="P72"/>
      <c r="Q72"/>
      <c r="R72"/>
      <c r="S72"/>
      <c r="T72"/>
      <c r="U72"/>
      <c r="V72"/>
      <c r="W72"/>
      <c r="X72"/>
    </row>
    <row r="73" spans="1:24" x14ac:dyDescent="0.25">
      <c r="A73" s="25"/>
      <c r="B73" s="26"/>
      <c r="C73" s="26"/>
      <c r="D73" s="27"/>
      <c r="E73" s="26"/>
      <c r="F73" s="28"/>
      <c r="G73" s="28"/>
      <c r="M73"/>
      <c r="N73"/>
      <c r="O73"/>
      <c r="P73"/>
      <c r="Q73"/>
      <c r="R73"/>
      <c r="S73"/>
      <c r="T73"/>
      <c r="U73"/>
      <c r="V73"/>
      <c r="W73"/>
      <c r="X73"/>
    </row>
    <row r="74" spans="1:24" ht="186" customHeight="1" x14ac:dyDescent="0.25">
      <c r="A74" s="25"/>
      <c r="B74" s="26"/>
      <c r="C74" s="26"/>
      <c r="D74" s="27"/>
      <c r="E74" s="26"/>
      <c r="F74" s="28"/>
      <c r="G74" s="28"/>
      <c r="M74"/>
      <c r="N74"/>
      <c r="O74"/>
      <c r="P74"/>
      <c r="Q74"/>
      <c r="R74"/>
      <c r="S74"/>
      <c r="T74"/>
      <c r="U74"/>
      <c r="V74"/>
      <c r="W74"/>
      <c r="X74"/>
    </row>
    <row r="75" spans="1:24" x14ac:dyDescent="0.25">
      <c r="A75" s="25"/>
      <c r="B75" s="26"/>
      <c r="C75" s="26"/>
      <c r="D75" s="27"/>
      <c r="E75" s="26"/>
      <c r="F75" s="28"/>
      <c r="G75" s="28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25">
      <c r="A76" s="25"/>
      <c r="B76" s="26"/>
      <c r="C76" s="26"/>
      <c r="D76" s="27"/>
      <c r="E76" s="26"/>
      <c r="F76" s="28"/>
      <c r="G76" s="28"/>
      <c r="M76"/>
      <c r="N76"/>
      <c r="O76"/>
      <c r="P76"/>
      <c r="Q76"/>
      <c r="R76"/>
      <c r="S76"/>
      <c r="T76"/>
      <c r="U76"/>
      <c r="V76"/>
      <c r="W76"/>
      <c r="X76"/>
    </row>
    <row r="77" spans="1:24" x14ac:dyDescent="0.25">
      <c r="A77" s="25"/>
      <c r="B77" s="26"/>
      <c r="C77" s="26"/>
      <c r="D77" s="27"/>
      <c r="E77" s="26"/>
      <c r="F77" s="28"/>
      <c r="G77" s="28"/>
      <c r="M77"/>
      <c r="N77"/>
      <c r="O77"/>
      <c r="P77"/>
      <c r="Q77"/>
      <c r="R77"/>
      <c r="S77"/>
      <c r="T77"/>
      <c r="U77"/>
      <c r="V77"/>
      <c r="W77"/>
      <c r="X77"/>
    </row>
    <row r="78" spans="1:24" x14ac:dyDescent="0.25">
      <c r="A78" s="25"/>
      <c r="B78" s="26"/>
      <c r="C78" s="26"/>
      <c r="D78" s="27"/>
      <c r="E78" s="26"/>
      <c r="F78" s="28"/>
      <c r="G78" s="28"/>
      <c r="M78"/>
      <c r="N78"/>
      <c r="O78"/>
      <c r="P78"/>
      <c r="Q78"/>
      <c r="R78"/>
      <c r="S78"/>
      <c r="T78"/>
      <c r="U78"/>
      <c r="V78"/>
      <c r="W78"/>
      <c r="X78"/>
    </row>
    <row r="79" spans="1:24" x14ac:dyDescent="0.25">
      <c r="A79" s="25"/>
      <c r="B79" s="26"/>
      <c r="C79" s="26"/>
      <c r="D79" s="27"/>
      <c r="E79" s="26"/>
      <c r="F79" s="28"/>
      <c r="G79" s="28"/>
      <c r="M79"/>
      <c r="N79"/>
      <c r="O79"/>
      <c r="P79"/>
      <c r="Q79"/>
      <c r="R79"/>
      <c r="S79"/>
      <c r="T79"/>
      <c r="U79"/>
      <c r="V79"/>
      <c r="W79"/>
      <c r="X79"/>
    </row>
    <row r="80" spans="1:24" ht="27" customHeight="1" x14ac:dyDescent="0.25">
      <c r="A80" s="240" t="s">
        <v>34</v>
      </c>
      <c r="B80" s="240"/>
      <c r="C80" s="240"/>
      <c r="D80" s="240"/>
      <c r="E80" s="240"/>
      <c r="F80" s="240"/>
      <c r="G80" s="1"/>
      <c r="H80" s="1"/>
      <c r="I80" s="17"/>
      <c r="M80"/>
      <c r="N80"/>
      <c r="O80"/>
      <c r="P80"/>
      <c r="Q80"/>
      <c r="R80"/>
      <c r="S80"/>
      <c r="T80"/>
      <c r="U80"/>
      <c r="V80"/>
      <c r="W80"/>
      <c r="X80"/>
    </row>
    <row r="81" spans="1:24" x14ac:dyDescent="0.25">
      <c r="A81" s="13" t="s">
        <v>35</v>
      </c>
      <c r="B81" s="8" t="s">
        <v>36</v>
      </c>
      <c r="C81" s="145" t="s">
        <v>153</v>
      </c>
      <c r="D81" s="13" t="s">
        <v>35</v>
      </c>
      <c r="E81" s="8" t="s">
        <v>36</v>
      </c>
      <c r="F81" s="145" t="s">
        <v>153</v>
      </c>
      <c r="M81"/>
      <c r="N81"/>
      <c r="O81"/>
      <c r="P81"/>
      <c r="Q81"/>
      <c r="R81"/>
      <c r="S81"/>
      <c r="T81"/>
      <c r="U81"/>
      <c r="V81"/>
      <c r="W81"/>
      <c r="X81"/>
    </row>
    <row r="82" spans="1:24" x14ac:dyDescent="0.25">
      <c r="A82" s="29" t="s">
        <v>37</v>
      </c>
      <c r="B82" s="158">
        <v>1</v>
      </c>
      <c r="C82" s="159">
        <v>0</v>
      </c>
      <c r="D82" s="30" t="s">
        <v>38</v>
      </c>
      <c r="E82" s="158">
        <v>0</v>
      </c>
      <c r="F82" s="159">
        <v>0</v>
      </c>
      <c r="M82"/>
      <c r="N82"/>
      <c r="O82"/>
      <c r="P82"/>
      <c r="Q82"/>
      <c r="R82"/>
      <c r="S82"/>
      <c r="T82"/>
      <c r="U82"/>
      <c r="V82"/>
      <c r="W82"/>
      <c r="X82"/>
    </row>
    <row r="83" spans="1:24" x14ac:dyDescent="0.25">
      <c r="A83" s="29" t="s">
        <v>39</v>
      </c>
      <c r="B83" s="158">
        <v>1</v>
      </c>
      <c r="C83" s="159">
        <v>1</v>
      </c>
      <c r="D83" s="29" t="s">
        <v>40</v>
      </c>
      <c r="E83" s="158">
        <v>16</v>
      </c>
      <c r="F83" s="159">
        <v>8</v>
      </c>
      <c r="M83"/>
      <c r="N83"/>
      <c r="O83"/>
      <c r="P83"/>
      <c r="Q83"/>
      <c r="R83"/>
      <c r="S83"/>
      <c r="T83"/>
      <c r="U83"/>
      <c r="V83"/>
      <c r="W83"/>
      <c r="X83"/>
    </row>
    <row r="84" spans="1:24" x14ac:dyDescent="0.25">
      <c r="A84" s="29" t="s">
        <v>41</v>
      </c>
      <c r="B84" s="158">
        <v>4</v>
      </c>
      <c r="C84" s="159">
        <v>6</v>
      </c>
      <c r="D84" s="29" t="s">
        <v>42</v>
      </c>
      <c r="E84" s="158">
        <v>1</v>
      </c>
      <c r="F84" s="159">
        <v>1</v>
      </c>
      <c r="M84"/>
      <c r="N84"/>
      <c r="O84"/>
      <c r="P84"/>
      <c r="Q84"/>
      <c r="R84"/>
      <c r="S84"/>
      <c r="T84"/>
      <c r="U84"/>
      <c r="V84"/>
      <c r="W84"/>
      <c r="X84"/>
    </row>
    <row r="85" spans="1:24" x14ac:dyDescent="0.25">
      <c r="A85" s="29" t="s">
        <v>43</v>
      </c>
      <c r="B85" s="158">
        <v>2</v>
      </c>
      <c r="C85" s="159">
        <v>1</v>
      </c>
      <c r="D85" s="29" t="s">
        <v>44</v>
      </c>
      <c r="E85" s="158">
        <v>3</v>
      </c>
      <c r="F85" s="159">
        <v>2</v>
      </c>
      <c r="M85"/>
      <c r="N85"/>
      <c r="O85"/>
      <c r="P85"/>
      <c r="Q85"/>
      <c r="R85"/>
      <c r="S85"/>
      <c r="T85"/>
      <c r="U85"/>
      <c r="V85"/>
      <c r="W85"/>
      <c r="X85"/>
    </row>
    <row r="86" spans="1:24" x14ac:dyDescent="0.25">
      <c r="A86" s="29" t="s">
        <v>45</v>
      </c>
      <c r="B86" s="158">
        <v>0</v>
      </c>
      <c r="C86" s="159">
        <v>1</v>
      </c>
      <c r="D86" s="29" t="s">
        <v>46</v>
      </c>
      <c r="E86" s="158">
        <v>0</v>
      </c>
      <c r="F86" s="159">
        <v>1</v>
      </c>
      <c r="M86"/>
      <c r="N86"/>
      <c r="O86"/>
      <c r="P86"/>
      <c r="Q86"/>
      <c r="R86"/>
      <c r="S86"/>
      <c r="T86"/>
      <c r="U86"/>
      <c r="V86"/>
      <c r="W86"/>
      <c r="X86"/>
    </row>
    <row r="87" spans="1:24" x14ac:dyDescent="0.25">
      <c r="A87" s="30" t="s">
        <v>47</v>
      </c>
      <c r="B87" s="158">
        <v>3</v>
      </c>
      <c r="C87" s="159">
        <v>3</v>
      </c>
      <c r="D87" s="29" t="s">
        <v>48</v>
      </c>
      <c r="E87" s="158">
        <v>6</v>
      </c>
      <c r="F87" s="159">
        <v>20</v>
      </c>
      <c r="J87" s="17"/>
      <c r="M87"/>
      <c r="N87"/>
      <c r="O87"/>
      <c r="P87"/>
      <c r="Q87"/>
      <c r="R87"/>
      <c r="S87"/>
      <c r="T87"/>
      <c r="U87"/>
      <c r="V87"/>
      <c r="W87"/>
      <c r="X87"/>
    </row>
    <row r="88" spans="1:24" s="17" customFormat="1" x14ac:dyDescent="0.25">
      <c r="A88" s="30" t="s">
        <v>49</v>
      </c>
      <c r="B88" s="158">
        <v>1</v>
      </c>
      <c r="C88" s="159">
        <v>1</v>
      </c>
      <c r="D88" s="29" t="s">
        <v>50</v>
      </c>
      <c r="E88" s="158">
        <v>2</v>
      </c>
      <c r="F88" s="159">
        <v>2</v>
      </c>
      <c r="G88" s="2"/>
      <c r="H88" s="2"/>
      <c r="I88" s="2"/>
      <c r="J88" s="2"/>
      <c r="M88"/>
      <c r="N88"/>
      <c r="O88"/>
      <c r="P88"/>
      <c r="Q88"/>
      <c r="R88"/>
      <c r="S88"/>
      <c r="T88"/>
      <c r="U88"/>
      <c r="V88"/>
      <c r="W88"/>
      <c r="X88"/>
    </row>
    <row r="89" spans="1:24" x14ac:dyDescent="0.25">
      <c r="A89" s="30" t="s">
        <v>51</v>
      </c>
      <c r="B89" s="158">
        <v>1</v>
      </c>
      <c r="C89" s="159">
        <v>4</v>
      </c>
      <c r="D89" s="29" t="s">
        <v>52</v>
      </c>
      <c r="E89" s="158">
        <v>17</v>
      </c>
      <c r="F89" s="159">
        <v>12</v>
      </c>
      <c r="M89"/>
      <c r="N89"/>
      <c r="O89"/>
      <c r="P89"/>
    </row>
    <row r="90" spans="1:24" x14ac:dyDescent="0.25">
      <c r="A90" s="30" t="s">
        <v>53</v>
      </c>
      <c r="B90" s="158">
        <v>5</v>
      </c>
      <c r="C90" s="159">
        <v>1</v>
      </c>
      <c r="D90" s="29" t="s">
        <v>54</v>
      </c>
      <c r="E90" s="158">
        <v>0</v>
      </c>
      <c r="F90" s="159">
        <v>2</v>
      </c>
      <c r="M90"/>
      <c r="N90"/>
      <c r="O90"/>
      <c r="P90"/>
    </row>
    <row r="91" spans="1:24" x14ac:dyDescent="0.25">
      <c r="A91" s="30" t="s">
        <v>55</v>
      </c>
      <c r="B91" s="158">
        <v>6</v>
      </c>
      <c r="C91" s="159">
        <v>6</v>
      </c>
      <c r="D91" s="29" t="s">
        <v>56</v>
      </c>
      <c r="E91" s="158">
        <v>0</v>
      </c>
      <c r="F91" s="159">
        <v>2</v>
      </c>
      <c r="M91"/>
      <c r="N91"/>
      <c r="O91"/>
      <c r="P91"/>
    </row>
    <row r="92" spans="1:24" x14ac:dyDescent="0.25">
      <c r="A92" s="31" t="s">
        <v>57</v>
      </c>
      <c r="B92" s="158">
        <v>0</v>
      </c>
      <c r="C92" s="159">
        <v>1</v>
      </c>
      <c r="D92" s="29" t="s">
        <v>58</v>
      </c>
      <c r="E92" s="158">
        <v>3</v>
      </c>
      <c r="F92" s="159">
        <v>4</v>
      </c>
      <c r="M92"/>
      <c r="N92"/>
      <c r="O92"/>
      <c r="P92"/>
    </row>
    <row r="93" spans="1:24" x14ac:dyDescent="0.25">
      <c r="A93" s="31" t="s">
        <v>59</v>
      </c>
      <c r="B93" s="158">
        <v>1</v>
      </c>
      <c r="C93" s="159">
        <v>0</v>
      </c>
      <c r="D93" s="29" t="s">
        <v>60</v>
      </c>
      <c r="E93" s="158">
        <v>0</v>
      </c>
      <c r="F93" s="159">
        <v>1</v>
      </c>
      <c r="M93"/>
      <c r="N93"/>
      <c r="O93"/>
      <c r="P93"/>
    </row>
    <row r="94" spans="1:24" x14ac:dyDescent="0.25">
      <c r="A94" s="30" t="s">
        <v>61</v>
      </c>
      <c r="B94" s="158">
        <v>1</v>
      </c>
      <c r="C94" s="159">
        <v>1</v>
      </c>
      <c r="D94" s="29" t="s">
        <v>62</v>
      </c>
      <c r="E94" s="158">
        <v>4</v>
      </c>
      <c r="F94" s="159">
        <v>2</v>
      </c>
      <c r="G94" s="28"/>
      <c r="M94"/>
      <c r="N94"/>
      <c r="O94"/>
      <c r="P94"/>
    </row>
    <row r="95" spans="1:24" x14ac:dyDescent="0.25">
      <c r="A95" s="30" t="s">
        <v>63</v>
      </c>
      <c r="B95" s="158">
        <v>2</v>
      </c>
      <c r="C95" s="159">
        <v>3</v>
      </c>
      <c r="D95" s="29" t="s">
        <v>64</v>
      </c>
      <c r="E95" s="158">
        <v>0</v>
      </c>
      <c r="F95" s="159">
        <v>0</v>
      </c>
      <c r="G95" s="28"/>
      <c r="M95"/>
      <c r="N95"/>
      <c r="O95"/>
      <c r="P95"/>
    </row>
    <row r="96" spans="1:24" x14ac:dyDescent="0.25">
      <c r="A96" s="30" t="s">
        <v>65</v>
      </c>
      <c r="B96" s="158">
        <v>7</v>
      </c>
      <c r="C96" s="159">
        <v>4</v>
      </c>
      <c r="D96" s="29" t="s">
        <v>66</v>
      </c>
      <c r="E96" s="158">
        <v>7</v>
      </c>
      <c r="F96" s="159">
        <v>7</v>
      </c>
      <c r="G96" s="28"/>
      <c r="M96"/>
      <c r="N96"/>
      <c r="O96"/>
      <c r="P96"/>
    </row>
    <row r="97" spans="1:16" x14ac:dyDescent="0.25">
      <c r="A97" s="30" t="s">
        <v>67</v>
      </c>
      <c r="B97" s="158">
        <v>2</v>
      </c>
      <c r="C97" s="159">
        <v>5</v>
      </c>
      <c r="D97" s="29" t="s">
        <v>68</v>
      </c>
      <c r="E97" s="158">
        <v>1</v>
      </c>
      <c r="F97" s="159">
        <v>1</v>
      </c>
      <c r="G97" s="28"/>
      <c r="M97"/>
      <c r="N97"/>
      <c r="O97"/>
      <c r="P97"/>
    </row>
    <row r="98" spans="1:16" x14ac:dyDescent="0.25">
      <c r="A98" s="30" t="s">
        <v>69</v>
      </c>
      <c r="B98" s="158">
        <v>5</v>
      </c>
      <c r="C98" s="159">
        <v>1</v>
      </c>
      <c r="D98" s="29"/>
      <c r="E98" s="158"/>
      <c r="F98" s="159"/>
      <c r="G98" s="28"/>
      <c r="M98"/>
      <c r="N98"/>
      <c r="O98"/>
      <c r="P98"/>
    </row>
    <row r="99" spans="1:16" x14ac:dyDescent="0.25">
      <c r="A99" s="30" t="s">
        <v>70</v>
      </c>
      <c r="B99" s="158">
        <v>4</v>
      </c>
      <c r="C99" s="159">
        <v>1</v>
      </c>
      <c r="D99" s="29" t="s">
        <v>71</v>
      </c>
      <c r="E99" s="158">
        <v>14</v>
      </c>
      <c r="F99" s="159">
        <v>15</v>
      </c>
      <c r="G99" s="28"/>
      <c r="M99"/>
      <c r="N99"/>
      <c r="O99"/>
      <c r="P99"/>
    </row>
    <row r="100" spans="1:16" x14ac:dyDescent="0.25">
      <c r="A100" s="32"/>
      <c r="B100" s="33"/>
      <c r="C100" s="33"/>
      <c r="D100" s="34"/>
      <c r="E100" s="33"/>
      <c r="F100" s="33"/>
      <c r="G100" s="35"/>
      <c r="H100" s="36"/>
      <c r="I100" s="36"/>
      <c r="M100"/>
      <c r="N100"/>
      <c r="O100"/>
      <c r="P100"/>
    </row>
    <row r="101" spans="1:16" s="17" customFormat="1" x14ac:dyDescent="0.25">
      <c r="G101" s="28"/>
      <c r="M101" s="86"/>
      <c r="N101" s="86"/>
      <c r="O101" s="86"/>
      <c r="P101" s="86"/>
    </row>
    <row r="102" spans="1:16" s="17" customFormat="1" ht="26.25" customHeight="1" x14ac:dyDescent="0.25">
      <c r="A102" s="235" t="s">
        <v>72</v>
      </c>
      <c r="B102" s="235"/>
      <c r="C102" s="235"/>
      <c r="D102" s="235"/>
      <c r="E102" s="235"/>
      <c r="F102" s="28"/>
      <c r="G102" s="28"/>
      <c r="M102" s="86"/>
      <c r="N102" s="86"/>
      <c r="O102" s="86"/>
      <c r="P102" s="86"/>
    </row>
    <row r="103" spans="1:16" ht="31.5" x14ac:dyDescent="0.25">
      <c r="A103" s="4"/>
      <c r="B103" s="4" t="s">
        <v>73</v>
      </c>
      <c r="C103" s="4" t="s">
        <v>74</v>
      </c>
      <c r="D103" s="4" t="s">
        <v>75</v>
      </c>
      <c r="E103" s="4" t="s">
        <v>76</v>
      </c>
      <c r="F103" s="28"/>
      <c r="G103" s="28"/>
      <c r="M103"/>
      <c r="N103"/>
      <c r="O103"/>
      <c r="P103"/>
    </row>
    <row r="104" spans="1:16" ht="24.95" customHeight="1" x14ac:dyDescent="0.25">
      <c r="A104" s="161" t="s">
        <v>14</v>
      </c>
      <c r="B104" s="162">
        <v>3.79</v>
      </c>
      <c r="C104" s="162">
        <v>201</v>
      </c>
      <c r="D104" s="163">
        <v>3.71</v>
      </c>
      <c r="E104" s="162">
        <v>17</v>
      </c>
      <c r="F104" s="28"/>
      <c r="G104" s="28"/>
      <c r="H104" s="17"/>
      <c r="I104" s="17"/>
      <c r="M104"/>
      <c r="N104"/>
      <c r="O104"/>
      <c r="P104"/>
    </row>
    <row r="105" spans="1:16" ht="24.95" customHeight="1" x14ac:dyDescent="0.25">
      <c r="A105" s="7" t="s">
        <v>5</v>
      </c>
      <c r="B105" s="160">
        <v>3.81</v>
      </c>
      <c r="C105" s="8">
        <v>112</v>
      </c>
      <c r="D105" s="8">
        <v>3.84</v>
      </c>
      <c r="E105" s="8">
        <v>8</v>
      </c>
      <c r="F105" s="28"/>
      <c r="G105" s="28"/>
      <c r="M105"/>
      <c r="N105"/>
      <c r="O105"/>
      <c r="P105"/>
    </row>
    <row r="106" spans="1:16" ht="24.95" customHeight="1" x14ac:dyDescent="0.25">
      <c r="A106" s="164" t="s">
        <v>118</v>
      </c>
      <c r="B106" s="165">
        <v>3.83</v>
      </c>
      <c r="C106" s="165">
        <v>205</v>
      </c>
      <c r="D106" s="166">
        <v>3.72</v>
      </c>
      <c r="E106" s="165">
        <v>18</v>
      </c>
      <c r="F106" s="28"/>
      <c r="G106" s="28"/>
      <c r="M106"/>
      <c r="N106"/>
      <c r="O106"/>
      <c r="P106"/>
    </row>
    <row r="107" spans="1:16" ht="24.95" customHeight="1" x14ac:dyDescent="0.25">
      <c r="A107" s="144" t="s">
        <v>116</v>
      </c>
      <c r="B107" s="167">
        <v>3.84</v>
      </c>
      <c r="C107" s="145">
        <v>110</v>
      </c>
      <c r="D107" s="167">
        <v>3.8</v>
      </c>
      <c r="E107" s="145">
        <v>10</v>
      </c>
      <c r="F107" s="28"/>
      <c r="G107" s="28"/>
      <c r="J107" s="36"/>
      <c r="M107"/>
      <c r="N107"/>
      <c r="O107"/>
      <c r="P107"/>
    </row>
    <row r="108" spans="1:16" s="36" customFormat="1" ht="30" customHeight="1" x14ac:dyDescent="0.25">
      <c r="A108" s="2"/>
      <c r="B108" s="2"/>
      <c r="C108" s="2"/>
      <c r="D108" s="2"/>
      <c r="E108" s="2"/>
      <c r="F108" s="28"/>
      <c r="G108" s="28"/>
      <c r="H108" s="16"/>
      <c r="I108" s="16"/>
      <c r="J108" s="2"/>
      <c r="M108"/>
      <c r="N108"/>
      <c r="O108"/>
      <c r="P108"/>
    </row>
    <row r="109" spans="1:16" s="17" customFormat="1" ht="29.25" customHeight="1" thickBot="1" x14ac:dyDescent="0.3">
      <c r="A109" s="235" t="s">
        <v>77</v>
      </c>
      <c r="B109" s="235"/>
      <c r="C109" s="235"/>
      <c r="D109" s="235"/>
      <c r="E109" s="235"/>
      <c r="F109" s="235"/>
      <c r="G109" s="235"/>
      <c r="H109" s="235"/>
      <c r="I109" s="6"/>
      <c r="M109" s="86"/>
      <c r="N109" s="86"/>
      <c r="O109" s="86"/>
      <c r="P109" s="86"/>
    </row>
    <row r="110" spans="1:16" ht="31.5" x14ac:dyDescent="0.25">
      <c r="A110" s="4"/>
      <c r="B110" s="3" t="s">
        <v>121</v>
      </c>
      <c r="C110" s="13" t="s">
        <v>78</v>
      </c>
      <c r="D110" s="3" t="s">
        <v>79</v>
      </c>
      <c r="E110" s="13" t="s">
        <v>3</v>
      </c>
      <c r="F110" s="189" t="s">
        <v>80</v>
      </c>
      <c r="G110" s="192" t="s">
        <v>81</v>
      </c>
      <c r="H110" s="193" t="s">
        <v>82</v>
      </c>
      <c r="M110"/>
      <c r="N110"/>
      <c r="O110"/>
      <c r="P110"/>
    </row>
    <row r="111" spans="1:16" ht="24.95" customHeight="1" x14ac:dyDescent="0.25">
      <c r="A111" s="161" t="s">
        <v>14</v>
      </c>
      <c r="B111" s="162">
        <v>559</v>
      </c>
      <c r="C111" s="162">
        <v>543</v>
      </c>
      <c r="D111" s="162">
        <v>539</v>
      </c>
      <c r="E111" s="162">
        <f>SUM(B111:D111)</f>
        <v>1641</v>
      </c>
      <c r="F111" s="190">
        <v>155</v>
      </c>
      <c r="G111" s="194">
        <v>24</v>
      </c>
      <c r="H111" s="195">
        <v>96</v>
      </c>
      <c r="I111" s="17"/>
      <c r="J111" s="17"/>
      <c r="M111"/>
      <c r="N111"/>
      <c r="O111"/>
      <c r="P111"/>
    </row>
    <row r="112" spans="1:16" s="17" customFormat="1" ht="24.95" customHeight="1" x14ac:dyDescent="0.25">
      <c r="A112" s="9" t="s">
        <v>5</v>
      </c>
      <c r="B112" s="10">
        <v>560</v>
      </c>
      <c r="C112" s="10">
        <v>546</v>
      </c>
      <c r="D112" s="10">
        <v>540</v>
      </c>
      <c r="E112" s="10">
        <f>SUM(B112:D112)</f>
        <v>1646</v>
      </c>
      <c r="F112" s="93">
        <v>89</v>
      </c>
      <c r="G112" s="196">
        <v>24</v>
      </c>
      <c r="H112" s="197">
        <v>55</v>
      </c>
      <c r="I112" s="2"/>
      <c r="J112" s="2"/>
      <c r="M112"/>
      <c r="N112"/>
      <c r="O112"/>
      <c r="P112"/>
    </row>
    <row r="113" spans="1:16" ht="24.95" customHeight="1" x14ac:dyDescent="0.25">
      <c r="A113" s="164" t="s">
        <v>120</v>
      </c>
      <c r="B113" s="165">
        <v>585</v>
      </c>
      <c r="C113" s="165">
        <v>569</v>
      </c>
      <c r="D113" s="165">
        <v>0</v>
      </c>
      <c r="E113" s="165">
        <f>SUM(B113:D113)</f>
        <v>1154</v>
      </c>
      <c r="F113" s="191">
        <v>155</v>
      </c>
      <c r="G113" s="198">
        <v>24</v>
      </c>
      <c r="H113" s="199">
        <v>88</v>
      </c>
      <c r="M113"/>
      <c r="N113"/>
      <c r="O113"/>
      <c r="P113"/>
    </row>
    <row r="114" spans="1:16" ht="24.95" customHeight="1" thickBot="1" x14ac:dyDescent="0.3">
      <c r="A114" s="144" t="s">
        <v>116</v>
      </c>
      <c r="B114" s="145">
        <v>584</v>
      </c>
      <c r="C114" s="145">
        <v>574</v>
      </c>
      <c r="D114" s="145">
        <v>0</v>
      </c>
      <c r="E114" s="145">
        <f>SUM(B114:D114)</f>
        <v>1158</v>
      </c>
      <c r="F114" s="175">
        <v>84</v>
      </c>
      <c r="G114" s="200">
        <v>24</v>
      </c>
      <c r="H114" s="201">
        <v>49</v>
      </c>
      <c r="M114"/>
      <c r="N114"/>
      <c r="O114"/>
      <c r="P114"/>
    </row>
    <row r="115" spans="1:16" ht="27" customHeight="1" x14ac:dyDescent="0.25">
      <c r="A115" s="236" t="s">
        <v>122</v>
      </c>
      <c r="B115" s="236"/>
      <c r="C115" s="236"/>
      <c r="D115" s="236"/>
      <c r="E115" s="236"/>
      <c r="F115" s="236"/>
      <c r="G115" s="237"/>
      <c r="H115" s="237"/>
      <c r="J115" s="16"/>
      <c r="M115"/>
      <c r="N115"/>
      <c r="O115"/>
      <c r="P115"/>
    </row>
    <row r="116" spans="1:16" s="80" customFormat="1" ht="13.5" customHeight="1" x14ac:dyDescent="0.25">
      <c r="A116" s="171"/>
      <c r="B116" s="171"/>
      <c r="C116" s="171"/>
      <c r="D116" s="171"/>
      <c r="E116" s="171"/>
      <c r="F116" s="171"/>
      <c r="G116" s="171"/>
      <c r="H116" s="171"/>
      <c r="M116" s="85"/>
      <c r="N116" s="85"/>
      <c r="O116" s="85"/>
      <c r="P116" s="85"/>
    </row>
    <row r="117" spans="1:16" s="16" customFormat="1" ht="27" customHeight="1" x14ac:dyDescent="0.25">
      <c r="A117" s="238" t="s">
        <v>83</v>
      </c>
      <c r="B117" s="238"/>
      <c r="C117" s="238"/>
      <c r="D117" s="238"/>
      <c r="E117" s="238"/>
      <c r="F117" s="238"/>
      <c r="G117" s="28"/>
      <c r="H117" s="28"/>
      <c r="I117" s="2"/>
      <c r="M117"/>
      <c r="N117"/>
    </row>
    <row r="118" spans="1:16" s="16" customFormat="1" ht="27" customHeight="1" x14ac:dyDescent="0.25">
      <c r="A118" s="4"/>
      <c r="B118" s="13" t="s">
        <v>84</v>
      </c>
      <c r="C118" s="13" t="s">
        <v>26</v>
      </c>
      <c r="D118" s="13" t="s">
        <v>85</v>
      </c>
      <c r="E118" s="13" t="s">
        <v>26</v>
      </c>
      <c r="F118" s="13" t="s">
        <v>3</v>
      </c>
      <c r="G118" s="28"/>
      <c r="H118" s="2"/>
      <c r="I118" s="2"/>
      <c r="J118" s="2"/>
      <c r="M118"/>
      <c r="N118"/>
    </row>
    <row r="119" spans="1:16" ht="35.1" customHeight="1" x14ac:dyDescent="0.25">
      <c r="A119" s="161" t="s">
        <v>14</v>
      </c>
      <c r="B119" s="162">
        <v>201</v>
      </c>
      <c r="C119" s="168">
        <f>B119/F119</f>
        <v>0.92201834862385323</v>
      </c>
      <c r="D119" s="162">
        <v>17</v>
      </c>
      <c r="E119" s="168">
        <f>D119/F119</f>
        <v>7.7981651376146793E-2</v>
      </c>
      <c r="F119" s="162">
        <f>B119 + D119</f>
        <v>218</v>
      </c>
      <c r="G119" s="1"/>
      <c r="H119" s="1"/>
      <c r="I119" s="17"/>
      <c r="J119" s="17"/>
      <c r="M119"/>
      <c r="N119"/>
    </row>
    <row r="120" spans="1:16" s="17" customFormat="1" ht="27" customHeight="1" x14ac:dyDescent="0.25">
      <c r="A120" s="7" t="s">
        <v>5</v>
      </c>
      <c r="B120" s="8">
        <v>112</v>
      </c>
      <c r="C120" s="48">
        <f>B120/F120</f>
        <v>0.93333333333333335</v>
      </c>
      <c r="D120" s="8">
        <v>8</v>
      </c>
      <c r="E120" s="48">
        <f>D120/F120</f>
        <v>6.6666666666666666E-2</v>
      </c>
      <c r="F120" s="8">
        <f>SUM(B120+D120)</f>
        <v>120</v>
      </c>
      <c r="H120" s="37"/>
      <c r="I120" s="37"/>
      <c r="J120" s="2"/>
      <c r="M120"/>
      <c r="N120"/>
    </row>
    <row r="121" spans="1:16" ht="27" customHeight="1" x14ac:dyDescent="0.25">
      <c r="A121" s="164" t="s">
        <v>118</v>
      </c>
      <c r="B121" s="165">
        <v>205</v>
      </c>
      <c r="C121" s="169">
        <f>B121/F121</f>
        <v>0.91928251121076232</v>
      </c>
      <c r="D121" s="165">
        <v>18</v>
      </c>
      <c r="E121" s="169">
        <f>D121/F121</f>
        <v>8.0717488789237665E-2</v>
      </c>
      <c r="F121" s="165">
        <f>B121 + D121</f>
        <v>223</v>
      </c>
      <c r="G121" s="11"/>
      <c r="H121" s="37"/>
      <c r="I121" s="17" t="s">
        <v>86</v>
      </c>
      <c r="M121"/>
      <c r="N121"/>
    </row>
    <row r="122" spans="1:16" ht="27" customHeight="1" x14ac:dyDescent="0.25">
      <c r="A122" s="144" t="s">
        <v>116</v>
      </c>
      <c r="B122" s="145">
        <v>110</v>
      </c>
      <c r="C122" s="170">
        <f>B122/F122</f>
        <v>0.91666666666666663</v>
      </c>
      <c r="D122" s="145">
        <v>10</v>
      </c>
      <c r="E122" s="170">
        <f>D122/F122</f>
        <v>8.3333333333333329E-2</v>
      </c>
      <c r="F122" s="145">
        <f>SUM(B122+D122)</f>
        <v>120</v>
      </c>
      <c r="G122" s="38"/>
      <c r="H122" s="17"/>
      <c r="I122" s="17"/>
    </row>
    <row r="123" spans="1:16" ht="17.25" customHeight="1" x14ac:dyDescent="0.25">
      <c r="A123" s="75"/>
      <c r="B123" s="77"/>
      <c r="C123" s="78"/>
      <c r="D123" s="77"/>
      <c r="E123" s="78"/>
      <c r="F123" s="77"/>
      <c r="G123" s="79"/>
      <c r="H123" s="80"/>
      <c r="I123" s="80"/>
    </row>
    <row r="124" spans="1:16" ht="27" customHeight="1" thickBot="1" x14ac:dyDescent="0.3">
      <c r="A124" s="235" t="s">
        <v>7</v>
      </c>
      <c r="B124" s="235"/>
      <c r="C124" s="235"/>
      <c r="D124" s="235"/>
      <c r="E124" s="235"/>
      <c r="F124" s="235"/>
      <c r="G124" s="235"/>
      <c r="H124" s="235"/>
      <c r="I124" s="235"/>
      <c r="J124" s="36"/>
      <c r="N124" s="17"/>
    </row>
    <row r="125" spans="1:16" ht="31.5" x14ac:dyDescent="0.25">
      <c r="A125" s="4"/>
      <c r="B125" s="13" t="s">
        <v>8</v>
      </c>
      <c r="C125" s="13" t="s">
        <v>9</v>
      </c>
      <c r="D125" s="13" t="s">
        <v>10</v>
      </c>
      <c r="E125" s="13" t="s">
        <v>11</v>
      </c>
      <c r="F125" s="41" t="s">
        <v>130</v>
      </c>
      <c r="G125" s="202" t="s">
        <v>3</v>
      </c>
      <c r="H125" s="207" t="s">
        <v>12</v>
      </c>
      <c r="I125" s="208" t="s">
        <v>13</v>
      </c>
    </row>
    <row r="126" spans="1:16" ht="24.95" customHeight="1" x14ac:dyDescent="0.25">
      <c r="A126" s="161" t="s">
        <v>14</v>
      </c>
      <c r="B126" s="146">
        <v>152</v>
      </c>
      <c r="C126" s="146">
        <v>38</v>
      </c>
      <c r="D126" s="146">
        <v>26</v>
      </c>
      <c r="E126" s="146">
        <v>1</v>
      </c>
      <c r="F126" s="146">
        <v>2</v>
      </c>
      <c r="G126" s="203">
        <f>SUM(B126:F126)</f>
        <v>219</v>
      </c>
      <c r="H126" s="209">
        <v>1325</v>
      </c>
      <c r="I126" s="210">
        <v>1577</v>
      </c>
    </row>
    <row r="127" spans="1:16" ht="24.95" customHeight="1" x14ac:dyDescent="0.25">
      <c r="A127" s="7" t="s">
        <v>5</v>
      </c>
      <c r="B127" s="148">
        <v>87</v>
      </c>
      <c r="C127" s="148">
        <v>23</v>
      </c>
      <c r="D127" s="148">
        <v>9</v>
      </c>
      <c r="E127" s="148">
        <v>0</v>
      </c>
      <c r="F127" s="148">
        <v>1</v>
      </c>
      <c r="G127" s="204">
        <f>SUM(B127:F127)</f>
        <v>120</v>
      </c>
      <c r="H127" s="211">
        <v>1081</v>
      </c>
      <c r="I127" s="212">
        <v>1600</v>
      </c>
      <c r="J127" s="17"/>
      <c r="M127"/>
      <c r="N127"/>
      <c r="O127"/>
      <c r="P127"/>
    </row>
    <row r="128" spans="1:16" s="17" customFormat="1" ht="24.95" customHeight="1" x14ac:dyDescent="0.25">
      <c r="A128" s="141" t="s">
        <v>118</v>
      </c>
      <c r="B128" s="149">
        <v>165</v>
      </c>
      <c r="C128" s="149">
        <v>35</v>
      </c>
      <c r="D128" s="149">
        <v>21</v>
      </c>
      <c r="E128" s="149">
        <v>0</v>
      </c>
      <c r="F128" s="149">
        <v>2</v>
      </c>
      <c r="G128" s="205">
        <f>SUM(B128:F128)</f>
        <v>223</v>
      </c>
      <c r="H128" s="213">
        <v>1159</v>
      </c>
      <c r="I128" s="214">
        <v>995</v>
      </c>
      <c r="M128"/>
      <c r="N128"/>
      <c r="O128"/>
      <c r="P128"/>
    </row>
    <row r="129" spans="1:21" s="17" customFormat="1" ht="24.95" customHeight="1" thickBot="1" x14ac:dyDescent="0.3">
      <c r="A129" s="144" t="s">
        <v>116</v>
      </c>
      <c r="B129" s="151">
        <v>93</v>
      </c>
      <c r="C129" s="151">
        <v>15</v>
      </c>
      <c r="D129" s="151">
        <v>12</v>
      </c>
      <c r="E129" s="151">
        <v>0</v>
      </c>
      <c r="F129" s="151">
        <v>0</v>
      </c>
      <c r="G129" s="206">
        <f>SUM(B129:F129)</f>
        <v>120</v>
      </c>
      <c r="H129" s="215">
        <v>1195</v>
      </c>
      <c r="I129" s="216">
        <v>878</v>
      </c>
      <c r="M129"/>
      <c r="N129"/>
      <c r="O129"/>
      <c r="P129"/>
    </row>
    <row r="130" spans="1:21" s="17" customFormat="1" ht="17.25" customHeight="1" x14ac:dyDescent="0.25">
      <c r="A130" s="39"/>
      <c r="B130" s="40"/>
      <c r="C130" s="40"/>
      <c r="D130" s="40"/>
      <c r="E130" s="40"/>
      <c r="F130" s="40"/>
      <c r="G130" s="38"/>
      <c r="H130" s="6"/>
      <c r="I130" s="6"/>
      <c r="M130"/>
      <c r="N130"/>
      <c r="O130"/>
      <c r="P130"/>
    </row>
    <row r="131" spans="1:21" s="17" customFormat="1" ht="27" customHeight="1" x14ac:dyDescent="0.25">
      <c r="A131" s="238" t="s">
        <v>87</v>
      </c>
      <c r="B131" s="238"/>
      <c r="C131" s="238"/>
      <c r="D131" s="238"/>
      <c r="E131" s="238"/>
      <c r="F131" s="238"/>
      <c r="G131" s="238"/>
      <c r="H131" s="238"/>
      <c r="I131" s="238"/>
      <c r="J131" s="6"/>
      <c r="M131"/>
      <c r="N131"/>
      <c r="O131"/>
      <c r="P131"/>
      <c r="Q131"/>
    </row>
    <row r="132" spans="1:21" s="138" customFormat="1" ht="24.75" customHeight="1" x14ac:dyDescent="0.2">
      <c r="A132" s="13"/>
      <c r="B132" s="232" t="s">
        <v>88</v>
      </c>
      <c r="C132" s="233"/>
      <c r="D132" s="234" t="s">
        <v>73</v>
      </c>
      <c r="E132" s="234"/>
      <c r="F132" s="232" t="s">
        <v>89</v>
      </c>
      <c r="G132" s="233"/>
      <c r="H132" s="232" t="s">
        <v>90</v>
      </c>
      <c r="I132" s="233"/>
      <c r="M132" s="139"/>
      <c r="N132" s="139"/>
      <c r="O132" s="139"/>
      <c r="P132" s="139"/>
      <c r="Q132" s="139"/>
    </row>
    <row r="133" spans="1:21" s="6" customFormat="1" ht="27" customHeight="1" x14ac:dyDescent="0.25">
      <c r="A133" s="13"/>
      <c r="B133" s="41" t="s">
        <v>91</v>
      </c>
      <c r="C133" s="41" t="s">
        <v>92</v>
      </c>
      <c r="D133" s="41" t="s">
        <v>91</v>
      </c>
      <c r="E133" s="41" t="s">
        <v>92</v>
      </c>
      <c r="F133" s="41" t="s">
        <v>91</v>
      </c>
      <c r="G133" s="41" t="s">
        <v>92</v>
      </c>
      <c r="H133" s="41" t="s">
        <v>91</v>
      </c>
      <c r="I133" s="41" t="s">
        <v>92</v>
      </c>
      <c r="J133" s="16"/>
      <c r="M133"/>
      <c r="N133"/>
      <c r="O133"/>
      <c r="P133"/>
      <c r="Q133"/>
    </row>
    <row r="134" spans="1:21" s="16" customFormat="1" ht="24.95" customHeight="1" x14ac:dyDescent="0.25">
      <c r="A134" s="9" t="s">
        <v>4</v>
      </c>
      <c r="B134" s="140">
        <v>559</v>
      </c>
      <c r="C134" s="140">
        <v>668</v>
      </c>
      <c r="D134" s="140">
        <v>2178</v>
      </c>
      <c r="E134" s="140">
        <v>2218</v>
      </c>
      <c r="F134" s="140">
        <v>2808</v>
      </c>
      <c r="G134" s="140">
        <v>2496</v>
      </c>
      <c r="H134" s="140">
        <v>489</v>
      </c>
      <c r="I134" s="140">
        <v>652</v>
      </c>
      <c r="J134" s="17"/>
      <c r="M134"/>
      <c r="N134"/>
      <c r="O134"/>
      <c r="P134"/>
      <c r="Q134"/>
    </row>
    <row r="135" spans="1:21" s="17" customFormat="1" ht="24.95" customHeight="1" x14ac:dyDescent="0.25">
      <c r="A135" s="7" t="s">
        <v>5</v>
      </c>
      <c r="B135" s="8">
        <v>26</v>
      </c>
      <c r="C135" s="8">
        <v>24</v>
      </c>
      <c r="D135" s="8">
        <v>52</v>
      </c>
      <c r="E135" s="8">
        <v>52</v>
      </c>
      <c r="F135" s="8">
        <v>34</v>
      </c>
      <c r="G135" s="8">
        <v>24</v>
      </c>
      <c r="H135" s="8">
        <v>8</v>
      </c>
      <c r="I135" s="8">
        <v>20</v>
      </c>
      <c r="J135" s="2"/>
      <c r="M135"/>
      <c r="N135"/>
      <c r="O135"/>
      <c r="P135"/>
      <c r="Q135"/>
    </row>
    <row r="136" spans="1:21" ht="24.95" customHeight="1" x14ac:dyDescent="0.25">
      <c r="A136" s="142" t="s">
        <v>115</v>
      </c>
      <c r="B136" s="143">
        <v>599</v>
      </c>
      <c r="C136" s="143">
        <v>623</v>
      </c>
      <c r="D136" s="143">
        <v>2034</v>
      </c>
      <c r="E136" s="143">
        <v>2220</v>
      </c>
      <c r="F136" s="143">
        <v>2826</v>
      </c>
      <c r="G136" s="143">
        <v>2438</v>
      </c>
      <c r="H136" s="143">
        <v>436</v>
      </c>
      <c r="I136" s="143">
        <v>614</v>
      </c>
      <c r="J136" s="18"/>
      <c r="M136"/>
      <c r="N136"/>
      <c r="O136"/>
      <c r="P136"/>
      <c r="Q136"/>
    </row>
    <row r="137" spans="1:21" s="18" customFormat="1" ht="24.95" customHeight="1" x14ac:dyDescent="0.25">
      <c r="A137" s="144" t="s">
        <v>116</v>
      </c>
      <c r="B137" s="145">
        <v>26</v>
      </c>
      <c r="C137" s="145">
        <v>24</v>
      </c>
      <c r="D137" s="145">
        <v>52</v>
      </c>
      <c r="E137" s="145">
        <v>52</v>
      </c>
      <c r="F137" s="145">
        <v>34</v>
      </c>
      <c r="G137" s="145">
        <v>24</v>
      </c>
      <c r="H137" s="145">
        <v>8</v>
      </c>
      <c r="I137" s="145">
        <v>20</v>
      </c>
      <c r="J137" s="2"/>
      <c r="M137"/>
      <c r="N137"/>
      <c r="O137"/>
      <c r="P137"/>
      <c r="Q137"/>
    </row>
    <row r="138" spans="1:21" ht="17.25" customHeight="1" x14ac:dyDescent="0.25">
      <c r="A138" s="14"/>
      <c r="B138" s="42"/>
      <c r="C138" s="42"/>
      <c r="D138" s="42"/>
      <c r="E138" s="42"/>
      <c r="F138" s="42"/>
      <c r="M138"/>
      <c r="N138"/>
      <c r="O138"/>
      <c r="P138"/>
      <c r="Q138"/>
      <c r="R138"/>
      <c r="S138"/>
      <c r="T138"/>
      <c r="U138"/>
    </row>
    <row r="139" spans="1:21" ht="27" customHeight="1" x14ac:dyDescent="0.25">
      <c r="A139" s="241" t="s">
        <v>93</v>
      </c>
      <c r="B139" s="241"/>
      <c r="C139" s="241"/>
      <c r="D139" s="241"/>
      <c r="E139" s="136"/>
      <c r="F139" s="42"/>
      <c r="I139" s="43"/>
      <c r="M139"/>
      <c r="N139"/>
      <c r="O139"/>
      <c r="P139"/>
      <c r="Q139"/>
      <c r="R139"/>
      <c r="S139"/>
      <c r="T139"/>
      <c r="U139"/>
    </row>
    <row r="140" spans="1:21" ht="25.5" customHeight="1" x14ac:dyDescent="0.25">
      <c r="A140" s="242" t="s">
        <v>151</v>
      </c>
      <c r="B140" s="242"/>
      <c r="C140" s="242"/>
      <c r="D140" s="242"/>
      <c r="E140"/>
      <c r="F140"/>
      <c r="G140" s="42"/>
      <c r="H140" s="42"/>
      <c r="I140" s="43"/>
      <c r="J140" s="43"/>
      <c r="M140"/>
      <c r="N140"/>
      <c r="O140"/>
      <c r="P140"/>
      <c r="Q140"/>
      <c r="R140"/>
      <c r="S140"/>
      <c r="T140"/>
      <c r="U140"/>
    </row>
    <row r="141" spans="1:21" ht="24.95" customHeight="1" x14ac:dyDescent="0.25">
      <c r="A141" s="45"/>
      <c r="B141" s="133" t="s">
        <v>94</v>
      </c>
      <c r="C141" s="46" t="s">
        <v>3</v>
      </c>
      <c r="D141" s="46" t="s">
        <v>26</v>
      </c>
      <c r="E141"/>
      <c r="F141"/>
      <c r="G141" s="42"/>
      <c r="H141" s="42"/>
      <c r="I141" s="43"/>
      <c r="J141" s="43"/>
      <c r="K141" s="43"/>
      <c r="L141" s="43"/>
      <c r="M141"/>
      <c r="N141"/>
      <c r="O141"/>
      <c r="P141"/>
      <c r="Q141"/>
      <c r="R141"/>
      <c r="S141"/>
      <c r="T141"/>
      <c r="U141"/>
    </row>
    <row r="142" spans="1:21" s="16" customFormat="1" ht="24.95" customHeight="1" x14ac:dyDescent="0.25">
      <c r="A142" s="9" t="s">
        <v>4</v>
      </c>
      <c r="B142" s="93">
        <v>2620</v>
      </c>
      <c r="C142" s="10">
        <v>6034</v>
      </c>
      <c r="D142" s="135">
        <f>B142/C142</f>
        <v>0.43420616506463372</v>
      </c>
      <c r="E142"/>
      <c r="F142"/>
      <c r="G142" s="42"/>
      <c r="H142" s="42"/>
      <c r="I142" s="43"/>
      <c r="J142" s="43"/>
      <c r="K142" s="44"/>
      <c r="L142" s="44"/>
      <c r="M142"/>
      <c r="N142"/>
      <c r="O142"/>
      <c r="P142"/>
      <c r="Q142"/>
      <c r="R142"/>
      <c r="S142"/>
      <c r="T142"/>
      <c r="U142"/>
    </row>
    <row r="143" spans="1:21" s="16" customFormat="1" ht="24.95" customHeight="1" x14ac:dyDescent="0.25">
      <c r="A143" s="7" t="s">
        <v>95</v>
      </c>
      <c r="B143" s="92">
        <v>82</v>
      </c>
      <c r="C143" s="8">
        <v>120</v>
      </c>
      <c r="D143" s="134">
        <f t="shared" ref="D143:D145" si="0">B143/C143</f>
        <v>0.68333333333333335</v>
      </c>
      <c r="E143"/>
      <c r="F143"/>
      <c r="G143" s="42"/>
      <c r="H143" s="42"/>
      <c r="I143" s="43"/>
      <c r="J143" s="43"/>
      <c r="K143" s="47"/>
      <c r="L143" s="47"/>
      <c r="M143"/>
      <c r="N143"/>
      <c r="O143"/>
      <c r="P143"/>
      <c r="Q143"/>
      <c r="R143"/>
      <c r="S143"/>
      <c r="T143"/>
      <c r="U143"/>
    </row>
    <row r="144" spans="1:21" s="16" customFormat="1" ht="24.95" customHeight="1" x14ac:dyDescent="0.25">
      <c r="A144" s="142" t="s">
        <v>115</v>
      </c>
      <c r="B144" s="172">
        <v>2620</v>
      </c>
      <c r="C144" s="173">
        <v>6034</v>
      </c>
      <c r="D144" s="174">
        <f t="shared" si="0"/>
        <v>0.43420616506463372</v>
      </c>
      <c r="E144"/>
      <c r="F144"/>
      <c r="G144" s="42"/>
      <c r="H144" s="42"/>
      <c r="I144" s="43"/>
      <c r="J144" s="43"/>
      <c r="K144" s="47"/>
      <c r="L144" s="47"/>
      <c r="M144"/>
      <c r="N144"/>
      <c r="O144"/>
      <c r="P144"/>
      <c r="Q144"/>
      <c r="R144"/>
      <c r="S144"/>
      <c r="T144"/>
      <c r="U144"/>
    </row>
    <row r="145" spans="1:24" s="16" customFormat="1" ht="24.95" customHeight="1" x14ac:dyDescent="0.25">
      <c r="A145" s="144" t="s">
        <v>152</v>
      </c>
      <c r="B145" s="175">
        <v>95</v>
      </c>
      <c r="C145" s="145">
        <v>120</v>
      </c>
      <c r="D145" s="176">
        <f t="shared" si="0"/>
        <v>0.79166666666666663</v>
      </c>
      <c r="E145"/>
      <c r="F145"/>
      <c r="G145" s="42"/>
      <c r="H145" s="42"/>
      <c r="I145" s="43"/>
      <c r="J145" s="43"/>
      <c r="K145" s="47"/>
      <c r="L145" s="47"/>
      <c r="M145"/>
      <c r="N145"/>
      <c r="O145"/>
      <c r="P145"/>
      <c r="Q145"/>
      <c r="R145"/>
      <c r="S145"/>
      <c r="T145"/>
      <c r="U145"/>
    </row>
    <row r="146" spans="1:24" s="16" customFormat="1" ht="58.5" customHeight="1" x14ac:dyDescent="0.25">
      <c r="A146" s="243" t="s">
        <v>154</v>
      </c>
      <c r="B146" s="243"/>
      <c r="C146" s="243"/>
      <c r="D146" s="243"/>
      <c r="E146"/>
      <c r="F146"/>
      <c r="G146" s="42"/>
      <c r="H146" s="42"/>
      <c r="I146" s="43"/>
      <c r="J146" s="43"/>
      <c r="K146" s="47"/>
      <c r="L146" s="47"/>
      <c r="M146"/>
      <c r="N146"/>
      <c r="O146"/>
      <c r="P146"/>
      <c r="Q146"/>
      <c r="R146"/>
      <c r="S146"/>
      <c r="T146"/>
      <c r="U146"/>
    </row>
    <row r="147" spans="1:24" s="36" customFormat="1" ht="16.5" customHeight="1" x14ac:dyDescent="0.25">
      <c r="A147" s="137"/>
      <c r="B147" s="137"/>
      <c r="C147" s="137"/>
      <c r="D147" s="137"/>
      <c r="E147" s="84"/>
      <c r="F147" s="84"/>
      <c r="G147" s="83"/>
      <c r="H147" s="83"/>
      <c r="I147" s="76"/>
      <c r="J147" s="76"/>
      <c r="K147" s="83"/>
      <c r="L147" s="83"/>
      <c r="M147" s="84"/>
      <c r="N147" s="84"/>
      <c r="O147" s="84"/>
      <c r="P147" s="84"/>
      <c r="Q147" s="84"/>
      <c r="R147" s="84"/>
      <c r="S147" s="84"/>
      <c r="T147" s="84"/>
      <c r="U147" s="84"/>
    </row>
    <row r="148" spans="1:24" s="16" customFormat="1" ht="26.25" customHeight="1" thickBot="1" x14ac:dyDescent="0.3">
      <c r="A148" s="253" t="s">
        <v>96</v>
      </c>
      <c r="B148" s="253"/>
      <c r="C148" s="253"/>
      <c r="D148" s="253"/>
      <c r="E148" s="253"/>
      <c r="F148" s="253"/>
      <c r="G148" s="253"/>
      <c r="H148" s="253"/>
      <c r="I148" s="253"/>
      <c r="J148" s="49"/>
      <c r="K148" s="47"/>
      <c r="L148" s="47"/>
      <c r="M148"/>
      <c r="N148"/>
      <c r="O148"/>
      <c r="P148"/>
      <c r="Q148"/>
      <c r="R148"/>
      <c r="S148"/>
      <c r="T148"/>
      <c r="U148"/>
    </row>
    <row r="149" spans="1:24" s="16" customFormat="1" ht="51" x14ac:dyDescent="0.25">
      <c r="A149" s="50"/>
      <c r="B149" s="41" t="s">
        <v>97</v>
      </c>
      <c r="C149" s="41" t="s">
        <v>98</v>
      </c>
      <c r="D149" s="51" t="s">
        <v>99</v>
      </c>
      <c r="E149" s="52" t="s">
        <v>100</v>
      </c>
      <c r="F149" s="52" t="s">
        <v>101</v>
      </c>
      <c r="G149" s="52" t="s">
        <v>102</v>
      </c>
      <c r="H149" s="41" t="s">
        <v>2</v>
      </c>
      <c r="I149" s="217" t="s">
        <v>3</v>
      </c>
      <c r="J149" s="222" t="s">
        <v>103</v>
      </c>
      <c r="M149"/>
      <c r="N149"/>
      <c r="O149"/>
      <c r="P149"/>
      <c r="Q149"/>
      <c r="R149"/>
      <c r="S149"/>
      <c r="T149"/>
      <c r="U149"/>
    </row>
    <row r="150" spans="1:24" s="16" customFormat="1" ht="24.95" customHeight="1" x14ac:dyDescent="0.25">
      <c r="A150" s="9" t="s">
        <v>4</v>
      </c>
      <c r="B150" s="140">
        <v>3880</v>
      </c>
      <c r="C150" s="140">
        <v>451</v>
      </c>
      <c r="D150" s="140">
        <v>1367</v>
      </c>
      <c r="E150" s="177">
        <v>134</v>
      </c>
      <c r="F150" s="177">
        <v>0</v>
      </c>
      <c r="G150" s="177">
        <v>71</v>
      </c>
      <c r="H150" s="147">
        <v>131</v>
      </c>
      <c r="I150" s="218">
        <f>SUM(B150:H150)</f>
        <v>6034</v>
      </c>
      <c r="J150" s="223">
        <f>(C150+D150+E150)/I150</f>
        <v>0.32350016572754392</v>
      </c>
      <c r="M150"/>
      <c r="N150"/>
      <c r="O150"/>
      <c r="P150"/>
      <c r="Q150"/>
      <c r="R150"/>
      <c r="S150"/>
      <c r="T150"/>
    </row>
    <row r="151" spans="1:24" s="16" customFormat="1" ht="24.95" customHeight="1" x14ac:dyDescent="0.25">
      <c r="A151" s="7" t="s">
        <v>5</v>
      </c>
      <c r="B151" s="8">
        <v>50</v>
      </c>
      <c r="C151" s="8">
        <v>19</v>
      </c>
      <c r="D151" s="8">
        <v>39</v>
      </c>
      <c r="E151" s="178">
        <v>7</v>
      </c>
      <c r="F151" s="178">
        <v>0</v>
      </c>
      <c r="G151" s="178">
        <v>1</v>
      </c>
      <c r="H151" s="148">
        <v>4</v>
      </c>
      <c r="I151" s="219">
        <f>SUM(B151:H151)</f>
        <v>120</v>
      </c>
      <c r="J151" s="224">
        <f>(C151+D151+E151)/I151</f>
        <v>0.54166666666666663</v>
      </c>
      <c r="K151" s="42"/>
      <c r="L151" s="42"/>
      <c r="M151"/>
      <c r="N151"/>
      <c r="O151"/>
      <c r="P151"/>
      <c r="Q151"/>
      <c r="R151"/>
      <c r="S151"/>
      <c r="T151"/>
    </row>
    <row r="152" spans="1:24" s="16" customFormat="1" ht="24.95" customHeight="1" x14ac:dyDescent="0.25">
      <c r="A152" s="142" t="s">
        <v>115</v>
      </c>
      <c r="B152" s="143">
        <v>3848</v>
      </c>
      <c r="C152" s="143">
        <v>534</v>
      </c>
      <c r="D152" s="143">
        <v>1263</v>
      </c>
      <c r="E152" s="179">
        <v>139</v>
      </c>
      <c r="F152" s="179">
        <v>0</v>
      </c>
      <c r="G152" s="179">
        <v>0</v>
      </c>
      <c r="H152" s="150">
        <v>111</v>
      </c>
      <c r="I152" s="220">
        <f>SUM(B152:H152)</f>
        <v>5895</v>
      </c>
      <c r="J152" s="225">
        <f>(C152+D152+E152)/I152</f>
        <v>0.3284139100932994</v>
      </c>
      <c r="K152" s="42"/>
      <c r="L152" s="42"/>
      <c r="M152"/>
      <c r="N152"/>
      <c r="O152"/>
      <c r="P152"/>
      <c r="Q152"/>
      <c r="R152"/>
      <c r="S152"/>
      <c r="T152"/>
    </row>
    <row r="153" spans="1:24" s="16" customFormat="1" ht="24.95" customHeight="1" thickBot="1" x14ac:dyDescent="0.3">
      <c r="A153" s="144" t="s">
        <v>116</v>
      </c>
      <c r="B153" s="145">
        <v>56</v>
      </c>
      <c r="C153" s="145">
        <v>19</v>
      </c>
      <c r="D153" s="145">
        <v>34</v>
      </c>
      <c r="E153" s="180">
        <v>4</v>
      </c>
      <c r="F153" s="180">
        <v>0</v>
      </c>
      <c r="G153" s="180">
        <v>0</v>
      </c>
      <c r="H153" s="151">
        <v>7</v>
      </c>
      <c r="I153" s="221">
        <f>SUM(B153:H153)</f>
        <v>120</v>
      </c>
      <c r="J153" s="226">
        <f>(C153+D153+E153)/I153</f>
        <v>0.47499999999999998</v>
      </c>
      <c r="K153" s="42"/>
      <c r="L153" s="42"/>
      <c r="M153"/>
      <c r="N153"/>
      <c r="O153"/>
      <c r="P153"/>
      <c r="Q153"/>
      <c r="R153"/>
      <c r="S153"/>
      <c r="T153"/>
    </row>
    <row r="154" spans="1:24" s="80" customFormat="1" ht="17.25" customHeight="1" x14ac:dyDescent="0.25">
      <c r="A154" s="75"/>
      <c r="B154" s="77"/>
      <c r="C154" s="77"/>
      <c r="D154" s="77"/>
      <c r="E154" s="81"/>
      <c r="F154" s="81"/>
      <c r="G154" s="81"/>
      <c r="H154" s="76"/>
      <c r="I154" s="81"/>
      <c r="J154" s="82"/>
      <c r="K154" s="83"/>
      <c r="L154" s="83"/>
      <c r="M154" s="85"/>
      <c r="N154" s="85"/>
      <c r="O154" s="85"/>
      <c r="P154" s="85"/>
      <c r="Q154" s="85"/>
      <c r="R154" s="85"/>
      <c r="S154" s="85"/>
      <c r="T154" s="85"/>
    </row>
    <row r="155" spans="1:24" s="6" customFormat="1" ht="27" customHeight="1" thickBot="1" x14ac:dyDescent="0.3">
      <c r="A155" s="254" t="s">
        <v>104</v>
      </c>
      <c r="B155" s="254"/>
      <c r="C155" s="254"/>
      <c r="D155" s="254"/>
      <c r="E155" s="254"/>
      <c r="F155" s="254"/>
      <c r="G155" s="254"/>
      <c r="H155" s="254"/>
      <c r="I155" s="254"/>
      <c r="J155" s="42"/>
      <c r="K155" s="42"/>
      <c r="L155" s="42"/>
      <c r="M155" s="86"/>
      <c r="N155" s="86"/>
      <c r="O155" s="86"/>
      <c r="P155" s="86"/>
      <c r="Q155" s="86"/>
      <c r="R155" s="86"/>
      <c r="S155" s="86"/>
      <c r="T155" s="86"/>
    </row>
    <row r="156" spans="1:24" s="16" customFormat="1" ht="27" customHeight="1" x14ac:dyDescent="0.25">
      <c r="A156" s="87"/>
      <c r="B156" s="41" t="s">
        <v>105</v>
      </c>
      <c r="C156" s="41" t="s">
        <v>106</v>
      </c>
      <c r="D156" s="41" t="s">
        <v>107</v>
      </c>
      <c r="E156" s="41" t="s">
        <v>108</v>
      </c>
      <c r="F156" s="91" t="s">
        <v>3</v>
      </c>
      <c r="G156" s="227" t="s">
        <v>132</v>
      </c>
      <c r="H156" s="228" t="s">
        <v>133</v>
      </c>
      <c r="I156" s="229" t="s">
        <v>131</v>
      </c>
      <c r="J156" s="42"/>
      <c r="K156" s="42"/>
      <c r="L156" s="42"/>
      <c r="M156"/>
      <c r="N156"/>
      <c r="O156"/>
      <c r="P156"/>
      <c r="Q156"/>
      <c r="R156"/>
      <c r="S156"/>
      <c r="T156"/>
    </row>
    <row r="157" spans="1:24" s="16" customFormat="1" ht="24.95" customHeight="1" x14ac:dyDescent="0.25">
      <c r="A157" s="9" t="s">
        <v>4</v>
      </c>
      <c r="B157" s="140">
        <v>1639</v>
      </c>
      <c r="C157" s="140">
        <v>3438</v>
      </c>
      <c r="D157" s="140">
        <v>938</v>
      </c>
      <c r="E157" s="140">
        <v>19</v>
      </c>
      <c r="F157" s="181">
        <f>SUM(B157:E157)</f>
        <v>6034</v>
      </c>
      <c r="G157" s="63">
        <f>B157/F157</f>
        <v>0.2716274444812728</v>
      </c>
      <c r="H157" s="60">
        <f>C157/F157</f>
        <v>0.56977129598939347</v>
      </c>
      <c r="I157" s="64">
        <f>D157/F157</f>
        <v>0.1554524361948956</v>
      </c>
      <c r="J157" s="17"/>
      <c r="L157"/>
      <c r="M157"/>
      <c r="N157"/>
      <c r="O157"/>
      <c r="P157"/>
      <c r="Q157"/>
      <c r="R157"/>
      <c r="S157"/>
      <c r="T157"/>
    </row>
    <row r="158" spans="1:24" s="16" customFormat="1" ht="24.95" customHeight="1" x14ac:dyDescent="0.25">
      <c r="A158" s="7" t="s">
        <v>5</v>
      </c>
      <c r="B158" s="8">
        <v>2</v>
      </c>
      <c r="C158" s="8">
        <v>91</v>
      </c>
      <c r="D158" s="8">
        <v>27</v>
      </c>
      <c r="E158" s="8">
        <v>0</v>
      </c>
      <c r="F158" s="92">
        <f>SUM(B158:E158)</f>
        <v>120</v>
      </c>
      <c r="G158" s="62">
        <f t="shared" ref="G158:G160" si="1">B158/F158</f>
        <v>1.6666666666666666E-2</v>
      </c>
      <c r="H158" s="61">
        <f t="shared" ref="H158:H160" si="2">C158/F158</f>
        <v>0.7583333333333333</v>
      </c>
      <c r="I158" s="65">
        <f t="shared" ref="I158:I160" si="3">D158/F158</f>
        <v>0.22500000000000001</v>
      </c>
      <c r="J158" s="17"/>
      <c r="K158" s="42"/>
      <c r="N158"/>
      <c r="O158"/>
      <c r="P158"/>
      <c r="Q158"/>
      <c r="R158"/>
      <c r="S158"/>
      <c r="T158"/>
      <c r="U158"/>
      <c r="V158"/>
    </row>
    <row r="159" spans="1:24" ht="24.95" customHeight="1" x14ac:dyDescent="0.25">
      <c r="A159" s="142" t="s">
        <v>115</v>
      </c>
      <c r="B159" s="143">
        <v>1530</v>
      </c>
      <c r="C159" s="143">
        <v>3363</v>
      </c>
      <c r="D159" s="143">
        <v>986</v>
      </c>
      <c r="E159" s="143">
        <v>16</v>
      </c>
      <c r="F159" s="182">
        <f>SUM(B159:E159)</f>
        <v>5895</v>
      </c>
      <c r="G159" s="183">
        <f t="shared" si="1"/>
        <v>0.25954198473282442</v>
      </c>
      <c r="H159" s="184">
        <f t="shared" si="2"/>
        <v>0.57048346055979648</v>
      </c>
      <c r="I159" s="185">
        <f t="shared" si="3"/>
        <v>0.16726039016115352</v>
      </c>
      <c r="J159" s="53"/>
      <c r="K159" s="17"/>
      <c r="L159" s="17"/>
      <c r="N159"/>
      <c r="O159"/>
      <c r="P159"/>
      <c r="Q159"/>
      <c r="R159"/>
      <c r="S159"/>
      <c r="T159"/>
      <c r="U159"/>
      <c r="V159"/>
      <c r="W159"/>
      <c r="X159"/>
    </row>
    <row r="160" spans="1:24" ht="24.95" customHeight="1" thickBot="1" x14ac:dyDescent="0.3">
      <c r="A160" s="144" t="s">
        <v>116</v>
      </c>
      <c r="B160" s="145">
        <v>5</v>
      </c>
      <c r="C160" s="145">
        <v>80</v>
      </c>
      <c r="D160" s="145">
        <v>35</v>
      </c>
      <c r="E160" s="145">
        <v>0</v>
      </c>
      <c r="F160" s="175">
        <f>SUM(B160:E160)</f>
        <v>120</v>
      </c>
      <c r="G160" s="186">
        <f t="shared" si="1"/>
        <v>4.1666666666666664E-2</v>
      </c>
      <c r="H160" s="187">
        <f t="shared" si="2"/>
        <v>0.66666666666666663</v>
      </c>
      <c r="I160" s="188">
        <f t="shared" si="3"/>
        <v>0.29166666666666669</v>
      </c>
      <c r="J160" s="18"/>
      <c r="K160" s="17"/>
      <c r="L160" s="17"/>
      <c r="N160"/>
      <c r="O160"/>
      <c r="P160"/>
      <c r="Q160"/>
      <c r="R160"/>
      <c r="S160"/>
      <c r="T160"/>
      <c r="U160"/>
      <c r="V160"/>
      <c r="W160"/>
      <c r="X160"/>
    </row>
    <row r="161" spans="1:24" s="18" customFormat="1" ht="27" customHeight="1" x14ac:dyDescent="0.25">
      <c r="A161" s="54"/>
      <c r="B161" s="27"/>
      <c r="C161" s="27"/>
      <c r="D161" s="27"/>
      <c r="E161" s="54"/>
      <c r="F161" s="27"/>
      <c r="K161" s="53"/>
      <c r="L161" s="53"/>
      <c r="N161"/>
      <c r="O161"/>
      <c r="P161"/>
      <c r="Q161"/>
      <c r="R161"/>
      <c r="S161"/>
      <c r="T161"/>
      <c r="U161"/>
      <c r="V161"/>
      <c r="W161"/>
      <c r="X161"/>
    </row>
    <row r="162" spans="1:24" s="18" customFormat="1" ht="27" customHeight="1" x14ac:dyDescent="0.25">
      <c r="A162" s="54"/>
      <c r="B162" s="27"/>
      <c r="C162" s="27"/>
      <c r="D162" s="27"/>
      <c r="E162" s="54"/>
      <c r="F162" s="27"/>
      <c r="N162"/>
      <c r="O162"/>
      <c r="P162"/>
      <c r="Q162"/>
      <c r="R162"/>
      <c r="S162"/>
      <c r="T162"/>
      <c r="U162"/>
      <c r="V162"/>
      <c r="W162"/>
      <c r="X162"/>
    </row>
    <row r="163" spans="1:24" s="18" customFormat="1" ht="18.75" customHeight="1" x14ac:dyDescent="0.25">
      <c r="A163" s="54"/>
      <c r="B163" s="27"/>
      <c r="C163" s="27"/>
      <c r="D163" s="27"/>
      <c r="E163" s="54"/>
      <c r="F163" s="27"/>
      <c r="G163" s="27"/>
      <c r="H163" s="27"/>
      <c r="I163" s="2"/>
      <c r="J163" s="2"/>
      <c r="L163"/>
      <c r="M163"/>
      <c r="N163"/>
      <c r="O163"/>
      <c r="P163"/>
      <c r="Q163"/>
      <c r="R163"/>
      <c r="S163"/>
      <c r="T163"/>
      <c r="U163"/>
      <c r="V163"/>
    </row>
    <row r="164" spans="1:24" s="18" customFormat="1" ht="27" customHeight="1" x14ac:dyDescent="0.25">
      <c r="A164" s="54"/>
      <c r="B164" s="27"/>
      <c r="C164" s="27"/>
      <c r="D164" s="27"/>
      <c r="E164" s="54"/>
      <c r="F164" s="27"/>
      <c r="G164" s="27"/>
      <c r="H164" s="27"/>
      <c r="I164" s="2"/>
      <c r="J164" s="2"/>
      <c r="L164"/>
      <c r="M164"/>
      <c r="N164"/>
      <c r="O164"/>
      <c r="P164"/>
      <c r="Q164"/>
      <c r="R164"/>
      <c r="S164"/>
      <c r="T164"/>
      <c r="U164"/>
      <c r="V164"/>
    </row>
    <row r="165" spans="1:24" x14ac:dyDescent="0.25">
      <c r="A165" s="54"/>
      <c r="B165" s="27"/>
      <c r="C165" s="27"/>
      <c r="D165" s="27"/>
      <c r="E165" s="54"/>
      <c r="F165" s="27"/>
      <c r="G165" s="27"/>
      <c r="H165" s="27"/>
      <c r="L165"/>
      <c r="M165"/>
      <c r="N165"/>
      <c r="O165"/>
      <c r="P165"/>
      <c r="Q165"/>
      <c r="R165"/>
      <c r="S165"/>
      <c r="T165"/>
      <c r="U165"/>
      <c r="V165"/>
    </row>
    <row r="166" spans="1:24" x14ac:dyDescent="0.25">
      <c r="A166" s="54"/>
      <c r="B166" s="27"/>
      <c r="C166" s="27"/>
      <c r="D166" s="27"/>
      <c r="E166" s="54"/>
      <c r="F166" s="27"/>
      <c r="G166" s="27"/>
      <c r="H166" s="27"/>
      <c r="L166"/>
      <c r="M166"/>
      <c r="N166"/>
      <c r="O166"/>
      <c r="P166"/>
      <c r="Q166"/>
      <c r="R166"/>
      <c r="S166"/>
      <c r="T166"/>
    </row>
    <row r="167" spans="1:24" x14ac:dyDescent="0.25">
      <c r="A167" s="54"/>
      <c r="B167" s="27"/>
      <c r="C167" s="27"/>
      <c r="D167" s="27"/>
      <c r="E167" s="54"/>
      <c r="F167" s="27"/>
      <c r="G167" s="27"/>
      <c r="H167" s="27"/>
      <c r="M167"/>
      <c r="N167"/>
      <c r="O167"/>
      <c r="P167"/>
      <c r="Q167"/>
      <c r="R167"/>
    </row>
    <row r="168" spans="1:24" x14ac:dyDescent="0.25">
      <c r="A168" s="54"/>
      <c r="B168" s="27"/>
      <c r="C168" s="27"/>
      <c r="D168" s="27"/>
      <c r="E168" s="54"/>
      <c r="F168" s="27"/>
      <c r="G168" s="27"/>
      <c r="H168" s="27"/>
      <c r="M168"/>
      <c r="N168"/>
      <c r="O168"/>
      <c r="P168"/>
      <c r="Q168"/>
      <c r="R168"/>
    </row>
    <row r="169" spans="1:24" x14ac:dyDescent="0.25">
      <c r="A169" s="54"/>
      <c r="B169" s="27"/>
      <c r="C169" s="27"/>
      <c r="D169" s="27"/>
      <c r="E169" s="54"/>
      <c r="F169" s="27"/>
      <c r="G169" s="27"/>
      <c r="H169" s="27"/>
      <c r="M169"/>
      <c r="N169"/>
      <c r="O169"/>
      <c r="P169"/>
      <c r="Q169"/>
      <c r="R169"/>
    </row>
    <row r="170" spans="1:24" x14ac:dyDescent="0.25">
      <c r="A170" s="54"/>
      <c r="B170" s="27"/>
      <c r="C170" s="27"/>
      <c r="D170" s="27"/>
      <c r="E170" s="54"/>
      <c r="F170" s="27"/>
      <c r="G170" s="27"/>
      <c r="H170" s="27"/>
      <c r="M170"/>
      <c r="N170"/>
      <c r="O170"/>
      <c r="P170"/>
      <c r="Q170"/>
      <c r="R170"/>
    </row>
    <row r="171" spans="1:24" x14ac:dyDescent="0.25">
      <c r="A171" s="54"/>
      <c r="B171" s="27"/>
      <c r="C171" s="27"/>
      <c r="D171" s="27"/>
      <c r="E171" s="54"/>
      <c r="F171" s="27"/>
      <c r="G171" s="27"/>
      <c r="H171" s="27"/>
      <c r="M171"/>
      <c r="N171"/>
      <c r="O171"/>
      <c r="P171"/>
      <c r="Q171"/>
      <c r="R171"/>
    </row>
    <row r="172" spans="1:24" x14ac:dyDescent="0.25">
      <c r="A172" s="54"/>
      <c r="B172" s="27"/>
      <c r="C172" s="27"/>
      <c r="D172" s="27"/>
      <c r="E172" s="54"/>
      <c r="F172" s="27"/>
      <c r="G172" s="27"/>
      <c r="H172" s="27"/>
      <c r="M172"/>
      <c r="N172"/>
      <c r="O172"/>
      <c r="P172"/>
      <c r="Q172"/>
      <c r="R172"/>
    </row>
    <row r="173" spans="1:24" ht="25.5" customHeight="1" thickBot="1" x14ac:dyDescent="0.3">
      <c r="A173" s="252" t="s">
        <v>109</v>
      </c>
      <c r="B173" s="252"/>
      <c r="C173" s="252"/>
      <c r="D173" s="252"/>
      <c r="E173" s="252"/>
      <c r="F173" s="27"/>
      <c r="G173" s="27"/>
      <c r="H173" s="27"/>
      <c r="M173"/>
      <c r="N173"/>
      <c r="O173"/>
      <c r="P173"/>
      <c r="Q173"/>
      <c r="R173"/>
    </row>
    <row r="174" spans="1:24" ht="32.25" customHeight="1" x14ac:dyDescent="0.25">
      <c r="A174" s="248">
        <v>2016</v>
      </c>
      <c r="B174" s="249"/>
      <c r="C174" s="5"/>
      <c r="D174" s="250">
        <v>2017</v>
      </c>
      <c r="E174" s="251"/>
      <c r="F174" s="17"/>
      <c r="G174" s="27"/>
      <c r="H174" s="27"/>
      <c r="M174"/>
      <c r="N174"/>
      <c r="O174"/>
      <c r="P174"/>
      <c r="Q174"/>
      <c r="R174"/>
    </row>
    <row r="175" spans="1:24" ht="24.95" customHeight="1" x14ac:dyDescent="0.25">
      <c r="A175" s="244" t="s">
        <v>110</v>
      </c>
      <c r="B175" s="245"/>
      <c r="C175" s="55"/>
      <c r="D175" s="246" t="s">
        <v>123</v>
      </c>
      <c r="E175" s="247"/>
      <c r="G175" s="27"/>
      <c r="H175" s="27"/>
      <c r="M175"/>
      <c r="N175"/>
      <c r="O175"/>
      <c r="P175"/>
      <c r="Q175"/>
      <c r="R175"/>
    </row>
    <row r="176" spans="1:24" ht="24.95" customHeight="1" x14ac:dyDescent="0.25">
      <c r="A176" s="244" t="s">
        <v>111</v>
      </c>
      <c r="B176" s="245"/>
      <c r="C176" s="56"/>
      <c r="D176" s="246" t="s">
        <v>124</v>
      </c>
      <c r="E176" s="247"/>
      <c r="G176" s="17"/>
      <c r="H176" s="17"/>
      <c r="I176" s="17"/>
      <c r="J176" s="17"/>
      <c r="M176"/>
      <c r="N176"/>
      <c r="O176"/>
      <c r="P176"/>
      <c r="Q176"/>
      <c r="R176"/>
    </row>
    <row r="177" spans="1:18" ht="24.95" customHeight="1" x14ac:dyDescent="0.25">
      <c r="A177" s="244" t="s">
        <v>112</v>
      </c>
      <c r="B177" s="245"/>
      <c r="C177" s="56"/>
      <c r="D177" s="246" t="s">
        <v>125</v>
      </c>
      <c r="E177" s="247"/>
      <c r="I177" s="6"/>
      <c r="M177"/>
      <c r="N177"/>
      <c r="O177"/>
      <c r="P177"/>
      <c r="Q177"/>
      <c r="R177"/>
    </row>
    <row r="178" spans="1:18" s="17" customFormat="1" ht="24.95" customHeight="1" x14ac:dyDescent="0.25">
      <c r="A178" s="244" t="s">
        <v>113</v>
      </c>
      <c r="B178" s="245"/>
      <c r="C178" s="56"/>
      <c r="D178" s="246" t="s">
        <v>113</v>
      </c>
      <c r="E178" s="247"/>
      <c r="F178" s="2"/>
      <c r="G178" s="2"/>
      <c r="H178" s="2"/>
      <c r="I178" s="6"/>
      <c r="J178" s="2"/>
      <c r="M178"/>
      <c r="N178"/>
      <c r="O178"/>
      <c r="P178"/>
      <c r="Q178"/>
      <c r="R178"/>
    </row>
    <row r="179" spans="1:18" ht="24.95" customHeight="1" thickBot="1" x14ac:dyDescent="0.3">
      <c r="A179" s="255" t="s">
        <v>114</v>
      </c>
      <c r="B179" s="256"/>
      <c r="C179" s="56"/>
      <c r="D179" s="257" t="s">
        <v>126</v>
      </c>
      <c r="E179" s="258"/>
      <c r="I179" s="6"/>
      <c r="M179"/>
      <c r="N179"/>
      <c r="O179"/>
      <c r="P179"/>
      <c r="Q179"/>
      <c r="R179"/>
    </row>
    <row r="180" spans="1:18" ht="27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M180"/>
      <c r="N180"/>
      <c r="O180"/>
      <c r="P180"/>
      <c r="Q180"/>
      <c r="R180"/>
    </row>
    <row r="181" spans="1:18" ht="20.2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M181"/>
      <c r="N181"/>
      <c r="O181"/>
      <c r="P181"/>
      <c r="Q181"/>
      <c r="R181"/>
    </row>
    <row r="182" spans="1:18" s="17" customFormat="1" ht="27" customHeight="1" x14ac:dyDescent="0.25">
      <c r="M182"/>
      <c r="N182"/>
      <c r="O182"/>
      <c r="P182"/>
      <c r="Q182"/>
      <c r="R182"/>
    </row>
    <row r="183" spans="1:18" s="17" customFormat="1" ht="27" customHeight="1" x14ac:dyDescent="0.25">
      <c r="M183"/>
      <c r="N183"/>
      <c r="O183"/>
      <c r="P183"/>
      <c r="Q183"/>
      <c r="R183"/>
    </row>
    <row r="184" spans="1:18" s="17" customFormat="1" ht="27" customHeight="1" x14ac:dyDescent="0.25">
      <c r="M184"/>
      <c r="N184"/>
      <c r="O184"/>
      <c r="P184"/>
      <c r="Q184"/>
      <c r="R184"/>
    </row>
    <row r="185" spans="1:18" s="17" customFormat="1" ht="27" customHeight="1" x14ac:dyDescent="0.25">
      <c r="M185"/>
      <c r="N185"/>
      <c r="O185"/>
      <c r="P185"/>
      <c r="Q185"/>
      <c r="R185"/>
    </row>
    <row r="186" spans="1:18" s="17" customFormat="1" ht="27" customHeight="1" x14ac:dyDescent="0.25">
      <c r="M186"/>
      <c r="N186"/>
      <c r="O186"/>
      <c r="P186"/>
      <c r="Q186"/>
      <c r="R186"/>
    </row>
    <row r="187" spans="1:18" s="17" customFormat="1" ht="27" customHeight="1" x14ac:dyDescent="0.25">
      <c r="M187"/>
      <c r="N187"/>
      <c r="O187"/>
      <c r="P187"/>
      <c r="Q187"/>
      <c r="R187"/>
    </row>
    <row r="188" spans="1:18" s="17" customFormat="1" ht="27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M188"/>
      <c r="N188"/>
      <c r="O188"/>
      <c r="P188"/>
      <c r="Q188"/>
      <c r="R188"/>
    </row>
    <row r="189" spans="1:18" s="17" customForma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M189"/>
      <c r="N189"/>
      <c r="O189"/>
      <c r="P189"/>
      <c r="Q189"/>
      <c r="R189"/>
    </row>
    <row r="190" spans="1:18" x14ac:dyDescent="0.25">
      <c r="M190"/>
      <c r="N190"/>
      <c r="O190"/>
      <c r="P190"/>
      <c r="Q190"/>
      <c r="R190"/>
    </row>
    <row r="191" spans="1:18" x14ac:dyDescent="0.25">
      <c r="M191"/>
      <c r="N191"/>
      <c r="O191"/>
      <c r="P191"/>
      <c r="Q191"/>
      <c r="R191"/>
    </row>
    <row r="192" spans="1:18" x14ac:dyDescent="0.25">
      <c r="M192"/>
      <c r="N192"/>
      <c r="O192"/>
      <c r="P192"/>
      <c r="Q192"/>
      <c r="R192"/>
    </row>
    <row r="193" spans="13:18" x14ac:dyDescent="0.25">
      <c r="M193"/>
      <c r="N193"/>
      <c r="O193"/>
      <c r="P193"/>
      <c r="Q193"/>
      <c r="R193"/>
    </row>
    <row r="194" spans="13:18" x14ac:dyDescent="0.25">
      <c r="M194"/>
      <c r="N194"/>
      <c r="O194"/>
      <c r="P194"/>
      <c r="Q194"/>
      <c r="R194"/>
    </row>
    <row r="195" spans="13:18" x14ac:dyDescent="0.25">
      <c r="M195"/>
      <c r="N195"/>
      <c r="O195"/>
      <c r="P195"/>
      <c r="Q195"/>
      <c r="R195"/>
    </row>
    <row r="196" spans="13:18" x14ac:dyDescent="0.25">
      <c r="M196"/>
      <c r="N196"/>
      <c r="O196"/>
      <c r="P196"/>
      <c r="Q196"/>
      <c r="R196"/>
    </row>
    <row r="197" spans="13:18" x14ac:dyDescent="0.25">
      <c r="M197"/>
      <c r="N197"/>
      <c r="O197"/>
      <c r="P197"/>
      <c r="Q197"/>
      <c r="R197"/>
    </row>
    <row r="198" spans="13:18" x14ac:dyDescent="0.25">
      <c r="M198"/>
      <c r="N198"/>
      <c r="O198"/>
      <c r="P198"/>
      <c r="Q198"/>
      <c r="R198"/>
    </row>
    <row r="199" spans="13:18" x14ac:dyDescent="0.25">
      <c r="M199"/>
      <c r="N199"/>
      <c r="O199"/>
      <c r="P199"/>
      <c r="Q199"/>
      <c r="R199"/>
    </row>
    <row r="200" spans="13:18" x14ac:dyDescent="0.25">
      <c r="M200"/>
      <c r="N200"/>
      <c r="O200"/>
      <c r="P200"/>
      <c r="Q200"/>
      <c r="R200"/>
    </row>
    <row r="201" spans="13:18" x14ac:dyDescent="0.25">
      <c r="M201"/>
      <c r="N201"/>
      <c r="O201"/>
      <c r="P201"/>
      <c r="Q201"/>
      <c r="R201"/>
    </row>
    <row r="202" spans="13:18" x14ac:dyDescent="0.25">
      <c r="M202"/>
      <c r="N202"/>
      <c r="O202"/>
      <c r="P202"/>
      <c r="Q202"/>
      <c r="R202"/>
    </row>
    <row r="203" spans="13:18" x14ac:dyDescent="0.25">
      <c r="M203"/>
      <c r="N203"/>
      <c r="O203"/>
      <c r="P203"/>
      <c r="Q203"/>
      <c r="R203"/>
    </row>
    <row r="204" spans="13:18" x14ac:dyDescent="0.25">
      <c r="M204"/>
      <c r="N204"/>
      <c r="O204"/>
      <c r="P204"/>
      <c r="Q204"/>
      <c r="R204"/>
    </row>
    <row r="205" spans="13:18" x14ac:dyDescent="0.25">
      <c r="M205"/>
      <c r="N205"/>
      <c r="O205"/>
      <c r="P205"/>
      <c r="Q205"/>
      <c r="R205"/>
    </row>
    <row r="206" spans="13:18" x14ac:dyDescent="0.25">
      <c r="M206"/>
      <c r="N206"/>
      <c r="O206"/>
      <c r="P206"/>
      <c r="Q206"/>
      <c r="R206"/>
    </row>
    <row r="207" spans="13:18" x14ac:dyDescent="0.25">
      <c r="M207"/>
      <c r="N207"/>
      <c r="O207"/>
      <c r="P207"/>
      <c r="Q207"/>
      <c r="R207"/>
    </row>
    <row r="208" spans="13:18" x14ac:dyDescent="0.25">
      <c r="M208"/>
      <c r="N208"/>
      <c r="O208"/>
      <c r="P208"/>
      <c r="Q208"/>
      <c r="R208"/>
    </row>
    <row r="209" spans="13:18" x14ac:dyDescent="0.25">
      <c r="M209"/>
      <c r="N209"/>
      <c r="O209"/>
      <c r="P209"/>
      <c r="Q209"/>
      <c r="R209"/>
    </row>
    <row r="210" spans="13:18" x14ac:dyDescent="0.25">
      <c r="M210"/>
      <c r="N210"/>
      <c r="O210"/>
      <c r="P210"/>
      <c r="Q210"/>
      <c r="R210"/>
    </row>
    <row r="211" spans="13:18" x14ac:dyDescent="0.25">
      <c r="M211"/>
      <c r="N211"/>
      <c r="O211"/>
      <c r="P211"/>
      <c r="Q211"/>
      <c r="R211"/>
    </row>
    <row r="212" spans="13:18" x14ac:dyDescent="0.25">
      <c r="M212"/>
      <c r="N212"/>
      <c r="O212"/>
      <c r="P212"/>
      <c r="Q212"/>
      <c r="R212"/>
    </row>
    <row r="213" spans="13:18" x14ac:dyDescent="0.25">
      <c r="M213"/>
      <c r="N213"/>
      <c r="O213"/>
      <c r="P213"/>
      <c r="Q213"/>
      <c r="R213"/>
    </row>
    <row r="214" spans="13:18" x14ac:dyDescent="0.25">
      <c r="M214"/>
      <c r="N214"/>
      <c r="O214"/>
      <c r="P214"/>
      <c r="Q214"/>
      <c r="R214"/>
    </row>
    <row r="215" spans="13:18" x14ac:dyDescent="0.25">
      <c r="M215"/>
      <c r="N215"/>
      <c r="O215"/>
      <c r="P215"/>
      <c r="Q215"/>
      <c r="R215"/>
    </row>
    <row r="216" spans="13:18" x14ac:dyDescent="0.25">
      <c r="M216"/>
      <c r="N216"/>
      <c r="O216"/>
      <c r="P216"/>
      <c r="Q216"/>
      <c r="R216"/>
    </row>
    <row r="217" spans="13:18" x14ac:dyDescent="0.25">
      <c r="M217"/>
      <c r="N217"/>
      <c r="O217"/>
    </row>
    <row r="218" spans="13:18" x14ac:dyDescent="0.25">
      <c r="M218"/>
      <c r="N218"/>
      <c r="O218"/>
    </row>
    <row r="219" spans="13:18" x14ac:dyDescent="0.25">
      <c r="M219"/>
      <c r="N219"/>
      <c r="O219"/>
    </row>
    <row r="220" spans="13:18" x14ac:dyDescent="0.25">
      <c r="M220"/>
      <c r="N220"/>
      <c r="O220"/>
    </row>
    <row r="221" spans="13:18" x14ac:dyDescent="0.25">
      <c r="M221"/>
      <c r="N221"/>
      <c r="O221"/>
    </row>
    <row r="222" spans="13:18" x14ac:dyDescent="0.25">
      <c r="M222"/>
      <c r="N222"/>
      <c r="O222"/>
    </row>
    <row r="223" spans="13:18" x14ac:dyDescent="0.25">
      <c r="M223"/>
      <c r="N223"/>
    </row>
    <row r="224" spans="13:18" x14ac:dyDescent="0.25">
      <c r="M224"/>
      <c r="N224"/>
    </row>
    <row r="225" spans="13:14" x14ac:dyDescent="0.25">
      <c r="M225"/>
      <c r="N225"/>
    </row>
    <row r="226" spans="13:14" x14ac:dyDescent="0.25">
      <c r="M226"/>
      <c r="N226"/>
    </row>
    <row r="227" spans="13:14" x14ac:dyDescent="0.25">
      <c r="M227"/>
      <c r="N227"/>
    </row>
    <row r="228" spans="13:14" x14ac:dyDescent="0.25">
      <c r="M228"/>
      <c r="N228"/>
    </row>
    <row r="229" spans="13:14" x14ac:dyDescent="0.25">
      <c r="M229"/>
      <c r="N229"/>
    </row>
  </sheetData>
  <mergeCells count="34">
    <mergeCell ref="A179:B179"/>
    <mergeCell ref="D179:E179"/>
    <mergeCell ref="A175:B175"/>
    <mergeCell ref="D175:E175"/>
    <mergeCell ref="A176:B176"/>
    <mergeCell ref="D176:E176"/>
    <mergeCell ref="A177:B177"/>
    <mergeCell ref="D177:E177"/>
    <mergeCell ref="A139:D139"/>
    <mergeCell ref="A140:D140"/>
    <mergeCell ref="A146:D146"/>
    <mergeCell ref="A178:B178"/>
    <mergeCell ref="D178:E178"/>
    <mergeCell ref="A174:B174"/>
    <mergeCell ref="D174:E174"/>
    <mergeCell ref="A173:E173"/>
    <mergeCell ref="A148:I148"/>
    <mergeCell ref="A155:I155"/>
    <mergeCell ref="A37:J37"/>
    <mergeCell ref="A1:G1"/>
    <mergeCell ref="A7:G7"/>
    <mergeCell ref="A80:F80"/>
    <mergeCell ref="A102:E102"/>
    <mergeCell ref="B46:E46"/>
    <mergeCell ref="F46:I46"/>
    <mergeCell ref="A115:H115"/>
    <mergeCell ref="A117:F117"/>
    <mergeCell ref="A131:I131"/>
    <mergeCell ref="A109:H109"/>
    <mergeCell ref="B132:C132"/>
    <mergeCell ref="D132:E132"/>
    <mergeCell ref="F132:G132"/>
    <mergeCell ref="H132:I132"/>
    <mergeCell ref="A124:I124"/>
  </mergeCells>
  <printOptions horizontalCentered="1"/>
  <pageMargins left="0.17" right="0.01" top="0.99" bottom="0.35" header="0.38" footer="0.25"/>
  <pageSetup scale="90" orientation="portrait" r:id="rId1"/>
  <headerFooter alignWithMargins="0">
    <oddHeader xml:space="preserve">&amp;C&amp;"+,Regular"&amp;12 FORD SCHOLARS SELECTION STATISTICS
&amp;"+,Bold Italic"Class of 2017 Compared to Class of 2016
&amp;"+,Regular"Oregon and Siskiyou County Residents &amp;"+,Italic"
</oddHeader>
    <oddFooter>&amp;R&amp;"+,Regular"&amp;8Page &amp;P of &amp;N
August 8, 2017</oddFooter>
  </headerFooter>
  <rowBreaks count="4" manualBreakCount="4">
    <brk id="35" max="16383" man="1"/>
    <brk id="45" max="16383" man="1"/>
    <brk id="79" max="16383" man="1"/>
    <brk id="1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74"/>
  <sheetViews>
    <sheetView topLeftCell="A103" workbookViewId="0">
      <selection activeCell="B118" sqref="B118:Y118"/>
    </sheetView>
  </sheetViews>
  <sheetFormatPr defaultRowHeight="12.75" x14ac:dyDescent="0.2"/>
  <cols>
    <col min="1" max="1" width="11.7109375" bestFit="1" customWidth="1"/>
    <col min="3" max="3" width="12.42578125" bestFit="1" customWidth="1"/>
  </cols>
  <sheetData>
    <row r="1" spans="1:6" ht="15" x14ac:dyDescent="0.25">
      <c r="A1" s="66" t="s">
        <v>135</v>
      </c>
      <c r="B1" s="66" t="s">
        <v>0</v>
      </c>
      <c r="C1" s="66" t="s">
        <v>1</v>
      </c>
      <c r="D1" s="69" t="s">
        <v>136</v>
      </c>
      <c r="E1" s="59" t="s">
        <v>6</v>
      </c>
      <c r="F1" s="70" t="s">
        <v>137</v>
      </c>
    </row>
    <row r="2" spans="1:6" ht="15" x14ac:dyDescent="0.25">
      <c r="A2" s="67">
        <v>1994</v>
      </c>
      <c r="B2" s="67">
        <v>12</v>
      </c>
      <c r="C2" s="67">
        <v>31</v>
      </c>
      <c r="E2">
        <f>SUM(B2:C2)</f>
        <v>43</v>
      </c>
      <c r="F2" s="71">
        <f>B2/E2</f>
        <v>0.27906976744186046</v>
      </c>
    </row>
    <row r="3" spans="1:6" ht="15" x14ac:dyDescent="0.25">
      <c r="A3" s="67">
        <v>1995</v>
      </c>
      <c r="B3" s="67">
        <v>41</v>
      </c>
      <c r="C3" s="67">
        <v>77</v>
      </c>
      <c r="E3">
        <f t="shared" ref="E3:E24" si="0">SUM(B3:C3)</f>
        <v>118</v>
      </c>
      <c r="F3" s="71">
        <f t="shared" ref="F3:F26" si="1">B3/E3</f>
        <v>0.34745762711864409</v>
      </c>
    </row>
    <row r="4" spans="1:6" ht="15" x14ac:dyDescent="0.25">
      <c r="A4" s="67">
        <v>1996</v>
      </c>
      <c r="B4" s="67">
        <v>37</v>
      </c>
      <c r="C4" s="67">
        <v>80</v>
      </c>
      <c r="E4">
        <f t="shared" si="0"/>
        <v>117</v>
      </c>
      <c r="F4" s="71">
        <f t="shared" si="1"/>
        <v>0.31623931623931623</v>
      </c>
    </row>
    <row r="5" spans="1:6" ht="15" x14ac:dyDescent="0.25">
      <c r="A5" s="67">
        <v>1997</v>
      </c>
      <c r="B5" s="67">
        <v>51</v>
      </c>
      <c r="C5" s="67">
        <v>64</v>
      </c>
      <c r="E5">
        <f t="shared" si="0"/>
        <v>115</v>
      </c>
      <c r="F5" s="71">
        <f t="shared" si="1"/>
        <v>0.44347826086956521</v>
      </c>
    </row>
    <row r="6" spans="1:6" ht="15" x14ac:dyDescent="0.25">
      <c r="A6" s="67">
        <v>1998</v>
      </c>
      <c r="B6" s="67">
        <v>47</v>
      </c>
      <c r="C6" s="67">
        <v>69</v>
      </c>
      <c r="E6">
        <f t="shared" si="0"/>
        <v>116</v>
      </c>
      <c r="F6" s="71">
        <f t="shared" si="1"/>
        <v>0.40517241379310343</v>
      </c>
    </row>
    <row r="7" spans="1:6" ht="15" x14ac:dyDescent="0.25">
      <c r="A7" s="67">
        <v>1999</v>
      </c>
      <c r="B7" s="67">
        <v>38</v>
      </c>
      <c r="C7" s="67">
        <v>78</v>
      </c>
      <c r="E7">
        <f t="shared" si="0"/>
        <v>116</v>
      </c>
      <c r="F7" s="71">
        <f t="shared" si="1"/>
        <v>0.32758620689655171</v>
      </c>
    </row>
    <row r="8" spans="1:6" ht="15" x14ac:dyDescent="0.25">
      <c r="A8" s="67">
        <v>2000</v>
      </c>
      <c r="B8" s="67">
        <v>55</v>
      </c>
      <c r="C8" s="67">
        <v>63</v>
      </c>
      <c r="E8">
        <f t="shared" si="0"/>
        <v>118</v>
      </c>
      <c r="F8" s="71">
        <f t="shared" si="1"/>
        <v>0.46610169491525422</v>
      </c>
    </row>
    <row r="9" spans="1:6" ht="15" x14ac:dyDescent="0.25">
      <c r="A9" s="67">
        <v>2001</v>
      </c>
      <c r="B9" s="67">
        <v>41</v>
      </c>
      <c r="C9" s="67">
        <v>77</v>
      </c>
      <c r="E9">
        <f t="shared" si="0"/>
        <v>118</v>
      </c>
      <c r="F9" s="71">
        <f t="shared" si="1"/>
        <v>0.34745762711864409</v>
      </c>
    </row>
    <row r="10" spans="1:6" ht="15" x14ac:dyDescent="0.25">
      <c r="A10" s="67">
        <v>2002</v>
      </c>
      <c r="B10" s="67">
        <v>41</v>
      </c>
      <c r="C10" s="67">
        <v>95</v>
      </c>
      <c r="E10">
        <f t="shared" si="0"/>
        <v>136</v>
      </c>
      <c r="F10" s="71">
        <f t="shared" si="1"/>
        <v>0.3014705882352941</v>
      </c>
    </row>
    <row r="11" spans="1:6" ht="15" x14ac:dyDescent="0.25">
      <c r="A11" s="67">
        <v>2003</v>
      </c>
      <c r="B11" s="67">
        <v>43</v>
      </c>
      <c r="C11" s="67">
        <v>73</v>
      </c>
      <c r="E11">
        <f t="shared" si="0"/>
        <v>116</v>
      </c>
      <c r="F11" s="71">
        <f t="shared" si="1"/>
        <v>0.37068965517241381</v>
      </c>
    </row>
    <row r="12" spans="1:6" ht="15" x14ac:dyDescent="0.25">
      <c r="A12" s="67">
        <v>2004</v>
      </c>
      <c r="B12" s="67">
        <v>44</v>
      </c>
      <c r="C12" s="67">
        <v>72</v>
      </c>
      <c r="E12">
        <f t="shared" si="0"/>
        <v>116</v>
      </c>
      <c r="F12" s="71">
        <f t="shared" si="1"/>
        <v>0.37931034482758619</v>
      </c>
    </row>
    <row r="13" spans="1:6" ht="15" x14ac:dyDescent="0.25">
      <c r="A13" s="67">
        <v>2005</v>
      </c>
      <c r="B13" s="67">
        <v>49</v>
      </c>
      <c r="C13" s="67">
        <v>70</v>
      </c>
      <c r="E13">
        <f t="shared" si="0"/>
        <v>119</v>
      </c>
      <c r="F13" s="71">
        <f t="shared" si="1"/>
        <v>0.41176470588235292</v>
      </c>
    </row>
    <row r="14" spans="1:6" ht="15" x14ac:dyDescent="0.25">
      <c r="A14" s="67">
        <v>2006</v>
      </c>
      <c r="B14" s="67">
        <v>46</v>
      </c>
      <c r="C14" s="67">
        <v>74</v>
      </c>
      <c r="E14">
        <f t="shared" si="0"/>
        <v>120</v>
      </c>
      <c r="F14" s="71">
        <f t="shared" si="1"/>
        <v>0.38333333333333336</v>
      </c>
    </row>
    <row r="15" spans="1:6" ht="15" x14ac:dyDescent="0.25">
      <c r="A15" s="67">
        <v>2007</v>
      </c>
      <c r="B15" s="67">
        <v>40</v>
      </c>
      <c r="C15" s="67">
        <v>74</v>
      </c>
      <c r="E15">
        <f t="shared" si="0"/>
        <v>114</v>
      </c>
      <c r="F15" s="71">
        <f t="shared" si="1"/>
        <v>0.35087719298245612</v>
      </c>
    </row>
    <row r="16" spans="1:6" ht="15" x14ac:dyDescent="0.25">
      <c r="A16" s="67">
        <v>2008</v>
      </c>
      <c r="B16" s="67">
        <v>37</v>
      </c>
      <c r="C16" s="67">
        <v>83</v>
      </c>
      <c r="E16">
        <f t="shared" si="0"/>
        <v>120</v>
      </c>
      <c r="F16" s="71">
        <f t="shared" si="1"/>
        <v>0.30833333333333335</v>
      </c>
    </row>
    <row r="17" spans="1:28" ht="15" x14ac:dyDescent="0.25">
      <c r="A17" s="67">
        <v>2009</v>
      </c>
      <c r="B17" s="67">
        <v>49</v>
      </c>
      <c r="C17" s="67">
        <v>71</v>
      </c>
      <c r="E17">
        <f t="shared" si="0"/>
        <v>120</v>
      </c>
      <c r="F17" s="71">
        <f t="shared" si="1"/>
        <v>0.40833333333333333</v>
      </c>
    </row>
    <row r="18" spans="1:28" ht="15" x14ac:dyDescent="0.25">
      <c r="A18" s="67">
        <v>2010</v>
      </c>
      <c r="B18" s="67">
        <v>45</v>
      </c>
      <c r="C18" s="67">
        <v>75</v>
      </c>
      <c r="E18">
        <f t="shared" si="0"/>
        <v>120</v>
      </c>
      <c r="F18" s="71">
        <f t="shared" si="1"/>
        <v>0.375</v>
      </c>
    </row>
    <row r="19" spans="1:28" ht="15" x14ac:dyDescent="0.25">
      <c r="A19" s="67">
        <v>2011</v>
      </c>
      <c r="B19" s="67">
        <v>35</v>
      </c>
      <c r="C19" s="67">
        <v>85</v>
      </c>
      <c r="E19">
        <f t="shared" si="0"/>
        <v>120</v>
      </c>
      <c r="F19" s="71">
        <f t="shared" si="1"/>
        <v>0.29166666666666669</v>
      </c>
    </row>
    <row r="20" spans="1:28" ht="15" x14ac:dyDescent="0.25">
      <c r="A20" s="67">
        <v>2012</v>
      </c>
      <c r="B20" s="67">
        <v>44</v>
      </c>
      <c r="C20" s="67">
        <v>76</v>
      </c>
      <c r="E20">
        <f t="shared" si="0"/>
        <v>120</v>
      </c>
      <c r="F20" s="71">
        <f t="shared" si="1"/>
        <v>0.36666666666666664</v>
      </c>
    </row>
    <row r="21" spans="1:28" ht="15" x14ac:dyDescent="0.25">
      <c r="A21" s="67">
        <v>2013</v>
      </c>
      <c r="B21" s="67">
        <v>38</v>
      </c>
      <c r="C21" s="67">
        <v>84</v>
      </c>
      <c r="E21">
        <f t="shared" si="0"/>
        <v>122</v>
      </c>
      <c r="F21" s="71">
        <f t="shared" si="1"/>
        <v>0.31147540983606559</v>
      </c>
    </row>
    <row r="22" spans="1:28" ht="15" x14ac:dyDescent="0.25">
      <c r="A22" s="67">
        <v>2014</v>
      </c>
      <c r="B22" s="67">
        <v>40</v>
      </c>
      <c r="C22" s="67">
        <v>80</v>
      </c>
      <c r="E22">
        <f t="shared" si="0"/>
        <v>120</v>
      </c>
      <c r="F22" s="71">
        <f t="shared" si="1"/>
        <v>0.33333333333333331</v>
      </c>
    </row>
    <row r="23" spans="1:28" ht="15" x14ac:dyDescent="0.25">
      <c r="A23" s="67">
        <v>2015</v>
      </c>
      <c r="B23" s="67">
        <v>36</v>
      </c>
      <c r="C23" s="67">
        <v>84</v>
      </c>
      <c r="E23">
        <f t="shared" si="0"/>
        <v>120</v>
      </c>
      <c r="F23" s="71">
        <f t="shared" si="1"/>
        <v>0.3</v>
      </c>
    </row>
    <row r="24" spans="1:28" ht="15" x14ac:dyDescent="0.25">
      <c r="A24" s="67">
        <v>2016</v>
      </c>
      <c r="B24" s="67">
        <v>33</v>
      </c>
      <c r="C24" s="67">
        <v>87</v>
      </c>
      <c r="E24">
        <f t="shared" si="0"/>
        <v>120</v>
      </c>
      <c r="F24" s="71">
        <f t="shared" si="1"/>
        <v>0.27500000000000002</v>
      </c>
    </row>
    <row r="25" spans="1:28" ht="15" x14ac:dyDescent="0.25">
      <c r="A25" s="67">
        <v>2017</v>
      </c>
      <c r="B25" s="67">
        <v>48</v>
      </c>
      <c r="C25" s="67">
        <v>71</v>
      </c>
      <c r="D25" s="68">
        <v>1</v>
      </c>
      <c r="E25">
        <f>SUM(B25:D25)</f>
        <v>120</v>
      </c>
      <c r="F25" s="71">
        <f t="shared" si="1"/>
        <v>0.4</v>
      </c>
    </row>
    <row r="26" spans="1:28" x14ac:dyDescent="0.2">
      <c r="B26">
        <f>SUM(B2:B25)</f>
        <v>990</v>
      </c>
      <c r="C26">
        <f t="shared" ref="C26:D26" si="2">SUM(C2:C25)</f>
        <v>1793</v>
      </c>
      <c r="D26">
        <f t="shared" si="2"/>
        <v>1</v>
      </c>
      <c r="E26">
        <f>SUM(E2:E25)</f>
        <v>2784</v>
      </c>
      <c r="F26" s="71">
        <f t="shared" si="1"/>
        <v>0.35560344827586204</v>
      </c>
    </row>
    <row r="30" spans="1:28" ht="15" x14ac:dyDescent="0.25">
      <c r="A30" s="74" t="s">
        <v>138</v>
      </c>
      <c r="B30" s="67">
        <v>1994</v>
      </c>
      <c r="C30" s="67">
        <v>1995</v>
      </c>
      <c r="D30" s="67">
        <v>1996</v>
      </c>
      <c r="E30" s="67">
        <v>1997</v>
      </c>
      <c r="F30" s="67">
        <v>1998</v>
      </c>
      <c r="G30" s="67">
        <v>1999</v>
      </c>
      <c r="H30" s="67">
        <v>2000</v>
      </c>
      <c r="I30" s="67">
        <v>2001</v>
      </c>
      <c r="J30" s="67">
        <v>2002</v>
      </c>
      <c r="K30" s="67">
        <v>2003</v>
      </c>
      <c r="L30" s="67">
        <v>2004</v>
      </c>
      <c r="M30" s="67">
        <v>2005</v>
      </c>
      <c r="N30" s="67">
        <v>2006</v>
      </c>
      <c r="O30" s="67">
        <v>2007</v>
      </c>
      <c r="P30" s="67">
        <v>2008</v>
      </c>
      <c r="Q30" s="67">
        <v>2009</v>
      </c>
      <c r="R30" s="67">
        <v>2010</v>
      </c>
      <c r="S30" s="67">
        <v>2011</v>
      </c>
      <c r="T30" s="67">
        <v>2012</v>
      </c>
      <c r="U30" s="67">
        <v>2013</v>
      </c>
      <c r="V30" s="67">
        <v>2014</v>
      </c>
      <c r="W30" s="67">
        <v>2015</v>
      </c>
      <c r="X30" s="67">
        <v>2016</v>
      </c>
      <c r="Y30" s="67">
        <v>2017</v>
      </c>
      <c r="AB30" s="97"/>
    </row>
    <row r="31" spans="1:28" ht="15" x14ac:dyDescent="0.25">
      <c r="A31" s="73" t="s">
        <v>137</v>
      </c>
      <c r="B31" s="72">
        <v>0.27906976744186046</v>
      </c>
      <c r="C31" s="72">
        <v>0.34745762711864409</v>
      </c>
      <c r="D31" s="72">
        <v>0.31623931623931623</v>
      </c>
      <c r="E31" s="72">
        <v>0.44347826086956521</v>
      </c>
      <c r="F31" s="72">
        <v>0.40517241379310343</v>
      </c>
      <c r="G31" s="72">
        <v>0.32758620689655171</v>
      </c>
      <c r="H31" s="72">
        <v>0.46610169491525422</v>
      </c>
      <c r="I31" s="72">
        <v>0.34745762711864409</v>
      </c>
      <c r="J31" s="72">
        <v>0.3014705882352941</v>
      </c>
      <c r="K31" s="72">
        <v>0.37068965517241381</v>
      </c>
      <c r="L31" s="72">
        <v>0.37931034482758619</v>
      </c>
      <c r="M31" s="72">
        <v>0.41176470588235292</v>
      </c>
      <c r="N31" s="72">
        <v>0.38333333333333336</v>
      </c>
      <c r="O31" s="72">
        <v>0.35087719298245612</v>
      </c>
      <c r="P31" s="72">
        <v>0.30833333333333335</v>
      </c>
      <c r="Q31" s="72">
        <v>0.40833333333333333</v>
      </c>
      <c r="R31" s="72">
        <v>0.375</v>
      </c>
      <c r="S31" s="72">
        <v>0.29166666666666669</v>
      </c>
      <c r="T31" s="72">
        <v>0.36666666666666664</v>
      </c>
      <c r="U31" s="72">
        <v>0.31147540983606559</v>
      </c>
      <c r="V31" s="72">
        <v>0.33333333333333331</v>
      </c>
      <c r="W31" s="72">
        <v>0.3</v>
      </c>
      <c r="X31" s="72">
        <v>0.27500000000000002</v>
      </c>
      <c r="Y31" s="72">
        <v>0.4</v>
      </c>
      <c r="AB31" s="98"/>
    </row>
    <row r="32" spans="1:28" ht="15" x14ac:dyDescent="0.25">
      <c r="AB32" s="98"/>
    </row>
    <row r="33" spans="1:28" ht="15" x14ac:dyDescent="0.25">
      <c r="AB33" s="98"/>
    </row>
    <row r="34" spans="1:28" ht="15" x14ac:dyDescent="0.25">
      <c r="A34" s="94" t="s">
        <v>142</v>
      </c>
      <c r="B34" s="67">
        <v>43</v>
      </c>
      <c r="C34" s="67">
        <v>118</v>
      </c>
      <c r="D34" s="67">
        <v>117</v>
      </c>
      <c r="E34" s="67">
        <v>115</v>
      </c>
      <c r="F34" s="67">
        <v>116</v>
      </c>
      <c r="G34" s="67">
        <v>116</v>
      </c>
      <c r="H34" s="67">
        <v>118</v>
      </c>
      <c r="I34" s="67">
        <v>118</v>
      </c>
      <c r="J34" s="67">
        <v>136</v>
      </c>
      <c r="K34" s="67">
        <v>116</v>
      </c>
      <c r="L34" s="67">
        <v>116</v>
      </c>
      <c r="M34" s="67">
        <v>119</v>
      </c>
      <c r="N34" s="67">
        <v>120</v>
      </c>
      <c r="O34" s="67">
        <v>114</v>
      </c>
      <c r="P34" s="67">
        <v>120</v>
      </c>
      <c r="Q34" s="67">
        <v>120</v>
      </c>
      <c r="R34" s="67">
        <v>120</v>
      </c>
      <c r="S34" s="67">
        <v>120</v>
      </c>
      <c r="T34" s="67">
        <v>120</v>
      </c>
      <c r="U34" s="67">
        <v>122</v>
      </c>
      <c r="V34" s="67">
        <v>120</v>
      </c>
      <c r="W34" s="67">
        <v>120</v>
      </c>
      <c r="X34" s="67">
        <v>120</v>
      </c>
      <c r="Y34" s="67">
        <v>120</v>
      </c>
      <c r="Z34" s="96">
        <f>SUM(B34:Y34)</f>
        <v>2784</v>
      </c>
      <c r="AB34" s="98"/>
    </row>
    <row r="35" spans="1:28" ht="15" x14ac:dyDescent="0.25">
      <c r="A35" s="59" t="s">
        <v>140</v>
      </c>
      <c r="B35" s="67">
        <v>8</v>
      </c>
      <c r="C35" s="67">
        <v>5</v>
      </c>
      <c r="D35" s="67">
        <v>7</v>
      </c>
      <c r="E35" s="67">
        <v>6</v>
      </c>
      <c r="F35" s="67">
        <v>5</v>
      </c>
      <c r="G35" s="67">
        <v>14</v>
      </c>
      <c r="H35" s="67">
        <v>8</v>
      </c>
      <c r="I35" s="67">
        <v>6</v>
      </c>
      <c r="J35" s="67">
        <v>18</v>
      </c>
      <c r="K35" s="67">
        <v>10</v>
      </c>
      <c r="L35" s="67">
        <v>10</v>
      </c>
      <c r="M35" s="67">
        <v>12</v>
      </c>
      <c r="N35" s="67">
        <v>14</v>
      </c>
      <c r="O35" s="67">
        <v>15</v>
      </c>
      <c r="P35" s="67">
        <v>15</v>
      </c>
      <c r="Q35" s="67">
        <v>23</v>
      </c>
      <c r="R35" s="67">
        <v>24</v>
      </c>
      <c r="S35" s="67">
        <v>27</v>
      </c>
      <c r="T35" s="67">
        <v>13</v>
      </c>
      <c r="U35" s="67">
        <v>31</v>
      </c>
      <c r="V35" s="67">
        <v>24</v>
      </c>
      <c r="W35" s="67">
        <v>37</v>
      </c>
      <c r="X35" s="67">
        <v>29</v>
      </c>
      <c r="Y35" s="67">
        <v>51</v>
      </c>
      <c r="Z35" s="96">
        <f>SUM(B35:Y35)</f>
        <v>412</v>
      </c>
      <c r="AB35" s="98"/>
    </row>
    <row r="36" spans="1:28" ht="15" x14ac:dyDescent="0.25">
      <c r="A36" s="106" t="s">
        <v>141</v>
      </c>
      <c r="B36" s="107">
        <v>1994</v>
      </c>
      <c r="C36" s="107">
        <v>1995</v>
      </c>
      <c r="D36" s="107">
        <v>1996</v>
      </c>
      <c r="E36" s="107">
        <v>1997</v>
      </c>
      <c r="F36" s="107">
        <v>1998</v>
      </c>
      <c r="G36" s="107">
        <v>1999</v>
      </c>
      <c r="H36" s="107">
        <v>2000</v>
      </c>
      <c r="I36" s="107">
        <v>2001</v>
      </c>
      <c r="J36" s="107">
        <v>2002</v>
      </c>
      <c r="K36" s="107">
        <v>2003</v>
      </c>
      <c r="L36" s="107">
        <v>2004</v>
      </c>
      <c r="M36" s="107">
        <v>2005</v>
      </c>
      <c r="N36" s="107">
        <v>2006</v>
      </c>
      <c r="O36" s="107">
        <v>2007</v>
      </c>
      <c r="P36" s="107">
        <v>2008</v>
      </c>
      <c r="Q36" s="107">
        <v>2009</v>
      </c>
      <c r="R36" s="107">
        <v>2010</v>
      </c>
      <c r="S36" s="107">
        <v>2011</v>
      </c>
      <c r="T36" s="107">
        <v>2012</v>
      </c>
      <c r="U36" s="107">
        <v>2013</v>
      </c>
      <c r="V36" s="107">
        <v>2014</v>
      </c>
      <c r="W36" s="107">
        <v>2015</v>
      </c>
      <c r="X36" s="107">
        <v>2016</v>
      </c>
      <c r="Y36" s="107">
        <v>2017</v>
      </c>
      <c r="Z36" s="108" t="s">
        <v>6</v>
      </c>
      <c r="AB36" s="98"/>
    </row>
    <row r="37" spans="1:28" ht="15" x14ac:dyDescent="0.25">
      <c r="A37" s="105" t="s">
        <v>143</v>
      </c>
      <c r="B37" s="109">
        <f t="shared" ref="B37:Z37" si="3">B35/B34</f>
        <v>0.18604651162790697</v>
      </c>
      <c r="C37" s="109">
        <f t="shared" si="3"/>
        <v>4.2372881355932202E-2</v>
      </c>
      <c r="D37" s="109">
        <f t="shared" si="3"/>
        <v>5.9829059829059832E-2</v>
      </c>
      <c r="E37" s="109">
        <f t="shared" si="3"/>
        <v>5.2173913043478258E-2</v>
      </c>
      <c r="F37" s="109">
        <f t="shared" si="3"/>
        <v>4.3103448275862072E-2</v>
      </c>
      <c r="G37" s="109">
        <f t="shared" si="3"/>
        <v>0.1206896551724138</v>
      </c>
      <c r="H37" s="109">
        <f t="shared" si="3"/>
        <v>6.7796610169491525E-2</v>
      </c>
      <c r="I37" s="109">
        <f t="shared" si="3"/>
        <v>5.0847457627118647E-2</v>
      </c>
      <c r="J37" s="109">
        <f t="shared" si="3"/>
        <v>0.13235294117647059</v>
      </c>
      <c r="K37" s="109">
        <f t="shared" si="3"/>
        <v>8.6206896551724144E-2</v>
      </c>
      <c r="L37" s="109">
        <f t="shared" si="3"/>
        <v>8.6206896551724144E-2</v>
      </c>
      <c r="M37" s="109">
        <f t="shared" si="3"/>
        <v>0.10084033613445378</v>
      </c>
      <c r="N37" s="109">
        <f t="shared" si="3"/>
        <v>0.11666666666666667</v>
      </c>
      <c r="O37" s="109">
        <f t="shared" si="3"/>
        <v>0.13157894736842105</v>
      </c>
      <c r="P37" s="109">
        <f t="shared" si="3"/>
        <v>0.125</v>
      </c>
      <c r="Q37" s="109">
        <f t="shared" si="3"/>
        <v>0.19166666666666668</v>
      </c>
      <c r="R37" s="109">
        <f t="shared" si="3"/>
        <v>0.2</v>
      </c>
      <c r="S37" s="109">
        <f t="shared" si="3"/>
        <v>0.22500000000000001</v>
      </c>
      <c r="T37" s="109">
        <f t="shared" si="3"/>
        <v>0.10833333333333334</v>
      </c>
      <c r="U37" s="109">
        <f t="shared" si="3"/>
        <v>0.25409836065573771</v>
      </c>
      <c r="V37" s="109">
        <f t="shared" si="3"/>
        <v>0.2</v>
      </c>
      <c r="W37" s="109">
        <f t="shared" si="3"/>
        <v>0.30833333333333335</v>
      </c>
      <c r="X37" s="109">
        <f t="shared" si="3"/>
        <v>0.24166666666666667</v>
      </c>
      <c r="Y37" s="109">
        <f t="shared" si="3"/>
        <v>0.42499999999999999</v>
      </c>
      <c r="Z37" s="110">
        <f t="shared" si="3"/>
        <v>0.14798850574712644</v>
      </c>
      <c r="AB37" s="98"/>
    </row>
    <row r="38" spans="1:28" ht="15" x14ac:dyDescent="0.25">
      <c r="A38" s="100" t="s">
        <v>144</v>
      </c>
      <c r="B38" s="101">
        <v>34</v>
      </c>
      <c r="C38" s="101">
        <v>104</v>
      </c>
      <c r="D38" s="101">
        <v>98</v>
      </c>
      <c r="E38" s="101">
        <v>93</v>
      </c>
      <c r="F38" s="101">
        <v>97</v>
      </c>
      <c r="G38" s="101">
        <v>88</v>
      </c>
      <c r="H38" s="101">
        <v>97</v>
      </c>
      <c r="I38" s="101">
        <v>101</v>
      </c>
      <c r="J38" s="101">
        <v>101</v>
      </c>
      <c r="K38" s="101">
        <v>89</v>
      </c>
      <c r="L38" s="101">
        <v>89</v>
      </c>
      <c r="M38" s="101">
        <v>77</v>
      </c>
      <c r="N38" s="101">
        <v>89</v>
      </c>
      <c r="O38" s="101">
        <v>67</v>
      </c>
      <c r="P38" s="101">
        <v>80</v>
      </c>
      <c r="Q38" s="101">
        <v>80</v>
      </c>
      <c r="R38" s="101">
        <v>72</v>
      </c>
      <c r="S38" s="101">
        <v>70</v>
      </c>
      <c r="T38" s="101">
        <v>82</v>
      </c>
      <c r="U38" s="101">
        <v>71</v>
      </c>
      <c r="V38" s="101">
        <v>69</v>
      </c>
      <c r="W38" s="101">
        <v>60</v>
      </c>
      <c r="X38" s="101">
        <v>61</v>
      </c>
      <c r="Y38" s="101">
        <v>51</v>
      </c>
      <c r="Z38" s="102">
        <f>SUM(B38:Y38)</f>
        <v>1920</v>
      </c>
      <c r="AB38" s="98"/>
    </row>
    <row r="39" spans="1:28" ht="15" x14ac:dyDescent="0.25">
      <c r="A39" s="103" t="s">
        <v>145</v>
      </c>
      <c r="B39" s="104">
        <f>B38/B34</f>
        <v>0.79069767441860461</v>
      </c>
      <c r="C39" s="104">
        <f t="shared" ref="C39:Z39" si="4">C38/C34</f>
        <v>0.88135593220338981</v>
      </c>
      <c r="D39" s="104">
        <f t="shared" si="4"/>
        <v>0.83760683760683763</v>
      </c>
      <c r="E39" s="104">
        <f t="shared" si="4"/>
        <v>0.80869565217391304</v>
      </c>
      <c r="F39" s="104">
        <f t="shared" si="4"/>
        <v>0.83620689655172409</v>
      </c>
      <c r="G39" s="104">
        <f t="shared" si="4"/>
        <v>0.75862068965517238</v>
      </c>
      <c r="H39" s="104">
        <f t="shared" si="4"/>
        <v>0.82203389830508478</v>
      </c>
      <c r="I39" s="104">
        <f t="shared" si="4"/>
        <v>0.85593220338983056</v>
      </c>
      <c r="J39" s="104">
        <f t="shared" si="4"/>
        <v>0.74264705882352944</v>
      </c>
      <c r="K39" s="104">
        <f t="shared" si="4"/>
        <v>0.76724137931034486</v>
      </c>
      <c r="L39" s="104">
        <f t="shared" si="4"/>
        <v>0.76724137931034486</v>
      </c>
      <c r="M39" s="104">
        <f t="shared" si="4"/>
        <v>0.6470588235294118</v>
      </c>
      <c r="N39" s="104">
        <f t="shared" si="4"/>
        <v>0.7416666666666667</v>
      </c>
      <c r="O39" s="104">
        <f t="shared" si="4"/>
        <v>0.58771929824561409</v>
      </c>
      <c r="P39" s="104">
        <f t="shared" si="4"/>
        <v>0.66666666666666663</v>
      </c>
      <c r="Q39" s="104">
        <f t="shared" si="4"/>
        <v>0.66666666666666663</v>
      </c>
      <c r="R39" s="104">
        <f t="shared" si="4"/>
        <v>0.6</v>
      </c>
      <c r="S39" s="104">
        <f t="shared" si="4"/>
        <v>0.58333333333333337</v>
      </c>
      <c r="T39" s="104">
        <f t="shared" si="4"/>
        <v>0.68333333333333335</v>
      </c>
      <c r="U39" s="104">
        <f t="shared" si="4"/>
        <v>0.58196721311475408</v>
      </c>
      <c r="V39" s="104">
        <f t="shared" si="4"/>
        <v>0.57499999999999996</v>
      </c>
      <c r="W39" s="104">
        <f t="shared" si="4"/>
        <v>0.5</v>
      </c>
      <c r="X39" s="104">
        <f t="shared" si="4"/>
        <v>0.5083333333333333</v>
      </c>
      <c r="Y39" s="104">
        <f t="shared" si="4"/>
        <v>0.42499999999999999</v>
      </c>
      <c r="Z39" s="104">
        <f t="shared" si="4"/>
        <v>0.68965517241379315</v>
      </c>
      <c r="AB39" s="98"/>
    </row>
    <row r="40" spans="1:28" ht="15" x14ac:dyDescent="0.25">
      <c r="AB40" s="98"/>
    </row>
    <row r="41" spans="1:28" ht="15" x14ac:dyDescent="0.25">
      <c r="AB41" s="98"/>
    </row>
    <row r="42" spans="1:28" ht="15" x14ac:dyDescent="0.25">
      <c r="AB42" s="98"/>
    </row>
    <row r="43" spans="1:28" ht="15" x14ac:dyDescent="0.25">
      <c r="AB43" s="98"/>
    </row>
    <row r="44" spans="1:28" ht="15" x14ac:dyDescent="0.25">
      <c r="AB44" s="98"/>
    </row>
    <row r="45" spans="1:28" ht="15" x14ac:dyDescent="0.25">
      <c r="AB45" s="98"/>
    </row>
    <row r="46" spans="1:28" ht="15" x14ac:dyDescent="0.25">
      <c r="AB46" s="98"/>
    </row>
    <row r="47" spans="1:28" ht="15" x14ac:dyDescent="0.25">
      <c r="AB47" s="98"/>
    </row>
    <row r="48" spans="1:28" ht="15" x14ac:dyDescent="0.25">
      <c r="AB48" s="98"/>
    </row>
    <row r="49" spans="28:28" ht="15" x14ac:dyDescent="0.25">
      <c r="AB49" s="98"/>
    </row>
    <row r="50" spans="28:28" ht="15" x14ac:dyDescent="0.25">
      <c r="AB50" s="98"/>
    </row>
    <row r="51" spans="28:28" ht="15" x14ac:dyDescent="0.25">
      <c r="AB51" s="98"/>
    </row>
    <row r="52" spans="28:28" ht="15" x14ac:dyDescent="0.25">
      <c r="AB52" s="98"/>
    </row>
    <row r="53" spans="28:28" ht="15" x14ac:dyDescent="0.25">
      <c r="AB53" s="98"/>
    </row>
    <row r="54" spans="28:28" ht="15" x14ac:dyDescent="0.25">
      <c r="AB54" s="98"/>
    </row>
    <row r="116" spans="1:28" ht="15" x14ac:dyDescent="0.25">
      <c r="A116" s="106" t="s">
        <v>141</v>
      </c>
      <c r="B116" s="107">
        <v>1994</v>
      </c>
      <c r="C116" s="107">
        <v>1995</v>
      </c>
      <c r="D116" s="107">
        <v>1996</v>
      </c>
      <c r="E116" s="107">
        <v>1997</v>
      </c>
      <c r="F116" s="107">
        <v>1998</v>
      </c>
      <c r="G116" s="107">
        <v>1999</v>
      </c>
      <c r="H116" s="107">
        <v>2000</v>
      </c>
      <c r="I116" s="107">
        <v>2001</v>
      </c>
      <c r="J116" s="107">
        <v>2002</v>
      </c>
      <c r="K116" s="107">
        <v>2003</v>
      </c>
      <c r="L116" s="107">
        <v>2004</v>
      </c>
      <c r="M116" s="107">
        <v>2005</v>
      </c>
      <c r="N116" s="107">
        <v>2006</v>
      </c>
      <c r="O116" s="107">
        <v>2007</v>
      </c>
      <c r="P116" s="107">
        <v>2008</v>
      </c>
      <c r="Q116" s="107">
        <v>2009</v>
      </c>
      <c r="R116" s="107">
        <v>2010</v>
      </c>
      <c r="S116" s="107">
        <v>2011</v>
      </c>
      <c r="T116" s="107">
        <v>2012</v>
      </c>
      <c r="U116" s="107">
        <v>2013</v>
      </c>
      <c r="V116" s="107">
        <v>2014</v>
      </c>
      <c r="W116" s="107">
        <v>2015</v>
      </c>
      <c r="X116" s="107">
        <v>2016</v>
      </c>
      <c r="Y116" s="107">
        <v>2017</v>
      </c>
      <c r="Z116" s="108" t="s">
        <v>6</v>
      </c>
    </row>
    <row r="117" spans="1:28" ht="15" x14ac:dyDescent="0.25">
      <c r="A117" s="99" t="s">
        <v>146</v>
      </c>
      <c r="B117" s="113">
        <v>43</v>
      </c>
      <c r="C117" s="113">
        <v>118</v>
      </c>
      <c r="D117" s="113">
        <v>117</v>
      </c>
      <c r="E117" s="113">
        <v>115</v>
      </c>
      <c r="F117" s="113">
        <v>116</v>
      </c>
      <c r="G117" s="113">
        <v>116</v>
      </c>
      <c r="H117" s="113">
        <v>118</v>
      </c>
      <c r="I117" s="113">
        <v>118</v>
      </c>
      <c r="J117" s="113">
        <v>136</v>
      </c>
      <c r="K117" s="113">
        <v>116</v>
      </c>
      <c r="L117" s="113">
        <v>116</v>
      </c>
      <c r="M117" s="113">
        <v>119</v>
      </c>
      <c r="N117" s="113">
        <v>120</v>
      </c>
      <c r="O117" s="113">
        <v>114</v>
      </c>
      <c r="P117" s="113">
        <v>120</v>
      </c>
      <c r="Q117" s="113">
        <v>120</v>
      </c>
      <c r="R117" s="113">
        <v>120</v>
      </c>
      <c r="S117" s="113">
        <v>120</v>
      </c>
      <c r="T117" s="113">
        <v>120</v>
      </c>
      <c r="U117" s="113">
        <v>122</v>
      </c>
      <c r="V117" s="113">
        <v>120</v>
      </c>
      <c r="W117" s="113">
        <v>120</v>
      </c>
      <c r="X117" s="113">
        <v>120</v>
      </c>
      <c r="Y117" s="113">
        <v>120</v>
      </c>
      <c r="Z117" s="114">
        <f>SUM(B117:Y117)</f>
        <v>2784</v>
      </c>
      <c r="AB117" s="98"/>
    </row>
    <row r="118" spans="1:28" ht="15" x14ac:dyDescent="0.25">
      <c r="A118" s="95" t="s">
        <v>147</v>
      </c>
      <c r="B118" s="231">
        <v>34</v>
      </c>
      <c r="C118" s="231">
        <v>83</v>
      </c>
      <c r="D118" s="231">
        <v>77</v>
      </c>
      <c r="E118" s="231">
        <v>82</v>
      </c>
      <c r="F118" s="231">
        <v>73</v>
      </c>
      <c r="G118" s="231">
        <v>88</v>
      </c>
      <c r="H118" s="231">
        <v>80</v>
      </c>
      <c r="I118" s="231">
        <v>86</v>
      </c>
      <c r="J118" s="231">
        <v>96</v>
      </c>
      <c r="K118" s="231">
        <v>78</v>
      </c>
      <c r="L118" s="231">
        <v>81</v>
      </c>
      <c r="M118" s="231">
        <v>80</v>
      </c>
      <c r="N118" s="231">
        <v>97</v>
      </c>
      <c r="O118" s="231">
        <v>81</v>
      </c>
      <c r="P118" s="231">
        <v>93</v>
      </c>
      <c r="Q118" s="231">
        <v>87</v>
      </c>
      <c r="R118" s="231">
        <v>80</v>
      </c>
      <c r="S118" s="231">
        <v>86</v>
      </c>
      <c r="T118" s="231">
        <v>69</v>
      </c>
      <c r="U118" s="231">
        <v>81</v>
      </c>
      <c r="V118" s="231">
        <v>73</v>
      </c>
      <c r="W118" s="231">
        <v>76</v>
      </c>
      <c r="X118" s="231">
        <v>80</v>
      </c>
      <c r="Y118" s="231">
        <v>73</v>
      </c>
      <c r="Z118">
        <f>SUM(B118:Y118)</f>
        <v>1914</v>
      </c>
    </row>
    <row r="119" spans="1:28" x14ac:dyDescent="0.2">
      <c r="A119" s="111" t="s">
        <v>148</v>
      </c>
      <c r="B119" s="112">
        <f t="shared" ref="B119:Z119" si="5">B118/B117</f>
        <v>0.79069767441860461</v>
      </c>
      <c r="C119" s="112">
        <f t="shared" si="5"/>
        <v>0.70338983050847459</v>
      </c>
      <c r="D119" s="112">
        <f t="shared" si="5"/>
        <v>0.65811965811965811</v>
      </c>
      <c r="E119" s="112">
        <f t="shared" si="5"/>
        <v>0.71304347826086956</v>
      </c>
      <c r="F119" s="112">
        <f t="shared" si="5"/>
        <v>0.62931034482758619</v>
      </c>
      <c r="G119" s="112">
        <f t="shared" si="5"/>
        <v>0.75862068965517238</v>
      </c>
      <c r="H119" s="112">
        <f t="shared" si="5"/>
        <v>0.67796610169491522</v>
      </c>
      <c r="I119" s="112">
        <f t="shared" si="5"/>
        <v>0.72881355932203384</v>
      </c>
      <c r="J119" s="112">
        <f t="shared" si="5"/>
        <v>0.70588235294117652</v>
      </c>
      <c r="K119" s="112">
        <f t="shared" si="5"/>
        <v>0.67241379310344829</v>
      </c>
      <c r="L119" s="112">
        <f t="shared" si="5"/>
        <v>0.69827586206896552</v>
      </c>
      <c r="M119" s="112">
        <f t="shared" si="5"/>
        <v>0.67226890756302526</v>
      </c>
      <c r="N119" s="112">
        <f t="shared" si="5"/>
        <v>0.80833333333333335</v>
      </c>
      <c r="O119" s="112">
        <f t="shared" si="5"/>
        <v>0.71052631578947367</v>
      </c>
      <c r="P119" s="112">
        <f t="shared" si="5"/>
        <v>0.77500000000000002</v>
      </c>
      <c r="Q119" s="112">
        <f t="shared" si="5"/>
        <v>0.72499999999999998</v>
      </c>
      <c r="R119" s="112">
        <f t="shared" si="5"/>
        <v>0.66666666666666663</v>
      </c>
      <c r="S119" s="112">
        <f t="shared" si="5"/>
        <v>0.71666666666666667</v>
      </c>
      <c r="T119" s="112">
        <f t="shared" si="5"/>
        <v>0.57499999999999996</v>
      </c>
      <c r="U119" s="112">
        <f t="shared" si="5"/>
        <v>0.66393442622950816</v>
      </c>
      <c r="V119" s="112">
        <f t="shared" si="5"/>
        <v>0.60833333333333328</v>
      </c>
      <c r="W119" s="112">
        <f t="shared" si="5"/>
        <v>0.6333333333333333</v>
      </c>
      <c r="X119" s="112">
        <f t="shared" si="5"/>
        <v>0.66666666666666663</v>
      </c>
      <c r="Y119" s="112">
        <f t="shared" si="5"/>
        <v>0.60833333333333328</v>
      </c>
      <c r="Z119" s="112">
        <f t="shared" si="5"/>
        <v>0.6875</v>
      </c>
    </row>
    <row r="135" spans="1:26" ht="15" x14ac:dyDescent="0.25">
      <c r="Z135" s="230" t="s">
        <v>139</v>
      </c>
    </row>
    <row r="136" spans="1:26" ht="15" x14ac:dyDescent="0.25">
      <c r="Z136" s="231">
        <v>34</v>
      </c>
    </row>
    <row r="137" spans="1:26" ht="15" x14ac:dyDescent="0.25">
      <c r="Z137" s="231">
        <v>83</v>
      </c>
    </row>
    <row r="138" spans="1:26" ht="15" x14ac:dyDescent="0.25">
      <c r="Z138" s="231">
        <v>77</v>
      </c>
    </row>
    <row r="139" spans="1:26" ht="15" x14ac:dyDescent="0.25">
      <c r="Z139" s="231">
        <v>82</v>
      </c>
    </row>
    <row r="140" spans="1:26" ht="15" x14ac:dyDescent="0.25">
      <c r="Z140" s="231">
        <v>73</v>
      </c>
    </row>
    <row r="141" spans="1:26" ht="15" x14ac:dyDescent="0.25">
      <c r="Z141" s="231">
        <v>88</v>
      </c>
    </row>
    <row r="142" spans="1:26" ht="15" x14ac:dyDescent="0.25">
      <c r="Z142" s="231">
        <v>80</v>
      </c>
    </row>
    <row r="143" spans="1:26" ht="15" x14ac:dyDescent="0.25">
      <c r="Z143" s="231">
        <v>86</v>
      </c>
    </row>
    <row r="144" spans="1:26" ht="15" x14ac:dyDescent="0.25">
      <c r="A144" s="97" t="s">
        <v>135</v>
      </c>
      <c r="B144" s="97" t="s">
        <v>139</v>
      </c>
      <c r="C144" s="97" t="s">
        <v>149</v>
      </c>
      <c r="E144" s="97" t="s">
        <v>135</v>
      </c>
      <c r="F144" s="97" t="s">
        <v>139</v>
      </c>
      <c r="Z144" s="231">
        <v>96</v>
      </c>
    </row>
    <row r="145" spans="1:26" ht="15" x14ac:dyDescent="0.25">
      <c r="A145" s="98">
        <v>1994</v>
      </c>
      <c r="B145" s="98">
        <v>27</v>
      </c>
      <c r="C145" s="115">
        <v>3.8233333333333337</v>
      </c>
      <c r="E145" s="98">
        <v>1994</v>
      </c>
      <c r="F145" s="98">
        <v>16</v>
      </c>
      <c r="Z145" s="231">
        <v>78</v>
      </c>
    </row>
    <row r="146" spans="1:26" ht="15" x14ac:dyDescent="0.25">
      <c r="A146" s="98">
        <v>1995</v>
      </c>
      <c r="B146" s="98">
        <v>106</v>
      </c>
      <c r="C146" s="115">
        <v>3.8284905660377349</v>
      </c>
      <c r="E146" s="98">
        <v>1995</v>
      </c>
      <c r="F146" s="98">
        <v>12</v>
      </c>
      <c r="Z146" s="231">
        <v>81</v>
      </c>
    </row>
    <row r="147" spans="1:26" ht="15" x14ac:dyDescent="0.25">
      <c r="A147" s="116">
        <v>1996</v>
      </c>
      <c r="B147" s="116">
        <v>104</v>
      </c>
      <c r="C147" s="117">
        <v>3.8480769230769232</v>
      </c>
      <c r="E147" s="98">
        <v>1996</v>
      </c>
      <c r="F147" s="98">
        <v>13</v>
      </c>
      <c r="Z147" s="231">
        <v>80</v>
      </c>
    </row>
    <row r="148" spans="1:26" ht="15" x14ac:dyDescent="0.25">
      <c r="A148" s="98">
        <v>1997</v>
      </c>
      <c r="B148" s="98">
        <v>94</v>
      </c>
      <c r="C148" s="115">
        <v>3.8248936170212757</v>
      </c>
      <c r="E148" s="98">
        <v>1997</v>
      </c>
      <c r="F148" s="98">
        <v>20</v>
      </c>
      <c r="Z148" s="231">
        <v>97</v>
      </c>
    </row>
    <row r="149" spans="1:26" ht="15" x14ac:dyDescent="0.25">
      <c r="A149" s="116">
        <v>1998</v>
      </c>
      <c r="B149" s="116">
        <v>88</v>
      </c>
      <c r="C149" s="117">
        <v>3.8451136363636369</v>
      </c>
      <c r="E149" s="98">
        <v>1998</v>
      </c>
      <c r="F149" s="98">
        <v>28</v>
      </c>
      <c r="Z149" s="231">
        <v>81</v>
      </c>
    </row>
    <row r="150" spans="1:26" ht="15" x14ac:dyDescent="0.25">
      <c r="A150" s="98">
        <v>1999</v>
      </c>
      <c r="B150" s="98">
        <v>105</v>
      </c>
      <c r="C150" s="115">
        <v>3.8060952380952386</v>
      </c>
      <c r="E150" s="98">
        <v>1999</v>
      </c>
      <c r="F150" s="98">
        <v>11</v>
      </c>
      <c r="Z150" s="231">
        <v>93</v>
      </c>
    </row>
    <row r="151" spans="1:26" ht="15" x14ac:dyDescent="0.25">
      <c r="A151" s="98">
        <v>2000</v>
      </c>
      <c r="B151" s="98">
        <v>89</v>
      </c>
      <c r="C151" s="115">
        <v>3.7951685393258443</v>
      </c>
      <c r="E151" s="98">
        <v>2000</v>
      </c>
      <c r="F151" s="98">
        <v>29</v>
      </c>
      <c r="Z151" s="231">
        <v>87</v>
      </c>
    </row>
    <row r="152" spans="1:26" ht="15" x14ac:dyDescent="0.25">
      <c r="A152" s="116">
        <v>2001</v>
      </c>
      <c r="B152" s="116">
        <v>95</v>
      </c>
      <c r="C152" s="117">
        <v>3.8485263157894734</v>
      </c>
      <c r="E152" s="98">
        <v>2001</v>
      </c>
      <c r="F152" s="98">
        <v>23</v>
      </c>
      <c r="Z152" s="231">
        <v>80</v>
      </c>
    </row>
    <row r="153" spans="1:26" ht="15" x14ac:dyDescent="0.25">
      <c r="A153" s="98">
        <v>2002</v>
      </c>
      <c r="B153" s="98">
        <v>116</v>
      </c>
      <c r="C153" s="115">
        <v>3.7643103448275861</v>
      </c>
      <c r="E153" s="98">
        <v>2002</v>
      </c>
      <c r="F153" s="98">
        <v>20</v>
      </c>
      <c r="Z153" s="231">
        <v>86</v>
      </c>
    </row>
    <row r="154" spans="1:26" ht="15" x14ac:dyDescent="0.25">
      <c r="A154" s="98">
        <v>2003</v>
      </c>
      <c r="B154" s="98">
        <v>100</v>
      </c>
      <c r="C154" s="115">
        <v>3.8166999999999986</v>
      </c>
      <c r="E154" s="98">
        <v>2003</v>
      </c>
      <c r="F154" s="98">
        <v>16</v>
      </c>
      <c r="Z154" s="231">
        <v>69</v>
      </c>
    </row>
    <row r="155" spans="1:26" ht="15" x14ac:dyDescent="0.25">
      <c r="A155" s="98">
        <v>2004</v>
      </c>
      <c r="B155" s="98">
        <v>100</v>
      </c>
      <c r="C155" s="115">
        <v>3.7748000000000004</v>
      </c>
      <c r="E155" s="98">
        <v>2004</v>
      </c>
      <c r="F155" s="98">
        <v>16</v>
      </c>
      <c r="Z155" s="231">
        <v>81</v>
      </c>
    </row>
    <row r="156" spans="1:26" ht="15" x14ac:dyDescent="0.25">
      <c r="A156" s="118">
        <v>2005</v>
      </c>
      <c r="B156" s="118">
        <v>100</v>
      </c>
      <c r="C156" s="119">
        <v>3.7462000000000013</v>
      </c>
      <c r="E156" s="98">
        <v>2005</v>
      </c>
      <c r="F156" s="98">
        <v>18</v>
      </c>
      <c r="Z156" s="231">
        <v>73</v>
      </c>
    </row>
    <row r="157" spans="1:26" ht="15" x14ac:dyDescent="0.25">
      <c r="A157" s="98">
        <v>2006</v>
      </c>
      <c r="B157" s="98">
        <v>106</v>
      </c>
      <c r="C157" s="115">
        <v>3.7600943396226429</v>
      </c>
      <c r="E157" s="98">
        <v>2006</v>
      </c>
      <c r="F157" s="98">
        <v>14</v>
      </c>
      <c r="Z157" s="231">
        <v>76</v>
      </c>
    </row>
    <row r="158" spans="1:26" ht="15" x14ac:dyDescent="0.25">
      <c r="A158" s="98">
        <v>2007</v>
      </c>
      <c r="B158" s="98">
        <v>100</v>
      </c>
      <c r="C158" s="115">
        <v>3.7745000000000011</v>
      </c>
      <c r="E158" s="98">
        <v>2007</v>
      </c>
      <c r="F158" s="98">
        <v>14</v>
      </c>
      <c r="Z158" s="231">
        <v>80</v>
      </c>
    </row>
    <row r="159" spans="1:26" ht="15" x14ac:dyDescent="0.25">
      <c r="A159" s="98">
        <v>2008</v>
      </c>
      <c r="B159" s="98">
        <v>108</v>
      </c>
      <c r="C159" s="115">
        <v>3.761388888888888</v>
      </c>
      <c r="E159" s="98">
        <v>2008</v>
      </c>
      <c r="F159" s="98">
        <v>12</v>
      </c>
      <c r="Z159" s="231">
        <v>73</v>
      </c>
    </row>
    <row r="160" spans="1:26" ht="15" x14ac:dyDescent="0.25">
      <c r="A160" s="118">
        <v>2009</v>
      </c>
      <c r="B160" s="118">
        <v>109</v>
      </c>
      <c r="C160" s="119">
        <v>3.7544954128440384</v>
      </c>
      <c r="E160" s="98">
        <v>2009</v>
      </c>
      <c r="F160" s="98">
        <v>11</v>
      </c>
    </row>
    <row r="161" spans="1:28" ht="15" x14ac:dyDescent="0.25">
      <c r="A161" s="98">
        <v>2010</v>
      </c>
      <c r="B161" s="98">
        <v>105</v>
      </c>
      <c r="C161" s="115">
        <v>3.765238095238097</v>
      </c>
      <c r="E161" s="98">
        <v>2010</v>
      </c>
      <c r="F161" s="98">
        <v>15</v>
      </c>
    </row>
    <row r="162" spans="1:28" ht="15" x14ac:dyDescent="0.25">
      <c r="A162" s="98">
        <v>2011</v>
      </c>
      <c r="B162" s="98">
        <v>107</v>
      </c>
      <c r="C162" s="115">
        <v>3.7799065420560751</v>
      </c>
      <c r="E162" s="98">
        <v>2011</v>
      </c>
      <c r="F162" s="98">
        <v>12</v>
      </c>
    </row>
    <row r="163" spans="1:28" ht="15" x14ac:dyDescent="0.25">
      <c r="A163" s="98">
        <v>2012</v>
      </c>
      <c r="B163" s="98">
        <v>104</v>
      </c>
      <c r="C163" s="115">
        <v>3.8006730769230761</v>
      </c>
      <c r="E163" s="98">
        <v>2012</v>
      </c>
      <c r="F163" s="98">
        <v>15</v>
      </c>
    </row>
    <row r="164" spans="1:28" ht="15" x14ac:dyDescent="0.25">
      <c r="A164" s="98">
        <v>2013</v>
      </c>
      <c r="B164" s="98">
        <v>112</v>
      </c>
      <c r="C164" s="115">
        <v>3.7937499999999997</v>
      </c>
      <c r="E164" s="98">
        <v>2013</v>
      </c>
      <c r="F164" s="98">
        <v>10</v>
      </c>
    </row>
    <row r="165" spans="1:28" ht="15" x14ac:dyDescent="0.25">
      <c r="A165" s="98">
        <v>2014</v>
      </c>
      <c r="B165" s="98">
        <v>109</v>
      </c>
      <c r="C165" s="115">
        <v>3.7948623853210997</v>
      </c>
      <c r="E165" s="98">
        <v>2014</v>
      </c>
      <c r="F165" s="98">
        <v>11</v>
      </c>
    </row>
    <row r="166" spans="1:28" ht="15" x14ac:dyDescent="0.25">
      <c r="A166" s="98">
        <v>2015</v>
      </c>
      <c r="B166" s="98">
        <v>112</v>
      </c>
      <c r="C166" s="115">
        <v>3.7683928571428562</v>
      </c>
      <c r="E166" s="98">
        <v>2015</v>
      </c>
      <c r="F166" s="98">
        <v>8</v>
      </c>
    </row>
    <row r="167" spans="1:28" ht="15" x14ac:dyDescent="0.25">
      <c r="A167" s="98">
        <v>2016</v>
      </c>
      <c r="B167" s="98">
        <v>112</v>
      </c>
      <c r="C167" s="115">
        <v>3.8145535714285699</v>
      </c>
      <c r="E167" s="98">
        <v>2016</v>
      </c>
      <c r="F167" s="98">
        <v>8</v>
      </c>
    </row>
    <row r="168" spans="1:28" ht="15" x14ac:dyDescent="0.25">
      <c r="A168" s="116">
        <v>2017</v>
      </c>
      <c r="B168" s="116">
        <v>110</v>
      </c>
      <c r="C168" s="117">
        <v>3.8472727272727254</v>
      </c>
      <c r="E168" s="98">
        <v>2017</v>
      </c>
      <c r="F168" s="98">
        <v>10</v>
      </c>
    </row>
    <row r="171" spans="1:28" ht="15" x14ac:dyDescent="0.25">
      <c r="A171" s="120" t="s">
        <v>141</v>
      </c>
      <c r="B171" s="124">
        <v>1994</v>
      </c>
      <c r="C171" s="124">
        <v>1995</v>
      </c>
      <c r="D171" s="124">
        <v>1996</v>
      </c>
      <c r="E171" s="124">
        <v>1997</v>
      </c>
      <c r="F171" s="124">
        <v>1998</v>
      </c>
      <c r="G171" s="124">
        <v>1999</v>
      </c>
      <c r="H171" s="124">
        <v>2000</v>
      </c>
      <c r="I171" s="124">
        <v>2001</v>
      </c>
      <c r="J171" s="124">
        <v>2002</v>
      </c>
      <c r="K171" s="124">
        <v>2003</v>
      </c>
      <c r="L171" s="124">
        <v>2004</v>
      </c>
      <c r="M171" s="124">
        <v>2005</v>
      </c>
      <c r="N171" s="124">
        <v>2006</v>
      </c>
      <c r="O171" s="124">
        <v>2007</v>
      </c>
      <c r="P171" s="124">
        <v>2008</v>
      </c>
      <c r="Q171" s="124">
        <v>2009</v>
      </c>
      <c r="R171" s="124">
        <v>2010</v>
      </c>
      <c r="S171" s="124">
        <v>2011</v>
      </c>
      <c r="T171" s="124">
        <v>2012</v>
      </c>
      <c r="U171" s="124">
        <v>2013</v>
      </c>
      <c r="V171" s="124">
        <v>2014</v>
      </c>
      <c r="W171" s="124">
        <v>2015</v>
      </c>
      <c r="X171" s="124">
        <v>2016</v>
      </c>
      <c r="Y171" s="124">
        <v>2017</v>
      </c>
      <c r="Z171" s="121" t="s">
        <v>6</v>
      </c>
    </row>
    <row r="172" spans="1:28" ht="15" x14ac:dyDescent="0.25">
      <c r="A172" s="122" t="s">
        <v>146</v>
      </c>
      <c r="B172" s="125">
        <v>43</v>
      </c>
      <c r="C172" s="125">
        <v>118</v>
      </c>
      <c r="D172" s="125">
        <v>117</v>
      </c>
      <c r="E172" s="125">
        <v>115</v>
      </c>
      <c r="F172" s="125">
        <v>116</v>
      </c>
      <c r="G172" s="125">
        <v>116</v>
      </c>
      <c r="H172" s="125">
        <v>118</v>
      </c>
      <c r="I172" s="125">
        <v>118</v>
      </c>
      <c r="J172" s="125">
        <v>136</v>
      </c>
      <c r="K172" s="125">
        <v>116</v>
      </c>
      <c r="L172" s="125">
        <v>116</v>
      </c>
      <c r="M172" s="125">
        <v>119</v>
      </c>
      <c r="N172" s="125">
        <v>120</v>
      </c>
      <c r="O172" s="125">
        <v>114</v>
      </c>
      <c r="P172" s="125">
        <v>120</v>
      </c>
      <c r="Q172" s="125">
        <v>120</v>
      </c>
      <c r="R172" s="125">
        <v>120</v>
      </c>
      <c r="S172" s="125">
        <v>120</v>
      </c>
      <c r="T172" s="125">
        <v>120</v>
      </c>
      <c r="U172" s="125">
        <v>122</v>
      </c>
      <c r="V172" s="125">
        <v>120</v>
      </c>
      <c r="W172" s="125">
        <v>120</v>
      </c>
      <c r="X172" s="125">
        <v>120</v>
      </c>
      <c r="Y172" s="125">
        <v>120</v>
      </c>
      <c r="Z172" s="123">
        <f>SUM(B172:Y172)</f>
        <v>2784</v>
      </c>
      <c r="AB172" s="98"/>
    </row>
    <row r="173" spans="1:28" ht="15" x14ac:dyDescent="0.25">
      <c r="A173" s="126" t="s">
        <v>150</v>
      </c>
      <c r="B173" s="127">
        <v>16</v>
      </c>
      <c r="C173" s="127">
        <v>12</v>
      </c>
      <c r="D173" s="127">
        <v>13</v>
      </c>
      <c r="E173" s="127">
        <v>20</v>
      </c>
      <c r="F173" s="127">
        <v>28</v>
      </c>
      <c r="G173" s="127">
        <v>11</v>
      </c>
      <c r="H173" s="127">
        <v>29</v>
      </c>
      <c r="I173" s="127">
        <v>23</v>
      </c>
      <c r="J173" s="127">
        <v>20</v>
      </c>
      <c r="K173" s="127">
        <v>16</v>
      </c>
      <c r="L173" s="127">
        <v>16</v>
      </c>
      <c r="M173" s="127">
        <v>18</v>
      </c>
      <c r="N173" s="127">
        <v>14</v>
      </c>
      <c r="O173" s="127">
        <v>14</v>
      </c>
      <c r="P173" s="127">
        <v>12</v>
      </c>
      <c r="Q173" s="127">
        <v>11</v>
      </c>
      <c r="R173" s="127">
        <v>15</v>
      </c>
      <c r="S173" s="127">
        <v>12</v>
      </c>
      <c r="T173" s="127">
        <v>15</v>
      </c>
      <c r="U173" s="127">
        <v>10</v>
      </c>
      <c r="V173" s="127">
        <v>11</v>
      </c>
      <c r="W173" s="127">
        <v>8</v>
      </c>
      <c r="X173" s="127">
        <v>8</v>
      </c>
      <c r="Y173" s="127">
        <v>10</v>
      </c>
      <c r="Z173" s="128">
        <f>SUM(B173:Y173)</f>
        <v>362</v>
      </c>
    </row>
    <row r="174" spans="1:28" s="131" customFormat="1" x14ac:dyDescent="0.2">
      <c r="A174" s="129" t="s">
        <v>26</v>
      </c>
      <c r="B174" s="132">
        <f>B173/B172</f>
        <v>0.37209302325581395</v>
      </c>
      <c r="C174" s="130">
        <f t="shared" ref="C174:Z174" si="6">C173/C172</f>
        <v>0.10169491525423729</v>
      </c>
      <c r="D174" s="130">
        <f t="shared" si="6"/>
        <v>0.1111111111111111</v>
      </c>
      <c r="E174" s="130">
        <f t="shared" si="6"/>
        <v>0.17391304347826086</v>
      </c>
      <c r="F174" s="132">
        <f t="shared" si="6"/>
        <v>0.2413793103448276</v>
      </c>
      <c r="G174" s="130">
        <f t="shared" si="6"/>
        <v>9.4827586206896547E-2</v>
      </c>
      <c r="H174" s="132">
        <f t="shared" si="6"/>
        <v>0.24576271186440679</v>
      </c>
      <c r="I174" s="130">
        <f t="shared" si="6"/>
        <v>0.19491525423728814</v>
      </c>
      <c r="J174" s="130">
        <f t="shared" si="6"/>
        <v>0.14705882352941177</v>
      </c>
      <c r="K174" s="130">
        <f t="shared" si="6"/>
        <v>0.13793103448275862</v>
      </c>
      <c r="L174" s="130">
        <f t="shared" si="6"/>
        <v>0.13793103448275862</v>
      </c>
      <c r="M174" s="130">
        <f t="shared" si="6"/>
        <v>0.15126050420168066</v>
      </c>
      <c r="N174" s="130">
        <f t="shared" si="6"/>
        <v>0.11666666666666667</v>
      </c>
      <c r="O174" s="130">
        <f t="shared" si="6"/>
        <v>0.12280701754385964</v>
      </c>
      <c r="P174" s="130">
        <f t="shared" si="6"/>
        <v>0.1</v>
      </c>
      <c r="Q174" s="130">
        <f t="shared" si="6"/>
        <v>9.166666666666666E-2</v>
      </c>
      <c r="R174" s="130">
        <f t="shared" si="6"/>
        <v>0.125</v>
      </c>
      <c r="S174" s="130">
        <f t="shared" si="6"/>
        <v>0.1</v>
      </c>
      <c r="T174" s="130">
        <f t="shared" si="6"/>
        <v>0.125</v>
      </c>
      <c r="U174" s="130">
        <f t="shared" si="6"/>
        <v>8.1967213114754092E-2</v>
      </c>
      <c r="V174" s="130">
        <f t="shared" si="6"/>
        <v>9.166666666666666E-2</v>
      </c>
      <c r="W174" s="130">
        <f t="shared" si="6"/>
        <v>6.6666666666666666E-2</v>
      </c>
      <c r="X174" s="130">
        <f t="shared" si="6"/>
        <v>6.6666666666666666E-2</v>
      </c>
      <c r="Y174" s="130">
        <f t="shared" si="6"/>
        <v>8.3333333333333329E-2</v>
      </c>
      <c r="Z174" s="130">
        <f t="shared" si="6"/>
        <v>0.13002873563218389</v>
      </c>
    </row>
  </sheetData>
  <sortState ref="A316:C339">
    <sortCondition ref="A316:A339"/>
  </sortState>
  <conditionalFormatting sqref="B31:Z31">
    <cfRule type="cellIs" dxfId="1" priority="1" operator="greaterThan">
      <formula>0.39</formula>
    </cfRule>
    <cfRule type="cellIs" dxfId="0" priority="2" operator="greaterThan">
      <formula>39</formula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B116</xm:sqref>
            </x14:sparkline>
            <x14:sparkline>
              <xm:sqref>C116</xm:sqref>
            </x14:sparkline>
            <x14:sparkline>
              <xm:sqref>D116</xm:sqref>
            </x14:sparkline>
            <x14:sparkline>
              <xm:sqref>E116</xm:sqref>
            </x14:sparkline>
            <x14:sparkline>
              <xm:sqref>F116</xm:sqref>
            </x14:sparkline>
            <x14:sparkline>
              <xm:sqref>G116</xm:sqref>
            </x14:sparkline>
            <x14:sparkline>
              <xm:sqref>H116</xm:sqref>
            </x14:sparkline>
            <x14:sparkline>
              <xm:sqref>I116</xm:sqref>
            </x14:sparkline>
            <x14:sparkline>
              <xm:sqref>J116</xm:sqref>
            </x14:sparkline>
            <x14:sparkline>
              <xm:sqref>K116</xm:sqref>
            </x14:sparkline>
            <x14:sparkline>
              <xm:sqref>L116</xm:sqref>
            </x14:sparkline>
            <x14:sparkline>
              <xm:sqref>M116</xm:sqref>
            </x14:sparkline>
            <x14:sparkline>
              <xm:sqref>N116</xm:sqref>
            </x14:sparkline>
            <x14:sparkline>
              <xm:sqref>O116</xm:sqref>
            </x14:sparkline>
            <x14:sparkline>
              <xm:sqref>P116</xm:sqref>
            </x14:sparkline>
            <x14:sparkline>
              <xm:sqref>Q116</xm:sqref>
            </x14:sparkline>
            <x14:sparkline>
              <xm:sqref>R116</xm:sqref>
            </x14:sparkline>
            <x14:sparkline>
              <xm:sqref>S116</xm:sqref>
            </x14:sparkline>
            <x14:sparkline>
              <xm:sqref>T116</xm:sqref>
            </x14:sparkline>
            <x14:sparkline>
              <xm:sqref>U116</xm:sqref>
            </x14:sparkline>
            <x14:sparkline>
              <xm:sqref>V116</xm:sqref>
            </x14:sparkline>
            <x14:sparkline>
              <xm:sqref>W116</xm:sqref>
            </x14:sparkline>
            <x14:sparkline>
              <xm:sqref>X116</xm:sqref>
            </x14:sparkline>
            <x14:sparkline>
              <xm:sqref>Y116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TRENDS!B173:B173</xm:f>
              <xm:sqref>B171</xm:sqref>
            </x14:sparkline>
            <x14:sparkline>
              <xm:f>TRENDS!C173:C173</xm:f>
              <xm:sqref>C171</xm:sqref>
            </x14:sparkline>
            <x14:sparkline>
              <xm:f>TRENDS!D173:D173</xm:f>
              <xm:sqref>D171</xm:sqref>
            </x14:sparkline>
            <x14:sparkline>
              <xm:f>TRENDS!E173:E173</xm:f>
              <xm:sqref>E171</xm:sqref>
            </x14:sparkline>
            <x14:sparkline>
              <xm:f>TRENDS!F173:F173</xm:f>
              <xm:sqref>F171</xm:sqref>
            </x14:sparkline>
            <x14:sparkline>
              <xm:f>TRENDS!G173:G173</xm:f>
              <xm:sqref>G171</xm:sqref>
            </x14:sparkline>
            <x14:sparkline>
              <xm:f>TRENDS!H173:H173</xm:f>
              <xm:sqref>H171</xm:sqref>
            </x14:sparkline>
            <x14:sparkline>
              <xm:f>TRENDS!I173:I173</xm:f>
              <xm:sqref>I171</xm:sqref>
            </x14:sparkline>
            <x14:sparkline>
              <xm:f>TRENDS!J173:J173</xm:f>
              <xm:sqref>J171</xm:sqref>
            </x14:sparkline>
            <x14:sparkline>
              <xm:f>TRENDS!K173:K173</xm:f>
              <xm:sqref>K171</xm:sqref>
            </x14:sparkline>
            <x14:sparkline>
              <xm:f>TRENDS!L173:L173</xm:f>
              <xm:sqref>L171</xm:sqref>
            </x14:sparkline>
            <x14:sparkline>
              <xm:f>TRENDS!M173:M173</xm:f>
              <xm:sqref>M171</xm:sqref>
            </x14:sparkline>
            <x14:sparkline>
              <xm:f>TRENDS!N173:N173</xm:f>
              <xm:sqref>N171</xm:sqref>
            </x14:sparkline>
            <x14:sparkline>
              <xm:f>TRENDS!O173:O173</xm:f>
              <xm:sqref>O171</xm:sqref>
            </x14:sparkline>
            <x14:sparkline>
              <xm:f>TRENDS!P173:P173</xm:f>
              <xm:sqref>P171</xm:sqref>
            </x14:sparkline>
            <x14:sparkline>
              <xm:f>TRENDS!Q173:Q173</xm:f>
              <xm:sqref>Q171</xm:sqref>
            </x14:sparkline>
            <x14:sparkline>
              <xm:f>TRENDS!R173:R173</xm:f>
              <xm:sqref>R171</xm:sqref>
            </x14:sparkline>
            <x14:sparkline>
              <xm:f>TRENDS!S173:S173</xm:f>
              <xm:sqref>S171</xm:sqref>
            </x14:sparkline>
            <x14:sparkline>
              <xm:f>TRENDS!T173:T173</xm:f>
              <xm:sqref>T171</xm:sqref>
            </x14:sparkline>
            <x14:sparkline>
              <xm:f>TRENDS!U173:U173</xm:f>
              <xm:sqref>U171</xm:sqref>
            </x14:sparkline>
            <x14:sparkline>
              <xm:f>TRENDS!V173:V173</xm:f>
              <xm:sqref>V171</xm:sqref>
            </x14:sparkline>
            <x14:sparkline>
              <xm:f>TRENDS!W173:W173</xm:f>
              <xm:sqref>W171</xm:sqref>
            </x14:sparkline>
            <x14:sparkline>
              <xm:f>TRENDS!X173:X173</xm:f>
              <xm:sqref>X171</xm:sqref>
            </x14:sparkline>
            <x14:sparkline>
              <xm:f>TRENDS!Y173:Y173</xm:f>
              <xm:sqref>Y171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TRENDS!B37:B37</xm:f>
              <xm:sqref>B36</xm:sqref>
            </x14:sparkline>
            <x14:sparkline>
              <xm:f>TRENDS!C37:C37</xm:f>
              <xm:sqref>C36</xm:sqref>
            </x14:sparkline>
            <x14:sparkline>
              <xm:f>TRENDS!D37:D37</xm:f>
              <xm:sqref>D36</xm:sqref>
            </x14:sparkline>
            <x14:sparkline>
              <xm:f>TRENDS!E37:E37</xm:f>
              <xm:sqref>E36</xm:sqref>
            </x14:sparkline>
            <x14:sparkline>
              <xm:f>TRENDS!F37:F37</xm:f>
              <xm:sqref>F36</xm:sqref>
            </x14:sparkline>
            <x14:sparkline>
              <xm:f>TRENDS!G37:G37</xm:f>
              <xm:sqref>G36</xm:sqref>
            </x14:sparkline>
            <x14:sparkline>
              <xm:f>TRENDS!H37:H37</xm:f>
              <xm:sqref>H36</xm:sqref>
            </x14:sparkline>
            <x14:sparkline>
              <xm:f>TRENDS!I37:I37</xm:f>
              <xm:sqref>I36</xm:sqref>
            </x14:sparkline>
            <x14:sparkline>
              <xm:f>TRENDS!J37:J37</xm:f>
              <xm:sqref>J36</xm:sqref>
            </x14:sparkline>
            <x14:sparkline>
              <xm:f>TRENDS!K37:K37</xm:f>
              <xm:sqref>K36</xm:sqref>
            </x14:sparkline>
            <x14:sparkline>
              <xm:f>TRENDS!L37:L37</xm:f>
              <xm:sqref>L36</xm:sqref>
            </x14:sparkline>
            <x14:sparkline>
              <xm:f>TRENDS!M37:M37</xm:f>
              <xm:sqref>M36</xm:sqref>
            </x14:sparkline>
            <x14:sparkline>
              <xm:f>TRENDS!N37:N37</xm:f>
              <xm:sqref>N36</xm:sqref>
            </x14:sparkline>
            <x14:sparkline>
              <xm:f>TRENDS!O37:O37</xm:f>
              <xm:sqref>O36</xm:sqref>
            </x14:sparkline>
            <x14:sparkline>
              <xm:f>TRENDS!P37:P37</xm:f>
              <xm:sqref>P36</xm:sqref>
            </x14:sparkline>
            <x14:sparkline>
              <xm:f>TRENDS!Q37:Q37</xm:f>
              <xm:sqref>Q36</xm:sqref>
            </x14:sparkline>
            <x14:sparkline>
              <xm:f>TRENDS!R37:R37</xm:f>
              <xm:sqref>R36</xm:sqref>
            </x14:sparkline>
            <x14:sparkline>
              <xm:f>TRENDS!S37:S37</xm:f>
              <xm:sqref>S36</xm:sqref>
            </x14:sparkline>
            <x14:sparkline>
              <xm:f>TRENDS!T37:T37</xm:f>
              <xm:sqref>T36</xm:sqref>
            </x14:sparkline>
            <x14:sparkline>
              <xm:f>TRENDS!U37:U37</xm:f>
              <xm:sqref>U36</xm:sqref>
            </x14:sparkline>
            <x14:sparkline>
              <xm:f>TRENDS!V37:V37</xm:f>
              <xm:sqref>V36</xm:sqref>
            </x14:sparkline>
            <x14:sparkline>
              <xm:f>TRENDS!W37:W37</xm:f>
              <xm:sqref>W36</xm:sqref>
            </x14:sparkline>
            <x14:sparkline>
              <xm:f>TRENDS!X37:X37</xm:f>
              <xm:sqref>X36</xm:sqref>
            </x14:sparkline>
            <x14:sparkline>
              <xm:f>TRENDS!Y37:Y37</xm:f>
              <xm:sqref>Y36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FS -FSC</vt:lpstr>
      <vt:lpstr>TRENDS</vt:lpstr>
      <vt:lpstr>'FS -FSC'!Print_Area</vt:lpstr>
    </vt:vector>
  </TitlesOfParts>
  <Company>The Ford Family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Tate</dc:creator>
  <cp:lastModifiedBy>Katherine Gandee</cp:lastModifiedBy>
  <cp:lastPrinted>2017-08-08T20:29:07Z</cp:lastPrinted>
  <dcterms:created xsi:type="dcterms:W3CDTF">2017-06-23T18:18:39Z</dcterms:created>
  <dcterms:modified xsi:type="dcterms:W3CDTF">2017-12-06T01:29:26Z</dcterms:modified>
</cp:coreProperties>
</file>