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tas\Desktop\exp1\"/>
    </mc:Choice>
  </mc:AlternateContent>
  <xr:revisionPtr revIDLastSave="0" documentId="13_ncr:1_{BB0D3892-B1A9-43A2-BAA5-032D47680DB5}" xr6:coauthVersionLast="47" xr6:coauthVersionMax="47" xr10:uidLastSave="{00000000-0000-0000-0000-000000000000}"/>
  <bookViews>
    <workbookView xWindow="-108" yWindow="-108" windowWidth="23256" windowHeight="13896" xr2:uid="{6FEDE36C-D7A9-4A67-B9DF-08B2B31307B3}"/>
  </bookViews>
  <sheets>
    <sheet name="condition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4" l="1"/>
  <c r="G35" i="4" s="1"/>
  <c r="R53" i="4"/>
  <c r="Q53" i="4"/>
  <c r="R51" i="4"/>
  <c r="Q51" i="4"/>
  <c r="R49" i="4"/>
  <c r="Q49" i="4"/>
  <c r="R47" i="4"/>
  <c r="Q47" i="4"/>
  <c r="R45" i="4"/>
  <c r="Q45" i="4"/>
  <c r="R43" i="4"/>
  <c r="Q43" i="4"/>
  <c r="R41" i="4"/>
  <c r="Q41" i="4"/>
  <c r="R39" i="4"/>
  <c r="Q39" i="4"/>
  <c r="R37" i="4"/>
  <c r="Q37" i="4"/>
  <c r="R18" i="4"/>
  <c r="R16" i="4"/>
  <c r="R14" i="4"/>
  <c r="R12" i="4"/>
  <c r="R10" i="4"/>
  <c r="R7" i="4"/>
  <c r="R5" i="4"/>
  <c r="H53" i="4"/>
  <c r="G53" i="4" s="1"/>
  <c r="C53" i="4"/>
  <c r="O53" i="4" s="1"/>
  <c r="H51" i="4"/>
  <c r="G51" i="4" s="1"/>
  <c r="C51" i="4"/>
  <c r="O51" i="4" s="1"/>
  <c r="H49" i="4"/>
  <c r="G49" i="4" s="1"/>
  <c r="C49" i="4"/>
  <c r="O49" i="4" s="1"/>
  <c r="C47" i="4"/>
  <c r="O47" i="4" s="1"/>
  <c r="H45" i="4"/>
  <c r="G45" i="4" s="1"/>
  <c r="C45" i="4"/>
  <c r="O45" i="4" s="1"/>
  <c r="H43" i="4"/>
  <c r="G43" i="4" s="1"/>
  <c r="C43" i="4"/>
  <c r="O43" i="4" s="1"/>
  <c r="H41" i="4"/>
  <c r="G41" i="4" s="1"/>
  <c r="C41" i="4"/>
  <c r="O41" i="4" s="1"/>
  <c r="H39" i="4"/>
  <c r="G39" i="4" s="1"/>
  <c r="C39" i="4"/>
  <c r="O39" i="4" s="1"/>
  <c r="H37" i="4"/>
  <c r="G37" i="4" s="1"/>
  <c r="C37" i="4"/>
  <c r="O37" i="4" s="1"/>
  <c r="D35" i="4"/>
  <c r="P35" i="4" s="1"/>
  <c r="H33" i="4"/>
  <c r="G33" i="4" s="1"/>
  <c r="D33" i="4"/>
  <c r="P33" i="4" s="1"/>
  <c r="H31" i="4"/>
  <c r="G31" i="4" s="1"/>
  <c r="D31" i="4"/>
  <c r="P31" i="4" s="1"/>
  <c r="H29" i="4"/>
  <c r="G29" i="4" s="1"/>
  <c r="D29" i="4"/>
  <c r="P29" i="4" s="1"/>
  <c r="H27" i="4"/>
  <c r="G27" i="4" s="1"/>
  <c r="D27" i="4"/>
  <c r="P27" i="4" s="1"/>
  <c r="H24" i="4"/>
  <c r="G24" i="4" s="1"/>
  <c r="D24" i="4"/>
  <c r="P24" i="4" s="1"/>
  <c r="H22" i="4"/>
  <c r="G22" i="4" s="1"/>
  <c r="D22" i="4"/>
  <c r="P22" i="4" s="1"/>
  <c r="H20" i="4"/>
  <c r="G20" i="4" s="1"/>
  <c r="H18" i="4"/>
  <c r="G18" i="4" s="1"/>
  <c r="H16" i="4"/>
  <c r="G16" i="4" s="1"/>
  <c r="H14" i="4"/>
  <c r="G14" i="4" s="1"/>
  <c r="H12" i="4"/>
  <c r="G12" i="4" s="1"/>
  <c r="H10" i="4"/>
  <c r="G10" i="4" s="1"/>
  <c r="H5" i="4"/>
  <c r="G5" i="4" s="1"/>
  <c r="E5" i="4" s="1"/>
  <c r="Q5" i="4" s="1"/>
  <c r="H21" i="4"/>
  <c r="J21" i="4" s="1"/>
  <c r="B19" i="4"/>
  <c r="N19" i="4" s="1"/>
  <c r="C19" i="4"/>
  <c r="O19" i="4" s="1"/>
  <c r="D19" i="4"/>
  <c r="P19" i="4" s="1"/>
  <c r="E19" i="4"/>
  <c r="Q19" i="4" s="1"/>
  <c r="D20" i="4"/>
  <c r="P20" i="4" s="1"/>
  <c r="R3" i="4"/>
  <c r="D38" i="4"/>
  <c r="P38" i="4" s="1"/>
  <c r="D40" i="4"/>
  <c r="F40" i="4" s="1"/>
  <c r="R40" i="4" s="1"/>
  <c r="D42" i="4"/>
  <c r="P42" i="4" s="1"/>
  <c r="D44" i="4"/>
  <c r="F44" i="4" s="1"/>
  <c r="R44" i="4" s="1"/>
  <c r="D46" i="4"/>
  <c r="P46" i="4" s="1"/>
  <c r="D48" i="4"/>
  <c r="F48" i="4" s="1"/>
  <c r="R48" i="4" s="1"/>
  <c r="D50" i="4"/>
  <c r="E50" i="4" s="1"/>
  <c r="Q50" i="4" s="1"/>
  <c r="D52" i="4"/>
  <c r="B52" i="4" s="1"/>
  <c r="N52" i="4" s="1"/>
  <c r="D36" i="4"/>
  <c r="B36" i="4" s="1"/>
  <c r="N36" i="4" s="1"/>
  <c r="B32" i="4"/>
  <c r="N32" i="4" s="1"/>
  <c r="C32" i="4"/>
  <c r="O32" i="4" s="1"/>
  <c r="D32" i="4"/>
  <c r="P32" i="4" s="1"/>
  <c r="E32" i="4"/>
  <c r="Q32" i="4" s="1"/>
  <c r="B34" i="4"/>
  <c r="N34" i="4" s="1"/>
  <c r="C34" i="4"/>
  <c r="O34" i="4" s="1"/>
  <c r="D34" i="4"/>
  <c r="P34" i="4" s="1"/>
  <c r="E34" i="4"/>
  <c r="Q34" i="4" s="1"/>
  <c r="E30" i="4"/>
  <c r="Q30" i="4" s="1"/>
  <c r="D30" i="4"/>
  <c r="P30" i="4" s="1"/>
  <c r="C30" i="4"/>
  <c r="O30" i="4" s="1"/>
  <c r="B30" i="4"/>
  <c r="N30" i="4" s="1"/>
  <c r="B26" i="4"/>
  <c r="N26" i="4" s="1"/>
  <c r="C26" i="4"/>
  <c r="O26" i="4" s="1"/>
  <c r="D26" i="4"/>
  <c r="P26" i="4" s="1"/>
  <c r="E26" i="4"/>
  <c r="Q26" i="4" s="1"/>
  <c r="B28" i="4"/>
  <c r="N28" i="4" s="1"/>
  <c r="C28" i="4"/>
  <c r="O28" i="4" s="1"/>
  <c r="D28" i="4"/>
  <c r="P28" i="4" s="1"/>
  <c r="E28" i="4"/>
  <c r="Q28" i="4" s="1"/>
  <c r="E25" i="4"/>
  <c r="Q25" i="4" s="1"/>
  <c r="D25" i="4"/>
  <c r="P25" i="4" s="1"/>
  <c r="C25" i="4"/>
  <c r="O25" i="4" s="1"/>
  <c r="B25" i="4"/>
  <c r="N25" i="4" s="1"/>
  <c r="B21" i="4"/>
  <c r="N21" i="4" s="1"/>
  <c r="C21" i="4"/>
  <c r="O21" i="4" s="1"/>
  <c r="D21" i="4"/>
  <c r="P21" i="4" s="1"/>
  <c r="E21" i="4"/>
  <c r="Q21" i="4" s="1"/>
  <c r="B23" i="4"/>
  <c r="N23" i="4" s="1"/>
  <c r="C23" i="4"/>
  <c r="O23" i="4" s="1"/>
  <c r="D23" i="4"/>
  <c r="P23" i="4" s="1"/>
  <c r="E23" i="4"/>
  <c r="Q23" i="4" s="1"/>
  <c r="H52" i="4"/>
  <c r="J52" i="4" s="1"/>
  <c r="H50" i="4"/>
  <c r="J50" i="4" s="1"/>
  <c r="H48" i="4"/>
  <c r="J48" i="4" s="1"/>
  <c r="H46" i="4"/>
  <c r="J46" i="4" s="1"/>
  <c r="H44" i="4"/>
  <c r="J44" i="4" s="1"/>
  <c r="H42" i="4"/>
  <c r="J42" i="4" s="1"/>
  <c r="H40" i="4"/>
  <c r="J40" i="4" s="1"/>
  <c r="H38" i="4"/>
  <c r="J38" i="4" s="1"/>
  <c r="H36" i="4"/>
  <c r="J36" i="4" s="1"/>
  <c r="R34" i="4"/>
  <c r="H34" i="4"/>
  <c r="J34" i="4" s="1"/>
  <c r="R32" i="4"/>
  <c r="H32" i="4"/>
  <c r="J32" i="4" s="1"/>
  <c r="R30" i="4"/>
  <c r="H30" i="4"/>
  <c r="J30" i="4" s="1"/>
  <c r="R28" i="4"/>
  <c r="H28" i="4"/>
  <c r="J28" i="4" s="1"/>
  <c r="R26" i="4"/>
  <c r="H26" i="4"/>
  <c r="J26" i="4" s="1"/>
  <c r="R25" i="4"/>
  <c r="H25" i="4"/>
  <c r="J25" i="4" s="1"/>
  <c r="R23" i="4"/>
  <c r="H23" i="4"/>
  <c r="J23" i="4" s="1"/>
  <c r="R21" i="4"/>
  <c r="R19" i="4"/>
  <c r="H19" i="4"/>
  <c r="J19" i="4" s="1"/>
  <c r="R17" i="4"/>
  <c r="Q17" i="4"/>
  <c r="H17" i="4"/>
  <c r="J17" i="4" s="1"/>
  <c r="C17" i="4"/>
  <c r="D17" i="4" s="1"/>
  <c r="P17" i="4" s="1"/>
  <c r="R15" i="4"/>
  <c r="Q15" i="4"/>
  <c r="H15" i="4"/>
  <c r="J15" i="4" s="1"/>
  <c r="C15" i="4"/>
  <c r="B15" i="4" s="1"/>
  <c r="N15" i="4" s="1"/>
  <c r="R13" i="4"/>
  <c r="Q13" i="4"/>
  <c r="H13" i="4"/>
  <c r="J13" i="4" s="1"/>
  <c r="C13" i="4"/>
  <c r="D13" i="4" s="1"/>
  <c r="P13" i="4" s="1"/>
  <c r="R11" i="4"/>
  <c r="Q11" i="4"/>
  <c r="H11" i="4"/>
  <c r="J11" i="4" s="1"/>
  <c r="C11" i="4"/>
  <c r="O11" i="4" s="1"/>
  <c r="R9" i="4"/>
  <c r="Q9" i="4"/>
  <c r="H9" i="4"/>
  <c r="J9" i="4" s="1"/>
  <c r="C9" i="4"/>
  <c r="D9" i="4" s="1"/>
  <c r="P9" i="4" s="1"/>
  <c r="R8" i="4"/>
  <c r="Q8" i="4"/>
  <c r="H8" i="4"/>
  <c r="J8" i="4" s="1"/>
  <c r="C8" i="4"/>
  <c r="B8" i="4" s="1"/>
  <c r="N8" i="4" s="1"/>
  <c r="R6" i="4"/>
  <c r="Q6" i="4"/>
  <c r="H6" i="4"/>
  <c r="J6" i="4" s="1"/>
  <c r="C6" i="4"/>
  <c r="D6" i="4" s="1"/>
  <c r="P6" i="4" s="1"/>
  <c r="R4" i="4"/>
  <c r="Q4" i="4"/>
  <c r="H4" i="4"/>
  <c r="J4" i="4" s="1"/>
  <c r="C4" i="4"/>
  <c r="D4" i="4" s="1"/>
  <c r="P4" i="4" s="1"/>
  <c r="R2" i="4"/>
  <c r="Q2" i="4"/>
  <c r="H2" i="4"/>
  <c r="J2" i="4" s="1"/>
  <c r="C2" i="4"/>
  <c r="O2" i="4" s="1"/>
  <c r="B49" i="4" l="1"/>
  <c r="N49" i="4" s="1"/>
  <c r="B51" i="4"/>
  <c r="N51" i="4" s="1"/>
  <c r="D53" i="4"/>
  <c r="P53" i="4" s="1"/>
  <c r="B53" i="4"/>
  <c r="N53" i="4" s="1"/>
  <c r="D51" i="4"/>
  <c r="P51" i="4" s="1"/>
  <c r="D49" i="4"/>
  <c r="P49" i="4" s="1"/>
  <c r="C22" i="4"/>
  <c r="O22" i="4" s="1"/>
  <c r="B45" i="4"/>
  <c r="N45" i="4" s="1"/>
  <c r="D45" i="4"/>
  <c r="P45" i="4" s="1"/>
  <c r="D43" i="4"/>
  <c r="P43" i="4" s="1"/>
  <c r="B43" i="4"/>
  <c r="N43" i="4" s="1"/>
  <c r="D41" i="4"/>
  <c r="P41" i="4" s="1"/>
  <c r="B41" i="4"/>
  <c r="N41" i="4" s="1"/>
  <c r="D39" i="4"/>
  <c r="P39" i="4" s="1"/>
  <c r="B39" i="4"/>
  <c r="N39" i="4" s="1"/>
  <c r="E24" i="4"/>
  <c r="Q24" i="4" s="1"/>
  <c r="E20" i="4"/>
  <c r="Q20" i="4" s="1"/>
  <c r="F35" i="4"/>
  <c r="R35" i="4" s="1"/>
  <c r="B35" i="4"/>
  <c r="N35" i="4" s="1"/>
  <c r="C35" i="4"/>
  <c r="O35" i="4" s="1"/>
  <c r="E35" i="4"/>
  <c r="Q35" i="4" s="1"/>
  <c r="B24" i="4"/>
  <c r="N24" i="4" s="1"/>
  <c r="C33" i="4"/>
  <c r="O33" i="4" s="1"/>
  <c r="B33" i="4"/>
  <c r="N33" i="4" s="1"/>
  <c r="F33" i="4"/>
  <c r="R33" i="4" s="1"/>
  <c r="E33" i="4"/>
  <c r="Q33" i="4" s="1"/>
  <c r="F31" i="4"/>
  <c r="R31" i="4" s="1"/>
  <c r="B31" i="4"/>
  <c r="N31" i="4" s="1"/>
  <c r="C31" i="4"/>
  <c r="O31" i="4" s="1"/>
  <c r="E31" i="4"/>
  <c r="Q31" i="4" s="1"/>
  <c r="E29" i="4"/>
  <c r="Q29" i="4" s="1"/>
  <c r="B29" i="4"/>
  <c r="N29" i="4" s="1"/>
  <c r="C29" i="4"/>
  <c r="O29" i="4" s="1"/>
  <c r="F29" i="4"/>
  <c r="R29" i="4" s="1"/>
  <c r="F27" i="4"/>
  <c r="R27" i="4" s="1"/>
  <c r="C27" i="4"/>
  <c r="O27" i="4" s="1"/>
  <c r="B27" i="4"/>
  <c r="N27" i="4" s="1"/>
  <c r="E27" i="4"/>
  <c r="Q27" i="4" s="1"/>
  <c r="C24" i="4"/>
  <c r="O24" i="4" s="1"/>
  <c r="F24" i="4"/>
  <c r="R24" i="4" s="1"/>
  <c r="B22" i="4"/>
  <c r="N22" i="4" s="1"/>
  <c r="E22" i="4"/>
  <c r="Q22" i="4" s="1"/>
  <c r="F22" i="4"/>
  <c r="R22" i="4" s="1"/>
  <c r="B20" i="4"/>
  <c r="N20" i="4" s="1"/>
  <c r="F20" i="4"/>
  <c r="R20" i="4" s="1"/>
  <c r="C20" i="4"/>
  <c r="O20" i="4" s="1"/>
  <c r="D18" i="4"/>
  <c r="P18" i="4" s="1"/>
  <c r="C18" i="4"/>
  <c r="O18" i="4" s="1"/>
  <c r="B18" i="4"/>
  <c r="N18" i="4" s="1"/>
  <c r="E18" i="4"/>
  <c r="Q18" i="4" s="1"/>
  <c r="E16" i="4"/>
  <c r="Q16" i="4" s="1"/>
  <c r="C16" i="4"/>
  <c r="O16" i="4" s="1"/>
  <c r="B16" i="4"/>
  <c r="N16" i="4" s="1"/>
  <c r="D16" i="4"/>
  <c r="P16" i="4" s="1"/>
  <c r="D14" i="4"/>
  <c r="P14" i="4" s="1"/>
  <c r="E14" i="4"/>
  <c r="Q14" i="4" s="1"/>
  <c r="C14" i="4"/>
  <c r="O14" i="4" s="1"/>
  <c r="B14" i="4"/>
  <c r="N14" i="4" s="1"/>
  <c r="E12" i="4"/>
  <c r="Q12" i="4" s="1"/>
  <c r="D12" i="4"/>
  <c r="P12" i="4" s="1"/>
  <c r="C12" i="4"/>
  <c r="O12" i="4" s="1"/>
  <c r="B12" i="4"/>
  <c r="N12" i="4" s="1"/>
  <c r="D10" i="4"/>
  <c r="P10" i="4" s="1"/>
  <c r="B10" i="4"/>
  <c r="N10" i="4" s="1"/>
  <c r="E10" i="4"/>
  <c r="Q10" i="4" s="1"/>
  <c r="C10" i="4"/>
  <c r="O10" i="4" s="1"/>
  <c r="B5" i="4"/>
  <c r="N5" i="4" s="1"/>
  <c r="C5" i="4"/>
  <c r="O5" i="4" s="1"/>
  <c r="D5" i="4"/>
  <c r="P5" i="4" s="1"/>
  <c r="P36" i="4"/>
  <c r="C36" i="4"/>
  <c r="O36" i="4" s="1"/>
  <c r="B9" i="4"/>
  <c r="N9" i="4" s="1"/>
  <c r="B44" i="4"/>
  <c r="N44" i="4" s="1"/>
  <c r="B13" i="4"/>
  <c r="N13" i="4" s="1"/>
  <c r="B46" i="4"/>
  <c r="N46" i="4" s="1"/>
  <c r="C40" i="4"/>
  <c r="O40" i="4" s="1"/>
  <c r="B6" i="4"/>
  <c r="N6" i="4" s="1"/>
  <c r="O13" i="4"/>
  <c r="E36" i="4"/>
  <c r="Q36" i="4" s="1"/>
  <c r="B2" i="4"/>
  <c r="N2" i="4" s="1"/>
  <c r="D2" i="4"/>
  <c r="P2" i="4" s="1"/>
  <c r="O8" i="4"/>
  <c r="O6" i="4"/>
  <c r="B17" i="4"/>
  <c r="N17" i="4" s="1"/>
  <c r="C52" i="4"/>
  <c r="O52" i="4" s="1"/>
  <c r="F36" i="4"/>
  <c r="R36" i="4" s="1"/>
  <c r="B40" i="4"/>
  <c r="N40" i="4" s="1"/>
  <c r="D8" i="4"/>
  <c r="P8" i="4" s="1"/>
  <c r="F50" i="4"/>
  <c r="R50" i="4" s="1"/>
  <c r="E52" i="4"/>
  <c r="Q52" i="4" s="1"/>
  <c r="F52" i="4"/>
  <c r="R52" i="4" s="1"/>
  <c r="F38" i="4"/>
  <c r="R38" i="4" s="1"/>
  <c r="C44" i="4"/>
  <c r="O44" i="4" s="1"/>
  <c r="C46" i="4"/>
  <c r="O46" i="4" s="1"/>
  <c r="P50" i="4"/>
  <c r="B11" i="4"/>
  <c r="N11" i="4" s="1"/>
  <c r="O15" i="4"/>
  <c r="E46" i="4"/>
  <c r="Q46" i="4" s="1"/>
  <c r="P52" i="4"/>
  <c r="F46" i="4"/>
  <c r="R46" i="4" s="1"/>
  <c r="O4" i="4"/>
  <c r="D11" i="4"/>
  <c r="P11" i="4" s="1"/>
  <c r="D15" i="4"/>
  <c r="P15" i="4" s="1"/>
  <c r="B48" i="4"/>
  <c r="N48" i="4" s="1"/>
  <c r="B50" i="4"/>
  <c r="N50" i="4" s="1"/>
  <c r="F42" i="4"/>
  <c r="R42" i="4" s="1"/>
  <c r="C48" i="4"/>
  <c r="O48" i="4" s="1"/>
  <c r="C50" i="4"/>
  <c r="O50" i="4" s="1"/>
  <c r="P40" i="4"/>
  <c r="P44" i="4"/>
  <c r="P48" i="4"/>
  <c r="B4" i="4"/>
  <c r="N4" i="4" s="1"/>
  <c r="O17" i="4"/>
  <c r="B38" i="4"/>
  <c r="N38" i="4" s="1"/>
  <c r="B42" i="4"/>
  <c r="N42" i="4" s="1"/>
  <c r="C38" i="4"/>
  <c r="O38" i="4" s="1"/>
  <c r="C42" i="4"/>
  <c r="O42" i="4" s="1"/>
  <c r="E38" i="4"/>
  <c r="Q38" i="4" s="1"/>
  <c r="E42" i="4"/>
  <c r="Q42" i="4" s="1"/>
  <c r="E40" i="4"/>
  <c r="Q40" i="4" s="1"/>
  <c r="E44" i="4"/>
  <c r="Q44" i="4" s="1"/>
  <c r="E48" i="4"/>
  <c r="Q48" i="4" s="1"/>
  <c r="O9" i="4"/>
  <c r="D37" i="4" l="1"/>
  <c r="P37" i="4" s="1"/>
  <c r="B37" i="4"/>
  <c r="N37" i="4" s="1"/>
  <c r="H47" i="4"/>
  <c r="G47" i="4" s="1"/>
  <c r="D47" i="4" s="1"/>
  <c r="P47" i="4" s="1"/>
  <c r="B47" i="4" l="1"/>
  <c r="N47" i="4" s="1"/>
  <c r="H3" i="4"/>
  <c r="G3" i="4" s="1"/>
  <c r="B3" i="4" s="1"/>
  <c r="N3" i="4" s="1"/>
  <c r="D3" i="4" l="1"/>
  <c r="P3" i="4" s="1"/>
  <c r="C3" i="4"/>
  <c r="O3" i="4" s="1"/>
  <c r="E3" i="4"/>
  <c r="Q3" i="4" s="1"/>
  <c r="H7" i="4"/>
  <c r="G7" i="4" s="1"/>
  <c r="C7" i="4" l="1"/>
  <c r="O7" i="4" s="1"/>
  <c r="E7" i="4"/>
  <c r="Q7" i="4" s="1"/>
  <c r="B7" i="4"/>
  <c r="N7" i="4" s="1"/>
  <c r="D7" i="4"/>
  <c r="P7" i="4" s="1"/>
</calcChain>
</file>

<file path=xl/sharedStrings.xml><?xml version="1.0" encoding="utf-8"?>
<sst xmlns="http://schemas.openxmlformats.org/spreadsheetml/2006/main" count="75" uniqueCount="25">
  <si>
    <t>amount</t>
  </si>
  <si>
    <t>posx1</t>
  </si>
  <si>
    <t>posx2</t>
  </si>
  <si>
    <t>posx3</t>
  </si>
  <si>
    <t>posx4</t>
  </si>
  <si>
    <t>posx5</t>
  </si>
  <si>
    <t>center_to_center</t>
  </si>
  <si>
    <t>edge_to_edge</t>
  </si>
  <si>
    <t>line1</t>
  </si>
  <si>
    <t>line2</t>
  </si>
  <si>
    <t>line3</t>
  </si>
  <si>
    <t>line4</t>
  </si>
  <si>
    <t>line5</t>
  </si>
  <si>
    <t>w</t>
  </si>
  <si>
    <t>stim_length</t>
  </si>
  <si>
    <t>eccentricity</t>
  </si>
  <si>
    <t>deg_to_pix_index</t>
  </si>
  <si>
    <t>posx1_in_pix</t>
  </si>
  <si>
    <t>posx2_in_pix</t>
  </si>
  <si>
    <t>posx3_in_pix</t>
  </si>
  <si>
    <t>posx4_in_pix</t>
  </si>
  <si>
    <t>posx5_in_pix</t>
  </si>
  <si>
    <t>trial_type</t>
  </si>
  <si>
    <t>match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</si>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</sst>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19">
    <xf numFmtId="0" fontId="0" fillId="0" borderId="0" xfId="0"/>
    <xf numFmtId="0" fontId="2" fillId="9" borderId="0" xfId="7"/>
    <xf numFmtId="0" fontId="2" fillId="8" borderId="0" xfId="6"/>
    <xf numFmtId="0" fontId="2" fillId="3" borderId="0" xfId="1"/>
    <xf numFmtId="0" fontId="2" fillId="4" borderId="0" xfId="2"/>
    <xf numFmtId="0" fontId="2" fillId="5" borderId="0" xfId="3"/>
    <xf numFmtId="0" fontId="2" fillId="6" borderId="0" xfId="4"/>
    <xf numFmtId="0" fontId="2" fillId="7" borderId="0" xfId="5"/>
    <xf numFmtId="0" fontId="2" fillId="10" borderId="0" xfId="8"/>
    <xf numFmtId="0" fontId="2" fillId="11" borderId="0" xfId="9"/>
    <xf numFmtId="0" fontId="3" fillId="2" borderId="0" xfId="0" applyFont="1" applyFill="1" applyAlignment="1">
      <alignment horizontal="left"/>
    </xf>
    <xf numFmtId="0" fontId="4" fillId="3" borderId="0" xfId="1" applyFont="1"/>
    <xf numFmtId="0" fontId="5" fillId="3" borderId="0" xfId="1" applyFont="1"/>
    <xf numFmtId="0" fontId="4" fillId="4" borderId="0" xfId="2" applyFont="1"/>
    <xf numFmtId="0" fontId="1" fillId="4" borderId="0" xfId="2" applyFont="1"/>
    <xf numFmtId="0" fontId="4" fillId="6" borderId="0" xfId="4" applyFont="1"/>
    <xf numFmtId="0" fontId="4" fillId="9" borderId="0" xfId="7" applyFont="1"/>
    <xf numFmtId="0" fontId="4" fillId="7" borderId="0" xfId="5" applyFont="1"/>
    <xf numFmtId="0" fontId="4" fillId="10" borderId="0" xfId="8" applyFont="1"/>
  </cellXfs>
  <cellStyles count="10">
    <cellStyle name="20% - Accent1" xfId="1" builtinId="30"/>
    <cellStyle name="20% - Accent2" xfId="4" builtinId="34"/>
    <cellStyle name="20% - Accent3" xfId="7" builtinId="38"/>
    <cellStyle name="40% - Accent1" xfId="2" builtinId="31"/>
    <cellStyle name="40% - Accent2" xfId="5" builtinId="35"/>
    <cellStyle name="40% - Accent3" xfId="8" builtinId="39"/>
    <cellStyle name="60% - Accent1" xfId="3" builtinId="32"/>
    <cellStyle name="60% - Accent2" xfId="6" builtinId="36"/>
    <cellStyle name="60% - Accent3" xfId="9" builtinId="40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6AD6A-AA26-41A8-84EA-EE3FA9090726}" name="Table1" displayName="Table1" ref="A1:W53" totalsRowShown="0">
  <autoFilter ref="A1:W53" xr:uid="{2F16AD6A-AA26-41A8-84EA-EE3FA9090726}"/>
  <tableColumns count="23">
    <tableColumn id="1" xr3:uid="{E8B5069F-DD15-4CF9-8C0D-1CAA00B1067E}" name="amount" dataDxfId="10" dataCellStyle="20% - Accent1"/>
    <tableColumn id="2" xr3:uid="{E638405C-BF15-43AF-819F-8F411741DF2F}" name="posx1" dataDxfId="9" dataCellStyle="20% - Accent1"/>
    <tableColumn id="3" xr3:uid="{BFB36345-10D6-4F6A-B5A7-116EB9EA6223}" name="posx2" dataDxfId="8" dataCellStyle="20% - Accent1"/>
    <tableColumn id="4" xr3:uid="{7E5F02BF-8E9F-431D-B577-64B75EF0927E}" name="posx3" dataDxfId="7" dataCellStyle="20% - Accent1"/>
    <tableColumn id="5" xr3:uid="{EDC346E1-8FC3-4E18-ABDE-CD7DCC1B6589}" name="posx4" dataDxfId="6" dataCellStyle="20% - Accent1"/>
    <tableColumn id="6" xr3:uid="{91BF23E9-56A0-45B2-89C4-2797BC98712E}" name="posx5" dataDxfId="5" dataCellStyle="20% - Accent1"/>
    <tableColumn id="7" xr3:uid="{BABA882A-48B2-4AB8-9ABF-A348AF3F5491}" name="center_to_center" dataDxfId="4" dataCellStyle="20% - Accent1"/>
    <tableColumn id="8" xr3:uid="{73814493-BAAC-41A4-88A2-6ABAA4E5B3D2}" name="edge_to_edge" dataDxfId="3" dataCellStyle="20% - Accent1"/>
    <tableColumn id="9" xr3:uid="{79DD7ABD-9351-4A62-ABD8-72C29463BF04}" name="w" dataDxfId="2" dataCellStyle="20% - Accent1"/>
    <tableColumn id="10" xr3:uid="{38040C3A-3F2C-41FC-9D6F-03A73A28D0ED}" name="stim_length" dataDxfId="1" dataCellStyle="20% - Accent1"/>
    <tableColumn id="11" xr3:uid="{0A40251A-A2E9-4DF5-8C43-4B8CE360FECD}" name="eccentricity" dataDxfId="0" dataCellStyle="20% - Accent1"/>
    <tableColumn id="12" xr3:uid="{B0EB82DB-9E92-406F-A39B-8E2F72E1E85B}" name="trial_type"/>
    <tableColumn id="13" xr3:uid="{1ED3331C-3B22-4752-806C-6EB82D425D8D}" name="deg_to_pix_index"/>
    <tableColumn id="14" xr3:uid="{3FA5DE45-7B15-4163-83D0-ADF612080BB3}" name="posx1_in_pix">
      <calculatedColumnFormula>ROUND(B2*M2, 0)</calculatedColumnFormula>
    </tableColumn>
    <tableColumn id="15" xr3:uid="{1254F87A-8FF2-4F22-98C0-23E820FC1937}" name="posx2_in_pix">
      <calculatedColumnFormula>ROUND(C2*M2, 0)</calculatedColumnFormula>
    </tableColumn>
    <tableColumn id="16" xr3:uid="{F93986B0-BC3E-4050-A4B0-AABCF3DDC393}" name="posx3_in_pix">
      <calculatedColumnFormula>ROUND(D2*M2, 0)</calculatedColumnFormula>
    </tableColumn>
    <tableColumn id="17" xr3:uid="{4D2908C1-449E-4A20-B6D9-3F849A90101B}" name="posx4_in_pix">
      <calculatedColumnFormula>ROUND(E2*M2, 0)</calculatedColumnFormula>
    </tableColumn>
    <tableColumn id="18" xr3:uid="{249B4769-A1AE-4340-8543-5F62992667BF}" name="posx5_in_pix">
      <calculatedColumnFormula>ROUND(F2*M2, 0)</calculatedColumnFormula>
    </tableColumn>
    <tableColumn id="19" xr3:uid="{B76E3603-64B2-4FEB-AF5B-04777910DD92}" name="line1"/>
    <tableColumn id="20" xr3:uid="{76DDE1F3-C542-4B2F-B604-7D9CCF5256D8}" name="line2"/>
    <tableColumn id="21" xr3:uid="{2D63BBD9-39C6-4CA4-BC35-AD528B962C6B}" name="line3"/>
    <tableColumn id="22" xr3:uid="{C497510D-6734-4D66-B351-2198F8F36838}" name="line4"/>
    <tableColumn id="23" xr3:uid="{034DD46A-0FCB-4E0D-8F49-C355F8B8ACE4}" name="line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EFFA-FF93-4989-975B-33B69B6CC7D6}">
  <dimension ref="A1:W66"/>
  <sheetViews>
    <sheetView tabSelected="1" zoomScaleNormal="100" workbookViewId="0">
      <selection sqref="A1:W2"/>
    </sheetView>
  </sheetViews>
  <sheetFormatPr defaultRowHeight="14.4" x14ac:dyDescent="0.3"/>
  <cols>
    <col min="1" max="1" width="10.21875" customWidth="1"/>
    <col min="6" max="6" width="8.33203125" customWidth="1"/>
    <col min="7" max="7" width="18.88671875" customWidth="1"/>
    <col min="8" max="8" width="16" customWidth="1"/>
    <col min="9" max="9" width="8.33203125" customWidth="1"/>
    <col min="10" max="12" width="14.6640625" customWidth="1"/>
    <col min="13" max="13" width="17.77734375" customWidth="1"/>
    <col min="14" max="18" width="13.77734375" customWidth="1"/>
  </cols>
  <sheetData>
    <row r="1" spans="1:23" ht="25.2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13</v>
      </c>
      <c r="J1" s="10" t="s">
        <v>14</v>
      </c>
      <c r="K1" s="10" t="s">
        <v>15</v>
      </c>
      <c r="L1" t="s">
        <v>22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8</v>
      </c>
      <c r="T1" t="s">
        <v>9</v>
      </c>
      <c r="U1" t="s">
        <v>10</v>
      </c>
      <c r="V1" t="s">
        <v>11</v>
      </c>
      <c r="W1" t="s">
        <v>12</v>
      </c>
    </row>
    <row r="2" spans="1:23" s="3" customFormat="1" ht="13.2" customHeight="1" x14ac:dyDescent="0.3">
      <c r="A2" s="3">
        <v>3</v>
      </c>
      <c r="B2" s="3">
        <f t="shared" ref="B2:B17" si="0">C2-1*G2</f>
        <v>8.9</v>
      </c>
      <c r="C2" s="3">
        <f t="shared" ref="C2:C17" si="1">K2</f>
        <v>10</v>
      </c>
      <c r="D2" s="3">
        <f t="shared" ref="D2:D17" si="2">C2+1*G2</f>
        <v>11.1</v>
      </c>
      <c r="E2" s="3">
        <v>0</v>
      </c>
      <c r="F2" s="3">
        <v>0</v>
      </c>
      <c r="G2" s="3">
        <v>1.1000000000000001</v>
      </c>
      <c r="H2" s="3">
        <f t="shared" ref="H2:H52" si="3">G2-I2</f>
        <v>0.55000000000000004</v>
      </c>
      <c r="I2" s="3">
        <v>0.55000000000000004</v>
      </c>
      <c r="J2" s="3">
        <f t="shared" ref="J2:J52" si="4">A2*I2+(A2-1)*H2</f>
        <v>2.75</v>
      </c>
      <c r="K2" s="3">
        <v>10</v>
      </c>
      <c r="L2" t="s">
        <v>24</v>
      </c>
      <c r="M2">
        <v>36.049999999999997</v>
      </c>
      <c r="N2">
        <f t="shared" ref="N2:N52" si="5">ROUND(B2*M2, 0)</f>
        <v>321</v>
      </c>
      <c r="O2">
        <f t="shared" ref="O2:O52" si="6">ROUND(C2*M2, 0)</f>
        <v>361</v>
      </c>
      <c r="P2">
        <f t="shared" ref="P2:P52" si="7">ROUND(D2*M2, 0)</f>
        <v>400</v>
      </c>
      <c r="Q2">
        <f t="shared" ref="Q2:Q52" si="8">ROUND(E2*M2, 0)</f>
        <v>0</v>
      </c>
      <c r="R2">
        <f t="shared" ref="R2:R52" si="9">ROUND(F2*M2, 0)</f>
        <v>0</v>
      </c>
      <c r="S2">
        <v>9</v>
      </c>
      <c r="T2">
        <v>9</v>
      </c>
      <c r="U2">
        <v>9</v>
      </c>
      <c r="V2">
        <v>0</v>
      </c>
      <c r="W2">
        <v>0</v>
      </c>
    </row>
    <row r="3" spans="1:23" s="11" customFormat="1" ht="13.2" customHeight="1" x14ac:dyDescent="0.3">
      <c r="A3" s="11">
        <v>4</v>
      </c>
      <c r="B3" s="12">
        <f t="shared" ref="B3" si="10">K3-1.5*G3</f>
        <v>8.9</v>
      </c>
      <c r="C3" s="11">
        <f t="shared" ref="C3" si="11">K3-0.5*G3</f>
        <v>9.6333333333333329</v>
      </c>
      <c r="D3" s="11">
        <f t="shared" ref="D3" si="12">K3+0.5*G3</f>
        <v>10.366666666666667</v>
      </c>
      <c r="E3" s="11">
        <f t="shared" ref="E3" si="13">K3+1.5*G3</f>
        <v>11.1</v>
      </c>
      <c r="F3" s="11">
        <v>0</v>
      </c>
      <c r="G3" s="11">
        <f>H3+I3</f>
        <v>0.73333333333333328</v>
      </c>
      <c r="H3" s="11">
        <f>(J3-A3*I3)/(A3-1)</f>
        <v>0.18333333333333326</v>
      </c>
      <c r="I3" s="11">
        <v>0.55000000000000004</v>
      </c>
      <c r="J3" s="11">
        <v>2.75</v>
      </c>
      <c r="K3" s="11">
        <v>10</v>
      </c>
      <c r="L3" t="s">
        <v>23</v>
      </c>
      <c r="M3">
        <v>36.049999999999997</v>
      </c>
      <c r="N3">
        <f t="shared" ref="N3" si="14">ROUND(B3*M3, 0)</f>
        <v>321</v>
      </c>
      <c r="O3">
        <f t="shared" ref="O3" si="15">ROUND(C3*M3, 0)</f>
        <v>347</v>
      </c>
      <c r="P3">
        <f t="shared" ref="P3" si="16">ROUND(D3*M3, 0)</f>
        <v>374</v>
      </c>
      <c r="Q3">
        <f t="shared" ref="Q3" si="17">ROUND(E3*M3, 0)</f>
        <v>400</v>
      </c>
      <c r="R3">
        <f t="shared" ref="R3" si="18">ROUND(F3*M3, 0)</f>
        <v>0</v>
      </c>
      <c r="S3">
        <v>9</v>
      </c>
      <c r="T3">
        <v>9</v>
      </c>
      <c r="U3">
        <v>9</v>
      </c>
      <c r="V3">
        <v>9</v>
      </c>
      <c r="W3">
        <v>0</v>
      </c>
    </row>
    <row r="4" spans="1:23" s="3" customFormat="1" x14ac:dyDescent="0.3">
      <c r="A4" s="3">
        <v>3</v>
      </c>
      <c r="B4" s="3">
        <f t="shared" si="0"/>
        <v>8.9</v>
      </c>
      <c r="C4" s="3">
        <f t="shared" si="1"/>
        <v>10</v>
      </c>
      <c r="D4" s="3">
        <f t="shared" si="2"/>
        <v>11.1</v>
      </c>
      <c r="E4" s="3">
        <v>0</v>
      </c>
      <c r="F4" s="3">
        <v>0</v>
      </c>
      <c r="G4" s="3">
        <v>1.1000000000000001</v>
      </c>
      <c r="H4" s="3">
        <f t="shared" si="3"/>
        <v>0.85000000000000009</v>
      </c>
      <c r="I4" s="3">
        <v>0.25</v>
      </c>
      <c r="J4" s="3">
        <f t="shared" si="4"/>
        <v>2.4500000000000002</v>
      </c>
      <c r="K4" s="3">
        <v>10</v>
      </c>
      <c r="L4" t="s">
        <v>24</v>
      </c>
      <c r="M4">
        <v>36.049999999999997</v>
      </c>
      <c r="N4">
        <f t="shared" si="5"/>
        <v>321</v>
      </c>
      <c r="O4">
        <f t="shared" si="6"/>
        <v>361</v>
      </c>
      <c r="P4">
        <f t="shared" si="7"/>
        <v>400</v>
      </c>
      <c r="Q4">
        <f t="shared" si="8"/>
        <v>0</v>
      </c>
      <c r="R4">
        <f t="shared" si="9"/>
        <v>0</v>
      </c>
      <c r="S4">
        <v>9</v>
      </c>
      <c r="T4">
        <v>9</v>
      </c>
      <c r="U4">
        <v>9</v>
      </c>
      <c r="V4">
        <v>0</v>
      </c>
      <c r="W4">
        <v>0</v>
      </c>
    </row>
    <row r="5" spans="1:23" s="11" customFormat="1" x14ac:dyDescent="0.3">
      <c r="A5" s="11">
        <v>4</v>
      </c>
      <c r="B5" s="12">
        <f t="shared" ref="B5" si="19">K5-1.5*G5</f>
        <v>8.9</v>
      </c>
      <c r="C5" s="11">
        <f t="shared" ref="C5" si="20">K5-0.5*G5</f>
        <v>9.6333333333333329</v>
      </c>
      <c r="D5" s="11">
        <f t="shared" ref="D5" si="21">K5+0.5*G5</f>
        <v>10.366666666666667</v>
      </c>
      <c r="E5" s="11">
        <f t="shared" ref="E5" si="22">K5+1.5*G5</f>
        <v>11.1</v>
      </c>
      <c r="F5" s="11">
        <v>0</v>
      </c>
      <c r="G5" s="11">
        <f>H5+I5</f>
        <v>0.73333333333333339</v>
      </c>
      <c r="H5" s="11">
        <f>(J5-A5*I5)/(A5-1)</f>
        <v>0.48333333333333339</v>
      </c>
      <c r="I5" s="11">
        <v>0.25</v>
      </c>
      <c r="J5" s="11">
        <v>2.4500000000000002</v>
      </c>
      <c r="K5" s="11">
        <v>10</v>
      </c>
      <c r="L5" t="s">
        <v>23</v>
      </c>
      <c r="M5">
        <v>36.049999999999997</v>
      </c>
      <c r="N5">
        <f t="shared" si="5"/>
        <v>321</v>
      </c>
      <c r="O5">
        <f t="shared" si="6"/>
        <v>347</v>
      </c>
      <c r="P5">
        <f t="shared" si="7"/>
        <v>374</v>
      </c>
      <c r="Q5">
        <f t="shared" si="8"/>
        <v>400</v>
      </c>
      <c r="R5">
        <f t="shared" si="9"/>
        <v>0</v>
      </c>
      <c r="S5">
        <v>9</v>
      </c>
      <c r="T5">
        <v>9</v>
      </c>
      <c r="U5">
        <v>9</v>
      </c>
      <c r="V5">
        <v>9</v>
      </c>
      <c r="W5">
        <v>0</v>
      </c>
    </row>
    <row r="6" spans="1:23" s="3" customFormat="1" x14ac:dyDescent="0.3">
      <c r="A6" s="3">
        <v>3</v>
      </c>
      <c r="B6" s="3">
        <f t="shared" si="0"/>
        <v>8.9</v>
      </c>
      <c r="C6" s="3">
        <f t="shared" si="1"/>
        <v>10</v>
      </c>
      <c r="D6" s="3">
        <f t="shared" si="2"/>
        <v>11.1</v>
      </c>
      <c r="E6" s="3">
        <v>0</v>
      </c>
      <c r="F6" s="3">
        <v>0</v>
      </c>
      <c r="G6" s="3">
        <v>1.1000000000000001</v>
      </c>
      <c r="H6" s="3">
        <f t="shared" si="3"/>
        <v>0.70000000000000007</v>
      </c>
      <c r="I6" s="3">
        <v>0.4</v>
      </c>
      <c r="J6" s="3">
        <f t="shared" si="4"/>
        <v>2.6000000000000005</v>
      </c>
      <c r="K6" s="3">
        <v>10</v>
      </c>
      <c r="L6" t="s">
        <v>24</v>
      </c>
      <c r="M6">
        <v>36.049999999999997</v>
      </c>
      <c r="N6">
        <f t="shared" si="5"/>
        <v>321</v>
      </c>
      <c r="O6">
        <f t="shared" si="6"/>
        <v>361</v>
      </c>
      <c r="P6">
        <f t="shared" si="7"/>
        <v>400</v>
      </c>
      <c r="Q6">
        <f t="shared" si="8"/>
        <v>0</v>
      </c>
      <c r="R6">
        <f t="shared" si="9"/>
        <v>0</v>
      </c>
      <c r="S6">
        <v>9</v>
      </c>
      <c r="T6">
        <v>9</v>
      </c>
      <c r="U6">
        <v>9</v>
      </c>
      <c r="V6">
        <v>0</v>
      </c>
      <c r="W6">
        <v>0</v>
      </c>
    </row>
    <row r="7" spans="1:23" s="11" customFormat="1" x14ac:dyDescent="0.3">
      <c r="A7" s="11">
        <v>4</v>
      </c>
      <c r="B7" s="12">
        <f t="shared" ref="B7" si="23">K7-1.5*G7</f>
        <v>8.8249999999999993</v>
      </c>
      <c r="C7" s="11">
        <f t="shared" ref="C7" si="24">K7-0.5*G7</f>
        <v>9.6083333333333325</v>
      </c>
      <c r="D7" s="11">
        <f t="shared" ref="D7" si="25">K7+0.5*G7</f>
        <v>10.391666666666667</v>
      </c>
      <c r="E7" s="11">
        <f t="shared" ref="E7" si="26">K7+1.5*G7</f>
        <v>11.175000000000001</v>
      </c>
      <c r="F7" s="11">
        <v>0</v>
      </c>
      <c r="G7" s="11">
        <f>H7+I7</f>
        <v>0.78333333333333333</v>
      </c>
      <c r="H7" s="11">
        <f>(J7-A7*I7)/(A7-1)</f>
        <v>0.53333333333333333</v>
      </c>
      <c r="I7" s="11">
        <v>0.25</v>
      </c>
      <c r="J7" s="11">
        <v>2.6</v>
      </c>
      <c r="K7" s="11">
        <v>10</v>
      </c>
      <c r="L7" t="s">
        <v>23</v>
      </c>
      <c r="M7">
        <v>36.049999999999997</v>
      </c>
      <c r="N7">
        <f t="shared" si="5"/>
        <v>318</v>
      </c>
      <c r="O7">
        <f t="shared" si="6"/>
        <v>346</v>
      </c>
      <c r="P7">
        <f t="shared" si="7"/>
        <v>375</v>
      </c>
      <c r="Q7">
        <f t="shared" si="8"/>
        <v>403</v>
      </c>
      <c r="R7">
        <f t="shared" si="9"/>
        <v>0</v>
      </c>
      <c r="S7">
        <v>9</v>
      </c>
      <c r="T7">
        <v>9</v>
      </c>
      <c r="U7">
        <v>9</v>
      </c>
      <c r="V7">
        <v>9</v>
      </c>
      <c r="W7">
        <v>0</v>
      </c>
    </row>
    <row r="8" spans="1:23" s="3" customFormat="1" ht="15" customHeight="1" x14ac:dyDescent="0.3">
      <c r="A8" s="4">
        <v>3</v>
      </c>
      <c r="B8" s="4">
        <f t="shared" si="0"/>
        <v>9.3000000000000007</v>
      </c>
      <c r="C8" s="4">
        <f t="shared" si="1"/>
        <v>10</v>
      </c>
      <c r="D8" s="4">
        <f t="shared" si="2"/>
        <v>10.7</v>
      </c>
      <c r="E8" s="4">
        <v>0</v>
      </c>
      <c r="F8" s="4">
        <v>0</v>
      </c>
      <c r="G8" s="4">
        <v>0.7</v>
      </c>
      <c r="H8" s="4">
        <f t="shared" si="3"/>
        <v>0.14999999999999991</v>
      </c>
      <c r="I8" s="4">
        <v>0.55000000000000004</v>
      </c>
      <c r="J8" s="4">
        <f t="shared" si="4"/>
        <v>1.95</v>
      </c>
      <c r="K8" s="4">
        <v>10</v>
      </c>
      <c r="L8" t="s">
        <v>24</v>
      </c>
      <c r="M8">
        <v>36.049999999999997</v>
      </c>
      <c r="N8">
        <f t="shared" si="5"/>
        <v>335</v>
      </c>
      <c r="O8">
        <f t="shared" si="6"/>
        <v>361</v>
      </c>
      <c r="P8">
        <f t="shared" si="7"/>
        <v>386</v>
      </c>
      <c r="Q8">
        <f t="shared" si="8"/>
        <v>0</v>
      </c>
      <c r="R8">
        <f t="shared" si="9"/>
        <v>0</v>
      </c>
      <c r="S8">
        <v>9</v>
      </c>
      <c r="T8">
        <v>9</v>
      </c>
      <c r="U8">
        <v>9</v>
      </c>
      <c r="V8">
        <v>0</v>
      </c>
      <c r="W8">
        <v>0</v>
      </c>
    </row>
    <row r="9" spans="1:23" s="3" customFormat="1" x14ac:dyDescent="0.3">
      <c r="A9" s="4">
        <v>3</v>
      </c>
      <c r="B9" s="4">
        <f t="shared" si="0"/>
        <v>9.3000000000000007</v>
      </c>
      <c r="C9" s="4">
        <f t="shared" si="1"/>
        <v>10</v>
      </c>
      <c r="D9" s="4">
        <f t="shared" si="2"/>
        <v>10.7</v>
      </c>
      <c r="E9" s="4">
        <v>0</v>
      </c>
      <c r="F9" s="4">
        <v>0</v>
      </c>
      <c r="G9" s="4">
        <v>0.7</v>
      </c>
      <c r="H9" s="4">
        <f t="shared" si="3"/>
        <v>0.44999999999999996</v>
      </c>
      <c r="I9" s="4">
        <v>0.25</v>
      </c>
      <c r="J9" s="4">
        <f t="shared" si="4"/>
        <v>1.65</v>
      </c>
      <c r="K9" s="4">
        <v>10</v>
      </c>
      <c r="L9" t="s">
        <v>24</v>
      </c>
      <c r="M9">
        <v>36.049999999999997</v>
      </c>
      <c r="N9">
        <f t="shared" si="5"/>
        <v>335</v>
      </c>
      <c r="O9">
        <f t="shared" si="6"/>
        <v>361</v>
      </c>
      <c r="P9">
        <f t="shared" si="7"/>
        <v>386</v>
      </c>
      <c r="Q9">
        <f t="shared" si="8"/>
        <v>0</v>
      </c>
      <c r="R9">
        <f t="shared" si="9"/>
        <v>0</v>
      </c>
      <c r="S9">
        <v>9</v>
      </c>
      <c r="T9">
        <v>9</v>
      </c>
      <c r="U9">
        <v>9</v>
      </c>
      <c r="V9">
        <v>0</v>
      </c>
      <c r="W9">
        <v>0</v>
      </c>
    </row>
    <row r="10" spans="1:23" s="3" customFormat="1" x14ac:dyDescent="0.3">
      <c r="A10" s="13">
        <v>4</v>
      </c>
      <c r="B10" s="12">
        <f t="shared" ref="B10" si="27">K10-1.5*G10</f>
        <v>9.3000000000000007</v>
      </c>
      <c r="C10" s="11">
        <f t="shared" ref="C10" si="28">K10-0.5*G10</f>
        <v>9.7666666666666675</v>
      </c>
      <c r="D10" s="11">
        <f t="shared" ref="D10" si="29">K10+0.5*G10</f>
        <v>10.233333333333333</v>
      </c>
      <c r="E10" s="11">
        <f t="shared" ref="E10" si="30">K10+1.5*G10</f>
        <v>10.7</v>
      </c>
      <c r="F10" s="11">
        <v>0</v>
      </c>
      <c r="G10" s="11">
        <f>H10+I10</f>
        <v>0.46666666666666667</v>
      </c>
      <c r="H10" s="11">
        <f>(J10-A10*I10)/(A10-1)</f>
        <v>0.21666666666666665</v>
      </c>
      <c r="I10" s="4">
        <v>0.25</v>
      </c>
      <c r="J10" s="4">
        <v>1.65</v>
      </c>
      <c r="K10" s="4">
        <v>10</v>
      </c>
      <c r="L10" t="s">
        <v>23</v>
      </c>
      <c r="M10">
        <v>36.049999999999997</v>
      </c>
      <c r="N10">
        <f t="shared" si="5"/>
        <v>335</v>
      </c>
      <c r="O10">
        <f t="shared" si="6"/>
        <v>352</v>
      </c>
      <c r="P10">
        <f t="shared" si="7"/>
        <v>369</v>
      </c>
      <c r="Q10">
        <f t="shared" si="8"/>
        <v>386</v>
      </c>
      <c r="R10">
        <f t="shared" si="9"/>
        <v>0</v>
      </c>
      <c r="S10">
        <v>9</v>
      </c>
      <c r="T10">
        <v>9</v>
      </c>
      <c r="U10">
        <v>9</v>
      </c>
      <c r="V10">
        <v>9</v>
      </c>
      <c r="W10">
        <v>0</v>
      </c>
    </row>
    <row r="11" spans="1:23" s="3" customFormat="1" x14ac:dyDescent="0.3">
      <c r="A11" s="4">
        <v>3</v>
      </c>
      <c r="B11" s="4">
        <f t="shared" si="0"/>
        <v>9.3000000000000007</v>
      </c>
      <c r="C11" s="4">
        <f t="shared" si="1"/>
        <v>10</v>
      </c>
      <c r="D11" s="4">
        <f t="shared" si="2"/>
        <v>10.7</v>
      </c>
      <c r="E11" s="4">
        <v>0</v>
      </c>
      <c r="F11" s="4">
        <v>0</v>
      </c>
      <c r="G11" s="4">
        <v>0.7</v>
      </c>
      <c r="H11" s="4">
        <f t="shared" si="3"/>
        <v>0.29999999999999993</v>
      </c>
      <c r="I11" s="4">
        <v>0.4</v>
      </c>
      <c r="J11" s="4">
        <f t="shared" si="4"/>
        <v>1.8</v>
      </c>
      <c r="K11" s="4">
        <v>10</v>
      </c>
      <c r="L11" t="s">
        <v>24</v>
      </c>
      <c r="M11">
        <v>36.049999999999997</v>
      </c>
      <c r="N11">
        <f t="shared" si="5"/>
        <v>335</v>
      </c>
      <c r="O11">
        <f t="shared" si="6"/>
        <v>361</v>
      </c>
      <c r="P11">
        <f t="shared" si="7"/>
        <v>386</v>
      </c>
      <c r="Q11">
        <f t="shared" si="8"/>
        <v>0</v>
      </c>
      <c r="R11">
        <f t="shared" si="9"/>
        <v>0</v>
      </c>
      <c r="S11">
        <v>9</v>
      </c>
      <c r="T11">
        <v>9</v>
      </c>
      <c r="U11">
        <v>9</v>
      </c>
      <c r="V11">
        <v>0</v>
      </c>
      <c r="W11">
        <v>0</v>
      </c>
    </row>
    <row r="12" spans="1:23" s="3" customFormat="1" x14ac:dyDescent="0.3">
      <c r="A12" s="13">
        <v>4</v>
      </c>
      <c r="B12" s="12">
        <f t="shared" ref="B12" si="31">K12-1.5*G12</f>
        <v>9.3000000000000007</v>
      </c>
      <c r="C12" s="11">
        <f t="shared" ref="C12" si="32">K12-0.5*G12</f>
        <v>9.7666666666666675</v>
      </c>
      <c r="D12" s="11">
        <f t="shared" ref="D12" si="33">K12+0.5*G12</f>
        <v>10.233333333333333</v>
      </c>
      <c r="E12" s="11">
        <f t="shared" ref="E12" si="34">K12+1.5*G12</f>
        <v>10.7</v>
      </c>
      <c r="F12" s="11">
        <v>0</v>
      </c>
      <c r="G12" s="11">
        <f>H12+I12</f>
        <v>0.46666666666666667</v>
      </c>
      <c r="H12" s="11">
        <f>(J12-A12*I12)/(A12-1)</f>
        <v>6.6666666666666652E-2</v>
      </c>
      <c r="I12" s="4">
        <v>0.4</v>
      </c>
      <c r="J12" s="4">
        <v>1.8</v>
      </c>
      <c r="K12" s="4">
        <v>10</v>
      </c>
      <c r="L12" t="s">
        <v>23</v>
      </c>
      <c r="M12">
        <v>36.049999999999997</v>
      </c>
      <c r="N12">
        <f t="shared" si="5"/>
        <v>335</v>
      </c>
      <c r="O12">
        <f t="shared" si="6"/>
        <v>352</v>
      </c>
      <c r="P12">
        <f t="shared" si="7"/>
        <v>369</v>
      </c>
      <c r="Q12">
        <f t="shared" si="8"/>
        <v>386</v>
      </c>
      <c r="R12">
        <f t="shared" si="9"/>
        <v>0</v>
      </c>
      <c r="S12">
        <v>9</v>
      </c>
      <c r="T12">
        <v>9</v>
      </c>
      <c r="U12">
        <v>9</v>
      </c>
      <c r="V12">
        <v>9</v>
      </c>
      <c r="W12">
        <v>0</v>
      </c>
    </row>
    <row r="13" spans="1:23" s="3" customFormat="1" x14ac:dyDescent="0.3">
      <c r="A13" s="5">
        <v>3</v>
      </c>
      <c r="B13" s="5">
        <f t="shared" si="0"/>
        <v>9.1</v>
      </c>
      <c r="C13" s="5">
        <f t="shared" si="1"/>
        <v>10</v>
      </c>
      <c r="D13" s="5">
        <f t="shared" si="2"/>
        <v>10.9</v>
      </c>
      <c r="E13" s="5">
        <v>0</v>
      </c>
      <c r="F13" s="5">
        <v>0</v>
      </c>
      <c r="G13" s="5">
        <v>0.9</v>
      </c>
      <c r="H13" s="5">
        <f t="shared" si="3"/>
        <v>0.35</v>
      </c>
      <c r="I13" s="5">
        <v>0.55000000000000004</v>
      </c>
      <c r="J13" s="5">
        <f t="shared" si="4"/>
        <v>2.35</v>
      </c>
      <c r="K13" s="5">
        <v>10</v>
      </c>
      <c r="L13" t="s">
        <v>24</v>
      </c>
      <c r="M13">
        <v>36.049999999999997</v>
      </c>
      <c r="N13">
        <f t="shared" si="5"/>
        <v>328</v>
      </c>
      <c r="O13">
        <f t="shared" si="6"/>
        <v>361</v>
      </c>
      <c r="P13">
        <f t="shared" si="7"/>
        <v>393</v>
      </c>
      <c r="Q13">
        <f t="shared" si="8"/>
        <v>0</v>
      </c>
      <c r="R13">
        <f t="shared" si="9"/>
        <v>0</v>
      </c>
      <c r="S13">
        <v>9</v>
      </c>
      <c r="T13">
        <v>9</v>
      </c>
      <c r="U13">
        <v>9</v>
      </c>
      <c r="V13">
        <v>0</v>
      </c>
      <c r="W13">
        <v>0</v>
      </c>
    </row>
    <row r="14" spans="1:23" s="3" customFormat="1" x14ac:dyDescent="0.3">
      <c r="A14" s="13">
        <v>4</v>
      </c>
      <c r="B14" s="12">
        <f t="shared" ref="B14" si="35">K14-1.5*G14</f>
        <v>9.1</v>
      </c>
      <c r="C14" s="11">
        <f t="shared" ref="C14" si="36">K14-0.5*G14</f>
        <v>9.6999999999999993</v>
      </c>
      <c r="D14" s="11">
        <f t="shared" ref="D14" si="37">K14+0.5*G14</f>
        <v>10.3</v>
      </c>
      <c r="E14" s="11">
        <f t="shared" ref="E14" si="38">K14+1.5*G14</f>
        <v>10.9</v>
      </c>
      <c r="F14" s="11">
        <v>0</v>
      </c>
      <c r="G14" s="11">
        <f>H14+I14</f>
        <v>0.6</v>
      </c>
      <c r="H14" s="11">
        <f>(J14-A14*I14)/(A14-1)</f>
        <v>4.9999999999999968E-2</v>
      </c>
      <c r="I14" s="4">
        <v>0.55000000000000004</v>
      </c>
      <c r="J14" s="4">
        <v>2.35</v>
      </c>
      <c r="K14" s="4">
        <v>10</v>
      </c>
      <c r="L14" t="s">
        <v>23</v>
      </c>
      <c r="M14">
        <v>36.049999999999997</v>
      </c>
      <c r="N14">
        <f t="shared" si="5"/>
        <v>328</v>
      </c>
      <c r="O14">
        <f t="shared" si="6"/>
        <v>350</v>
      </c>
      <c r="P14">
        <f t="shared" si="7"/>
        <v>371</v>
      </c>
      <c r="Q14">
        <f t="shared" si="8"/>
        <v>393</v>
      </c>
      <c r="R14">
        <f t="shared" si="9"/>
        <v>0</v>
      </c>
      <c r="S14">
        <v>9</v>
      </c>
      <c r="T14">
        <v>9</v>
      </c>
      <c r="U14">
        <v>9</v>
      </c>
      <c r="V14">
        <v>9</v>
      </c>
      <c r="W14">
        <v>0</v>
      </c>
    </row>
    <row r="15" spans="1:23" s="4" customFormat="1" ht="15.6" customHeight="1" x14ac:dyDescent="0.3">
      <c r="A15" s="5">
        <v>3</v>
      </c>
      <c r="B15" s="5">
        <f t="shared" si="0"/>
        <v>9.1</v>
      </c>
      <c r="C15" s="5">
        <f t="shared" si="1"/>
        <v>10</v>
      </c>
      <c r="D15" s="5">
        <f t="shared" si="2"/>
        <v>10.9</v>
      </c>
      <c r="E15" s="5">
        <v>0</v>
      </c>
      <c r="F15" s="5">
        <v>0</v>
      </c>
      <c r="G15" s="5">
        <v>0.9</v>
      </c>
      <c r="H15" s="5">
        <f t="shared" si="3"/>
        <v>0.65</v>
      </c>
      <c r="I15" s="5">
        <v>0.25</v>
      </c>
      <c r="J15" s="5">
        <f t="shared" si="4"/>
        <v>2.0499999999999998</v>
      </c>
      <c r="K15" s="5">
        <v>10</v>
      </c>
      <c r="L15" t="s">
        <v>24</v>
      </c>
      <c r="M15">
        <v>36.049999999999997</v>
      </c>
      <c r="N15">
        <f t="shared" si="5"/>
        <v>328</v>
      </c>
      <c r="O15">
        <f t="shared" si="6"/>
        <v>361</v>
      </c>
      <c r="P15">
        <f t="shared" si="7"/>
        <v>393</v>
      </c>
      <c r="Q15">
        <f t="shared" si="8"/>
        <v>0</v>
      </c>
      <c r="R15">
        <f t="shared" si="9"/>
        <v>0</v>
      </c>
      <c r="S15">
        <v>9</v>
      </c>
      <c r="T15">
        <v>9</v>
      </c>
      <c r="U15">
        <v>9</v>
      </c>
      <c r="V15">
        <v>0</v>
      </c>
      <c r="W15">
        <v>0</v>
      </c>
    </row>
    <row r="16" spans="1:23" s="4" customFormat="1" ht="15.6" customHeight="1" x14ac:dyDescent="0.3">
      <c r="A16" s="13">
        <v>4</v>
      </c>
      <c r="B16" s="12">
        <f t="shared" ref="B16" si="39">K16-1.5*G16</f>
        <v>9.1</v>
      </c>
      <c r="C16" s="11">
        <f t="shared" ref="C16" si="40">K16-0.5*G16</f>
        <v>9.6999999999999993</v>
      </c>
      <c r="D16" s="11">
        <f t="shared" ref="D16" si="41">K16+0.5*G16</f>
        <v>10.3</v>
      </c>
      <c r="E16" s="11">
        <f t="shared" ref="E16" si="42">K16+1.5*G16</f>
        <v>10.9</v>
      </c>
      <c r="F16" s="11">
        <v>0</v>
      </c>
      <c r="G16" s="11">
        <f>H16+I16</f>
        <v>0.59999999999999987</v>
      </c>
      <c r="H16" s="11">
        <f>(J16-A16*I16)/(A16-1)</f>
        <v>0.34999999999999992</v>
      </c>
      <c r="I16" s="4">
        <v>0.25</v>
      </c>
      <c r="J16" s="4">
        <v>2.0499999999999998</v>
      </c>
      <c r="K16" s="4">
        <v>10</v>
      </c>
      <c r="L16" t="s">
        <v>23</v>
      </c>
      <c r="M16">
        <v>36.049999999999997</v>
      </c>
      <c r="N16">
        <f t="shared" si="5"/>
        <v>328</v>
      </c>
      <c r="O16">
        <f t="shared" si="6"/>
        <v>350</v>
      </c>
      <c r="P16">
        <f t="shared" si="7"/>
        <v>371</v>
      </c>
      <c r="Q16">
        <f t="shared" si="8"/>
        <v>393</v>
      </c>
      <c r="R16">
        <f t="shared" si="9"/>
        <v>0</v>
      </c>
      <c r="S16">
        <v>9</v>
      </c>
      <c r="T16">
        <v>9</v>
      </c>
      <c r="U16">
        <v>9</v>
      </c>
      <c r="V16">
        <v>9</v>
      </c>
      <c r="W16">
        <v>0</v>
      </c>
    </row>
    <row r="17" spans="1:23" s="4" customFormat="1" x14ac:dyDescent="0.3">
      <c r="A17" s="5">
        <v>3</v>
      </c>
      <c r="B17" s="5">
        <f t="shared" si="0"/>
        <v>9.1</v>
      </c>
      <c r="C17" s="5">
        <f t="shared" si="1"/>
        <v>10</v>
      </c>
      <c r="D17" s="5">
        <f t="shared" si="2"/>
        <v>10.9</v>
      </c>
      <c r="E17" s="5">
        <v>0</v>
      </c>
      <c r="F17" s="5">
        <v>0</v>
      </c>
      <c r="G17" s="5">
        <v>0.9</v>
      </c>
      <c r="H17" s="5">
        <f t="shared" si="3"/>
        <v>0.5</v>
      </c>
      <c r="I17" s="5">
        <v>0.4</v>
      </c>
      <c r="J17" s="5">
        <f t="shared" si="4"/>
        <v>2.2000000000000002</v>
      </c>
      <c r="K17" s="5">
        <v>10</v>
      </c>
      <c r="L17" t="s">
        <v>24</v>
      </c>
      <c r="M17">
        <v>36.049999999999997</v>
      </c>
      <c r="N17">
        <f t="shared" si="5"/>
        <v>328</v>
      </c>
      <c r="O17">
        <f t="shared" si="6"/>
        <v>361</v>
      </c>
      <c r="P17">
        <f t="shared" si="7"/>
        <v>393</v>
      </c>
      <c r="Q17">
        <f t="shared" si="8"/>
        <v>0</v>
      </c>
      <c r="R17">
        <f t="shared" si="9"/>
        <v>0</v>
      </c>
      <c r="S17">
        <v>9</v>
      </c>
      <c r="T17">
        <v>9</v>
      </c>
      <c r="U17">
        <v>9</v>
      </c>
      <c r="V17">
        <v>0</v>
      </c>
      <c r="W17">
        <v>0</v>
      </c>
    </row>
    <row r="18" spans="1:23" s="4" customFormat="1" x14ac:dyDescent="0.3">
      <c r="A18" s="13">
        <v>4</v>
      </c>
      <c r="B18" s="12">
        <f t="shared" ref="B18" si="43">K18-1.5*G18</f>
        <v>9.1</v>
      </c>
      <c r="C18" s="11">
        <f t="shared" ref="C18" si="44">K18-0.5*G18</f>
        <v>9.6999999999999993</v>
      </c>
      <c r="D18" s="11">
        <f t="shared" ref="D18" si="45">K18+0.5*G18</f>
        <v>10.3</v>
      </c>
      <c r="E18" s="11">
        <f t="shared" ref="E18" si="46">K18+1.5*G18</f>
        <v>10.9</v>
      </c>
      <c r="F18" s="11">
        <v>0</v>
      </c>
      <c r="G18" s="11">
        <f>H18+I18</f>
        <v>0.60000000000000009</v>
      </c>
      <c r="H18" s="11">
        <f>(J18-A18*I18)/(A18-1)</f>
        <v>0.20000000000000004</v>
      </c>
      <c r="I18" s="14">
        <v>0.4</v>
      </c>
      <c r="J18" s="4">
        <v>2.2000000000000002</v>
      </c>
      <c r="K18" s="4">
        <v>10</v>
      </c>
      <c r="L18" t="s">
        <v>23</v>
      </c>
      <c r="M18">
        <v>36.049999999999997</v>
      </c>
      <c r="N18">
        <f t="shared" si="5"/>
        <v>328</v>
      </c>
      <c r="O18">
        <f t="shared" si="6"/>
        <v>350</v>
      </c>
      <c r="P18">
        <f t="shared" si="7"/>
        <v>371</v>
      </c>
      <c r="Q18">
        <f t="shared" si="8"/>
        <v>393</v>
      </c>
      <c r="R18">
        <f t="shared" si="9"/>
        <v>0</v>
      </c>
      <c r="S18">
        <v>9</v>
      </c>
      <c r="T18">
        <v>9</v>
      </c>
      <c r="U18">
        <v>9</v>
      </c>
      <c r="V18">
        <v>9</v>
      </c>
      <c r="W18">
        <v>0</v>
      </c>
    </row>
    <row r="19" spans="1:23" s="6" customFormat="1" x14ac:dyDescent="0.3">
      <c r="A19" s="6">
        <v>4</v>
      </c>
      <c r="B19" s="6">
        <f t="shared" ref="B19:B34" si="47">K19-1.5*G19</f>
        <v>8.35</v>
      </c>
      <c r="C19" s="6">
        <f t="shared" ref="C19:C34" si="48">K19-0.5*G19</f>
        <v>9.4499999999999993</v>
      </c>
      <c r="D19" s="6">
        <f t="shared" ref="D19:D34" si="49">K19+0.5*G19</f>
        <v>10.55</v>
      </c>
      <c r="E19" s="6">
        <f t="shared" ref="E19:E34" si="50">K19+1.5*G19</f>
        <v>11.65</v>
      </c>
      <c r="F19" s="6">
        <v>0</v>
      </c>
      <c r="G19" s="6">
        <v>1.1000000000000001</v>
      </c>
      <c r="H19" s="6">
        <f t="shared" si="3"/>
        <v>0.55000000000000004</v>
      </c>
      <c r="I19" s="6">
        <v>0.55000000000000004</v>
      </c>
      <c r="J19" s="6">
        <f t="shared" si="4"/>
        <v>3.8500000000000005</v>
      </c>
      <c r="K19" s="6">
        <v>10</v>
      </c>
      <c r="L19" t="s">
        <v>24</v>
      </c>
      <c r="M19">
        <v>36.049999999999997</v>
      </c>
      <c r="N19">
        <f>ROUND(B19*M19, 0)</f>
        <v>301</v>
      </c>
      <c r="O19">
        <f>ROUND(C19*M19, 0)</f>
        <v>341</v>
      </c>
      <c r="P19">
        <f>ROUND(D19*M19, 0)</f>
        <v>380</v>
      </c>
      <c r="Q19">
        <f>ROUND(E19*M19, 0)</f>
        <v>420</v>
      </c>
      <c r="R19">
        <f>ROUND(F19*M19, 0)</f>
        <v>0</v>
      </c>
      <c r="S19">
        <v>9</v>
      </c>
      <c r="T19">
        <v>9</v>
      </c>
      <c r="U19">
        <v>9</v>
      </c>
      <c r="V19">
        <v>9</v>
      </c>
      <c r="W19">
        <v>0</v>
      </c>
    </row>
    <row r="20" spans="1:23" s="15" customFormat="1" x14ac:dyDescent="0.3">
      <c r="A20" s="15">
        <v>5</v>
      </c>
      <c r="B20" s="16">
        <f>D20-2*G20</f>
        <v>8.35</v>
      </c>
      <c r="C20" s="16">
        <f>D20-1*G20</f>
        <v>9.1750000000000007</v>
      </c>
      <c r="D20" s="16">
        <f>K20</f>
        <v>10</v>
      </c>
      <c r="E20" s="16">
        <f>D20+1*G20</f>
        <v>10.824999999999999</v>
      </c>
      <c r="F20" s="16">
        <f>D20+2*G20</f>
        <v>11.65</v>
      </c>
      <c r="G20" s="11">
        <f>H20+I20</f>
        <v>0.82500000000000007</v>
      </c>
      <c r="H20" s="11">
        <f>(J20-A20*I20)/(A20-1)</f>
        <v>0.27500000000000002</v>
      </c>
      <c r="I20" s="15">
        <v>0.55000000000000004</v>
      </c>
      <c r="J20" s="15">
        <v>3.85</v>
      </c>
      <c r="K20" s="15">
        <v>10</v>
      </c>
      <c r="L20" t="s">
        <v>23</v>
      </c>
      <c r="M20">
        <v>36.049999999999997</v>
      </c>
      <c r="N20">
        <f t="shared" ref="N20" si="51">ROUND(B20*M20, 0)</f>
        <v>301</v>
      </c>
      <c r="O20">
        <f t="shared" ref="O20" si="52">ROUND(C20*M20, 0)</f>
        <v>331</v>
      </c>
      <c r="P20">
        <f t="shared" ref="P20" si="53">ROUND(D20*M20, 0)</f>
        <v>361</v>
      </c>
      <c r="Q20">
        <f t="shared" ref="Q20" si="54">ROUND(E20*M20, 0)</f>
        <v>390</v>
      </c>
      <c r="R20">
        <f t="shared" ref="R20" si="55">ROUND(F20*M20, 0)</f>
        <v>420</v>
      </c>
      <c r="S20">
        <v>9</v>
      </c>
      <c r="T20">
        <v>9</v>
      </c>
      <c r="U20">
        <v>9</v>
      </c>
      <c r="V20">
        <v>9</v>
      </c>
      <c r="W20">
        <v>9</v>
      </c>
    </row>
    <row r="21" spans="1:23" s="7" customFormat="1" ht="13.2" customHeight="1" x14ac:dyDescent="0.3">
      <c r="A21" s="6">
        <v>4</v>
      </c>
      <c r="B21" s="6">
        <f t="shared" si="47"/>
        <v>8.35</v>
      </c>
      <c r="C21" s="6">
        <f t="shared" si="48"/>
        <v>9.4499999999999993</v>
      </c>
      <c r="D21" s="6">
        <f t="shared" si="49"/>
        <v>10.55</v>
      </c>
      <c r="E21" s="6">
        <f t="shared" si="50"/>
        <v>11.65</v>
      </c>
      <c r="F21" s="6">
        <v>0</v>
      </c>
      <c r="G21" s="6">
        <v>1.1000000000000001</v>
      </c>
      <c r="H21" s="6">
        <f>G21-I21</f>
        <v>0.85000000000000009</v>
      </c>
      <c r="I21" s="6">
        <v>0.25</v>
      </c>
      <c r="J21" s="6">
        <f t="shared" si="4"/>
        <v>3.5500000000000003</v>
      </c>
      <c r="K21" s="6">
        <v>10</v>
      </c>
      <c r="L21" t="s">
        <v>24</v>
      </c>
      <c r="M21">
        <v>36.049999999999997</v>
      </c>
      <c r="N21">
        <f t="shared" si="5"/>
        <v>301</v>
      </c>
      <c r="O21">
        <f t="shared" si="6"/>
        <v>341</v>
      </c>
      <c r="P21">
        <f t="shared" si="7"/>
        <v>380</v>
      </c>
      <c r="Q21">
        <f t="shared" si="8"/>
        <v>420</v>
      </c>
      <c r="R21">
        <f t="shared" si="9"/>
        <v>0</v>
      </c>
      <c r="S21">
        <v>9</v>
      </c>
      <c r="T21">
        <v>9</v>
      </c>
      <c r="U21">
        <v>9</v>
      </c>
      <c r="V21">
        <v>9</v>
      </c>
      <c r="W21">
        <v>0</v>
      </c>
    </row>
    <row r="22" spans="1:23" s="17" customFormat="1" ht="13.2" customHeight="1" x14ac:dyDescent="0.3">
      <c r="A22" s="15">
        <v>5</v>
      </c>
      <c r="B22" s="16">
        <f>D22-2*G22</f>
        <v>8.35</v>
      </c>
      <c r="C22" s="16">
        <f>D22-1*G22</f>
        <v>9.1750000000000007</v>
      </c>
      <c r="D22" s="16">
        <f>K22</f>
        <v>10</v>
      </c>
      <c r="E22" s="16">
        <f>D22+1*G22</f>
        <v>10.824999999999999</v>
      </c>
      <c r="F22" s="16">
        <f>D22+2*G22</f>
        <v>11.65</v>
      </c>
      <c r="G22" s="11">
        <f>H22+I22</f>
        <v>0.82499999999999996</v>
      </c>
      <c r="H22" s="11">
        <f>(J22-A22*I22)/(A22-1)</f>
        <v>0.57499999999999996</v>
      </c>
      <c r="I22" s="15">
        <v>0.25</v>
      </c>
      <c r="J22" s="15">
        <v>3.55</v>
      </c>
      <c r="K22" s="15">
        <v>10</v>
      </c>
      <c r="L22" t="s">
        <v>23</v>
      </c>
      <c r="M22">
        <v>36.049999999999997</v>
      </c>
      <c r="N22">
        <f t="shared" ref="N22" si="56">ROUND(B22*M22, 0)</f>
        <v>301</v>
      </c>
      <c r="O22">
        <f t="shared" ref="O22" si="57">ROUND(C22*M22, 0)</f>
        <v>331</v>
      </c>
      <c r="P22">
        <f t="shared" ref="P22" si="58">ROUND(D22*M22, 0)</f>
        <v>361</v>
      </c>
      <c r="Q22">
        <f t="shared" ref="Q22" si="59">ROUND(E22*M22, 0)</f>
        <v>390</v>
      </c>
      <c r="R22">
        <f t="shared" ref="R22" si="60">ROUND(F22*M22, 0)</f>
        <v>420</v>
      </c>
      <c r="S22">
        <v>9</v>
      </c>
      <c r="T22">
        <v>9</v>
      </c>
      <c r="U22">
        <v>9</v>
      </c>
      <c r="V22">
        <v>9</v>
      </c>
      <c r="W22">
        <v>9</v>
      </c>
    </row>
    <row r="23" spans="1:23" s="7" customFormat="1" x14ac:dyDescent="0.3">
      <c r="A23" s="6">
        <v>4</v>
      </c>
      <c r="B23" s="6">
        <f t="shared" si="47"/>
        <v>8.35</v>
      </c>
      <c r="C23" s="6">
        <f t="shared" si="48"/>
        <v>9.4499999999999993</v>
      </c>
      <c r="D23" s="6">
        <f t="shared" si="49"/>
        <v>10.55</v>
      </c>
      <c r="E23" s="6">
        <f t="shared" si="50"/>
        <v>11.65</v>
      </c>
      <c r="F23" s="6">
        <v>0</v>
      </c>
      <c r="G23" s="6">
        <v>1.1000000000000001</v>
      </c>
      <c r="H23" s="6">
        <f t="shared" si="3"/>
        <v>0.70000000000000007</v>
      </c>
      <c r="I23" s="6">
        <v>0.4</v>
      </c>
      <c r="J23" s="6">
        <f t="shared" si="4"/>
        <v>3.7</v>
      </c>
      <c r="K23" s="6">
        <v>10</v>
      </c>
      <c r="L23" t="s">
        <v>24</v>
      </c>
      <c r="M23">
        <v>36.049999999999997</v>
      </c>
      <c r="N23">
        <f t="shared" si="5"/>
        <v>301</v>
      </c>
      <c r="O23">
        <f t="shared" si="6"/>
        <v>341</v>
      </c>
      <c r="P23">
        <f t="shared" si="7"/>
        <v>380</v>
      </c>
      <c r="Q23">
        <f t="shared" si="8"/>
        <v>420</v>
      </c>
      <c r="R23">
        <f t="shared" si="9"/>
        <v>0</v>
      </c>
      <c r="S23">
        <v>9</v>
      </c>
      <c r="T23">
        <v>9</v>
      </c>
      <c r="U23">
        <v>9</v>
      </c>
      <c r="V23">
        <v>9</v>
      </c>
      <c r="W23">
        <v>0</v>
      </c>
    </row>
    <row r="24" spans="1:23" s="17" customFormat="1" x14ac:dyDescent="0.3">
      <c r="A24" s="15">
        <v>5</v>
      </c>
      <c r="B24" s="16">
        <f>D24-2*G24</f>
        <v>8.2750000000000004</v>
      </c>
      <c r="C24" s="16">
        <f>D24-1*G24</f>
        <v>9.1374999999999993</v>
      </c>
      <c r="D24" s="16">
        <f>K24</f>
        <v>10</v>
      </c>
      <c r="E24" s="16">
        <f>D24+1*G24</f>
        <v>10.862500000000001</v>
      </c>
      <c r="F24" s="16">
        <f>D24+2*G24</f>
        <v>11.725</v>
      </c>
      <c r="G24" s="11">
        <f>H24+I24</f>
        <v>0.86250000000000004</v>
      </c>
      <c r="H24" s="11">
        <f>(J24-A24*I24)/(A24-1)</f>
        <v>0.61250000000000004</v>
      </c>
      <c r="I24" s="15">
        <v>0.25</v>
      </c>
      <c r="J24" s="15">
        <v>3.7</v>
      </c>
      <c r="K24" s="15">
        <v>10</v>
      </c>
      <c r="L24" t="s">
        <v>23</v>
      </c>
      <c r="M24">
        <v>36.049999999999997</v>
      </c>
      <c r="N24">
        <f t="shared" ref="N24" si="61">ROUND(B24*M24, 0)</f>
        <v>298</v>
      </c>
      <c r="O24">
        <f t="shared" ref="O24" si="62">ROUND(C24*M24, 0)</f>
        <v>329</v>
      </c>
      <c r="P24">
        <f t="shared" ref="P24" si="63">ROUND(D24*M24, 0)</f>
        <v>361</v>
      </c>
      <c r="Q24">
        <f t="shared" ref="Q24" si="64">ROUND(E24*M24, 0)</f>
        <v>392</v>
      </c>
      <c r="R24">
        <f t="shared" ref="R24" si="65">ROUND(F24*M24, 0)</f>
        <v>423</v>
      </c>
      <c r="S24">
        <v>9</v>
      </c>
      <c r="T24">
        <v>9</v>
      </c>
      <c r="U24">
        <v>9</v>
      </c>
      <c r="V24">
        <v>9</v>
      </c>
      <c r="W24">
        <v>9</v>
      </c>
    </row>
    <row r="25" spans="1:23" s="7" customFormat="1" x14ac:dyDescent="0.3">
      <c r="A25" s="7">
        <v>4</v>
      </c>
      <c r="B25" s="7">
        <f t="shared" si="47"/>
        <v>8.9499999999999993</v>
      </c>
      <c r="C25" s="7">
        <f t="shared" si="48"/>
        <v>9.65</v>
      </c>
      <c r="D25" s="7">
        <f t="shared" si="49"/>
        <v>10.35</v>
      </c>
      <c r="E25" s="7">
        <f t="shared" si="50"/>
        <v>11.05</v>
      </c>
      <c r="F25" s="7">
        <v>0</v>
      </c>
      <c r="G25" s="7">
        <v>0.7</v>
      </c>
      <c r="H25" s="7">
        <f t="shared" si="3"/>
        <v>0.14999999999999991</v>
      </c>
      <c r="I25" s="7">
        <v>0.55000000000000004</v>
      </c>
      <c r="J25" s="7">
        <f t="shared" si="4"/>
        <v>2.65</v>
      </c>
      <c r="K25" s="7">
        <v>10</v>
      </c>
      <c r="L25" t="s">
        <v>24</v>
      </c>
      <c r="M25">
        <v>36.049999999999997</v>
      </c>
      <c r="N25">
        <f t="shared" si="5"/>
        <v>323</v>
      </c>
      <c r="O25">
        <f t="shared" si="6"/>
        <v>348</v>
      </c>
      <c r="P25">
        <f t="shared" si="7"/>
        <v>373</v>
      </c>
      <c r="Q25">
        <f t="shared" si="8"/>
        <v>398</v>
      </c>
      <c r="R25">
        <f t="shared" si="9"/>
        <v>0</v>
      </c>
      <c r="S25">
        <v>9</v>
      </c>
      <c r="T25">
        <v>9</v>
      </c>
      <c r="U25">
        <v>9</v>
      </c>
      <c r="V25">
        <v>9</v>
      </c>
      <c r="W25">
        <v>0</v>
      </c>
    </row>
    <row r="26" spans="1:23" s="7" customFormat="1" ht="15" customHeight="1" x14ac:dyDescent="0.3">
      <c r="A26" s="7">
        <v>4</v>
      </c>
      <c r="B26" s="7">
        <f t="shared" si="47"/>
        <v>8.9499999999999993</v>
      </c>
      <c r="C26" s="7">
        <f t="shared" si="48"/>
        <v>9.65</v>
      </c>
      <c r="D26" s="7">
        <f t="shared" si="49"/>
        <v>10.35</v>
      </c>
      <c r="E26" s="7">
        <f t="shared" si="50"/>
        <v>11.05</v>
      </c>
      <c r="F26" s="7">
        <v>0</v>
      </c>
      <c r="G26" s="7">
        <v>0.7</v>
      </c>
      <c r="H26" s="7">
        <f t="shared" si="3"/>
        <v>0.44999999999999996</v>
      </c>
      <c r="I26" s="7">
        <v>0.25</v>
      </c>
      <c r="J26" s="7">
        <f t="shared" si="4"/>
        <v>2.3499999999999996</v>
      </c>
      <c r="K26" s="7">
        <v>10</v>
      </c>
      <c r="L26" t="s">
        <v>24</v>
      </c>
      <c r="M26">
        <v>36.049999999999997</v>
      </c>
      <c r="N26">
        <f t="shared" si="5"/>
        <v>323</v>
      </c>
      <c r="O26">
        <f t="shared" si="6"/>
        <v>348</v>
      </c>
      <c r="P26">
        <f t="shared" si="7"/>
        <v>373</v>
      </c>
      <c r="Q26">
        <f t="shared" si="8"/>
        <v>398</v>
      </c>
      <c r="R26">
        <f t="shared" si="9"/>
        <v>0</v>
      </c>
      <c r="S26">
        <v>9</v>
      </c>
      <c r="T26">
        <v>9</v>
      </c>
      <c r="U26">
        <v>9</v>
      </c>
      <c r="V26">
        <v>9</v>
      </c>
      <c r="W26">
        <v>0</v>
      </c>
    </row>
    <row r="27" spans="1:23" s="7" customFormat="1" ht="15" customHeight="1" x14ac:dyDescent="0.3">
      <c r="A27" s="15">
        <v>5</v>
      </c>
      <c r="B27" s="16">
        <f>D27-2*G27</f>
        <v>8.9499999999999993</v>
      </c>
      <c r="C27" s="16">
        <f>D27-1*G27</f>
        <v>9.4749999999999996</v>
      </c>
      <c r="D27" s="16">
        <f>K27</f>
        <v>10</v>
      </c>
      <c r="E27" s="16">
        <f>D27+1*G27</f>
        <v>10.525</v>
      </c>
      <c r="F27" s="16">
        <f>D27+2*G27</f>
        <v>11.05</v>
      </c>
      <c r="G27" s="11">
        <f>H27+I27</f>
        <v>0.52500000000000002</v>
      </c>
      <c r="H27" s="11">
        <f>(J27-A27*I27)/(A27-1)</f>
        <v>0.27500000000000002</v>
      </c>
      <c r="I27" s="15">
        <v>0.25</v>
      </c>
      <c r="J27" s="15">
        <v>2.35</v>
      </c>
      <c r="K27" s="15">
        <v>10</v>
      </c>
      <c r="L27" t="s">
        <v>23</v>
      </c>
      <c r="M27">
        <v>36.049999999999997</v>
      </c>
      <c r="N27">
        <f t="shared" ref="N27" si="66">ROUND(B27*M27, 0)</f>
        <v>323</v>
      </c>
      <c r="O27">
        <f t="shared" ref="O27" si="67">ROUND(C27*M27, 0)</f>
        <v>342</v>
      </c>
      <c r="P27">
        <f t="shared" ref="P27" si="68">ROUND(D27*M27, 0)</f>
        <v>361</v>
      </c>
      <c r="Q27">
        <f t="shared" ref="Q27" si="69">ROUND(E27*M27, 0)</f>
        <v>379</v>
      </c>
      <c r="R27">
        <f t="shared" ref="R27" si="70">ROUND(F27*M27, 0)</f>
        <v>398</v>
      </c>
      <c r="S27">
        <v>9</v>
      </c>
      <c r="T27">
        <v>9</v>
      </c>
      <c r="U27">
        <v>9</v>
      </c>
      <c r="V27">
        <v>9</v>
      </c>
      <c r="W27">
        <v>9</v>
      </c>
    </row>
    <row r="28" spans="1:23" s="7" customFormat="1" x14ac:dyDescent="0.3">
      <c r="A28" s="7">
        <v>4</v>
      </c>
      <c r="B28" s="7">
        <f t="shared" si="47"/>
        <v>8.9499999999999993</v>
      </c>
      <c r="C28" s="7">
        <f t="shared" si="48"/>
        <v>9.65</v>
      </c>
      <c r="D28" s="7">
        <f t="shared" si="49"/>
        <v>10.35</v>
      </c>
      <c r="E28" s="7">
        <f t="shared" si="50"/>
        <v>11.05</v>
      </c>
      <c r="F28" s="7">
        <v>0</v>
      </c>
      <c r="G28" s="7">
        <v>0.7</v>
      </c>
      <c r="H28" s="7">
        <f t="shared" si="3"/>
        <v>0.29999999999999993</v>
      </c>
      <c r="I28" s="7">
        <v>0.4</v>
      </c>
      <c r="J28" s="7">
        <f t="shared" si="4"/>
        <v>2.5</v>
      </c>
      <c r="K28" s="7">
        <v>10</v>
      </c>
      <c r="L28" t="s">
        <v>24</v>
      </c>
      <c r="M28">
        <v>36.049999999999997</v>
      </c>
      <c r="N28">
        <f t="shared" si="5"/>
        <v>323</v>
      </c>
      <c r="O28">
        <f t="shared" si="6"/>
        <v>348</v>
      </c>
      <c r="P28">
        <f t="shared" si="7"/>
        <v>373</v>
      </c>
      <c r="Q28">
        <f t="shared" si="8"/>
        <v>398</v>
      </c>
      <c r="R28">
        <f t="shared" si="9"/>
        <v>0</v>
      </c>
      <c r="S28">
        <v>9</v>
      </c>
      <c r="T28">
        <v>9</v>
      </c>
      <c r="U28">
        <v>9</v>
      </c>
      <c r="V28">
        <v>9</v>
      </c>
      <c r="W28">
        <v>0</v>
      </c>
    </row>
    <row r="29" spans="1:23" s="7" customFormat="1" x14ac:dyDescent="0.3">
      <c r="A29" s="15">
        <v>5</v>
      </c>
      <c r="B29" s="16">
        <f>D29-2*G29</f>
        <v>8.9499999999999993</v>
      </c>
      <c r="C29" s="16">
        <f>D29-1*G29</f>
        <v>9.4749999999999996</v>
      </c>
      <c r="D29" s="16">
        <f>K29</f>
        <v>10</v>
      </c>
      <c r="E29" s="16">
        <f>D29+1*G29</f>
        <v>10.525</v>
      </c>
      <c r="F29" s="16">
        <f>D29+2*G29</f>
        <v>11.05</v>
      </c>
      <c r="G29" s="11">
        <f>H29+I29</f>
        <v>0.52500000000000002</v>
      </c>
      <c r="H29" s="11">
        <f>(J29-A29*I29)/(A29-1)</f>
        <v>0.125</v>
      </c>
      <c r="I29" s="15">
        <v>0.4</v>
      </c>
      <c r="J29" s="15">
        <v>2.5</v>
      </c>
      <c r="K29" s="15">
        <v>10</v>
      </c>
      <c r="L29" t="s">
        <v>23</v>
      </c>
      <c r="M29">
        <v>36.049999999999997</v>
      </c>
      <c r="N29">
        <f t="shared" ref="N29" si="71">ROUND(B29*M29, 0)</f>
        <v>323</v>
      </c>
      <c r="O29">
        <f t="shared" ref="O29" si="72">ROUND(C29*M29, 0)</f>
        <v>342</v>
      </c>
      <c r="P29">
        <f t="shared" ref="P29" si="73">ROUND(D29*M29, 0)</f>
        <v>361</v>
      </c>
      <c r="Q29">
        <f t="shared" ref="Q29" si="74">ROUND(E29*M29, 0)</f>
        <v>379</v>
      </c>
      <c r="R29">
        <f t="shared" ref="R29" si="75">ROUND(F29*M29, 0)</f>
        <v>398</v>
      </c>
      <c r="S29">
        <v>9</v>
      </c>
      <c r="T29">
        <v>9</v>
      </c>
      <c r="U29">
        <v>9</v>
      </c>
      <c r="V29">
        <v>9</v>
      </c>
      <c r="W29">
        <v>9</v>
      </c>
    </row>
    <row r="30" spans="1:23" s="7" customFormat="1" x14ac:dyDescent="0.3">
      <c r="A30" s="2">
        <v>4</v>
      </c>
      <c r="B30" s="2">
        <f t="shared" si="47"/>
        <v>8.65</v>
      </c>
      <c r="C30" s="2">
        <f t="shared" si="48"/>
        <v>9.5500000000000007</v>
      </c>
      <c r="D30" s="2">
        <f t="shared" si="49"/>
        <v>10.45</v>
      </c>
      <c r="E30" s="2">
        <f t="shared" si="50"/>
        <v>11.35</v>
      </c>
      <c r="F30" s="2">
        <v>0</v>
      </c>
      <c r="G30" s="2">
        <v>0.9</v>
      </c>
      <c r="H30" s="2">
        <f t="shared" si="3"/>
        <v>0.35</v>
      </c>
      <c r="I30" s="2">
        <v>0.55000000000000004</v>
      </c>
      <c r="J30" s="2">
        <f t="shared" si="4"/>
        <v>3.25</v>
      </c>
      <c r="K30" s="2">
        <v>10</v>
      </c>
      <c r="L30" t="s">
        <v>24</v>
      </c>
      <c r="M30">
        <v>36.049999999999997</v>
      </c>
      <c r="N30">
        <f t="shared" si="5"/>
        <v>312</v>
      </c>
      <c r="O30">
        <f t="shared" si="6"/>
        <v>344</v>
      </c>
      <c r="P30">
        <f t="shared" si="7"/>
        <v>377</v>
      </c>
      <c r="Q30">
        <f t="shared" si="8"/>
        <v>409</v>
      </c>
      <c r="R30">
        <f t="shared" si="9"/>
        <v>0</v>
      </c>
      <c r="S30">
        <v>9</v>
      </c>
      <c r="T30">
        <v>9</v>
      </c>
      <c r="U30">
        <v>9</v>
      </c>
      <c r="V30">
        <v>9</v>
      </c>
      <c r="W30">
        <v>0</v>
      </c>
    </row>
    <row r="31" spans="1:23" s="7" customFormat="1" x14ac:dyDescent="0.3">
      <c r="A31" s="15">
        <v>5</v>
      </c>
      <c r="B31" s="16">
        <f>D31-2*G31</f>
        <v>8.65</v>
      </c>
      <c r="C31" s="16">
        <f>D31-1*G31</f>
        <v>9.3249999999999993</v>
      </c>
      <c r="D31" s="16">
        <f>K31</f>
        <v>10</v>
      </c>
      <c r="E31" s="16">
        <f>D31+1*G31</f>
        <v>10.675000000000001</v>
      </c>
      <c r="F31" s="16">
        <f>D31+2*G31</f>
        <v>11.35</v>
      </c>
      <c r="G31" s="11">
        <f>H31+I31</f>
        <v>0.67500000000000004</v>
      </c>
      <c r="H31" s="11">
        <f>(J31-A31*I31)/(A31-1)</f>
        <v>0.125</v>
      </c>
      <c r="I31" s="15">
        <v>0.55000000000000004</v>
      </c>
      <c r="J31" s="15">
        <v>3.25</v>
      </c>
      <c r="K31" s="15">
        <v>10</v>
      </c>
      <c r="L31" t="s">
        <v>23</v>
      </c>
      <c r="M31">
        <v>36.049999999999997</v>
      </c>
      <c r="N31">
        <f t="shared" ref="N31" si="76">ROUND(B31*M31, 0)</f>
        <v>312</v>
      </c>
      <c r="O31">
        <f t="shared" ref="O31" si="77">ROUND(C31*M31, 0)</f>
        <v>336</v>
      </c>
      <c r="P31">
        <f t="shared" ref="P31" si="78">ROUND(D31*M31, 0)</f>
        <v>361</v>
      </c>
      <c r="Q31">
        <f t="shared" ref="Q31" si="79">ROUND(E31*M31, 0)</f>
        <v>385</v>
      </c>
      <c r="R31">
        <f t="shared" ref="R31" si="80">ROUND(F31*M31, 0)</f>
        <v>409</v>
      </c>
      <c r="S31">
        <v>9</v>
      </c>
      <c r="T31">
        <v>9</v>
      </c>
      <c r="U31">
        <v>9</v>
      </c>
      <c r="V31">
        <v>9</v>
      </c>
      <c r="W31">
        <v>9</v>
      </c>
    </row>
    <row r="32" spans="1:23" s="7" customFormat="1" x14ac:dyDescent="0.3">
      <c r="A32" s="2">
        <v>4</v>
      </c>
      <c r="B32" s="2">
        <f t="shared" si="47"/>
        <v>8.65</v>
      </c>
      <c r="C32" s="2">
        <f t="shared" si="48"/>
        <v>9.5500000000000007</v>
      </c>
      <c r="D32" s="2">
        <f t="shared" si="49"/>
        <v>10.45</v>
      </c>
      <c r="E32" s="2">
        <f t="shared" si="50"/>
        <v>11.35</v>
      </c>
      <c r="F32" s="2">
        <v>0</v>
      </c>
      <c r="G32" s="2">
        <v>0.9</v>
      </c>
      <c r="H32" s="2">
        <f t="shared" si="3"/>
        <v>0.65</v>
      </c>
      <c r="I32" s="2">
        <v>0.25</v>
      </c>
      <c r="J32" s="2">
        <f t="shared" si="4"/>
        <v>2.95</v>
      </c>
      <c r="K32" s="2">
        <v>10</v>
      </c>
      <c r="L32" t="s">
        <v>24</v>
      </c>
      <c r="M32">
        <v>36.049999999999997</v>
      </c>
      <c r="N32">
        <f t="shared" si="5"/>
        <v>312</v>
      </c>
      <c r="O32">
        <f t="shared" si="6"/>
        <v>344</v>
      </c>
      <c r="P32">
        <f t="shared" si="7"/>
        <v>377</v>
      </c>
      <c r="Q32">
        <f t="shared" si="8"/>
        <v>409</v>
      </c>
      <c r="R32">
        <f t="shared" si="9"/>
        <v>0</v>
      </c>
      <c r="S32">
        <v>9</v>
      </c>
      <c r="T32">
        <v>9</v>
      </c>
      <c r="U32">
        <v>9</v>
      </c>
      <c r="V32">
        <v>9</v>
      </c>
      <c r="W32">
        <v>0</v>
      </c>
    </row>
    <row r="33" spans="1:23" s="7" customFormat="1" x14ac:dyDescent="0.3">
      <c r="A33" s="15">
        <v>5</v>
      </c>
      <c r="B33" s="16">
        <f>D33-2*G33</f>
        <v>8.65</v>
      </c>
      <c r="C33" s="16">
        <f>D33-1*G33</f>
        <v>9.3249999999999993</v>
      </c>
      <c r="D33" s="16">
        <f>K33</f>
        <v>10</v>
      </c>
      <c r="E33" s="16">
        <f>D33+1*G33</f>
        <v>10.675000000000001</v>
      </c>
      <c r="F33" s="16">
        <f>D33+2*G33</f>
        <v>11.35</v>
      </c>
      <c r="G33" s="11">
        <f>H33+I33</f>
        <v>0.67500000000000004</v>
      </c>
      <c r="H33" s="11">
        <f>(J33-A33*I33)/(A33-1)</f>
        <v>0.42500000000000004</v>
      </c>
      <c r="I33" s="15">
        <v>0.25</v>
      </c>
      <c r="J33" s="15">
        <v>2.95</v>
      </c>
      <c r="K33" s="15">
        <v>10</v>
      </c>
      <c r="L33" t="s">
        <v>23</v>
      </c>
      <c r="M33">
        <v>36.049999999999997</v>
      </c>
      <c r="N33">
        <f t="shared" ref="N33" si="81">ROUND(B33*M33, 0)</f>
        <v>312</v>
      </c>
      <c r="O33">
        <f t="shared" ref="O33" si="82">ROUND(C33*M33, 0)</f>
        <v>336</v>
      </c>
      <c r="P33">
        <f t="shared" ref="P33" si="83">ROUND(D33*M33, 0)</f>
        <v>361</v>
      </c>
      <c r="Q33">
        <f t="shared" ref="Q33" si="84">ROUND(E33*M33, 0)</f>
        <v>385</v>
      </c>
      <c r="R33">
        <f t="shared" ref="R33" si="85">ROUND(F33*M33, 0)</f>
        <v>409</v>
      </c>
      <c r="S33">
        <v>9</v>
      </c>
      <c r="T33">
        <v>9</v>
      </c>
      <c r="U33">
        <v>9</v>
      </c>
      <c r="V33">
        <v>9</v>
      </c>
      <c r="W33">
        <v>9</v>
      </c>
    </row>
    <row r="34" spans="1:23" s="2" customFormat="1" ht="13.2" customHeight="1" x14ac:dyDescent="0.3">
      <c r="A34" s="2">
        <v>4</v>
      </c>
      <c r="B34" s="2">
        <f t="shared" si="47"/>
        <v>8.65</v>
      </c>
      <c r="C34" s="2">
        <f t="shared" si="48"/>
        <v>9.5500000000000007</v>
      </c>
      <c r="D34" s="2">
        <f t="shared" si="49"/>
        <v>10.45</v>
      </c>
      <c r="E34" s="2">
        <f t="shared" si="50"/>
        <v>11.35</v>
      </c>
      <c r="F34" s="2">
        <v>0</v>
      </c>
      <c r="G34" s="2">
        <v>0.9</v>
      </c>
      <c r="H34" s="2">
        <f t="shared" si="3"/>
        <v>0.5</v>
      </c>
      <c r="I34" s="2">
        <v>0.4</v>
      </c>
      <c r="J34" s="2">
        <f t="shared" si="4"/>
        <v>3.1</v>
      </c>
      <c r="K34" s="2">
        <v>10</v>
      </c>
      <c r="L34" t="s">
        <v>24</v>
      </c>
      <c r="M34">
        <v>36.049999999999997</v>
      </c>
      <c r="N34">
        <f t="shared" si="5"/>
        <v>312</v>
      </c>
      <c r="O34">
        <f t="shared" si="6"/>
        <v>344</v>
      </c>
      <c r="P34">
        <f t="shared" si="7"/>
        <v>377</v>
      </c>
      <c r="Q34">
        <f t="shared" si="8"/>
        <v>409</v>
      </c>
      <c r="R34">
        <f t="shared" si="9"/>
        <v>0</v>
      </c>
      <c r="S34">
        <v>9</v>
      </c>
      <c r="T34">
        <v>9</v>
      </c>
      <c r="U34">
        <v>9</v>
      </c>
      <c r="V34">
        <v>9</v>
      </c>
      <c r="W34">
        <v>0</v>
      </c>
    </row>
    <row r="35" spans="1:23" s="2" customFormat="1" ht="13.2" customHeight="1" x14ac:dyDescent="0.3">
      <c r="A35" s="15">
        <v>5</v>
      </c>
      <c r="B35" s="16">
        <f>D35-2*G35</f>
        <v>8.65</v>
      </c>
      <c r="C35" s="16">
        <f>D35-1*G35</f>
        <v>9.3249999999999993</v>
      </c>
      <c r="D35" s="16">
        <f>K35</f>
        <v>10</v>
      </c>
      <c r="E35" s="16">
        <f>D35+1*G35</f>
        <v>10.675000000000001</v>
      </c>
      <c r="F35" s="16">
        <f>D35+2*G35</f>
        <v>11.35</v>
      </c>
      <c r="G35" s="11">
        <f>H35+I35</f>
        <v>0.67500000000000004</v>
      </c>
      <c r="H35" s="11">
        <f>(J35-A35*I35)/(A35-1)</f>
        <v>0.27500000000000002</v>
      </c>
      <c r="I35" s="15">
        <v>0.4</v>
      </c>
      <c r="J35" s="15">
        <v>3.1</v>
      </c>
      <c r="K35" s="15">
        <v>10</v>
      </c>
      <c r="L35" t="s">
        <v>23</v>
      </c>
      <c r="M35">
        <v>36.049999999999997</v>
      </c>
      <c r="N35">
        <f t="shared" ref="N35" si="86">ROUND(B35*M35, 0)</f>
        <v>312</v>
      </c>
      <c r="O35">
        <f t="shared" ref="O35" si="87">ROUND(C35*M35, 0)</f>
        <v>336</v>
      </c>
      <c r="P35">
        <f t="shared" ref="P35" si="88">ROUND(D35*M35, 0)</f>
        <v>361</v>
      </c>
      <c r="Q35">
        <f t="shared" ref="Q35" si="89">ROUND(E35*M35, 0)</f>
        <v>385</v>
      </c>
      <c r="R35">
        <f t="shared" ref="R35" si="90">ROUND(F35*M35, 0)</f>
        <v>409</v>
      </c>
      <c r="S35">
        <v>9</v>
      </c>
      <c r="T35">
        <v>9</v>
      </c>
      <c r="U35">
        <v>9</v>
      </c>
      <c r="V35">
        <v>9</v>
      </c>
      <c r="W35">
        <v>9</v>
      </c>
    </row>
    <row r="36" spans="1:23" s="8" customFormat="1" ht="13.8" customHeight="1" x14ac:dyDescent="0.3">
      <c r="A36" s="1">
        <v>5</v>
      </c>
      <c r="B36" s="1">
        <f t="shared" ref="B36:B52" si="91">D36-2*G36</f>
        <v>7.8</v>
      </c>
      <c r="C36" s="1">
        <f t="shared" ref="C36:C52" si="92">D36-1*G36</f>
        <v>8.9</v>
      </c>
      <c r="D36" s="1">
        <f t="shared" ref="D36:D52" si="93">K36</f>
        <v>10</v>
      </c>
      <c r="E36" s="1">
        <f t="shared" ref="E36:E52" si="94">D36+1*G36</f>
        <v>11.1</v>
      </c>
      <c r="F36" s="1">
        <f t="shared" ref="F36:F52" si="95">D36+2*G36</f>
        <v>12.2</v>
      </c>
      <c r="G36" s="1">
        <v>1.1000000000000001</v>
      </c>
      <c r="H36" s="1">
        <f t="shared" si="3"/>
        <v>0.55000000000000004</v>
      </c>
      <c r="I36" s="1">
        <v>0.55000000000000004</v>
      </c>
      <c r="J36" s="1">
        <f t="shared" si="4"/>
        <v>4.95</v>
      </c>
      <c r="K36" s="1">
        <v>10</v>
      </c>
      <c r="L36" t="s">
        <v>24</v>
      </c>
      <c r="M36">
        <v>36.049999999999997</v>
      </c>
      <c r="N36">
        <f t="shared" si="5"/>
        <v>281</v>
      </c>
      <c r="O36">
        <f t="shared" si="6"/>
        <v>321</v>
      </c>
      <c r="P36">
        <f t="shared" si="7"/>
        <v>361</v>
      </c>
      <c r="Q36">
        <f t="shared" si="8"/>
        <v>400</v>
      </c>
      <c r="R36">
        <f t="shared" si="9"/>
        <v>440</v>
      </c>
      <c r="S36">
        <v>9</v>
      </c>
      <c r="T36">
        <v>9</v>
      </c>
      <c r="U36">
        <v>9</v>
      </c>
      <c r="V36">
        <v>9</v>
      </c>
      <c r="W36">
        <v>9</v>
      </c>
    </row>
    <row r="37" spans="1:23" s="18" customFormat="1" ht="13.8" customHeight="1" x14ac:dyDescent="0.3">
      <c r="A37" s="11">
        <v>3</v>
      </c>
      <c r="B37" s="11">
        <f t="shared" ref="B37" si="96">C37-1*G37</f>
        <v>7.8</v>
      </c>
      <c r="C37" s="11">
        <f t="shared" ref="C37" si="97">K37</f>
        <v>10</v>
      </c>
      <c r="D37" s="11">
        <f t="shared" ref="D37" si="98">C37+1*G37</f>
        <v>12.2</v>
      </c>
      <c r="E37" s="11">
        <v>0</v>
      </c>
      <c r="F37" s="11">
        <v>0</v>
      </c>
      <c r="G37" s="11">
        <f>H37+I37</f>
        <v>2.2000000000000002</v>
      </c>
      <c r="H37" s="11">
        <f>(J37-A37*I37)/(A37-1)</f>
        <v>1.65</v>
      </c>
      <c r="I37" s="11">
        <v>0.55000000000000004</v>
      </c>
      <c r="J37" s="11">
        <v>4.95</v>
      </c>
      <c r="K37" s="11">
        <v>10</v>
      </c>
      <c r="L37" t="s">
        <v>23</v>
      </c>
      <c r="M37">
        <v>36.049999999999997</v>
      </c>
      <c r="N37">
        <f t="shared" ref="N37" si="99">ROUND(B37*M37, 0)</f>
        <v>281</v>
      </c>
      <c r="O37">
        <f t="shared" ref="O37" si="100">ROUND(C37*M37, 0)</f>
        <v>361</v>
      </c>
      <c r="P37">
        <f t="shared" ref="P37" si="101">ROUND(D37*M37, 0)</f>
        <v>440</v>
      </c>
      <c r="Q37">
        <f t="shared" ref="Q37" si="102">ROUND(E37*M37, 0)</f>
        <v>0</v>
      </c>
      <c r="R37">
        <f t="shared" ref="R37" si="103">ROUND(F37*M37, 0)</f>
        <v>0</v>
      </c>
      <c r="S37">
        <v>9</v>
      </c>
      <c r="T37">
        <v>9</v>
      </c>
      <c r="U37">
        <v>9</v>
      </c>
      <c r="V37">
        <v>0</v>
      </c>
      <c r="W37">
        <v>0</v>
      </c>
    </row>
    <row r="38" spans="1:23" s="8" customFormat="1" ht="13.8" customHeight="1" x14ac:dyDescent="0.3">
      <c r="A38" s="1">
        <v>5</v>
      </c>
      <c r="B38" s="1">
        <f t="shared" si="91"/>
        <v>7.8</v>
      </c>
      <c r="C38" s="1">
        <f t="shared" si="92"/>
        <v>8.9</v>
      </c>
      <c r="D38" s="1">
        <f t="shared" si="93"/>
        <v>10</v>
      </c>
      <c r="E38" s="1">
        <f t="shared" si="94"/>
        <v>11.1</v>
      </c>
      <c r="F38" s="1">
        <f t="shared" si="95"/>
        <v>12.2</v>
      </c>
      <c r="G38" s="1">
        <v>1.1000000000000001</v>
      </c>
      <c r="H38" s="1">
        <f t="shared" si="3"/>
        <v>0.85000000000000009</v>
      </c>
      <c r="I38" s="1">
        <v>0.25</v>
      </c>
      <c r="J38" s="1">
        <f t="shared" si="4"/>
        <v>4.6500000000000004</v>
      </c>
      <c r="K38" s="1">
        <v>10</v>
      </c>
      <c r="L38" t="s">
        <v>24</v>
      </c>
      <c r="M38">
        <v>36.049999999999997</v>
      </c>
      <c r="N38">
        <f t="shared" si="5"/>
        <v>281</v>
      </c>
      <c r="O38">
        <f t="shared" si="6"/>
        <v>321</v>
      </c>
      <c r="P38">
        <f t="shared" si="7"/>
        <v>361</v>
      </c>
      <c r="Q38">
        <f t="shared" si="8"/>
        <v>400</v>
      </c>
      <c r="R38">
        <f t="shared" si="9"/>
        <v>440</v>
      </c>
      <c r="S38">
        <v>9</v>
      </c>
      <c r="T38">
        <v>9</v>
      </c>
      <c r="U38">
        <v>9</v>
      </c>
      <c r="V38">
        <v>9</v>
      </c>
      <c r="W38">
        <v>9</v>
      </c>
    </row>
    <row r="39" spans="1:23" s="8" customFormat="1" ht="13.8" customHeight="1" x14ac:dyDescent="0.3">
      <c r="A39" s="11">
        <v>3</v>
      </c>
      <c r="B39" s="11">
        <f t="shared" ref="B39" si="104">C39-1*G39</f>
        <v>7.8</v>
      </c>
      <c r="C39" s="11">
        <f t="shared" ref="C39" si="105">K39</f>
        <v>10</v>
      </c>
      <c r="D39" s="11">
        <f t="shared" ref="D39" si="106">C39+1*G39</f>
        <v>12.2</v>
      </c>
      <c r="E39" s="11">
        <v>0</v>
      </c>
      <c r="F39" s="11">
        <v>0</v>
      </c>
      <c r="G39" s="11">
        <f>H39+I39</f>
        <v>2.2000000000000002</v>
      </c>
      <c r="H39" s="11">
        <f>(J39-A39*I39)/(A39-1)</f>
        <v>1.9500000000000002</v>
      </c>
      <c r="I39" s="11">
        <v>0.25</v>
      </c>
      <c r="J39" s="11">
        <v>4.6500000000000004</v>
      </c>
      <c r="K39" s="11">
        <v>10</v>
      </c>
      <c r="L39" t="s">
        <v>23</v>
      </c>
      <c r="M39">
        <v>36.049999999999997</v>
      </c>
      <c r="N39">
        <f t="shared" ref="N39" si="107">ROUND(B39*M39, 0)</f>
        <v>281</v>
      </c>
      <c r="O39">
        <f t="shared" ref="O39" si="108">ROUND(C39*M39, 0)</f>
        <v>361</v>
      </c>
      <c r="P39">
        <f t="shared" ref="P39" si="109">ROUND(D39*M39, 0)</f>
        <v>440</v>
      </c>
      <c r="Q39">
        <f t="shared" ref="Q39" si="110">ROUND(E39*M39, 0)</f>
        <v>0</v>
      </c>
      <c r="R39">
        <f t="shared" ref="R39" si="111">ROUND(F39*M39, 0)</f>
        <v>0</v>
      </c>
      <c r="S39">
        <v>9</v>
      </c>
      <c r="T39">
        <v>9</v>
      </c>
      <c r="U39">
        <v>9</v>
      </c>
      <c r="V39">
        <v>0</v>
      </c>
      <c r="W39">
        <v>0</v>
      </c>
    </row>
    <row r="40" spans="1:23" s="9" customFormat="1" x14ac:dyDescent="0.3">
      <c r="A40" s="1">
        <v>5</v>
      </c>
      <c r="B40" s="1">
        <f t="shared" si="91"/>
        <v>7.8</v>
      </c>
      <c r="C40" s="1">
        <f t="shared" si="92"/>
        <v>8.9</v>
      </c>
      <c r="D40" s="1">
        <f t="shared" si="93"/>
        <v>10</v>
      </c>
      <c r="E40" s="1">
        <f t="shared" si="94"/>
        <v>11.1</v>
      </c>
      <c r="F40" s="1">
        <f t="shared" si="95"/>
        <v>12.2</v>
      </c>
      <c r="G40" s="1">
        <v>1.1000000000000001</v>
      </c>
      <c r="H40" s="1">
        <f t="shared" si="3"/>
        <v>0.70000000000000007</v>
      </c>
      <c r="I40" s="1">
        <v>0.4</v>
      </c>
      <c r="J40" s="1">
        <f t="shared" si="4"/>
        <v>4.8000000000000007</v>
      </c>
      <c r="K40" s="1">
        <v>10</v>
      </c>
      <c r="L40" t="s">
        <v>24</v>
      </c>
      <c r="M40">
        <v>36.049999999999997</v>
      </c>
      <c r="N40">
        <f t="shared" si="5"/>
        <v>281</v>
      </c>
      <c r="O40">
        <f t="shared" si="6"/>
        <v>321</v>
      </c>
      <c r="P40">
        <f t="shared" si="7"/>
        <v>361</v>
      </c>
      <c r="Q40">
        <f t="shared" si="8"/>
        <v>400</v>
      </c>
      <c r="R40">
        <f t="shared" si="9"/>
        <v>440</v>
      </c>
      <c r="S40">
        <v>9</v>
      </c>
      <c r="T40">
        <v>9</v>
      </c>
      <c r="U40">
        <v>9</v>
      </c>
      <c r="V40">
        <v>9</v>
      </c>
      <c r="W40">
        <v>9</v>
      </c>
    </row>
    <row r="41" spans="1:23" s="9" customFormat="1" x14ac:dyDescent="0.3">
      <c r="A41" s="11">
        <v>3</v>
      </c>
      <c r="B41" s="11">
        <f t="shared" ref="B41" si="112">C41-1*G41</f>
        <v>7.8000000000000007</v>
      </c>
      <c r="C41" s="11">
        <f t="shared" ref="C41" si="113">K41</f>
        <v>10</v>
      </c>
      <c r="D41" s="11">
        <f t="shared" ref="D41" si="114">C41+1*G41</f>
        <v>12.2</v>
      </c>
      <c r="E41" s="11">
        <v>0</v>
      </c>
      <c r="F41" s="11">
        <v>0</v>
      </c>
      <c r="G41" s="11">
        <f>H41+I41</f>
        <v>2.1999999999999997</v>
      </c>
      <c r="H41" s="11">
        <f>(J41-A41*I41)/(A41-1)</f>
        <v>1.7999999999999998</v>
      </c>
      <c r="I41" s="11">
        <v>0.4</v>
      </c>
      <c r="J41" s="11">
        <v>4.8</v>
      </c>
      <c r="K41" s="11">
        <v>10</v>
      </c>
      <c r="L41" t="s">
        <v>23</v>
      </c>
      <c r="M41">
        <v>36.049999999999997</v>
      </c>
      <c r="N41">
        <f t="shared" ref="N41" si="115">ROUND(B41*M41, 0)</f>
        <v>281</v>
      </c>
      <c r="O41">
        <f t="shared" ref="O41" si="116">ROUND(C41*M41, 0)</f>
        <v>361</v>
      </c>
      <c r="P41">
        <f t="shared" ref="P41" si="117">ROUND(D41*M41, 0)</f>
        <v>440</v>
      </c>
      <c r="Q41">
        <f t="shared" ref="Q41" si="118">ROUND(E41*M41, 0)</f>
        <v>0</v>
      </c>
      <c r="R41">
        <f t="shared" ref="R41" si="119">ROUND(F41*M41, 0)</f>
        <v>0</v>
      </c>
      <c r="S41">
        <v>9</v>
      </c>
      <c r="T41">
        <v>9</v>
      </c>
      <c r="U41">
        <v>9</v>
      </c>
      <c r="V41">
        <v>0</v>
      </c>
      <c r="W41">
        <v>0</v>
      </c>
    </row>
    <row r="42" spans="1:23" s="9" customFormat="1" x14ac:dyDescent="0.3">
      <c r="A42" s="8">
        <v>5</v>
      </c>
      <c r="B42" s="8">
        <f t="shared" si="91"/>
        <v>8.6</v>
      </c>
      <c r="C42" s="8">
        <f t="shared" si="92"/>
        <v>9.3000000000000007</v>
      </c>
      <c r="D42" s="8">
        <f t="shared" si="93"/>
        <v>10</v>
      </c>
      <c r="E42" s="8">
        <f t="shared" si="94"/>
        <v>10.7</v>
      </c>
      <c r="F42" s="8">
        <f t="shared" si="95"/>
        <v>11.4</v>
      </c>
      <c r="G42" s="8">
        <v>0.7</v>
      </c>
      <c r="H42" s="8">
        <f t="shared" si="3"/>
        <v>0.14999999999999991</v>
      </c>
      <c r="I42" s="8">
        <v>0.55000000000000004</v>
      </c>
      <c r="J42" s="8">
        <f t="shared" si="4"/>
        <v>3.3499999999999996</v>
      </c>
      <c r="K42" s="8">
        <v>10</v>
      </c>
      <c r="L42" t="s">
        <v>24</v>
      </c>
      <c r="M42">
        <v>36.049999999999997</v>
      </c>
      <c r="N42">
        <f t="shared" si="5"/>
        <v>310</v>
      </c>
      <c r="O42">
        <f t="shared" si="6"/>
        <v>335</v>
      </c>
      <c r="P42">
        <f t="shared" si="7"/>
        <v>361</v>
      </c>
      <c r="Q42">
        <f t="shared" si="8"/>
        <v>386</v>
      </c>
      <c r="R42">
        <f t="shared" si="9"/>
        <v>411</v>
      </c>
      <c r="S42">
        <v>9</v>
      </c>
      <c r="T42">
        <v>9</v>
      </c>
      <c r="U42">
        <v>9</v>
      </c>
      <c r="V42">
        <v>9</v>
      </c>
      <c r="W42">
        <v>9</v>
      </c>
    </row>
    <row r="43" spans="1:23" s="9" customFormat="1" x14ac:dyDescent="0.3">
      <c r="A43" s="11">
        <v>3</v>
      </c>
      <c r="B43" s="11">
        <f t="shared" ref="B43" si="120">C43-1*G43</f>
        <v>8.6</v>
      </c>
      <c r="C43" s="11">
        <f t="shared" ref="C43" si="121">K43</f>
        <v>10</v>
      </c>
      <c r="D43" s="11">
        <f t="shared" ref="D43" si="122">C43+1*G43</f>
        <v>11.4</v>
      </c>
      <c r="E43" s="11">
        <v>0</v>
      </c>
      <c r="F43" s="11">
        <v>0</v>
      </c>
      <c r="G43" s="11">
        <f>H43+I43</f>
        <v>1.4</v>
      </c>
      <c r="H43" s="11">
        <f>(J43-A43*I43)/(A43-1)</f>
        <v>0.85</v>
      </c>
      <c r="I43" s="11">
        <v>0.55000000000000004</v>
      </c>
      <c r="J43" s="11">
        <v>3.35</v>
      </c>
      <c r="K43" s="11">
        <v>10</v>
      </c>
      <c r="L43" t="s">
        <v>23</v>
      </c>
      <c r="M43">
        <v>36.049999999999997</v>
      </c>
      <c r="N43">
        <f t="shared" ref="N43" si="123">ROUND(B43*M43, 0)</f>
        <v>310</v>
      </c>
      <c r="O43">
        <f t="shared" ref="O43" si="124">ROUND(C43*M43, 0)</f>
        <v>361</v>
      </c>
      <c r="P43">
        <f t="shared" ref="P43" si="125">ROUND(D43*M43, 0)</f>
        <v>411</v>
      </c>
      <c r="Q43">
        <f t="shared" ref="Q43" si="126">ROUND(E43*M43, 0)</f>
        <v>0</v>
      </c>
      <c r="R43">
        <f t="shared" ref="R43" si="127">ROUND(F43*M43, 0)</f>
        <v>0</v>
      </c>
      <c r="S43">
        <v>9</v>
      </c>
      <c r="T43">
        <v>9</v>
      </c>
      <c r="U43">
        <v>9</v>
      </c>
      <c r="V43">
        <v>0</v>
      </c>
      <c r="W43">
        <v>0</v>
      </c>
    </row>
    <row r="44" spans="1:23" s="9" customFormat="1" x14ac:dyDescent="0.3">
      <c r="A44" s="8">
        <v>5</v>
      </c>
      <c r="B44" s="8">
        <f t="shared" si="91"/>
        <v>8.6</v>
      </c>
      <c r="C44" s="8">
        <f t="shared" si="92"/>
        <v>9.3000000000000007</v>
      </c>
      <c r="D44" s="8">
        <f t="shared" si="93"/>
        <v>10</v>
      </c>
      <c r="E44" s="8">
        <f t="shared" si="94"/>
        <v>10.7</v>
      </c>
      <c r="F44" s="8">
        <f t="shared" si="95"/>
        <v>11.4</v>
      </c>
      <c r="G44" s="8">
        <v>0.7</v>
      </c>
      <c r="H44" s="8">
        <f t="shared" si="3"/>
        <v>0.44999999999999996</v>
      </c>
      <c r="I44" s="8">
        <v>0.25</v>
      </c>
      <c r="J44" s="8">
        <f t="shared" si="4"/>
        <v>3.05</v>
      </c>
      <c r="K44" s="8">
        <v>10</v>
      </c>
      <c r="L44" t="s">
        <v>24</v>
      </c>
      <c r="M44">
        <v>36.049999999999997</v>
      </c>
      <c r="N44">
        <f t="shared" si="5"/>
        <v>310</v>
      </c>
      <c r="O44">
        <f t="shared" si="6"/>
        <v>335</v>
      </c>
      <c r="P44">
        <f t="shared" si="7"/>
        <v>361</v>
      </c>
      <c r="Q44">
        <f t="shared" si="8"/>
        <v>386</v>
      </c>
      <c r="R44">
        <f t="shared" si="9"/>
        <v>411</v>
      </c>
      <c r="S44">
        <v>9</v>
      </c>
      <c r="T44">
        <v>9</v>
      </c>
      <c r="U44">
        <v>9</v>
      </c>
      <c r="V44">
        <v>9</v>
      </c>
      <c r="W44">
        <v>9</v>
      </c>
    </row>
    <row r="45" spans="1:23" s="9" customFormat="1" x14ac:dyDescent="0.3">
      <c r="A45" s="11">
        <v>3</v>
      </c>
      <c r="B45" s="11">
        <f t="shared" ref="B45" si="128">C45-1*G45</f>
        <v>8.6</v>
      </c>
      <c r="C45" s="11">
        <f t="shared" ref="C45" si="129">K45</f>
        <v>10</v>
      </c>
      <c r="D45" s="11">
        <f t="shared" ref="D45" si="130">C45+1*G45</f>
        <v>11.4</v>
      </c>
      <c r="E45" s="11">
        <v>0</v>
      </c>
      <c r="F45" s="11">
        <v>0</v>
      </c>
      <c r="G45" s="11">
        <f>H45+I45</f>
        <v>1.4</v>
      </c>
      <c r="H45" s="11">
        <f>(J45-A45*I45)/(A45-1)</f>
        <v>1.1499999999999999</v>
      </c>
      <c r="I45" s="11">
        <v>0.25</v>
      </c>
      <c r="J45" s="11">
        <v>3.05</v>
      </c>
      <c r="K45" s="11">
        <v>10</v>
      </c>
      <c r="L45" t="s">
        <v>23</v>
      </c>
      <c r="M45">
        <v>36.049999999999997</v>
      </c>
      <c r="N45">
        <f t="shared" ref="N45" si="131">ROUND(B45*M45, 0)</f>
        <v>310</v>
      </c>
      <c r="O45">
        <f t="shared" ref="O45" si="132">ROUND(C45*M45, 0)</f>
        <v>361</v>
      </c>
      <c r="P45">
        <f t="shared" ref="P45" si="133">ROUND(D45*M45, 0)</f>
        <v>411</v>
      </c>
      <c r="Q45">
        <f t="shared" ref="Q45" si="134">ROUND(E45*M45, 0)</f>
        <v>0</v>
      </c>
      <c r="R45">
        <f t="shared" ref="R45" si="135">ROUND(F45*M45, 0)</f>
        <v>0</v>
      </c>
      <c r="S45">
        <v>9</v>
      </c>
      <c r="T45">
        <v>9</v>
      </c>
      <c r="U45">
        <v>9</v>
      </c>
      <c r="V45">
        <v>0</v>
      </c>
      <c r="W45">
        <v>0</v>
      </c>
    </row>
    <row r="46" spans="1:23" s="9" customFormat="1" x14ac:dyDescent="0.3">
      <c r="A46" s="8">
        <v>5</v>
      </c>
      <c r="B46" s="8">
        <f t="shared" si="91"/>
        <v>8.6</v>
      </c>
      <c r="C46" s="8">
        <f t="shared" si="92"/>
        <v>9.3000000000000007</v>
      </c>
      <c r="D46" s="8">
        <f t="shared" si="93"/>
        <v>10</v>
      </c>
      <c r="E46" s="8">
        <f t="shared" si="94"/>
        <v>10.7</v>
      </c>
      <c r="F46" s="8">
        <f t="shared" si="95"/>
        <v>11.4</v>
      </c>
      <c r="G46" s="8">
        <v>0.7</v>
      </c>
      <c r="H46" s="8">
        <f t="shared" si="3"/>
        <v>0.29999999999999993</v>
      </c>
      <c r="I46" s="8">
        <v>0.4</v>
      </c>
      <c r="J46" s="8">
        <f t="shared" si="4"/>
        <v>3.1999999999999997</v>
      </c>
      <c r="K46" s="8">
        <v>10</v>
      </c>
      <c r="L46" t="s">
        <v>24</v>
      </c>
      <c r="M46">
        <v>36.049999999999997</v>
      </c>
      <c r="N46">
        <f t="shared" si="5"/>
        <v>310</v>
      </c>
      <c r="O46">
        <f t="shared" si="6"/>
        <v>335</v>
      </c>
      <c r="P46">
        <f t="shared" si="7"/>
        <v>361</v>
      </c>
      <c r="Q46">
        <f t="shared" si="8"/>
        <v>386</v>
      </c>
      <c r="R46">
        <f t="shared" si="9"/>
        <v>411</v>
      </c>
      <c r="S46">
        <v>9</v>
      </c>
      <c r="T46">
        <v>9</v>
      </c>
      <c r="U46">
        <v>9</v>
      </c>
      <c r="V46">
        <v>9</v>
      </c>
      <c r="W46">
        <v>9</v>
      </c>
    </row>
    <row r="47" spans="1:23" s="9" customFormat="1" x14ac:dyDescent="0.3">
      <c r="A47" s="11">
        <v>3</v>
      </c>
      <c r="B47" s="11">
        <f t="shared" ref="B47" si="136">C47-1*G47</f>
        <v>8.5250000000000004</v>
      </c>
      <c r="C47" s="11">
        <f t="shared" ref="C47" si="137">K47</f>
        <v>10</v>
      </c>
      <c r="D47" s="11">
        <f t="shared" ref="D47" si="138">C47+1*G47</f>
        <v>11.475</v>
      </c>
      <c r="E47" s="11">
        <v>0</v>
      </c>
      <c r="F47" s="11">
        <v>0</v>
      </c>
      <c r="G47" s="11">
        <f>H47+I47</f>
        <v>1.4750000000000001</v>
      </c>
      <c r="H47" s="11">
        <f>(J47-A47*I47)/(A47-1)</f>
        <v>1.2250000000000001</v>
      </c>
      <c r="I47" s="11">
        <v>0.25</v>
      </c>
      <c r="J47" s="11">
        <v>3.2</v>
      </c>
      <c r="K47" s="11">
        <v>10</v>
      </c>
      <c r="L47" t="s">
        <v>23</v>
      </c>
      <c r="M47">
        <v>36.049999999999997</v>
      </c>
      <c r="N47">
        <f t="shared" ref="N47" si="139">ROUND(B47*M47, 0)</f>
        <v>307</v>
      </c>
      <c r="O47">
        <f t="shared" ref="O47" si="140">ROUND(C47*M47, 0)</f>
        <v>361</v>
      </c>
      <c r="P47">
        <f t="shared" ref="P47" si="141">ROUND(D47*M47, 0)</f>
        <v>414</v>
      </c>
      <c r="Q47">
        <f t="shared" ref="Q47" si="142">ROUND(E47*M47, 0)</f>
        <v>0</v>
      </c>
      <c r="R47">
        <f t="shared" ref="R47" si="143">ROUND(F47*M47, 0)</f>
        <v>0</v>
      </c>
      <c r="S47">
        <v>9</v>
      </c>
      <c r="T47">
        <v>9</v>
      </c>
      <c r="U47">
        <v>9</v>
      </c>
      <c r="V47">
        <v>0</v>
      </c>
      <c r="W47">
        <v>0</v>
      </c>
    </row>
    <row r="48" spans="1:23" s="9" customFormat="1" ht="13.8" customHeight="1" x14ac:dyDescent="0.3">
      <c r="A48" s="9">
        <v>5</v>
      </c>
      <c r="B48" s="9">
        <f t="shared" si="91"/>
        <v>8.1999999999999993</v>
      </c>
      <c r="C48" s="9">
        <f t="shared" si="92"/>
        <v>9.1</v>
      </c>
      <c r="D48" s="9">
        <f t="shared" si="93"/>
        <v>10</v>
      </c>
      <c r="E48" s="9">
        <f t="shared" si="94"/>
        <v>10.9</v>
      </c>
      <c r="F48" s="9">
        <f t="shared" si="95"/>
        <v>11.8</v>
      </c>
      <c r="G48" s="9">
        <v>0.9</v>
      </c>
      <c r="H48" s="9">
        <f t="shared" si="3"/>
        <v>0.35</v>
      </c>
      <c r="I48" s="9">
        <v>0.55000000000000004</v>
      </c>
      <c r="J48" s="9">
        <f t="shared" si="4"/>
        <v>4.1500000000000004</v>
      </c>
      <c r="K48" s="9">
        <v>10</v>
      </c>
      <c r="L48" t="s">
        <v>24</v>
      </c>
      <c r="M48">
        <v>36.049999999999997</v>
      </c>
      <c r="N48">
        <f t="shared" si="5"/>
        <v>296</v>
      </c>
      <c r="O48">
        <f t="shared" si="6"/>
        <v>328</v>
      </c>
      <c r="P48">
        <f t="shared" si="7"/>
        <v>361</v>
      </c>
      <c r="Q48">
        <f t="shared" si="8"/>
        <v>393</v>
      </c>
      <c r="R48">
        <f t="shared" si="9"/>
        <v>425</v>
      </c>
      <c r="S48">
        <v>9</v>
      </c>
      <c r="T48">
        <v>9</v>
      </c>
      <c r="U48">
        <v>9</v>
      </c>
      <c r="V48">
        <v>9</v>
      </c>
      <c r="W48">
        <v>9</v>
      </c>
    </row>
    <row r="49" spans="1:23" s="9" customFormat="1" ht="13.8" customHeight="1" x14ac:dyDescent="0.3">
      <c r="A49" s="11">
        <v>3</v>
      </c>
      <c r="B49" s="11">
        <f t="shared" ref="B49" si="144">C49-1*G49</f>
        <v>8.1999999999999993</v>
      </c>
      <c r="C49" s="11">
        <f t="shared" ref="C49" si="145">K49</f>
        <v>10</v>
      </c>
      <c r="D49" s="11">
        <f t="shared" ref="D49" si="146">C49+1*G49</f>
        <v>11.8</v>
      </c>
      <c r="E49" s="11">
        <v>0</v>
      </c>
      <c r="F49" s="11">
        <v>0</v>
      </c>
      <c r="G49" s="11">
        <f>H49+I49</f>
        <v>1.8</v>
      </c>
      <c r="H49" s="11">
        <f>(J49-A49*I49)/(A49-1)</f>
        <v>1.25</v>
      </c>
      <c r="I49" s="11">
        <v>0.55000000000000004</v>
      </c>
      <c r="J49" s="11">
        <v>4.1500000000000004</v>
      </c>
      <c r="K49" s="11">
        <v>10</v>
      </c>
      <c r="L49" t="s">
        <v>23</v>
      </c>
      <c r="M49">
        <v>36.049999999999997</v>
      </c>
      <c r="N49">
        <f t="shared" ref="N49" si="147">ROUND(B49*M49, 0)</f>
        <v>296</v>
      </c>
      <c r="O49">
        <f t="shared" ref="O49" si="148">ROUND(C49*M49, 0)</f>
        <v>361</v>
      </c>
      <c r="P49">
        <f t="shared" ref="P49" si="149">ROUND(D49*M49, 0)</f>
        <v>425</v>
      </c>
      <c r="Q49">
        <f t="shared" ref="Q49" si="150">ROUND(E49*M49, 0)</f>
        <v>0</v>
      </c>
      <c r="R49">
        <f t="shared" ref="R49" si="151">ROUND(F49*M49, 0)</f>
        <v>0</v>
      </c>
      <c r="S49">
        <v>9</v>
      </c>
      <c r="T49">
        <v>9</v>
      </c>
      <c r="U49">
        <v>9</v>
      </c>
      <c r="V49">
        <v>0</v>
      </c>
      <c r="W49">
        <v>0</v>
      </c>
    </row>
    <row r="50" spans="1:23" s="9" customFormat="1" ht="13.8" customHeight="1" x14ac:dyDescent="0.3">
      <c r="A50" s="9">
        <v>5</v>
      </c>
      <c r="B50" s="9">
        <f t="shared" si="91"/>
        <v>8.1999999999999993</v>
      </c>
      <c r="C50" s="9">
        <f t="shared" si="92"/>
        <v>9.1</v>
      </c>
      <c r="D50" s="9">
        <f t="shared" si="93"/>
        <v>10</v>
      </c>
      <c r="E50" s="9">
        <f t="shared" si="94"/>
        <v>10.9</v>
      </c>
      <c r="F50" s="9">
        <f t="shared" si="95"/>
        <v>11.8</v>
      </c>
      <c r="G50" s="9">
        <v>0.9</v>
      </c>
      <c r="H50" s="9">
        <f t="shared" si="3"/>
        <v>0.65</v>
      </c>
      <c r="I50" s="9">
        <v>0.25</v>
      </c>
      <c r="J50" s="9">
        <f t="shared" si="4"/>
        <v>3.85</v>
      </c>
      <c r="K50" s="9">
        <v>10</v>
      </c>
      <c r="L50" t="s">
        <v>24</v>
      </c>
      <c r="M50">
        <v>36.049999999999997</v>
      </c>
      <c r="N50">
        <f t="shared" si="5"/>
        <v>296</v>
      </c>
      <c r="O50">
        <f t="shared" si="6"/>
        <v>328</v>
      </c>
      <c r="P50">
        <f t="shared" si="7"/>
        <v>361</v>
      </c>
      <c r="Q50">
        <f t="shared" si="8"/>
        <v>393</v>
      </c>
      <c r="R50">
        <f t="shared" si="9"/>
        <v>425</v>
      </c>
      <c r="S50">
        <v>9</v>
      </c>
      <c r="T50">
        <v>9</v>
      </c>
      <c r="U50">
        <v>9</v>
      </c>
      <c r="V50">
        <v>9</v>
      </c>
      <c r="W50">
        <v>9</v>
      </c>
    </row>
    <row r="51" spans="1:23" s="9" customFormat="1" ht="13.8" customHeight="1" x14ac:dyDescent="0.3">
      <c r="A51" s="11">
        <v>3</v>
      </c>
      <c r="B51" s="11">
        <f t="shared" ref="B51" si="152">C51-1*G51</f>
        <v>8.1999999999999993</v>
      </c>
      <c r="C51" s="11">
        <f t="shared" ref="C51" si="153">K51</f>
        <v>10</v>
      </c>
      <c r="D51" s="11">
        <f t="shared" ref="D51" si="154">C51+1*G51</f>
        <v>11.8</v>
      </c>
      <c r="E51" s="11">
        <v>0</v>
      </c>
      <c r="F51" s="11">
        <v>0</v>
      </c>
      <c r="G51" s="11">
        <f>H51+I51</f>
        <v>1.8</v>
      </c>
      <c r="H51" s="11">
        <f>(J51-A51*I51)/(A51-1)</f>
        <v>1.55</v>
      </c>
      <c r="I51" s="11">
        <v>0.25</v>
      </c>
      <c r="J51" s="11">
        <v>3.85</v>
      </c>
      <c r="K51" s="11">
        <v>10</v>
      </c>
      <c r="L51" t="s">
        <v>23</v>
      </c>
      <c r="M51">
        <v>36.049999999999997</v>
      </c>
      <c r="N51">
        <f t="shared" ref="N51" si="155">ROUND(B51*M51, 0)</f>
        <v>296</v>
      </c>
      <c r="O51">
        <f t="shared" ref="O51" si="156">ROUND(C51*M51, 0)</f>
        <v>361</v>
      </c>
      <c r="P51">
        <f t="shared" ref="P51" si="157">ROUND(D51*M51, 0)</f>
        <v>425</v>
      </c>
      <c r="Q51">
        <f t="shared" ref="Q51" si="158">ROUND(E51*M51, 0)</f>
        <v>0</v>
      </c>
      <c r="R51">
        <f t="shared" ref="R51" si="159">ROUND(F51*M51, 0)</f>
        <v>0</v>
      </c>
      <c r="S51">
        <v>9</v>
      </c>
      <c r="T51">
        <v>9</v>
      </c>
      <c r="U51">
        <v>9</v>
      </c>
      <c r="V51">
        <v>0</v>
      </c>
      <c r="W51">
        <v>0</v>
      </c>
    </row>
    <row r="52" spans="1:23" s="9" customFormat="1" ht="13.8" customHeight="1" x14ac:dyDescent="0.3">
      <c r="A52" s="9">
        <v>5</v>
      </c>
      <c r="B52" s="9">
        <f t="shared" si="91"/>
        <v>8.1999999999999993</v>
      </c>
      <c r="C52" s="9">
        <f t="shared" si="92"/>
        <v>9.1</v>
      </c>
      <c r="D52" s="9">
        <f t="shared" si="93"/>
        <v>10</v>
      </c>
      <c r="E52" s="9">
        <f t="shared" si="94"/>
        <v>10.9</v>
      </c>
      <c r="F52" s="9">
        <f t="shared" si="95"/>
        <v>11.8</v>
      </c>
      <c r="G52" s="9">
        <v>0.9</v>
      </c>
      <c r="H52" s="9">
        <f t="shared" si="3"/>
        <v>0.5</v>
      </c>
      <c r="I52" s="9">
        <v>0.4</v>
      </c>
      <c r="J52" s="9">
        <f t="shared" si="4"/>
        <v>4</v>
      </c>
      <c r="K52" s="9">
        <v>10</v>
      </c>
      <c r="L52" t="s">
        <v>24</v>
      </c>
      <c r="M52">
        <v>36.049999999999997</v>
      </c>
      <c r="N52">
        <f t="shared" si="5"/>
        <v>296</v>
      </c>
      <c r="O52">
        <f t="shared" si="6"/>
        <v>328</v>
      </c>
      <c r="P52">
        <f t="shared" si="7"/>
        <v>361</v>
      </c>
      <c r="Q52">
        <f t="shared" si="8"/>
        <v>393</v>
      </c>
      <c r="R52">
        <f t="shared" si="9"/>
        <v>425</v>
      </c>
      <c r="S52">
        <v>9</v>
      </c>
      <c r="T52">
        <v>9</v>
      </c>
      <c r="U52">
        <v>9</v>
      </c>
      <c r="V52">
        <v>9</v>
      </c>
      <c r="W52">
        <v>9</v>
      </c>
    </row>
    <row r="53" spans="1:23" x14ac:dyDescent="0.3">
      <c r="A53" s="11">
        <v>3</v>
      </c>
      <c r="B53" s="11">
        <f t="shared" ref="B53" si="160">C53-1*G53</f>
        <v>8.1999999999999993</v>
      </c>
      <c r="C53" s="11">
        <f t="shared" ref="C53" si="161">K53</f>
        <v>10</v>
      </c>
      <c r="D53" s="11">
        <f t="shared" ref="D53" si="162">C53+1*G53</f>
        <v>11.8</v>
      </c>
      <c r="E53" s="11">
        <v>0</v>
      </c>
      <c r="F53" s="11">
        <v>0</v>
      </c>
      <c r="G53" s="11">
        <f>H53+I53</f>
        <v>1.7999999999999998</v>
      </c>
      <c r="H53" s="11">
        <f>(J53-A53*I53)/(A53-1)</f>
        <v>1.4</v>
      </c>
      <c r="I53" s="11">
        <v>0.4</v>
      </c>
      <c r="J53" s="11">
        <v>4</v>
      </c>
      <c r="K53" s="11">
        <v>10</v>
      </c>
      <c r="L53" t="s">
        <v>23</v>
      </c>
      <c r="M53">
        <v>36.049999999999997</v>
      </c>
      <c r="N53">
        <f t="shared" ref="N53" si="163">ROUND(B53*M53, 0)</f>
        <v>296</v>
      </c>
      <c r="O53">
        <f t="shared" ref="O53" si="164">ROUND(C53*M53, 0)</f>
        <v>361</v>
      </c>
      <c r="P53">
        <f t="shared" ref="P53" si="165">ROUND(D53*M53, 0)</f>
        <v>425</v>
      </c>
      <c r="Q53">
        <f t="shared" ref="Q53" si="166">ROUND(E53*M53, 0)</f>
        <v>0</v>
      </c>
      <c r="R53">
        <f t="shared" ref="R53" si="167">ROUND(F53*M53, 0)</f>
        <v>0</v>
      </c>
      <c r="S53">
        <v>9</v>
      </c>
      <c r="T53">
        <v>9</v>
      </c>
      <c r="U53">
        <v>9</v>
      </c>
      <c r="V53">
        <v>0</v>
      </c>
      <c r="W53">
        <v>0</v>
      </c>
    </row>
    <row r="63" spans="1:23" ht="13.2" customHeight="1" x14ac:dyDescent="0.3"/>
    <row r="64" spans="1:23" ht="13.8" customHeight="1" x14ac:dyDescent="0.3"/>
    <row r="65" ht="13.8" customHeight="1" x14ac:dyDescent="0.3"/>
    <row r="66" ht="13.8" customHeight="1" x14ac:dyDescent="0.3"/>
  </sheetData>
  <sortState xmlns:xlrd2="http://schemas.microsoft.com/office/spreadsheetml/2017/richdata2" ref="A2:R68">
    <sortCondition ref="A1:A68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Öztaş</dc:creator>
  <cp:lastModifiedBy>Doğukan Öztaş</cp:lastModifiedBy>
  <dcterms:created xsi:type="dcterms:W3CDTF">2023-07-29T12:06:38Z</dcterms:created>
  <dcterms:modified xsi:type="dcterms:W3CDTF">2024-05-09T12:06:47Z</dcterms:modified>
</cp:coreProperties>
</file>