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tos\CJC\cjc-documentos\src\main\resources\plantillas\"/>
    </mc:Choice>
  </mc:AlternateContent>
  <xr:revisionPtr revIDLastSave="0" documentId="13_ncr:1_{49190A7C-FBBF-4DC8-9EAF-05801DEE917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STADISTICAS" sheetId="4" r:id="rId1"/>
    <sheet name="COLECTIVO" sheetId="23" r:id="rId2"/>
    <sheet name="PLANTILLA" sheetId="20" state="hidden" r:id="rId3"/>
  </sheets>
  <calcPr calcId="191029"/>
</workbook>
</file>

<file path=xl/calcChain.xml><?xml version="1.0" encoding="utf-8"?>
<calcChain xmlns="http://schemas.openxmlformats.org/spreadsheetml/2006/main">
  <c r="B32" i="23" l="1"/>
  <c r="G31" i="23"/>
  <c r="B22" i="23"/>
  <c r="B23" i="23"/>
  <c r="B36" i="23"/>
  <c r="B35" i="23"/>
  <c r="B34" i="23"/>
  <c r="B33" i="23"/>
  <c r="G30" i="23"/>
  <c r="B30" i="23"/>
  <c r="B29" i="23"/>
  <c r="H25" i="23"/>
  <c r="H23" i="23"/>
  <c r="H22" i="23"/>
  <c r="B36" i="20"/>
  <c r="B24" i="23" l="1"/>
  <c r="C35" i="23"/>
  <c r="C36" i="23"/>
  <c r="C33" i="23"/>
  <c r="C34" i="23"/>
  <c r="B31" i="23"/>
  <c r="C30" i="23" s="1"/>
  <c r="H24" i="23"/>
  <c r="M22" i="23" s="1"/>
  <c r="M23" i="23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B35" i="20"/>
  <c r="B34" i="20"/>
  <c r="B33" i="20"/>
  <c r="B32" i="20"/>
  <c r="C36" i="20" s="1"/>
  <c r="G30" i="20"/>
  <c r="B30" i="20"/>
  <c r="B29" i="20"/>
  <c r="B31" i="20" s="1"/>
  <c r="H25" i="20"/>
  <c r="H23" i="20"/>
  <c r="B23" i="20"/>
  <c r="H22" i="20"/>
  <c r="B22" i="20"/>
  <c r="C22" i="23" l="1"/>
  <c r="C24" i="23" s="1"/>
  <c r="C23" i="23"/>
  <c r="C29" i="23"/>
  <c r="I22" i="23"/>
  <c r="I24" i="23" s="1"/>
  <c r="I25" i="23"/>
  <c r="I23" i="23"/>
  <c r="N23" i="23"/>
  <c r="C31" i="23"/>
  <c r="C32" i="23"/>
  <c r="N22" i="23"/>
  <c r="C33" i="20"/>
  <c r="C34" i="20"/>
  <c r="C35" i="20"/>
  <c r="C32" i="20"/>
  <c r="C30" i="20"/>
  <c r="I23" i="20"/>
  <c r="M23" i="20"/>
  <c r="H24" i="20"/>
  <c r="M22" i="20" s="1"/>
  <c r="C29" i="20"/>
  <c r="C31" i="20" s="1"/>
  <c r="B24" i="20"/>
  <c r="G31" i="20" s="1"/>
  <c r="I12" i="4"/>
  <c r="I25" i="20" l="1"/>
  <c r="C23" i="20"/>
  <c r="N23" i="20"/>
  <c r="N22" i="20"/>
  <c r="I22" i="20"/>
  <c r="I24" i="20" s="1"/>
  <c r="C22" i="20"/>
  <c r="C24" i="20" s="1"/>
</calcChain>
</file>

<file path=xl/sharedStrings.xml><?xml version="1.0" encoding="utf-8"?>
<sst xmlns="http://schemas.openxmlformats.org/spreadsheetml/2006/main" count="143" uniqueCount="48">
  <si>
    <t>NOMBRE</t>
  </si>
  <si>
    <t>APELLIDO 1</t>
  </si>
  <si>
    <t>APELLIDO 2</t>
  </si>
  <si>
    <t>SEXO</t>
  </si>
  <si>
    <t>FECHA DE NACIMIENTO</t>
  </si>
  <si>
    <t>ESTUDIANTE (INST/UNIV)</t>
  </si>
  <si>
    <t>CENTRO DE ESTUDIOS</t>
  </si>
  <si>
    <t>SINDICATO ESTUDIANTIL</t>
  </si>
  <si>
    <t>TRABAJADOR/PARADO</t>
  </si>
  <si>
    <t>SECTOR LABORAL</t>
  </si>
  <si>
    <t>SINDICATO LABORAL</t>
  </si>
  <si>
    <t>CORREO ELECTRÓNICO</t>
  </si>
  <si>
    <t xml:space="preserve">TELÉFONO </t>
  </si>
  <si>
    <t>Universidad</t>
  </si>
  <si>
    <t>CGT</t>
  </si>
  <si>
    <t>CCOO</t>
  </si>
  <si>
    <t>UGT</t>
  </si>
  <si>
    <t>NO MODIFICABLE, SOLO PARA VISUALIZAR</t>
  </si>
  <si>
    <t>Número y sexo de militancia</t>
  </si>
  <si>
    <t>Hombres</t>
  </si>
  <si>
    <t>Mujeres</t>
  </si>
  <si>
    <t>Porcentaje</t>
  </si>
  <si>
    <t>Total</t>
  </si>
  <si>
    <t>Numero</t>
  </si>
  <si>
    <t>Estudiantes de Universidad e Instituto y sindicados</t>
  </si>
  <si>
    <t>Sindicados</t>
  </si>
  <si>
    <t>Institutos</t>
  </si>
  <si>
    <t>Trabajadores/Parados y Sindicato</t>
  </si>
  <si>
    <t>Parados</t>
  </si>
  <si>
    <t>Trabajadores</t>
  </si>
  <si>
    <t>IDIOMA Y NIVEL</t>
  </si>
  <si>
    <t>ARTES MARCIALES Y SEGURIDAD</t>
  </si>
  <si>
    <t>CONOCIMIENTOS EN DISEÑO GRÁFICO</t>
  </si>
  <si>
    <t>OTROS CONOCIMIENTOS TÉCNICOS</t>
  </si>
  <si>
    <t>Relación de obreros y estudiantes</t>
  </si>
  <si>
    <t>Estudiantes</t>
  </si>
  <si>
    <t>Media de edad de la militancia</t>
  </si>
  <si>
    <t>Fecha actual</t>
  </si>
  <si>
    <t>Media de edad</t>
  </si>
  <si>
    <t>Auxiliar para calculo de edad</t>
  </si>
  <si>
    <t>Relación de trabajadores y estudiantes</t>
  </si>
  <si>
    <t>OTROS</t>
  </si>
  <si>
    <t>Nº Carnet</t>
  </si>
  <si>
    <t>HABILIDAD CON ALGÚN INSTRUMENTO O DE CANTO</t>
  </si>
  <si>
    <t>CONOCIMIENTOS MUSICALES (Saber leer partituras, saber componer, hacer arreglos)</t>
  </si>
  <si>
    <t>ESTUDIOS MUSICALES</t>
  </si>
  <si>
    <t>EXPERIENCIAS TOCANDO EN PUBLICO</t>
  </si>
  <si>
    <t>CONOCIMIENTOS MUSICALES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</si>
</sst>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22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0" borderId="0" applyNumberFormat="0" applyFill="0" applyBorder="0" applyAlignment="0" applyProtection="0"/>
    <xf numFmtId="0" fontId="10" fillId="15" borderId="26" applyNumberFormat="0" applyAlignment="0" applyProtection="0"/>
  </cellStyleXfs>
  <cellXfs count="94">
    <xf numFmtId="0" fontId="0" fillId="0" borderId="0" xfId="0"/>
    <xf numFmtId="0" fontId="6" fillId="6" borderId="2" xfId="0" applyFont="1" applyFill="1" applyBorder="1"/>
    <xf numFmtId="0" fontId="6" fillId="0" borderId="2" xfId="0" applyFont="1" applyBorder="1"/>
    <xf numFmtId="0" fontId="6" fillId="7" borderId="2" xfId="0" applyFont="1" applyFill="1" applyBorder="1"/>
    <xf numFmtId="0" fontId="6" fillId="8" borderId="2" xfId="0" applyFont="1" applyFill="1" applyBorder="1"/>
    <xf numFmtId="0" fontId="6" fillId="9" borderId="2" xfId="0" applyFont="1" applyFill="1" applyBorder="1"/>
    <xf numFmtId="0" fontId="0" fillId="10" borderId="3" xfId="0" applyFill="1" applyBorder="1" applyAlignment="1">
      <alignment horizontal="center"/>
    </xf>
    <xf numFmtId="14" fontId="0" fillId="1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7" fillId="12" borderId="3" xfId="5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7" fillId="12" borderId="4" xfId="5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6" fillId="9" borderId="5" xfId="0" applyFont="1" applyFill="1" applyBorder="1"/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0" fillId="12" borderId="9" xfId="0" applyFill="1" applyBorder="1"/>
    <xf numFmtId="0" fontId="5" fillId="14" borderId="10" xfId="0" applyFont="1" applyFill="1" applyBorder="1"/>
    <xf numFmtId="0" fontId="0" fillId="14" borderId="4" xfId="0" applyFill="1" applyBorder="1"/>
    <xf numFmtId="0" fontId="0" fillId="14" borderId="9" xfId="0" applyFill="1" applyBorder="1"/>
    <xf numFmtId="0" fontId="5" fillId="14" borderId="11" xfId="0" applyFont="1" applyFill="1" applyBorder="1"/>
    <xf numFmtId="0" fontId="9" fillId="4" borderId="0" xfId="3" applyFont="1"/>
    <xf numFmtId="0" fontId="9" fillId="4" borderId="0" xfId="3" applyFont="1" applyAlignment="1">
      <alignment horizontal="center"/>
    </xf>
    <xf numFmtId="0" fontId="1" fillId="2" borderId="0" xfId="1"/>
    <xf numFmtId="0" fontId="1" fillId="2" borderId="4" xfId="1" applyBorder="1"/>
    <xf numFmtId="0" fontId="1" fillId="2" borderId="3" xfId="1" applyBorder="1"/>
    <xf numFmtId="0" fontId="1" fillId="2" borderId="2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2" fillId="3" borderId="0" xfId="2"/>
    <xf numFmtId="10" fontId="1" fillId="2" borderId="17" xfId="1" applyNumberFormat="1" applyBorder="1"/>
    <xf numFmtId="10" fontId="1" fillId="2" borderId="18" xfId="1" applyNumberFormat="1" applyBorder="1"/>
    <xf numFmtId="10" fontId="1" fillId="2" borderId="19" xfId="1" applyNumberFormat="1" applyBorder="1"/>
    <xf numFmtId="0" fontId="2" fillId="3" borderId="3" xfId="2" applyBorder="1"/>
    <xf numFmtId="0" fontId="2" fillId="3" borderId="15" xfId="2" applyBorder="1"/>
    <xf numFmtId="0" fontId="2" fillId="3" borderId="16" xfId="2" applyBorder="1"/>
    <xf numFmtId="0" fontId="2" fillId="3" borderId="4" xfId="2" applyBorder="1"/>
    <xf numFmtId="10" fontId="2" fillId="3" borderId="17" xfId="2" applyNumberFormat="1" applyBorder="1"/>
    <xf numFmtId="0" fontId="2" fillId="3" borderId="14" xfId="2" applyBorder="1"/>
    <xf numFmtId="10" fontId="2" fillId="3" borderId="18" xfId="2" applyNumberFormat="1" applyBorder="1"/>
    <xf numFmtId="0" fontId="2" fillId="3" borderId="13" xfId="2" applyBorder="1"/>
    <xf numFmtId="0" fontId="2" fillId="3" borderId="2" xfId="2" applyBorder="1"/>
    <xf numFmtId="10" fontId="2" fillId="3" borderId="19" xfId="2" applyNumberFormat="1" applyBorder="1"/>
    <xf numFmtId="0" fontId="4" fillId="5" borderId="1" xfId="4"/>
    <xf numFmtId="0" fontId="4" fillId="5" borderId="20" xfId="4" applyBorder="1"/>
    <xf numFmtId="0" fontId="4" fillId="5" borderId="22" xfId="4" applyBorder="1"/>
    <xf numFmtId="0" fontId="4" fillId="5" borderId="24" xfId="4" applyBorder="1"/>
    <xf numFmtId="0" fontId="4" fillId="5" borderId="25" xfId="4" applyBorder="1"/>
    <xf numFmtId="0" fontId="4" fillId="5" borderId="4" xfId="4" applyBorder="1"/>
    <xf numFmtId="10" fontId="4" fillId="5" borderId="1" xfId="4" applyNumberFormat="1"/>
    <xf numFmtId="10" fontId="4" fillId="5" borderId="21" xfId="4" applyNumberFormat="1" applyBorder="1"/>
    <xf numFmtId="10" fontId="4" fillId="5" borderId="23" xfId="4" applyNumberFormat="1" applyBorder="1"/>
    <xf numFmtId="10" fontId="0" fillId="0" borderId="0" xfId="0" applyNumberFormat="1"/>
    <xf numFmtId="0" fontId="10" fillId="15" borderId="31" xfId="6" applyBorder="1" applyAlignment="1">
      <alignment horizontal="center"/>
    </xf>
    <xf numFmtId="0" fontId="10" fillId="15" borderId="32" xfId="6" applyBorder="1" applyAlignment="1">
      <alignment horizontal="center"/>
    </xf>
    <xf numFmtId="0" fontId="10" fillId="15" borderId="33" xfId="6" applyBorder="1" applyAlignment="1">
      <alignment horizontal="center"/>
    </xf>
    <xf numFmtId="0" fontId="10" fillId="15" borderId="34" xfId="6" applyBorder="1" applyAlignment="1">
      <alignment horizontal="center"/>
    </xf>
    <xf numFmtId="0" fontId="10" fillId="15" borderId="26" xfId="6" applyAlignment="1">
      <alignment horizontal="center"/>
    </xf>
    <xf numFmtId="0" fontId="10" fillId="15" borderId="36" xfId="6" applyBorder="1" applyAlignment="1">
      <alignment horizontal="center"/>
    </xf>
    <xf numFmtId="0" fontId="10" fillId="15" borderId="37" xfId="6" applyBorder="1" applyAlignment="1">
      <alignment horizontal="center"/>
    </xf>
    <xf numFmtId="10" fontId="10" fillId="15" borderId="35" xfId="6" applyNumberFormat="1" applyBorder="1" applyAlignment="1">
      <alignment horizontal="center"/>
    </xf>
    <xf numFmtId="10" fontId="10" fillId="15" borderId="38" xfId="6" applyNumberFormat="1" applyBorder="1" applyAlignment="1">
      <alignment horizontal="center"/>
    </xf>
    <xf numFmtId="0" fontId="3" fillId="4" borderId="0" xfId="3"/>
    <xf numFmtId="14" fontId="3" fillId="4" borderId="0" xfId="3" applyNumberFormat="1"/>
    <xf numFmtId="0" fontId="3" fillId="4" borderId="27" xfId="3" applyBorder="1"/>
    <xf numFmtId="14" fontId="3" fillId="4" borderId="0" xfId="3" applyNumberFormat="1" applyAlignment="1">
      <alignment horizontal="center" vertical="center"/>
    </xf>
    <xf numFmtId="2" fontId="3" fillId="4" borderId="27" xfId="3" applyNumberFormat="1" applyBorder="1"/>
    <xf numFmtId="0" fontId="0" fillId="14" borderId="3" xfId="0" applyFill="1" applyBorder="1"/>
    <xf numFmtId="0" fontId="5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 wrapText="1"/>
    </xf>
    <xf numFmtId="14" fontId="0" fillId="10" borderId="4" xfId="0" applyNumberFormat="1" applyFill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7" xfId="2" applyBorder="1" applyAlignment="1">
      <alignment horizontal="center"/>
    </xf>
    <xf numFmtId="0" fontId="4" fillId="5" borderId="6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7" xfId="4" applyBorder="1" applyAlignment="1">
      <alignment horizontal="center"/>
    </xf>
    <xf numFmtId="0" fontId="10" fillId="15" borderId="28" xfId="6" applyBorder="1" applyAlignment="1">
      <alignment horizontal="center"/>
    </xf>
    <xf numFmtId="0" fontId="10" fillId="15" borderId="29" xfId="6" applyBorder="1" applyAlignment="1">
      <alignment horizontal="center"/>
    </xf>
    <xf numFmtId="0" fontId="10" fillId="15" borderId="30" xfId="6" applyBorder="1" applyAlignment="1">
      <alignment horizontal="center"/>
    </xf>
    <xf numFmtId="0" fontId="3" fillId="4" borderId="0" xfId="3" applyAlignment="1">
      <alignment horizontal="center"/>
    </xf>
    <xf numFmtId="0" fontId="5" fillId="14" borderId="4" xfId="0" applyFont="1" applyFill="1" applyBorder="1"/>
    <xf numFmtId="0" fontId="0" fillId="14" borderId="8" xfId="0" applyFill="1" applyBorder="1"/>
    <xf numFmtId="0" fontId="5" fillId="14" borderId="2" xfId="0" applyFont="1" applyFill="1" applyBorder="1"/>
    <xf numFmtId="0" fontId="5" fillId="14" borderId="12" xfId="0" applyFont="1" applyFill="1" applyBorder="1"/>
  </cellXfs>
  <cellStyles count="7">
    <cellStyle name="Bueno" xfId="1" builtinId="26"/>
    <cellStyle name="Cálculo" xfId="4" builtinId="22"/>
    <cellStyle name="Celda de comprobación" xfId="6" builtinId="23"/>
    <cellStyle name="Hipervínculo" xfId="5" builtinId="8"/>
    <cellStyle name="Incorrecto" xfId="2" builtinId="27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16</xdr:row>
          <xdr:rowOff>57150</xdr:rowOff>
        </xdr:from>
        <xdr:to>
          <xdr:col>7</xdr:col>
          <xdr:colOff>1038225</xdr:colOff>
          <xdr:row>19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Nueva hoja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219075</xdr:colOff>
          <xdr:row>16</xdr:row>
          <xdr:rowOff>66675</xdr:rowOff>
        </xdr:from>
        <xdr:to>
          <xdr:col>8</xdr:col>
          <xdr:colOff>3429000</xdr:colOff>
          <xdr:row>19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Calcular estadísticas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W22"/>
  <sheetViews>
    <sheetView workbookViewId="0">
      <selection activeCell="G15" sqref="G15"/>
    </sheetView>
  </sheetViews>
  <sheetFormatPr baseColWidth="10" defaultRowHeight="15" x14ac:dyDescent="0.25"/>
  <cols>
    <col min="1" max="1" width="12.7109375" customWidth="1"/>
    <col min="8" max="8" width="17.42578125" bestFit="1" customWidth="1"/>
    <col min="9" max="9" width="75" bestFit="1" customWidth="1"/>
    <col min="10" max="10" width="10.5703125" bestFit="1" customWidth="1"/>
    <col min="14" max="14" width="12.42578125" bestFit="1" customWidth="1"/>
  </cols>
  <sheetData>
    <row r="1" spans="1:23" ht="29.25" thickBot="1" x14ac:dyDescent="0.5">
      <c r="A1" s="25"/>
      <c r="B1" s="25"/>
      <c r="C1" s="25"/>
      <c r="D1" s="25"/>
      <c r="E1" s="25"/>
      <c r="F1" s="25"/>
      <c r="G1" s="25"/>
      <c r="H1" s="25"/>
      <c r="I1" s="26" t="s">
        <v>17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15.75" thickBot="1" x14ac:dyDescent="0.3">
      <c r="A2" s="77" t="s">
        <v>18</v>
      </c>
      <c r="B2" s="78"/>
      <c r="C2" s="79"/>
      <c r="H2" s="80" t="s">
        <v>24</v>
      </c>
      <c r="I2" s="81"/>
      <c r="J2" s="82"/>
      <c r="N2" s="83" t="s">
        <v>27</v>
      </c>
      <c r="O2" s="84"/>
      <c r="P2" s="85"/>
    </row>
    <row r="3" spans="1:23" x14ac:dyDescent="0.25">
      <c r="A3" s="29"/>
      <c r="B3" s="33" t="s">
        <v>23</v>
      </c>
      <c r="C3" s="34" t="s">
        <v>21</v>
      </c>
      <c r="H3" s="39"/>
      <c r="I3" s="40" t="s">
        <v>23</v>
      </c>
      <c r="J3" s="41" t="s">
        <v>21</v>
      </c>
      <c r="N3" s="50" t="s">
        <v>29</v>
      </c>
      <c r="O3" s="50">
        <v>1</v>
      </c>
      <c r="P3" s="55">
        <v>0.33333333333333331</v>
      </c>
    </row>
    <row r="4" spans="1:23" x14ac:dyDescent="0.25">
      <c r="A4" s="28" t="s">
        <v>19</v>
      </c>
      <c r="B4" s="27">
        <v>4</v>
      </c>
      <c r="C4" s="36">
        <v>0.5</v>
      </c>
      <c r="H4" s="42" t="s">
        <v>26</v>
      </c>
      <c r="I4" s="35">
        <v>1</v>
      </c>
      <c r="J4" s="43">
        <v>0.2</v>
      </c>
      <c r="N4" s="49" t="s">
        <v>28</v>
      </c>
      <c r="O4" s="49">
        <v>2</v>
      </c>
      <c r="P4" s="55">
        <v>0.66666666666666663</v>
      </c>
    </row>
    <row r="5" spans="1:23" x14ac:dyDescent="0.25">
      <c r="A5" s="28" t="s">
        <v>20</v>
      </c>
      <c r="B5" s="32">
        <v>4</v>
      </c>
      <c r="C5" s="37">
        <v>0.5</v>
      </c>
      <c r="H5" s="42" t="s">
        <v>13</v>
      </c>
      <c r="I5" s="44">
        <v>4</v>
      </c>
      <c r="J5" s="45">
        <v>0.8</v>
      </c>
      <c r="N5" s="49" t="s">
        <v>22</v>
      </c>
      <c r="O5" s="49">
        <v>3</v>
      </c>
      <c r="P5" s="56">
        <v>1</v>
      </c>
    </row>
    <row r="6" spans="1:23" ht="15.75" thickBot="1" x14ac:dyDescent="0.3">
      <c r="A6" s="31" t="s">
        <v>22</v>
      </c>
      <c r="B6" s="30">
        <v>8</v>
      </c>
      <c r="C6" s="38">
        <v>1</v>
      </c>
      <c r="H6" s="46" t="s">
        <v>22</v>
      </c>
      <c r="I6" s="47">
        <v>5</v>
      </c>
      <c r="J6" s="48">
        <v>1</v>
      </c>
      <c r="N6" s="53" t="s">
        <v>25</v>
      </c>
      <c r="O6" s="51">
        <v>2</v>
      </c>
      <c r="P6" s="57">
        <v>0.66666666666666663</v>
      </c>
    </row>
    <row r="7" spans="1:23" ht="15.75" thickBot="1" x14ac:dyDescent="0.3">
      <c r="H7" s="46" t="s">
        <v>25</v>
      </c>
      <c r="I7" s="47">
        <v>3</v>
      </c>
      <c r="J7" s="48">
        <v>0.6</v>
      </c>
      <c r="N7" s="54" t="s">
        <v>15</v>
      </c>
      <c r="O7" s="52">
        <v>1</v>
      </c>
      <c r="P7" s="56">
        <v>0.5</v>
      </c>
    </row>
    <row r="8" spans="1:23" x14ac:dyDescent="0.25">
      <c r="N8" s="54" t="s">
        <v>16</v>
      </c>
      <c r="O8" s="52">
        <v>0</v>
      </c>
      <c r="P8" s="56">
        <v>0</v>
      </c>
    </row>
    <row r="9" spans="1:23" x14ac:dyDescent="0.25">
      <c r="N9" s="54" t="s">
        <v>14</v>
      </c>
      <c r="O9" s="52">
        <v>1</v>
      </c>
      <c r="P9" s="56">
        <v>0.5</v>
      </c>
    </row>
    <row r="10" spans="1:23" ht="15.75" thickBot="1" x14ac:dyDescent="0.3">
      <c r="N10" s="54" t="s">
        <v>41</v>
      </c>
      <c r="O10" s="54">
        <v>0</v>
      </c>
      <c r="P10" s="56">
        <v>0</v>
      </c>
    </row>
    <row r="11" spans="1:23" ht="15.75" thickBot="1" x14ac:dyDescent="0.3">
      <c r="A11" s="86" t="s">
        <v>34</v>
      </c>
      <c r="B11" s="87"/>
      <c r="C11" s="88"/>
      <c r="H11" s="89" t="s">
        <v>36</v>
      </c>
      <c r="I11" s="89"/>
      <c r="J11" s="89"/>
    </row>
    <row r="12" spans="1:23" ht="15.75" thickBot="1" x14ac:dyDescent="0.3">
      <c r="A12" s="59"/>
      <c r="B12" s="60" t="s">
        <v>23</v>
      </c>
      <c r="C12" s="61" t="s">
        <v>21</v>
      </c>
      <c r="H12" s="68" t="s">
        <v>37</v>
      </c>
      <c r="I12" s="71">
        <f ca="1">TODAY()</f>
        <v>45509</v>
      </c>
      <c r="J12" s="68"/>
    </row>
    <row r="13" spans="1:23" ht="16.5" thickTop="1" thickBot="1" x14ac:dyDescent="0.3">
      <c r="A13" s="62" t="s">
        <v>35</v>
      </c>
      <c r="B13" s="63">
        <v>5</v>
      </c>
      <c r="C13" s="66">
        <v>0.83333333333333337</v>
      </c>
      <c r="H13" s="68" t="s">
        <v>38</v>
      </c>
      <c r="I13" s="72">
        <v>23</v>
      </c>
      <c r="J13" s="68"/>
    </row>
    <row r="14" spans="1:23" ht="16.5" thickTop="1" thickBot="1" x14ac:dyDescent="0.3">
      <c r="A14" s="64" t="s">
        <v>29</v>
      </c>
      <c r="B14" s="65">
        <v>1</v>
      </c>
      <c r="C14" s="67">
        <v>0.16666666666666666</v>
      </c>
    </row>
    <row r="22" spans="9:9" x14ac:dyDescent="0.25">
      <c r="I22" s="58"/>
    </row>
  </sheetData>
  <mergeCells count="5">
    <mergeCell ref="A2:C2"/>
    <mergeCell ref="H2:J2"/>
    <mergeCell ref="N2:P2"/>
    <mergeCell ref="A11:C11"/>
    <mergeCell ref="H11:J11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114300</xdr:colOff>
                    <xdr:row>16</xdr:row>
                    <xdr:rowOff>57150</xdr:rowOff>
                  </from>
                  <to>
                    <xdr:col>7</xdr:col>
                    <xdr:colOff>1038225</xdr:colOff>
                    <xdr:row>19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cro2">
                <anchor moveWithCells="1" sizeWithCells="1">
                  <from>
                    <xdr:col>8</xdr:col>
                    <xdr:colOff>219075</xdr:colOff>
                    <xdr:row>16</xdr:row>
                    <xdr:rowOff>66675</xdr:rowOff>
                  </from>
                  <to>
                    <xdr:col>8</xdr:col>
                    <xdr:colOff>3429000</xdr:colOff>
                    <xdr:row>19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7F8A-9115-4498-8C01-7A0DD4B4C4D8}">
  <sheetPr codeName="Hoja6"/>
  <dimension ref="A1:W80"/>
  <sheetViews>
    <sheetView tabSelected="1" topLeftCell="N1" workbookViewId="0">
      <selection activeCell="Q10" sqref="Q10"/>
    </sheetView>
  </sheetViews>
  <sheetFormatPr baseColWidth="10" defaultRowHeight="15" x14ac:dyDescent="0.25"/>
  <cols>
    <col min="1" max="1" width="12.42578125" bestFit="1" customWidth="1"/>
    <col min="2" max="3" width="11.85546875" bestFit="1" customWidth="1"/>
    <col min="4" max="4" width="8.140625" bestFit="1" customWidth="1"/>
    <col min="5" max="5" width="22.5703125" bestFit="1" customWidth="1"/>
    <col min="6" max="6" width="23.85546875" bestFit="1" customWidth="1"/>
    <col min="7" max="7" width="21.85546875" bestFit="1" customWidth="1"/>
    <col min="8" max="8" width="24.140625" bestFit="1" customWidth="1"/>
    <col min="9" max="9" width="22.28515625" bestFit="1" customWidth="1"/>
    <col min="10" max="10" width="18.140625" bestFit="1" customWidth="1"/>
    <col min="11" max="11" width="20.7109375" bestFit="1" customWidth="1"/>
    <col min="12" max="12" width="27.140625" bestFit="1" customWidth="1"/>
    <col min="13" max="13" width="22.85546875" bestFit="1" customWidth="1"/>
    <col min="14" max="14" width="15.140625" bestFit="1" customWidth="1"/>
    <col min="15" max="15" width="29.85546875" bestFit="1" customWidth="1"/>
    <col min="16" max="16" width="47.85546875" bestFit="1" customWidth="1"/>
    <col min="17" max="17" width="39.5703125" customWidth="1"/>
    <col min="18" max="19" width="29.85546875" customWidth="1"/>
    <col min="20" max="20" width="37" bestFit="1" customWidth="1"/>
    <col min="21" max="21" width="34.4257812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16" t="s">
        <v>12</v>
      </c>
      <c r="N1" s="92" t="s">
        <v>30</v>
      </c>
      <c r="O1" s="90" t="s">
        <v>31</v>
      </c>
      <c r="P1" s="90" t="s">
        <v>43</v>
      </c>
      <c r="Q1" s="90" t="s">
        <v>47</v>
      </c>
      <c r="R1" s="90" t="s">
        <v>45</v>
      </c>
      <c r="S1" s="93" t="s">
        <v>46</v>
      </c>
      <c r="T1" s="4" t="s">
        <v>32</v>
      </c>
      <c r="U1" s="4" t="s">
        <v>33</v>
      </c>
      <c r="V1" s="4" t="s">
        <v>42</v>
      </c>
    </row>
    <row r="2" spans="1:22" x14ac:dyDescent="0.25">
      <c r="A2" s="11"/>
      <c r="B2" s="11"/>
      <c r="C2" s="11"/>
      <c r="D2" s="11"/>
      <c r="E2" s="76"/>
      <c r="F2" s="12"/>
      <c r="G2" s="12"/>
      <c r="H2" s="12"/>
      <c r="I2" s="15"/>
      <c r="J2" s="15"/>
      <c r="K2" s="15"/>
      <c r="L2" s="10"/>
      <c r="M2" s="17"/>
      <c r="N2" s="91"/>
      <c r="O2" s="91"/>
      <c r="P2" s="91"/>
      <c r="Q2" s="91"/>
      <c r="R2" s="91"/>
      <c r="S2" s="91"/>
      <c r="T2" s="9"/>
      <c r="U2" s="9"/>
      <c r="V2" s="13"/>
    </row>
    <row r="3" spans="1:22" x14ac:dyDescent="0.25">
      <c r="A3" s="11"/>
      <c r="B3" s="11"/>
      <c r="C3" s="11"/>
      <c r="D3" s="11"/>
      <c r="E3" s="76"/>
      <c r="F3" s="12"/>
      <c r="G3" s="12"/>
      <c r="H3" s="12"/>
      <c r="I3" s="15"/>
      <c r="J3" s="15"/>
      <c r="K3" s="15"/>
      <c r="L3" s="14"/>
      <c r="M3" s="18"/>
      <c r="N3" s="23"/>
      <c r="O3" s="91"/>
      <c r="P3" s="91"/>
      <c r="Q3" s="91"/>
      <c r="R3" s="91"/>
      <c r="S3" s="91"/>
      <c r="T3" s="13"/>
      <c r="U3" s="13"/>
      <c r="V3" s="13"/>
    </row>
    <row r="4" spans="1:22" x14ac:dyDescent="0.25">
      <c r="A4" s="11"/>
      <c r="B4" s="11"/>
      <c r="C4" s="11"/>
      <c r="D4" s="11"/>
      <c r="E4" s="76"/>
      <c r="F4" s="12"/>
      <c r="G4" s="12"/>
      <c r="H4" s="12"/>
      <c r="I4" s="15"/>
      <c r="J4" s="15"/>
      <c r="K4" s="15"/>
      <c r="L4" s="14"/>
      <c r="M4" s="18"/>
      <c r="N4" s="23"/>
      <c r="O4" s="91"/>
      <c r="P4" s="91"/>
      <c r="Q4" s="91"/>
      <c r="R4" s="91"/>
      <c r="S4" s="91"/>
      <c r="T4" s="13"/>
      <c r="U4" s="13"/>
      <c r="V4" s="13"/>
    </row>
    <row r="5" spans="1:22" x14ac:dyDescent="0.25">
      <c r="A5" s="11"/>
      <c r="B5" s="11"/>
      <c r="C5" s="11"/>
      <c r="D5" s="11"/>
      <c r="E5" s="76"/>
      <c r="F5" s="12"/>
      <c r="G5" s="12"/>
      <c r="H5" s="12"/>
      <c r="I5" s="15"/>
      <c r="J5" s="15"/>
      <c r="K5" s="15"/>
      <c r="L5" s="14"/>
      <c r="M5" s="18"/>
      <c r="N5" s="23"/>
      <c r="O5" s="91"/>
      <c r="P5" s="91"/>
      <c r="Q5" s="91"/>
      <c r="R5" s="91"/>
      <c r="S5" s="91"/>
      <c r="T5" s="13"/>
      <c r="U5" s="13"/>
      <c r="V5" s="13"/>
    </row>
    <row r="6" spans="1:22" x14ac:dyDescent="0.25">
      <c r="A6" s="11"/>
      <c r="B6" s="11"/>
      <c r="C6" s="11"/>
      <c r="D6" s="11"/>
      <c r="E6" s="76"/>
      <c r="F6" s="12"/>
      <c r="G6" s="12"/>
      <c r="H6" s="12"/>
      <c r="I6" s="15"/>
      <c r="J6" s="15"/>
      <c r="K6" s="15"/>
      <c r="L6" s="14"/>
      <c r="M6" s="18"/>
      <c r="N6" s="23"/>
      <c r="O6" s="91"/>
      <c r="P6" s="91"/>
      <c r="Q6" s="91"/>
      <c r="R6" s="91"/>
      <c r="S6" s="91"/>
      <c r="T6" s="13"/>
      <c r="U6" s="13"/>
      <c r="V6" s="13"/>
    </row>
    <row r="7" spans="1:22" x14ac:dyDescent="0.25">
      <c r="A7" s="11"/>
      <c r="B7" s="11"/>
      <c r="C7" s="11"/>
      <c r="D7" s="11"/>
      <c r="E7" s="76"/>
      <c r="F7" s="12"/>
      <c r="G7" s="12"/>
      <c r="H7" s="12"/>
      <c r="I7" s="15"/>
      <c r="J7" s="15"/>
      <c r="K7" s="15"/>
      <c r="L7" s="14"/>
      <c r="M7" s="18"/>
      <c r="N7" s="23"/>
      <c r="O7" s="91"/>
      <c r="P7" s="91"/>
      <c r="Q7" s="91"/>
      <c r="R7" s="91"/>
      <c r="S7" s="91"/>
      <c r="T7" s="13"/>
      <c r="U7" s="13"/>
      <c r="V7" s="13"/>
    </row>
    <row r="8" spans="1:22" x14ac:dyDescent="0.25">
      <c r="A8" s="11"/>
      <c r="B8" s="11"/>
      <c r="C8" s="11"/>
      <c r="D8" s="11"/>
      <c r="E8" s="76"/>
      <c r="F8" s="12"/>
      <c r="G8" s="12"/>
      <c r="H8" s="12"/>
      <c r="I8" s="15"/>
      <c r="J8" s="15"/>
      <c r="K8" s="15"/>
      <c r="L8" s="14"/>
      <c r="M8" s="19"/>
      <c r="N8" s="23"/>
      <c r="O8" s="91"/>
      <c r="P8" s="91"/>
      <c r="Q8" s="91"/>
      <c r="R8" s="91"/>
      <c r="S8" s="91"/>
      <c r="T8" s="9"/>
      <c r="U8" s="13"/>
      <c r="V8" s="13"/>
    </row>
    <row r="9" spans="1:22" x14ac:dyDescent="0.25">
      <c r="A9" s="11"/>
      <c r="B9" s="11"/>
      <c r="C9" s="11"/>
      <c r="D9" s="11"/>
      <c r="E9" s="76"/>
      <c r="F9" s="12"/>
      <c r="G9" s="12"/>
      <c r="H9" s="12"/>
      <c r="I9" s="15"/>
      <c r="J9" s="15"/>
      <c r="K9" s="15"/>
      <c r="L9" s="14"/>
      <c r="M9" s="20"/>
      <c r="N9" s="23"/>
      <c r="O9" s="91"/>
      <c r="P9" s="91"/>
      <c r="Q9" s="91"/>
      <c r="R9" s="91"/>
      <c r="S9" s="91"/>
      <c r="T9" s="13"/>
      <c r="U9" s="9"/>
      <c r="V9" s="13"/>
    </row>
    <row r="10" spans="1:22" x14ac:dyDescent="0.25">
      <c r="A10" s="11"/>
      <c r="B10" s="11"/>
      <c r="C10" s="11"/>
      <c r="D10" s="11"/>
      <c r="E10" s="76"/>
      <c r="F10" s="12"/>
      <c r="G10" s="12"/>
      <c r="H10" s="12"/>
      <c r="I10" s="15"/>
      <c r="J10" s="15"/>
      <c r="K10" s="15"/>
      <c r="L10" s="14"/>
      <c r="M10" s="18"/>
      <c r="N10" s="23"/>
      <c r="O10" s="91"/>
      <c r="P10" s="91"/>
      <c r="Q10" s="91"/>
      <c r="R10" s="91"/>
      <c r="S10" s="91"/>
      <c r="T10" s="13"/>
      <c r="U10" s="13"/>
      <c r="V10" s="13"/>
    </row>
    <row r="11" spans="1:22" x14ac:dyDescent="0.25">
      <c r="A11" s="11"/>
      <c r="B11" s="11"/>
      <c r="C11" s="11"/>
      <c r="D11" s="11"/>
      <c r="E11" s="76"/>
      <c r="F11" s="12"/>
      <c r="G11" s="12"/>
      <c r="H11" s="12"/>
      <c r="I11" s="15"/>
      <c r="J11" s="15"/>
      <c r="K11" s="15"/>
      <c r="L11" s="14"/>
      <c r="M11" s="14"/>
      <c r="N11" s="23"/>
      <c r="O11" s="91"/>
      <c r="P11" s="91"/>
      <c r="Q11" s="91"/>
      <c r="R11" s="91"/>
      <c r="S11" s="91"/>
      <c r="T11" s="13"/>
      <c r="U11" s="13"/>
      <c r="V11" s="13"/>
    </row>
    <row r="12" spans="1:22" x14ac:dyDescent="0.25">
      <c r="A12" s="11"/>
      <c r="B12" s="11"/>
      <c r="C12" s="11"/>
      <c r="D12" s="11"/>
      <c r="E12" s="76"/>
      <c r="F12" s="12"/>
      <c r="G12" s="12"/>
      <c r="H12" s="12"/>
      <c r="I12" s="15"/>
      <c r="J12" s="15"/>
      <c r="K12" s="15"/>
      <c r="L12" s="14"/>
      <c r="M12" s="14"/>
      <c r="N12" s="23"/>
      <c r="O12" s="91"/>
      <c r="P12" s="91"/>
      <c r="Q12" s="91"/>
      <c r="R12" s="91"/>
      <c r="S12" s="91"/>
      <c r="T12" s="13"/>
      <c r="U12" s="13"/>
      <c r="V12" s="13"/>
    </row>
    <row r="13" spans="1:22" x14ac:dyDescent="0.25">
      <c r="A13" s="11"/>
      <c r="B13" s="11"/>
      <c r="C13" s="11"/>
      <c r="D13" s="11"/>
      <c r="E13" s="76"/>
      <c r="F13" s="12"/>
      <c r="G13" s="12"/>
      <c r="H13" s="12"/>
      <c r="I13" s="15"/>
      <c r="J13" s="15"/>
      <c r="K13" s="15"/>
      <c r="L13" s="14"/>
      <c r="M13" s="14"/>
      <c r="N13" s="23"/>
      <c r="O13" s="91"/>
      <c r="P13" s="91"/>
      <c r="Q13" s="91"/>
      <c r="R13" s="91"/>
      <c r="S13" s="91"/>
      <c r="T13" s="13"/>
      <c r="U13" s="13"/>
      <c r="V13" s="13"/>
    </row>
    <row r="14" spans="1:22" x14ac:dyDescent="0.25">
      <c r="A14" s="11"/>
      <c r="B14" s="11"/>
      <c r="C14" s="11"/>
      <c r="D14" s="11"/>
      <c r="E14" s="76"/>
      <c r="F14" s="12"/>
      <c r="G14" s="12"/>
      <c r="H14" s="12"/>
      <c r="I14" s="15"/>
      <c r="J14" s="15"/>
      <c r="K14" s="15"/>
      <c r="L14" s="14"/>
      <c r="M14" s="14"/>
      <c r="N14" s="23"/>
      <c r="O14" s="91"/>
      <c r="P14" s="91"/>
      <c r="Q14" s="91"/>
      <c r="R14" s="91"/>
      <c r="S14" s="91"/>
      <c r="T14" s="13"/>
      <c r="U14" s="13"/>
      <c r="V14" s="13"/>
    </row>
    <row r="15" spans="1:22" x14ac:dyDescent="0.25">
      <c r="A15" s="11"/>
      <c r="B15" s="11"/>
      <c r="C15" s="11"/>
      <c r="D15" s="11"/>
      <c r="E15" s="76"/>
      <c r="F15" s="12"/>
      <c r="G15" s="12"/>
      <c r="H15" s="12"/>
      <c r="I15" s="15"/>
      <c r="J15" s="15"/>
      <c r="K15" s="15"/>
      <c r="L15" s="14"/>
      <c r="M15" s="14"/>
      <c r="N15" s="23"/>
      <c r="O15" s="91"/>
      <c r="P15" s="91"/>
      <c r="Q15" s="91"/>
      <c r="R15" s="91"/>
      <c r="S15" s="91"/>
      <c r="T15" s="13"/>
      <c r="U15" s="13"/>
      <c r="V15" s="13"/>
    </row>
    <row r="16" spans="1:22" x14ac:dyDescent="0.25">
      <c r="A16" s="11"/>
      <c r="B16" s="11"/>
      <c r="C16" s="11"/>
      <c r="D16" s="11"/>
      <c r="E16" s="76"/>
      <c r="F16" s="12"/>
      <c r="G16" s="12"/>
      <c r="H16" s="12"/>
      <c r="I16" s="15"/>
      <c r="J16" s="15"/>
      <c r="K16" s="15"/>
      <c r="L16" s="14"/>
      <c r="M16" s="14"/>
      <c r="N16" s="23"/>
      <c r="O16" s="91"/>
      <c r="P16" s="91"/>
      <c r="Q16" s="91"/>
      <c r="R16" s="91"/>
      <c r="S16" s="91"/>
      <c r="T16" s="13"/>
      <c r="U16" s="13"/>
      <c r="V16" s="13"/>
    </row>
    <row r="17" spans="1:23" x14ac:dyDescent="0.25">
      <c r="A17" s="11"/>
      <c r="B17" s="11"/>
      <c r="C17" s="11"/>
      <c r="D17" s="11"/>
      <c r="E17" s="76"/>
      <c r="F17" s="12"/>
      <c r="G17" s="12"/>
      <c r="H17" s="12"/>
      <c r="I17" s="15"/>
      <c r="J17" s="15"/>
      <c r="K17" s="15"/>
      <c r="L17" s="14"/>
      <c r="M17" s="14"/>
      <c r="N17" s="23"/>
      <c r="O17" s="91"/>
      <c r="P17" s="91"/>
      <c r="Q17" s="91"/>
      <c r="R17" s="91"/>
      <c r="S17" s="91"/>
      <c r="T17" s="13"/>
      <c r="U17" s="13"/>
      <c r="V17" s="13"/>
    </row>
    <row r="18" spans="1:23" x14ac:dyDescent="0.25">
      <c r="A18" s="11"/>
      <c r="B18" s="11"/>
      <c r="C18" s="11"/>
      <c r="D18" s="11"/>
      <c r="E18" s="76"/>
      <c r="F18" s="12"/>
      <c r="G18" s="12"/>
      <c r="H18" s="12"/>
      <c r="I18" s="15"/>
      <c r="J18" s="15"/>
      <c r="K18" s="15"/>
      <c r="L18" s="14"/>
      <c r="M18" s="14"/>
      <c r="N18" s="23"/>
      <c r="O18" s="91"/>
      <c r="P18" s="91"/>
      <c r="Q18" s="91"/>
      <c r="R18" s="91"/>
      <c r="S18" s="91"/>
      <c r="T18" s="13"/>
      <c r="U18" s="13"/>
      <c r="V18" s="13"/>
    </row>
    <row r="19" spans="1:23" ht="29.25" thickBot="1" x14ac:dyDescent="0.5">
      <c r="A19" s="25"/>
      <c r="B19" s="25"/>
      <c r="C19" s="25"/>
      <c r="D19" s="25"/>
      <c r="E19" s="25"/>
      <c r="F19" s="25"/>
      <c r="G19" s="25"/>
      <c r="H19" s="25"/>
      <c r="I19" s="26" t="s">
        <v>17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15.75" thickBot="1" x14ac:dyDescent="0.3">
      <c r="A20" s="77" t="s">
        <v>18</v>
      </c>
      <c r="B20" s="78"/>
      <c r="C20" s="79"/>
      <c r="G20" s="80" t="s">
        <v>24</v>
      </c>
      <c r="H20" s="81"/>
      <c r="I20" s="82"/>
      <c r="L20" s="86" t="s">
        <v>40</v>
      </c>
      <c r="M20" s="87"/>
      <c r="N20" s="88"/>
    </row>
    <row r="21" spans="1:23" ht="15.75" thickBot="1" x14ac:dyDescent="0.3">
      <c r="A21" s="29"/>
      <c r="B21" s="33" t="s">
        <v>23</v>
      </c>
      <c r="C21" s="34" t="s">
        <v>21</v>
      </c>
      <c r="G21" s="39"/>
      <c r="H21" s="40" t="s">
        <v>23</v>
      </c>
      <c r="I21" s="41" t="s">
        <v>21</v>
      </c>
      <c r="L21" s="59"/>
      <c r="M21" s="60" t="s">
        <v>23</v>
      </c>
      <c r="N21" s="61" t="s">
        <v>21</v>
      </c>
    </row>
    <row r="22" spans="1:23" ht="16.5" thickTop="1" thickBot="1" x14ac:dyDescent="0.3">
      <c r="A22" s="28" t="s">
        <v>19</v>
      </c>
      <c r="B22" s="27">
        <f xml:space="preserve"> COUNTIF(D2:D18,"masculino")</f>
        <v>0</v>
      </c>
      <c r="C22" s="36" t="e">
        <f>B22/B24</f>
        <v>#DIV/0!</v>
      </c>
      <c r="G22" s="42" t="s">
        <v>26</v>
      </c>
      <c r="H22" s="35">
        <f xml:space="preserve"> COUNTIF(F2:F18,"INST")</f>
        <v>0</v>
      </c>
      <c r="I22" s="43" t="e">
        <f>H22/H24</f>
        <v>#DIV/0!</v>
      </c>
      <c r="L22" s="62" t="s">
        <v>35</v>
      </c>
      <c r="M22" s="63">
        <f>H24</f>
        <v>0</v>
      </c>
      <c r="N22" s="66" t="e">
        <f>M22/SUM(M22:M23)</f>
        <v>#DIV/0!</v>
      </c>
    </row>
    <row r="23" spans="1:23" ht="16.5" thickTop="1" thickBot="1" x14ac:dyDescent="0.3">
      <c r="A23" s="28" t="s">
        <v>20</v>
      </c>
      <c r="B23" s="32">
        <f xml:space="preserve"> COUNTIF(D2:D18,"femenino")</f>
        <v>0</v>
      </c>
      <c r="C23" s="37" t="e">
        <f>B23/B24</f>
        <v>#DIV/0!</v>
      </c>
      <c r="G23" s="42" t="s">
        <v>13</v>
      </c>
      <c r="H23" s="44">
        <f xml:space="preserve"> COUNTIF(F2:F18,"UNIV")</f>
        <v>0</v>
      </c>
      <c r="I23" s="45" t="e">
        <f>H23/H24</f>
        <v>#DIV/0!</v>
      </c>
      <c r="L23" s="64" t="s">
        <v>29</v>
      </c>
      <c r="M23" s="65">
        <f>B29</f>
        <v>0</v>
      </c>
      <c r="N23" s="66" t="e">
        <f>M23/SUM(M22:M23)</f>
        <v>#DIV/0!</v>
      </c>
    </row>
    <row r="24" spans="1:23" ht="15.75" thickBot="1" x14ac:dyDescent="0.3">
      <c r="A24" s="31" t="s">
        <v>22</v>
      </c>
      <c r="B24" s="30">
        <f>SUM(B22:B23)</f>
        <v>0</v>
      </c>
      <c r="C24" s="38" t="e">
        <f>SUM(C22:C23)</f>
        <v>#DIV/0!</v>
      </c>
      <c r="G24" s="46" t="s">
        <v>22</v>
      </c>
      <c r="H24" s="47">
        <f>SUM(H22:H23)</f>
        <v>0</v>
      </c>
      <c r="I24" s="48" t="e">
        <f>SUM(I22:I23)</f>
        <v>#DIV/0!</v>
      </c>
    </row>
    <row r="25" spans="1:23" ht="15.75" thickBot="1" x14ac:dyDescent="0.3">
      <c r="G25" s="46" t="s">
        <v>25</v>
      </c>
      <c r="H25" s="47">
        <f xml:space="preserve"> COUNTIF(H2:H18,"SI")+COUNTIF(H2:H18,"SÍ")</f>
        <v>0</v>
      </c>
      <c r="I25" s="48" t="e">
        <f>H25/H24</f>
        <v>#DIV/0!</v>
      </c>
    </row>
    <row r="26" spans="1:23" ht="15.75" thickBot="1" x14ac:dyDescent="0.3"/>
    <row r="27" spans="1:23" ht="15.75" thickBot="1" x14ac:dyDescent="0.3">
      <c r="A27" s="83" t="s">
        <v>27</v>
      </c>
      <c r="B27" s="84"/>
      <c r="C27" s="85"/>
    </row>
    <row r="28" spans="1:23" ht="15.75" thickBot="1" x14ac:dyDescent="0.3">
      <c r="A28" s="49"/>
      <c r="B28" s="49" t="s">
        <v>23</v>
      </c>
      <c r="C28" s="49" t="s">
        <v>21</v>
      </c>
      <c r="F28" s="89" t="s">
        <v>36</v>
      </c>
      <c r="G28" s="89"/>
      <c r="H28" s="89"/>
    </row>
    <row r="29" spans="1:23" x14ac:dyDescent="0.25">
      <c r="A29" s="50" t="s">
        <v>29</v>
      </c>
      <c r="B29" s="50">
        <f xml:space="preserve"> COUNTIF(I2:I18,"TRABAJADOR")</f>
        <v>0</v>
      </c>
      <c r="C29" s="55" t="e">
        <f>B29/B31</f>
        <v>#DIV/0!</v>
      </c>
      <c r="F29" s="68"/>
      <c r="G29" s="68"/>
      <c r="H29" s="68"/>
    </row>
    <row r="30" spans="1:23" x14ac:dyDescent="0.25">
      <c r="A30" s="49" t="s">
        <v>28</v>
      </c>
      <c r="B30" s="49">
        <f xml:space="preserve"> COUNTIF(I2:I18,"PARADO")</f>
        <v>0</v>
      </c>
      <c r="C30" s="55" t="e">
        <f>B30/B31</f>
        <v>#DIV/0!</v>
      </c>
      <c r="F30" s="68" t="s">
        <v>37</v>
      </c>
      <c r="G30" s="69">
        <f ca="1">TODAY()</f>
        <v>45509</v>
      </c>
      <c r="H30" s="68"/>
    </row>
    <row r="31" spans="1:23" x14ac:dyDescent="0.25">
      <c r="A31" s="49" t="s">
        <v>22</v>
      </c>
      <c r="B31" s="49">
        <f>SUM(B29:B30)</f>
        <v>0</v>
      </c>
      <c r="C31" s="56" t="e">
        <f>SUM(C29:C30)</f>
        <v>#DIV/0!</v>
      </c>
      <c r="F31" s="68" t="s">
        <v>38</v>
      </c>
      <c r="G31" s="70" t="e">
        <f>AVERAGEIF(A81:A900,"&lt;&gt;0")</f>
        <v>#DIV/0!</v>
      </c>
      <c r="H31" s="68"/>
    </row>
    <row r="32" spans="1:23" ht="15.75" thickBot="1" x14ac:dyDescent="0.3">
      <c r="A32" s="53" t="s">
        <v>25</v>
      </c>
      <c r="B32" s="51">
        <f xml:space="preserve"> COUNTA(K2:K18)</f>
        <v>0</v>
      </c>
      <c r="C32" s="57" t="e">
        <f>B32/B31</f>
        <v>#DIV/0!</v>
      </c>
    </row>
    <row r="33" spans="1:3" x14ac:dyDescent="0.25">
      <c r="A33" s="54" t="s">
        <v>15</v>
      </c>
      <c r="B33" s="52">
        <f xml:space="preserve"> COUNTIF(K2:K18,"CCOO")</f>
        <v>0</v>
      </c>
      <c r="C33" s="56" t="e">
        <f>B33/B32</f>
        <v>#DIV/0!</v>
      </c>
    </row>
    <row r="34" spans="1:3" x14ac:dyDescent="0.25">
      <c r="A34" s="54" t="s">
        <v>16</v>
      </c>
      <c r="B34" s="52">
        <f xml:space="preserve"> COUNTIF(K2:K18,"UGT")</f>
        <v>0</v>
      </c>
      <c r="C34" s="56" t="e">
        <f>B34/B32</f>
        <v>#DIV/0!</v>
      </c>
    </row>
    <row r="35" spans="1:3" x14ac:dyDescent="0.25">
      <c r="A35" s="54" t="s">
        <v>14</v>
      </c>
      <c r="B35" s="52">
        <f xml:space="preserve"> COUNTIF(K2:K18,"CGT")</f>
        <v>0</v>
      </c>
      <c r="C35" s="56" t="e">
        <f>B35/B32</f>
        <v>#DIV/0!</v>
      </c>
    </row>
    <row r="36" spans="1:3" x14ac:dyDescent="0.25">
      <c r="A36" s="54" t="s">
        <v>41</v>
      </c>
      <c r="B36" s="54">
        <f xml:space="preserve"> COUNTIF(K2:K18,"OTROS")</f>
        <v>0</v>
      </c>
      <c r="C36" s="56" t="e">
        <f>B36/$B$32</f>
        <v>#DIV/0!</v>
      </c>
    </row>
    <row r="80" spans="1:1" x14ac:dyDescent="0.25">
      <c r="A80" t="s">
        <v>39</v>
      </c>
    </row>
  </sheetData>
  <mergeCells count="5">
    <mergeCell ref="A20:C20"/>
    <mergeCell ref="G20:I20"/>
    <mergeCell ref="L20:N20"/>
    <mergeCell ref="A27:C27"/>
    <mergeCell ref="F28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W96"/>
  <sheetViews>
    <sheetView topLeftCell="I1" workbookViewId="0">
      <selection activeCell="P1" sqref="P1:S1048576"/>
    </sheetView>
  </sheetViews>
  <sheetFormatPr baseColWidth="10" defaultRowHeight="15" x14ac:dyDescent="0.25"/>
  <cols>
    <col min="1" max="1" width="12.42578125" bestFit="1" customWidth="1"/>
    <col min="2" max="3" width="11.85546875" bestFit="1" customWidth="1"/>
    <col min="4" max="4" width="8.140625" bestFit="1" customWidth="1"/>
    <col min="5" max="5" width="22.5703125" bestFit="1" customWidth="1"/>
    <col min="6" max="6" width="23.85546875" bestFit="1" customWidth="1"/>
    <col min="7" max="7" width="21.85546875" bestFit="1" customWidth="1"/>
    <col min="8" max="8" width="24.140625" bestFit="1" customWidth="1"/>
    <col min="9" max="9" width="22.28515625" bestFit="1" customWidth="1"/>
    <col min="10" max="10" width="18.140625" bestFit="1" customWidth="1"/>
    <col min="11" max="11" width="20.7109375" bestFit="1" customWidth="1"/>
    <col min="12" max="12" width="27.140625" bestFit="1" customWidth="1"/>
    <col min="13" max="13" width="22.85546875" bestFit="1" customWidth="1"/>
    <col min="14" max="14" width="15.140625" bestFit="1" customWidth="1"/>
    <col min="15" max="15" width="29.85546875" bestFit="1" customWidth="1"/>
    <col min="16" max="16" width="47.85546875" bestFit="1" customWidth="1"/>
    <col min="17" max="17" width="39.5703125" customWidth="1"/>
    <col min="18" max="19" width="29.85546875" customWidth="1"/>
    <col min="20" max="20" width="37" bestFit="1" customWidth="1"/>
    <col min="21" max="21" width="34.42578125" bestFit="1" customWidth="1"/>
  </cols>
  <sheetData>
    <row r="1" spans="1:22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16" t="s">
        <v>12</v>
      </c>
      <c r="N1" s="21" t="s">
        <v>30</v>
      </c>
      <c r="O1" s="24" t="s">
        <v>31</v>
      </c>
      <c r="P1" s="74" t="s">
        <v>43</v>
      </c>
      <c r="Q1" s="75" t="s">
        <v>44</v>
      </c>
      <c r="R1" s="74" t="s">
        <v>45</v>
      </c>
      <c r="S1" s="75" t="s">
        <v>46</v>
      </c>
      <c r="T1" s="4" t="s">
        <v>32</v>
      </c>
      <c r="U1" s="4" t="s">
        <v>33</v>
      </c>
      <c r="V1" s="4" t="s">
        <v>42</v>
      </c>
    </row>
    <row r="2" spans="1:22" x14ac:dyDescent="0.25">
      <c r="A2" s="11"/>
      <c r="B2" s="11"/>
      <c r="C2" s="11"/>
      <c r="D2" s="6"/>
      <c r="E2" s="7"/>
      <c r="F2" s="12"/>
      <c r="G2" s="8"/>
      <c r="H2" s="8"/>
      <c r="I2" s="15"/>
      <c r="J2" s="15"/>
      <c r="K2" s="15"/>
      <c r="L2" s="10"/>
      <c r="M2" s="17"/>
      <c r="N2" s="23"/>
      <c r="O2" s="22"/>
      <c r="P2" s="73"/>
      <c r="Q2" s="73"/>
      <c r="R2" s="73"/>
      <c r="S2" s="73"/>
      <c r="T2" s="9"/>
      <c r="U2" s="9"/>
      <c r="V2" s="9"/>
    </row>
    <row r="3" spans="1:22" x14ac:dyDescent="0.25">
      <c r="A3" s="11"/>
      <c r="B3" s="11"/>
      <c r="C3" s="11"/>
      <c r="D3" s="11"/>
      <c r="E3" s="7"/>
      <c r="F3" s="12"/>
      <c r="G3" s="12"/>
      <c r="H3" s="12"/>
      <c r="I3" s="15"/>
      <c r="J3" s="15"/>
      <c r="K3" s="15"/>
      <c r="L3" s="14"/>
      <c r="M3" s="18"/>
      <c r="N3" s="23"/>
      <c r="O3" s="22"/>
      <c r="P3" s="22"/>
      <c r="Q3" s="22"/>
      <c r="R3" s="22"/>
      <c r="S3" s="22"/>
      <c r="T3" s="13"/>
      <c r="U3" s="13"/>
      <c r="V3" s="13"/>
    </row>
    <row r="4" spans="1:22" x14ac:dyDescent="0.25">
      <c r="A4" s="11"/>
      <c r="B4" s="11"/>
      <c r="C4" s="11"/>
      <c r="D4" s="11"/>
      <c r="E4" s="7"/>
      <c r="F4" s="12"/>
      <c r="G4" s="12"/>
      <c r="H4" s="12"/>
      <c r="I4" s="15"/>
      <c r="J4" s="15"/>
      <c r="K4" s="15"/>
      <c r="L4" s="14"/>
      <c r="M4" s="18"/>
      <c r="N4" s="23"/>
      <c r="O4" s="22"/>
      <c r="P4" s="22"/>
      <c r="Q4" s="22"/>
      <c r="R4" s="22"/>
      <c r="S4" s="22"/>
      <c r="T4" s="13"/>
      <c r="U4" s="13"/>
      <c r="V4" s="13"/>
    </row>
    <row r="5" spans="1:22" x14ac:dyDescent="0.25">
      <c r="A5" s="11"/>
      <c r="B5" s="11"/>
      <c r="C5" s="11"/>
      <c r="D5" s="11"/>
      <c r="E5" s="7"/>
      <c r="F5" s="12"/>
      <c r="G5" s="12"/>
      <c r="H5" s="12"/>
      <c r="I5" s="15"/>
      <c r="J5" s="15"/>
      <c r="K5" s="15"/>
      <c r="L5" s="14"/>
      <c r="M5" s="18"/>
      <c r="N5" s="23"/>
      <c r="O5" s="22"/>
      <c r="P5" s="22"/>
      <c r="Q5" s="22"/>
      <c r="R5" s="22"/>
      <c r="S5" s="22"/>
      <c r="T5" s="13"/>
      <c r="U5" s="13"/>
      <c r="V5" s="13"/>
    </row>
    <row r="6" spans="1:22" x14ac:dyDescent="0.25">
      <c r="A6" s="11"/>
      <c r="B6" s="11"/>
      <c r="C6" s="11"/>
      <c r="D6" s="11"/>
      <c r="E6" s="7"/>
      <c r="F6" s="12"/>
      <c r="G6" s="12"/>
      <c r="H6" s="12"/>
      <c r="I6" s="15"/>
      <c r="J6" s="15"/>
      <c r="K6" s="15"/>
      <c r="L6" s="14"/>
      <c r="M6" s="18"/>
      <c r="N6" s="23"/>
      <c r="O6" s="22"/>
      <c r="P6" s="22"/>
      <c r="Q6" s="22"/>
      <c r="R6" s="22"/>
      <c r="S6" s="22"/>
      <c r="T6" s="13"/>
      <c r="U6" s="13"/>
      <c r="V6" s="13"/>
    </row>
    <row r="7" spans="1:22" x14ac:dyDescent="0.25">
      <c r="A7" s="11"/>
      <c r="B7" s="11"/>
      <c r="C7" s="11"/>
      <c r="D7" s="11"/>
      <c r="E7" s="7"/>
      <c r="F7" s="12"/>
      <c r="G7" s="12"/>
      <c r="H7" s="12"/>
      <c r="I7" s="15"/>
      <c r="J7" s="15"/>
      <c r="K7" s="15"/>
      <c r="L7" s="14"/>
      <c r="M7" s="18"/>
      <c r="N7" s="23"/>
      <c r="O7" s="22"/>
      <c r="P7" s="22"/>
      <c r="Q7" s="22"/>
      <c r="R7" s="22"/>
      <c r="S7" s="22"/>
      <c r="T7" s="13"/>
      <c r="U7" s="13"/>
      <c r="V7" s="13"/>
    </row>
    <row r="8" spans="1:22" x14ac:dyDescent="0.25">
      <c r="A8" s="11"/>
      <c r="B8" s="11"/>
      <c r="C8" s="11"/>
      <c r="D8" s="11"/>
      <c r="E8" s="7"/>
      <c r="F8" s="12"/>
      <c r="G8" s="12"/>
      <c r="H8" s="12"/>
      <c r="I8" s="15"/>
      <c r="J8" s="15"/>
      <c r="K8" s="15"/>
      <c r="L8" s="14"/>
      <c r="M8" s="19"/>
      <c r="N8" s="23"/>
      <c r="O8" s="22"/>
      <c r="P8" s="73"/>
      <c r="Q8" s="73"/>
      <c r="R8" s="73"/>
      <c r="S8" s="73"/>
      <c r="T8" s="9"/>
      <c r="U8" s="13"/>
      <c r="V8" s="13"/>
    </row>
    <row r="9" spans="1:22" x14ac:dyDescent="0.25">
      <c r="A9" s="11"/>
      <c r="B9" s="11"/>
      <c r="C9" s="11"/>
      <c r="D9" s="11"/>
      <c r="E9" s="7"/>
      <c r="F9" s="12"/>
      <c r="G9" s="12"/>
      <c r="H9" s="12"/>
      <c r="I9" s="15"/>
      <c r="J9" s="15"/>
      <c r="K9" s="15"/>
      <c r="L9" s="14"/>
      <c r="M9" s="20"/>
      <c r="N9" s="23"/>
      <c r="O9" s="22"/>
      <c r="P9" s="22"/>
      <c r="Q9" s="22"/>
      <c r="R9" s="22"/>
      <c r="S9" s="22"/>
      <c r="T9" s="13"/>
      <c r="U9" s="9"/>
      <c r="V9" s="9"/>
    </row>
    <row r="10" spans="1:22" x14ac:dyDescent="0.25">
      <c r="A10" s="11"/>
      <c r="B10" s="11"/>
      <c r="C10" s="11"/>
      <c r="D10" s="11"/>
      <c r="E10" s="7"/>
      <c r="F10" s="12"/>
      <c r="G10" s="12"/>
      <c r="H10" s="12"/>
      <c r="I10" s="15"/>
      <c r="J10" s="15"/>
      <c r="K10" s="15"/>
      <c r="L10" s="14"/>
      <c r="M10" s="18"/>
      <c r="N10" s="23"/>
      <c r="O10" s="22"/>
      <c r="P10" s="22"/>
      <c r="Q10" s="22"/>
      <c r="R10" s="22"/>
      <c r="S10" s="22"/>
      <c r="T10" s="13"/>
      <c r="U10" s="13"/>
      <c r="V10" s="13"/>
    </row>
    <row r="11" spans="1:22" x14ac:dyDescent="0.25">
      <c r="A11" s="11"/>
      <c r="B11" s="11"/>
      <c r="C11" s="11"/>
      <c r="D11" s="11"/>
      <c r="E11" s="7"/>
      <c r="F11" s="12"/>
      <c r="G11" s="12"/>
      <c r="H11" s="12"/>
      <c r="I11" s="15"/>
      <c r="J11" s="15"/>
      <c r="K11" s="15"/>
      <c r="L11" s="14"/>
      <c r="M11" s="14"/>
      <c r="N11" s="23"/>
      <c r="O11" s="23"/>
      <c r="P11" s="23"/>
      <c r="Q11" s="23"/>
      <c r="R11" s="23"/>
      <c r="S11" s="23"/>
      <c r="T11" s="13"/>
      <c r="U11" s="13"/>
      <c r="V11" s="13"/>
    </row>
    <row r="12" spans="1:22" x14ac:dyDescent="0.25">
      <c r="A12" s="11"/>
      <c r="B12" s="11"/>
      <c r="C12" s="11"/>
      <c r="D12" s="11"/>
      <c r="E12" s="7"/>
      <c r="F12" s="12"/>
      <c r="G12" s="12"/>
      <c r="H12" s="12"/>
      <c r="I12" s="15"/>
      <c r="J12" s="15"/>
      <c r="K12" s="15"/>
      <c r="L12" s="14"/>
      <c r="M12" s="14"/>
      <c r="N12" s="23"/>
      <c r="O12" s="23"/>
      <c r="P12" s="23"/>
      <c r="Q12" s="23"/>
      <c r="R12" s="23"/>
      <c r="S12" s="23"/>
      <c r="T12" s="13"/>
      <c r="U12" s="13"/>
      <c r="V12" s="13"/>
    </row>
    <row r="13" spans="1:22" x14ac:dyDescent="0.25">
      <c r="A13" s="11"/>
      <c r="B13" s="11"/>
      <c r="C13" s="11"/>
      <c r="D13" s="11"/>
      <c r="E13" s="7"/>
      <c r="F13" s="12"/>
      <c r="G13" s="12"/>
      <c r="H13" s="12"/>
      <c r="I13" s="15"/>
      <c r="J13" s="15"/>
      <c r="K13" s="15"/>
      <c r="L13" s="14"/>
      <c r="M13" s="14"/>
      <c r="N13" s="23"/>
      <c r="O13" s="23"/>
      <c r="P13" s="23"/>
      <c r="Q13" s="23"/>
      <c r="R13" s="23"/>
      <c r="S13" s="23"/>
      <c r="T13" s="13"/>
      <c r="U13" s="13"/>
      <c r="V13" s="13"/>
    </row>
    <row r="14" spans="1:22" x14ac:dyDescent="0.25">
      <c r="A14" s="11"/>
      <c r="B14" s="11"/>
      <c r="C14" s="11"/>
      <c r="D14" s="11"/>
      <c r="E14" s="7"/>
      <c r="F14" s="12"/>
      <c r="G14" s="12"/>
      <c r="H14" s="12"/>
      <c r="I14" s="15"/>
      <c r="J14" s="15"/>
      <c r="K14" s="15"/>
      <c r="L14" s="14"/>
      <c r="M14" s="14"/>
      <c r="N14" s="23"/>
      <c r="O14" s="23"/>
      <c r="P14" s="23"/>
      <c r="Q14" s="23"/>
      <c r="R14" s="23"/>
      <c r="S14" s="23"/>
      <c r="T14" s="13"/>
      <c r="U14" s="13"/>
      <c r="V14" s="13"/>
    </row>
    <row r="15" spans="1:22" x14ac:dyDescent="0.25">
      <c r="A15" s="11"/>
      <c r="B15" s="11"/>
      <c r="C15" s="11"/>
      <c r="D15" s="11"/>
      <c r="E15" s="7"/>
      <c r="F15" s="12"/>
      <c r="G15" s="12"/>
      <c r="H15" s="12"/>
      <c r="I15" s="15"/>
      <c r="J15" s="15"/>
      <c r="K15" s="15"/>
      <c r="L15" s="14"/>
      <c r="M15" s="14"/>
      <c r="N15" s="23"/>
      <c r="O15" s="23"/>
      <c r="P15" s="23"/>
      <c r="Q15" s="23"/>
      <c r="R15" s="23"/>
      <c r="S15" s="23"/>
      <c r="T15" s="13"/>
      <c r="U15" s="13"/>
      <c r="V15" s="13"/>
    </row>
    <row r="16" spans="1:22" x14ac:dyDescent="0.25">
      <c r="A16" s="11"/>
      <c r="B16" s="11"/>
      <c r="C16" s="11"/>
      <c r="D16" s="11"/>
      <c r="E16" s="7"/>
      <c r="F16" s="12"/>
      <c r="G16" s="12"/>
      <c r="H16" s="12"/>
      <c r="I16" s="15"/>
      <c r="J16" s="15"/>
      <c r="K16" s="15"/>
      <c r="L16" s="14"/>
      <c r="M16" s="14"/>
      <c r="N16" s="23"/>
      <c r="O16" s="23"/>
      <c r="P16" s="23"/>
      <c r="Q16" s="23"/>
      <c r="R16" s="23"/>
      <c r="S16" s="23"/>
      <c r="T16" s="13"/>
      <c r="U16" s="13"/>
      <c r="V16" s="13"/>
    </row>
    <row r="17" spans="1:23" x14ac:dyDescent="0.25">
      <c r="A17" s="11"/>
      <c r="B17" s="11"/>
      <c r="C17" s="11"/>
      <c r="D17" s="11"/>
      <c r="E17" s="7"/>
      <c r="F17" s="12"/>
      <c r="G17" s="12"/>
      <c r="H17" s="12"/>
      <c r="I17" s="15"/>
      <c r="J17" s="15"/>
      <c r="K17" s="15"/>
      <c r="L17" s="14"/>
      <c r="M17" s="14"/>
      <c r="N17" s="23"/>
      <c r="O17" s="23"/>
      <c r="P17" s="23"/>
      <c r="Q17" s="23"/>
      <c r="R17" s="23"/>
      <c r="S17" s="23"/>
      <c r="T17" s="13"/>
      <c r="U17" s="13"/>
      <c r="V17" s="13"/>
    </row>
    <row r="18" spans="1:23" x14ac:dyDescent="0.25">
      <c r="A18" s="11"/>
      <c r="B18" s="11"/>
      <c r="C18" s="11"/>
      <c r="D18" s="11"/>
      <c r="E18" s="7"/>
      <c r="F18" s="12"/>
      <c r="G18" s="12"/>
      <c r="H18" s="12"/>
      <c r="I18" s="15"/>
      <c r="J18" s="15"/>
      <c r="K18" s="15"/>
      <c r="L18" s="14"/>
      <c r="M18" s="14"/>
      <c r="N18" s="23"/>
      <c r="O18" s="23"/>
      <c r="P18" s="23"/>
      <c r="Q18" s="23"/>
      <c r="R18" s="23"/>
      <c r="S18" s="23"/>
      <c r="T18" s="13"/>
      <c r="U18" s="13"/>
      <c r="V18" s="13"/>
    </row>
    <row r="19" spans="1:23" ht="29.25" thickBot="1" x14ac:dyDescent="0.5">
      <c r="A19" s="25"/>
      <c r="B19" s="25"/>
      <c r="C19" s="25"/>
      <c r="D19" s="25"/>
      <c r="E19" s="25"/>
      <c r="F19" s="25"/>
      <c r="G19" s="25"/>
      <c r="H19" s="25"/>
      <c r="I19" s="26" t="s">
        <v>17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15.75" thickBot="1" x14ac:dyDescent="0.3">
      <c r="A20" s="77" t="s">
        <v>18</v>
      </c>
      <c r="B20" s="78"/>
      <c r="C20" s="79"/>
      <c r="G20" s="80" t="s">
        <v>24</v>
      </c>
      <c r="H20" s="81"/>
      <c r="I20" s="82"/>
      <c r="L20" s="86" t="s">
        <v>40</v>
      </c>
      <c r="M20" s="87"/>
      <c r="N20" s="88"/>
    </row>
    <row r="21" spans="1:23" ht="15.75" thickBot="1" x14ac:dyDescent="0.3">
      <c r="A21" s="29"/>
      <c r="B21" s="33" t="s">
        <v>23</v>
      </c>
      <c r="C21" s="34" t="s">
        <v>21</v>
      </c>
      <c r="G21" s="39"/>
      <c r="H21" s="40" t="s">
        <v>23</v>
      </c>
      <c r="I21" s="41" t="s">
        <v>21</v>
      </c>
      <c r="L21" s="59"/>
      <c r="M21" s="60" t="s">
        <v>23</v>
      </c>
      <c r="N21" s="61" t="s">
        <v>21</v>
      </c>
    </row>
    <row r="22" spans="1:23" ht="16.5" thickTop="1" thickBot="1" x14ac:dyDescent="0.3">
      <c r="A22" s="28" t="s">
        <v>19</v>
      </c>
      <c r="B22" s="27">
        <f xml:space="preserve"> COUNTIF(D2:D18,"hombre")</f>
        <v>0</v>
      </c>
      <c r="C22" s="36" t="e">
        <f>B22/B24</f>
        <v>#DIV/0!</v>
      </c>
      <c r="G22" s="42" t="s">
        <v>26</v>
      </c>
      <c r="H22" s="35">
        <f xml:space="preserve"> COUNTIF(F2:F18,"INST")</f>
        <v>0</v>
      </c>
      <c r="I22" s="43" t="e">
        <f>H22/H24</f>
        <v>#DIV/0!</v>
      </c>
      <c r="L22" s="62" t="s">
        <v>35</v>
      </c>
      <c r="M22" s="63">
        <f>H24</f>
        <v>0</v>
      </c>
      <c r="N22" s="66" t="e">
        <f>M22/SUM(M22:M23)</f>
        <v>#DIV/0!</v>
      </c>
    </row>
    <row r="23" spans="1:23" ht="16.5" thickTop="1" thickBot="1" x14ac:dyDescent="0.3">
      <c r="A23" s="28" t="s">
        <v>20</v>
      </c>
      <c r="B23" s="32">
        <f xml:space="preserve"> COUNTIF(D2:D18,"mujer")</f>
        <v>0</v>
      </c>
      <c r="C23" s="37" t="e">
        <f>B23/B24</f>
        <v>#DIV/0!</v>
      </c>
      <c r="G23" s="42" t="s">
        <v>13</v>
      </c>
      <c r="H23" s="44">
        <f xml:space="preserve"> COUNTIF(F2:F18,"UNIV")</f>
        <v>0</v>
      </c>
      <c r="I23" s="45" t="e">
        <f>H23/H24</f>
        <v>#DIV/0!</v>
      </c>
      <c r="L23" s="64" t="s">
        <v>29</v>
      </c>
      <c r="M23" s="65">
        <f>B29</f>
        <v>0</v>
      </c>
      <c r="N23" s="66" t="e">
        <f>M23/SUM(M22:M23)</f>
        <v>#DIV/0!</v>
      </c>
    </row>
    <row r="24" spans="1:23" ht="15.75" thickBot="1" x14ac:dyDescent="0.3">
      <c r="A24" s="31" t="s">
        <v>22</v>
      </c>
      <c r="B24" s="30">
        <f>SUM(B22:B23)</f>
        <v>0</v>
      </c>
      <c r="C24" s="38" t="e">
        <f>SUM(C22:C23)</f>
        <v>#DIV/0!</v>
      </c>
      <c r="G24" s="46" t="s">
        <v>22</v>
      </c>
      <c r="H24" s="47">
        <f>SUM(H22:H23)</f>
        <v>0</v>
      </c>
      <c r="I24" s="48" t="e">
        <f>SUM(I22:I23)</f>
        <v>#DIV/0!</v>
      </c>
    </row>
    <row r="25" spans="1:23" ht="15.75" thickBot="1" x14ac:dyDescent="0.3">
      <c r="G25" s="46" t="s">
        <v>25</v>
      </c>
      <c r="H25" s="47">
        <f xml:space="preserve"> COUNTIF(H2:H18,"SI")+COUNTIF(H2:H18,"SÍ")</f>
        <v>0</v>
      </c>
      <c r="I25" s="48" t="e">
        <f>H25/H24</f>
        <v>#DIV/0!</v>
      </c>
    </row>
    <row r="26" spans="1:23" ht="15.75" thickBot="1" x14ac:dyDescent="0.3"/>
    <row r="27" spans="1:23" ht="15.75" thickBot="1" x14ac:dyDescent="0.3">
      <c r="A27" s="83" t="s">
        <v>27</v>
      </c>
      <c r="B27" s="84"/>
      <c r="C27" s="85"/>
    </row>
    <row r="28" spans="1:23" ht="15.75" thickBot="1" x14ac:dyDescent="0.3">
      <c r="A28" s="49"/>
      <c r="B28" s="49" t="s">
        <v>23</v>
      </c>
      <c r="C28" s="49" t="s">
        <v>21</v>
      </c>
      <c r="F28" s="89" t="s">
        <v>36</v>
      </c>
      <c r="G28" s="89"/>
      <c r="H28" s="89"/>
    </row>
    <row r="29" spans="1:23" x14ac:dyDescent="0.25">
      <c r="A29" s="50" t="s">
        <v>29</v>
      </c>
      <c r="B29" s="50">
        <f xml:space="preserve"> COUNTIF(I2:I18,"TRABAJADOR")</f>
        <v>0</v>
      </c>
      <c r="C29" s="55" t="e">
        <f>B29/B31</f>
        <v>#DIV/0!</v>
      </c>
      <c r="F29" s="68"/>
      <c r="G29" s="68"/>
      <c r="H29" s="68"/>
    </row>
    <row r="30" spans="1:23" x14ac:dyDescent="0.25">
      <c r="A30" s="49" t="s">
        <v>28</v>
      </c>
      <c r="B30" s="49">
        <f xml:space="preserve"> COUNTIF(I2:I18,"PARADO")</f>
        <v>0</v>
      </c>
      <c r="C30" s="55" t="e">
        <f>B30/B31</f>
        <v>#DIV/0!</v>
      </c>
      <c r="F30" s="68" t="s">
        <v>37</v>
      </c>
      <c r="G30" s="69">
        <f ca="1">TODAY()</f>
        <v>45509</v>
      </c>
      <c r="H30" s="68"/>
    </row>
    <row r="31" spans="1:23" x14ac:dyDescent="0.25">
      <c r="A31" s="49" t="s">
        <v>22</v>
      </c>
      <c r="B31" s="49">
        <f>SUM(B29:B30)</f>
        <v>0</v>
      </c>
      <c r="C31" s="56" t="e">
        <f>SUM(C29:C30)</f>
        <v>#DIV/0!</v>
      </c>
      <c r="F31" s="68" t="s">
        <v>38</v>
      </c>
      <c r="G31" s="70" t="e">
        <f>2017-SUMIF(A81:A93,"&gt;1985")/B24</f>
        <v>#DIV/0!</v>
      </c>
      <c r="H31" s="68"/>
    </row>
    <row r="32" spans="1:23" ht="15.75" thickBot="1" x14ac:dyDescent="0.3">
      <c r="A32" s="53" t="s">
        <v>25</v>
      </c>
      <c r="B32" s="51">
        <f xml:space="preserve"> COUNTA(K2:K18)</f>
        <v>0</v>
      </c>
      <c r="C32" s="57" t="e">
        <f>B32/B31</f>
        <v>#DIV/0!</v>
      </c>
    </row>
    <row r="33" spans="1:3" x14ac:dyDescent="0.25">
      <c r="A33" s="54" t="s">
        <v>15</v>
      </c>
      <c r="B33" s="52">
        <f xml:space="preserve"> COUNTIF(K2:K18,"CCOO")</f>
        <v>0</v>
      </c>
      <c r="C33" s="56" t="e">
        <f>B33/B32</f>
        <v>#DIV/0!</v>
      </c>
    </row>
    <row r="34" spans="1:3" x14ac:dyDescent="0.25">
      <c r="A34" s="54" t="s">
        <v>16</v>
      </c>
      <c r="B34" s="52">
        <f xml:space="preserve"> COUNTIF(K2:K18,"UGT")</f>
        <v>0</v>
      </c>
      <c r="C34" s="56" t="e">
        <f>B34/B32</f>
        <v>#DIV/0!</v>
      </c>
    </row>
    <row r="35" spans="1:3" x14ac:dyDescent="0.25">
      <c r="A35" s="54" t="s">
        <v>14</v>
      </c>
      <c r="B35" s="52">
        <f xml:space="preserve"> COUNTIF(K2:K18,"CGT")</f>
        <v>0</v>
      </c>
      <c r="C35" s="56" t="e">
        <f>B35/B32</f>
        <v>#DIV/0!</v>
      </c>
    </row>
    <row r="36" spans="1:3" x14ac:dyDescent="0.25">
      <c r="A36" s="54" t="s">
        <v>41</v>
      </c>
      <c r="B36" s="54">
        <f xml:space="preserve"> COUNTIF(K2:K18,"OTROS")</f>
        <v>0</v>
      </c>
      <c r="C36" s="56" t="e">
        <f>B36/$B$32</f>
        <v>#DIV/0!</v>
      </c>
    </row>
    <row r="80" spans="1:1" x14ac:dyDescent="0.25">
      <c r="A80" t="s">
        <v>39</v>
      </c>
    </row>
    <row r="81" spans="1:1" x14ac:dyDescent="0.25">
      <c r="A81">
        <f t="shared" ref="A81:A96" si="0">YEAR(E2)</f>
        <v>1900</v>
      </c>
    </row>
    <row r="82" spans="1:1" x14ac:dyDescent="0.25">
      <c r="A82">
        <f t="shared" si="0"/>
        <v>1900</v>
      </c>
    </row>
    <row r="83" spans="1:1" x14ac:dyDescent="0.25">
      <c r="A83">
        <f t="shared" si="0"/>
        <v>1900</v>
      </c>
    </row>
    <row r="84" spans="1:1" x14ac:dyDescent="0.25">
      <c r="A84">
        <f t="shared" si="0"/>
        <v>1900</v>
      </c>
    </row>
    <row r="85" spans="1:1" x14ac:dyDescent="0.25">
      <c r="A85">
        <f t="shared" si="0"/>
        <v>1900</v>
      </c>
    </row>
    <row r="86" spans="1:1" x14ac:dyDescent="0.25">
      <c r="A86">
        <f t="shared" si="0"/>
        <v>1900</v>
      </c>
    </row>
    <row r="87" spans="1:1" x14ac:dyDescent="0.25">
      <c r="A87">
        <f t="shared" si="0"/>
        <v>1900</v>
      </c>
    </row>
    <row r="88" spans="1:1" x14ac:dyDescent="0.25">
      <c r="A88">
        <f t="shared" si="0"/>
        <v>1900</v>
      </c>
    </row>
    <row r="89" spans="1:1" x14ac:dyDescent="0.25">
      <c r="A89">
        <f t="shared" si="0"/>
        <v>1900</v>
      </c>
    </row>
    <row r="90" spans="1:1" x14ac:dyDescent="0.25">
      <c r="A90">
        <f t="shared" si="0"/>
        <v>1900</v>
      </c>
    </row>
    <row r="91" spans="1:1" x14ac:dyDescent="0.25">
      <c r="A91">
        <f t="shared" si="0"/>
        <v>1900</v>
      </c>
    </row>
    <row r="92" spans="1:1" x14ac:dyDescent="0.25">
      <c r="A92">
        <f t="shared" si="0"/>
        <v>1900</v>
      </c>
    </row>
    <row r="93" spans="1:1" x14ac:dyDescent="0.25">
      <c r="A93">
        <f t="shared" si="0"/>
        <v>1900</v>
      </c>
    </row>
    <row r="94" spans="1:1" x14ac:dyDescent="0.25">
      <c r="A94">
        <f t="shared" si="0"/>
        <v>1900</v>
      </c>
    </row>
    <row r="95" spans="1:1" x14ac:dyDescent="0.25">
      <c r="A95">
        <f t="shared" si="0"/>
        <v>1900</v>
      </c>
    </row>
    <row r="96" spans="1:1" x14ac:dyDescent="0.25">
      <c r="A96">
        <f t="shared" si="0"/>
        <v>1900</v>
      </c>
    </row>
  </sheetData>
  <mergeCells count="5">
    <mergeCell ref="A20:C20"/>
    <mergeCell ref="G20:I20"/>
    <mergeCell ref="L20:N20"/>
    <mergeCell ref="A27:C27"/>
    <mergeCell ref="F28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ESTADISTICAS</vt:lpstr>
      <vt:lpstr>COLECTIVO</vt:lpstr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Diego García-Oliva Stohr</cp:lastModifiedBy>
  <dcterms:created xsi:type="dcterms:W3CDTF">2017-06-19T17:03:30Z</dcterms:created>
  <dcterms:modified xsi:type="dcterms:W3CDTF">2024-08-05T11:42:30Z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858e9956-c7ef-401f-8127-56f00e0dc95c</vt:lpwstr>
  </property>
</Properties>
</file>