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4"/>
  <workbookPr filterPrivacy="1"/>
  <xr:revisionPtr revIDLastSave="0" documentId="13_ncr:1_{7F0ACA59-DE1F-4E98-9CF1-891578FB834E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73" i="1" l="1"/>
  <c r="P76" i="1" l="1"/>
  <c r="F78" i="1" l="1"/>
  <c r="F77" i="1"/>
  <c r="O68" i="1"/>
  <c r="H76" i="1"/>
  <c r="O76" i="1" l="1"/>
  <c r="Q72" i="1"/>
  <c r="P68" i="1" l="1"/>
  <c r="Q68" i="1"/>
  <c r="S68" i="1"/>
  <c r="U68" i="1"/>
  <c r="S72" i="1" l="1"/>
  <c r="R72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5" i="1"/>
  <c r="U5" i="1" l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4" i="1"/>
</calcChain>
</file>

<file path=xl/sharedStrings.xml><?xml version="1.0" encoding="utf-8"?>
<sst xmlns="http://schemas.openxmlformats.org/spreadsheetml/2006/main" count="29" uniqueCount="23">
  <si>
    <t>Year</t>
  </si>
  <si>
    <t>2.5% CI</t>
  </si>
  <si>
    <t>97.5% CI</t>
  </si>
  <si>
    <t>SSB (kt)</t>
  </si>
  <si>
    <t>Biomass (kt)</t>
  </si>
  <si>
    <t>Recruits (millions)</t>
  </si>
  <si>
    <t>B100</t>
  </si>
  <si>
    <t>B40</t>
  </si>
  <si>
    <t>B35</t>
  </si>
  <si>
    <t>b/b40</t>
  </si>
  <si>
    <t>b/b35</t>
  </si>
  <si>
    <t>B/B100</t>
  </si>
  <si>
    <t>%incr ssb</t>
  </si>
  <si>
    <t>% incr bio</t>
  </si>
  <si>
    <t>% incr since lowest value</t>
  </si>
  <si>
    <t>ssb</t>
  </si>
  <si>
    <t>bio</t>
  </si>
  <si>
    <t>projected ssb</t>
  </si>
  <si>
    <t>b100</t>
  </si>
  <si>
    <t>b40</t>
  </si>
  <si>
    <t>b35</t>
  </si>
  <si>
    <t>NA</t>
  </si>
  <si>
    <t>FILL IN BRPS from proj 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</si>
</sst>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Times New Roman"/>
      <family val="1"/>
    </font>
    <font>
      <b/>
      <sz val="8"/>
      <color theme="1"/>
      <name val="Times New Roman"/>
      <family val="1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/>
    </xf>
    <xf numFmtId="164" fontId="2" fillId="2" borderId="0" xfId="1" applyNumberFormat="1" applyFont="1" applyFill="1"/>
    <xf numFmtId="0" fontId="3" fillId="2" borderId="0" xfId="0" applyFont="1" applyFill="1"/>
    <xf numFmtId="43" fontId="2" fillId="2" borderId="0" xfId="1" applyNumberFormat="1" applyFont="1" applyFill="1"/>
    <xf numFmtId="9" fontId="2" fillId="2" borderId="0" xfId="2" applyFont="1" applyFill="1"/>
    <xf numFmtId="3" fontId="4" fillId="0" borderId="0" xfId="0" applyNumberFormat="1" applyFont="1" applyAlignment="1">
      <alignment horizontal="right" vertical="center" wrapText="1"/>
    </xf>
    <xf numFmtId="0" fontId="2" fillId="2" borderId="0" xfId="0" applyFont="1" applyFill="1" applyBorder="1" applyAlignment="1">
      <alignment horizontal="center"/>
    </xf>
    <xf numFmtId="164" fontId="2" fillId="2" borderId="0" xfId="1" applyNumberFormat="1" applyFont="1" applyFill="1" applyBorder="1"/>
    <xf numFmtId="0" fontId="2" fillId="2" borderId="2" xfId="0" applyFont="1" applyFill="1" applyBorder="1" applyAlignment="1">
      <alignment horizontal="center"/>
    </xf>
    <xf numFmtId="164" fontId="2" fillId="2" borderId="2" xfId="0" applyNumberFormat="1" applyFont="1" applyFill="1" applyBorder="1" applyAlignment="1">
      <alignment horizontal="right"/>
    </xf>
    <xf numFmtId="164" fontId="2" fillId="2" borderId="0" xfId="0" applyNumberFormat="1" applyFont="1" applyFill="1"/>
    <xf numFmtId="3" fontId="4" fillId="0" borderId="0" xfId="0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2:W78"/>
  <sheetViews>
    <sheetView tabSelected="1" workbookViewId="0">
      <selection activeCell="E4" sqref="E4:M68"/>
    </sheetView>
  </sheetViews>
  <sheetFormatPr defaultColWidth="8.88671875" defaultRowHeight="10.199999999999999" x14ac:dyDescent="0.2"/>
  <cols>
    <col min="1" max="4" width="8.88671875" style="1"/>
    <col min="5" max="5" width="10" style="1" customWidth="1"/>
    <col min="6" max="6" width="10.109375" style="1" customWidth="1"/>
    <col min="7" max="7" width="10.6640625" style="1" customWidth="1"/>
    <col min="8" max="16" width="8.88671875" style="1"/>
    <col min="17" max="17" width="10.44140625" style="1" bestFit="1" customWidth="1"/>
    <col min="18" max="18" width="9.5546875" style="1" bestFit="1" customWidth="1"/>
    <col min="19" max="19" width="10.44140625" style="1" bestFit="1" customWidth="1"/>
    <col min="20" max="16384" width="8.88671875" style="1"/>
  </cols>
  <sheetData>
    <row r="2" spans="4:23" x14ac:dyDescent="0.2">
      <c r="O2" s="1" t="s">
        <v>22</v>
      </c>
      <c r="Q2" s="5" t="s">
        <v>6</v>
      </c>
      <c r="R2" s="1">
        <v>302672</v>
      </c>
      <c r="S2" s="5" t="s">
        <v>7</v>
      </c>
      <c r="T2" s="1">
        <v>121069</v>
      </c>
      <c r="U2" s="5" t="s">
        <v>8</v>
      </c>
      <c r="V2" s="1">
        <v>105935</v>
      </c>
    </row>
    <row r="3" spans="4:23" ht="23.4" customHeight="1" x14ac:dyDescent="0.2">
      <c r="D3" s="2" t="s">
        <v>0</v>
      </c>
      <c r="E3" s="2" t="s">
        <v>5</v>
      </c>
      <c r="F3" s="2" t="s">
        <v>1</v>
      </c>
      <c r="G3" s="2" t="s">
        <v>2</v>
      </c>
      <c r="H3" s="2" t="s">
        <v>3</v>
      </c>
      <c r="I3" s="2" t="s">
        <v>1</v>
      </c>
      <c r="J3" s="2" t="s">
        <v>2</v>
      </c>
      <c r="K3" s="2" t="s">
        <v>4</v>
      </c>
      <c r="L3" s="2" t="s">
        <v>1</v>
      </c>
      <c r="M3" s="2" t="s">
        <v>2</v>
      </c>
      <c r="O3" s="1" t="s">
        <v>12</v>
      </c>
      <c r="P3" s="1" t="s">
        <v>13</v>
      </c>
      <c r="Q3" s="1" t="s">
        <v>11</v>
      </c>
      <c r="S3" s="1" t="s">
        <v>9</v>
      </c>
      <c r="U3" s="1" t="s">
        <v>10</v>
      </c>
      <c r="W3" s="1">
        <v>302672</v>
      </c>
    </row>
    <row r="4" spans="4:23" x14ac:dyDescent="0.2">
      <c r="D4" s="3">
        <v>1960</v>
      </c>
      <c r="E4" s="4">
        <v>28.4</v>
      </c>
      <c r="F4" s="4">
        <v>16.399999999999999</v>
      </c>
      <c r="G4" s="4">
        <v>45.9</v>
      </c>
      <c r="H4" s="4">
        <v>282.89999999999998</v>
      </c>
      <c r="I4" s="4">
        <v>260.7</v>
      </c>
      <c r="J4" s="4">
        <v>344.9</v>
      </c>
      <c r="K4" s="4">
        <v>698.8</v>
      </c>
      <c r="L4" s="4">
        <v>636.1</v>
      </c>
      <c r="M4" s="4">
        <v>855.2</v>
      </c>
      <c r="Q4" s="6">
        <f t="shared" ref="Q4:Q35" si="0">H4/($R$2/1000)</f>
        <v>0.93467515990907635</v>
      </c>
      <c r="S4" s="1">
        <f>H4/($T$2/1000)</f>
        <v>2.3366840396798518</v>
      </c>
      <c r="U4" s="1">
        <f>H4/($V$2/1000)</f>
        <v>2.6705054986548351</v>
      </c>
      <c r="W4" s="1">
        <v>121069</v>
      </c>
    </row>
    <row r="5" spans="4:23" x14ac:dyDescent="0.2">
      <c r="D5" s="3">
        <v>1961</v>
      </c>
      <c r="E5" s="4">
        <v>30.2</v>
      </c>
      <c r="F5" s="4">
        <v>16.8</v>
      </c>
      <c r="G5" s="4">
        <v>48.4</v>
      </c>
      <c r="H5" s="4">
        <v>282.3</v>
      </c>
      <c r="I5" s="4">
        <v>260.10000000000002</v>
      </c>
      <c r="J5" s="4">
        <v>344.6</v>
      </c>
      <c r="K5" s="4">
        <v>704.2</v>
      </c>
      <c r="L5" s="4">
        <v>639.1</v>
      </c>
      <c r="M5" s="4">
        <v>858.3</v>
      </c>
      <c r="O5" s="7">
        <f>(H5-H4)/H4</f>
        <v>-2.1208907741250122E-3</v>
      </c>
      <c r="P5" s="7">
        <f>(K5-K4)/K4</f>
        <v>7.727532913566244E-3</v>
      </c>
      <c r="Q5" s="6">
        <f t="shared" si="0"/>
        <v>0.93269281598562137</v>
      </c>
      <c r="S5" s="1">
        <f t="shared" ref="S5:S67" si="1">H5/($T$2/1000)</f>
        <v>2.3317281880580496</v>
      </c>
      <c r="U5" s="1">
        <f t="shared" ref="U5:U67" si="2">H5/($V$2/1000)</f>
        <v>2.664841648180488</v>
      </c>
      <c r="W5" s="1">
        <v>105935</v>
      </c>
    </row>
    <row r="6" spans="4:23" x14ac:dyDescent="0.2">
      <c r="D6" s="3">
        <v>1962</v>
      </c>
      <c r="E6" s="4">
        <v>32.299999999999997</v>
      </c>
      <c r="F6" s="4">
        <v>16.899999999999999</v>
      </c>
      <c r="G6" s="4">
        <v>50.4</v>
      </c>
      <c r="H6" s="4">
        <v>275.3</v>
      </c>
      <c r="I6" s="4">
        <v>253.5</v>
      </c>
      <c r="J6" s="4">
        <v>337.3</v>
      </c>
      <c r="K6" s="4">
        <v>700</v>
      </c>
      <c r="L6" s="4">
        <v>632.20000000000005</v>
      </c>
      <c r="M6" s="4">
        <v>849.8</v>
      </c>
      <c r="O6" s="7">
        <f t="shared" ref="O6:O67" si="3">(H6-H5)/H5</f>
        <v>-2.4796315975912149E-2</v>
      </c>
      <c r="P6" s="7">
        <f t="shared" ref="P6:P67" si="4">(K6-K5)/K5</f>
        <v>-5.9642147117296863E-3</v>
      </c>
      <c r="Q6" s="6">
        <f t="shared" si="0"/>
        <v>0.90956547021197864</v>
      </c>
      <c r="S6" s="1">
        <f t="shared" si="1"/>
        <v>2.2739099191370209</v>
      </c>
      <c r="U6" s="1">
        <f t="shared" si="2"/>
        <v>2.598763392646434</v>
      </c>
    </row>
    <row r="7" spans="4:23" x14ac:dyDescent="0.2">
      <c r="D7" s="3">
        <v>1963</v>
      </c>
      <c r="E7" s="4">
        <v>34.299999999999997</v>
      </c>
      <c r="F7" s="4">
        <v>17.600000000000001</v>
      </c>
      <c r="G7" s="4">
        <v>51.7</v>
      </c>
      <c r="H7" s="4">
        <v>263.7</v>
      </c>
      <c r="I7" s="4">
        <v>242.1</v>
      </c>
      <c r="J7" s="4">
        <v>325.10000000000002</v>
      </c>
      <c r="K7" s="4">
        <v>689.8</v>
      </c>
      <c r="L7" s="4">
        <v>614.9</v>
      </c>
      <c r="M7" s="4">
        <v>834.4</v>
      </c>
      <c r="O7" s="7">
        <f t="shared" si="3"/>
        <v>-4.2135851798038582E-2</v>
      </c>
      <c r="P7" s="7">
        <f t="shared" si="4"/>
        <v>-1.4571428571428636E-2</v>
      </c>
      <c r="Q7" s="6">
        <f t="shared" si="0"/>
        <v>0.87124015435851343</v>
      </c>
      <c r="S7" s="1">
        <f t="shared" si="1"/>
        <v>2.1780967877821737</v>
      </c>
      <c r="U7" s="1">
        <f t="shared" si="2"/>
        <v>2.4892622834757159</v>
      </c>
    </row>
    <row r="8" spans="4:23" x14ac:dyDescent="0.2">
      <c r="D8" s="3">
        <v>1964</v>
      </c>
      <c r="E8" s="4">
        <v>35.5</v>
      </c>
      <c r="F8" s="4">
        <v>18</v>
      </c>
      <c r="G8" s="4">
        <v>52.9</v>
      </c>
      <c r="H8" s="4">
        <v>259.3</v>
      </c>
      <c r="I8" s="4">
        <v>237.4</v>
      </c>
      <c r="J8" s="4">
        <v>320</v>
      </c>
      <c r="K8" s="4">
        <v>692.9</v>
      </c>
      <c r="L8" s="4">
        <v>610.6</v>
      </c>
      <c r="M8" s="4">
        <v>831.4</v>
      </c>
      <c r="O8" s="7">
        <f t="shared" si="3"/>
        <v>-1.6685627607129227E-2</v>
      </c>
      <c r="P8" s="7">
        <f t="shared" si="4"/>
        <v>4.4940562481879135E-3</v>
      </c>
      <c r="Q8" s="6">
        <f t="shared" si="0"/>
        <v>0.85670296558650949</v>
      </c>
      <c r="S8" s="1">
        <f t="shared" si="1"/>
        <v>2.141753875888956</v>
      </c>
      <c r="U8" s="1">
        <f t="shared" si="2"/>
        <v>2.4477273799971679</v>
      </c>
    </row>
    <row r="9" spans="4:23" x14ac:dyDescent="0.2">
      <c r="D9" s="3">
        <v>1965</v>
      </c>
      <c r="E9" s="4">
        <v>36</v>
      </c>
      <c r="F9" s="4">
        <v>18.100000000000001</v>
      </c>
      <c r="G9" s="4">
        <v>52.5</v>
      </c>
      <c r="H9" s="4">
        <v>260.7</v>
      </c>
      <c r="I9" s="4">
        <v>237.9</v>
      </c>
      <c r="J9" s="4">
        <v>319.2</v>
      </c>
      <c r="K9" s="4">
        <v>707.7</v>
      </c>
      <c r="L9" s="4">
        <v>620.1</v>
      </c>
      <c r="M9" s="4">
        <v>837</v>
      </c>
      <c r="O9" s="7">
        <f t="shared" si="3"/>
        <v>5.3991515618973286E-3</v>
      </c>
      <c r="P9" s="7">
        <f t="shared" si="4"/>
        <v>2.1359503535863859E-2</v>
      </c>
      <c r="Q9" s="6">
        <f t="shared" si="0"/>
        <v>0.86132843474123788</v>
      </c>
      <c r="S9" s="1">
        <f t="shared" si="1"/>
        <v>2.1533175296731613</v>
      </c>
      <c r="U9" s="1">
        <f t="shared" si="2"/>
        <v>2.4609430311039788</v>
      </c>
    </row>
    <row r="10" spans="4:23" x14ac:dyDescent="0.2">
      <c r="D10" s="3">
        <v>1966</v>
      </c>
      <c r="E10" s="4">
        <v>34.299999999999997</v>
      </c>
      <c r="F10" s="4">
        <v>17.899999999999999</v>
      </c>
      <c r="G10" s="4">
        <v>51.6</v>
      </c>
      <c r="H10" s="4">
        <v>263.2</v>
      </c>
      <c r="I10" s="4">
        <v>239.2</v>
      </c>
      <c r="J10" s="4">
        <v>319.8</v>
      </c>
      <c r="K10" s="4">
        <v>719.8</v>
      </c>
      <c r="L10" s="4">
        <v>625.29999999999995</v>
      </c>
      <c r="M10" s="4">
        <v>841.3</v>
      </c>
      <c r="O10" s="7">
        <f t="shared" si="3"/>
        <v>9.5895665515918684E-3</v>
      </c>
      <c r="P10" s="7">
        <f t="shared" si="4"/>
        <v>1.7097640243040706E-2</v>
      </c>
      <c r="Q10" s="6">
        <f t="shared" si="0"/>
        <v>0.86958820108896751</v>
      </c>
      <c r="S10" s="1">
        <f t="shared" si="1"/>
        <v>2.1739669114306714</v>
      </c>
      <c r="U10" s="1">
        <f t="shared" si="2"/>
        <v>2.4845424080804266</v>
      </c>
    </row>
    <row r="11" spans="4:23" x14ac:dyDescent="0.2">
      <c r="D11" s="3">
        <v>1967</v>
      </c>
      <c r="E11" s="4">
        <v>31.5</v>
      </c>
      <c r="F11" s="4">
        <v>17.5</v>
      </c>
      <c r="G11" s="4">
        <v>47.9</v>
      </c>
      <c r="H11" s="4">
        <v>263.89999999999998</v>
      </c>
      <c r="I11" s="4">
        <v>238.1</v>
      </c>
      <c r="J11" s="4">
        <v>318</v>
      </c>
      <c r="K11" s="4">
        <v>721.6</v>
      </c>
      <c r="L11" s="4">
        <v>623.70000000000005</v>
      </c>
      <c r="M11" s="4">
        <v>836.3</v>
      </c>
      <c r="O11" s="7">
        <f t="shared" si="3"/>
        <v>2.6595744680850634E-3</v>
      </c>
      <c r="P11" s="7">
        <f t="shared" si="4"/>
        <v>2.5006946373993724E-3</v>
      </c>
      <c r="Q11" s="6">
        <f t="shared" si="0"/>
        <v>0.87190093566633176</v>
      </c>
      <c r="S11" s="1">
        <f t="shared" si="1"/>
        <v>2.1797487383227745</v>
      </c>
      <c r="U11" s="1">
        <f t="shared" si="2"/>
        <v>2.4911502336338316</v>
      </c>
    </row>
    <row r="12" spans="4:23" x14ac:dyDescent="0.2">
      <c r="D12" s="3">
        <v>1968</v>
      </c>
      <c r="E12" s="4">
        <v>28.6</v>
      </c>
      <c r="F12" s="4">
        <v>16.7</v>
      </c>
      <c r="G12" s="4">
        <v>45.6</v>
      </c>
      <c r="H12" s="4">
        <v>264.10000000000002</v>
      </c>
      <c r="I12" s="4">
        <v>235.8</v>
      </c>
      <c r="J12" s="4">
        <v>315</v>
      </c>
      <c r="K12" s="4">
        <v>715.6</v>
      </c>
      <c r="L12" s="4">
        <v>617.20000000000005</v>
      </c>
      <c r="M12" s="4">
        <v>824.7</v>
      </c>
      <c r="O12" s="7">
        <f t="shared" si="3"/>
        <v>7.5786282682851645E-4</v>
      </c>
      <c r="P12" s="7">
        <f t="shared" si="4"/>
        <v>-8.3148558758314849E-3</v>
      </c>
      <c r="Q12" s="6">
        <f t="shared" si="0"/>
        <v>0.87256171697415019</v>
      </c>
      <c r="S12" s="1">
        <f t="shared" si="1"/>
        <v>2.1814006888633757</v>
      </c>
      <c r="U12" s="1">
        <f t="shared" si="2"/>
        <v>2.4930381837919482</v>
      </c>
    </row>
    <row r="13" spans="4:23" x14ac:dyDescent="0.2">
      <c r="D13" s="3">
        <v>1969</v>
      </c>
      <c r="E13" s="4">
        <v>26</v>
      </c>
      <c r="F13" s="4">
        <v>16.100000000000001</v>
      </c>
      <c r="G13" s="4">
        <v>42.3</v>
      </c>
      <c r="H13" s="4">
        <v>259.10000000000002</v>
      </c>
      <c r="I13" s="4">
        <v>228.2</v>
      </c>
      <c r="J13" s="4">
        <v>306.7</v>
      </c>
      <c r="K13" s="4">
        <v>693.8</v>
      </c>
      <c r="L13" s="4">
        <v>598.5</v>
      </c>
      <c r="M13" s="4">
        <v>800</v>
      </c>
      <c r="O13" s="7">
        <f t="shared" si="3"/>
        <v>-1.8932222642938281E-2</v>
      </c>
      <c r="P13" s="7">
        <f t="shared" si="4"/>
        <v>-3.0463946338736819E-2</v>
      </c>
      <c r="Q13" s="6">
        <f t="shared" si="0"/>
        <v>0.85604218427869117</v>
      </c>
      <c r="S13" s="1">
        <f t="shared" si="1"/>
        <v>2.1401019253483553</v>
      </c>
      <c r="U13" s="1">
        <f t="shared" si="2"/>
        <v>2.4458394298390522</v>
      </c>
    </row>
    <row r="14" spans="4:23" x14ac:dyDescent="0.2">
      <c r="D14" s="3">
        <v>1970</v>
      </c>
      <c r="E14" s="4">
        <v>23.8</v>
      </c>
      <c r="F14" s="4">
        <v>15.3</v>
      </c>
      <c r="G14" s="4">
        <v>39.4</v>
      </c>
      <c r="H14" s="4">
        <v>251</v>
      </c>
      <c r="I14" s="4">
        <v>218.1</v>
      </c>
      <c r="J14" s="4">
        <v>295.8</v>
      </c>
      <c r="K14" s="4">
        <v>663</v>
      </c>
      <c r="L14" s="4">
        <v>571.6</v>
      </c>
      <c r="M14" s="4">
        <v>764.9</v>
      </c>
      <c r="O14" s="7">
        <f t="shared" si="3"/>
        <v>-3.1262060980316565E-2</v>
      </c>
      <c r="P14" s="7">
        <f t="shared" si="4"/>
        <v>-4.4393196886710805E-2</v>
      </c>
      <c r="Q14" s="6">
        <f t="shared" si="0"/>
        <v>0.82928054131204731</v>
      </c>
      <c r="S14" s="1">
        <f t="shared" si="1"/>
        <v>2.0731979284540221</v>
      </c>
      <c r="U14" s="1">
        <f t="shared" si="2"/>
        <v>2.3693774484353614</v>
      </c>
    </row>
    <row r="15" spans="4:23" x14ac:dyDescent="0.2">
      <c r="D15" s="3">
        <v>1971</v>
      </c>
      <c r="E15" s="4">
        <v>21.8</v>
      </c>
      <c r="F15" s="4">
        <v>14.6</v>
      </c>
      <c r="G15" s="4">
        <v>36.6</v>
      </c>
      <c r="H15" s="4">
        <v>240.7</v>
      </c>
      <c r="I15" s="4">
        <v>206.5</v>
      </c>
      <c r="J15" s="4">
        <v>282.39999999999998</v>
      </c>
      <c r="K15" s="4">
        <v>628.79999999999995</v>
      </c>
      <c r="L15" s="4">
        <v>542.20000000000005</v>
      </c>
      <c r="M15" s="4">
        <v>728.9</v>
      </c>
      <c r="O15" s="7">
        <f t="shared" si="3"/>
        <v>-4.1035856573705225E-2</v>
      </c>
      <c r="P15" s="7">
        <f t="shared" si="4"/>
        <v>-5.1583710407239886E-2</v>
      </c>
      <c r="Q15" s="6">
        <f t="shared" si="0"/>
        <v>0.79525030395940144</v>
      </c>
      <c r="S15" s="1">
        <f t="shared" si="1"/>
        <v>1.98812247561308</v>
      </c>
      <c r="U15" s="1">
        <f t="shared" si="2"/>
        <v>2.2721480152923963</v>
      </c>
    </row>
    <row r="16" spans="4:23" x14ac:dyDescent="0.2">
      <c r="D16" s="3">
        <v>1972</v>
      </c>
      <c r="E16" s="4">
        <v>20.2</v>
      </c>
      <c r="F16" s="4">
        <v>14.1</v>
      </c>
      <c r="G16" s="4">
        <v>34.700000000000003</v>
      </c>
      <c r="H16" s="4">
        <v>226.9</v>
      </c>
      <c r="I16" s="4">
        <v>192.3</v>
      </c>
      <c r="J16" s="4">
        <v>266.2</v>
      </c>
      <c r="K16" s="4">
        <v>587</v>
      </c>
      <c r="L16" s="4">
        <v>508.7</v>
      </c>
      <c r="M16" s="4">
        <v>685.9</v>
      </c>
      <c r="O16" s="7">
        <f t="shared" si="3"/>
        <v>-5.7332779393435743E-2</v>
      </c>
      <c r="P16" s="7">
        <f t="shared" si="4"/>
        <v>-6.6475826972010113E-2</v>
      </c>
      <c r="Q16" s="6">
        <f t="shared" si="0"/>
        <v>0.74965639371993442</v>
      </c>
      <c r="S16" s="1">
        <f t="shared" si="1"/>
        <v>1.874137888311624</v>
      </c>
      <c r="U16" s="1">
        <f t="shared" si="2"/>
        <v>2.1418794543824045</v>
      </c>
    </row>
    <row r="17" spans="4:21" x14ac:dyDescent="0.2">
      <c r="D17" s="3">
        <v>1973</v>
      </c>
      <c r="E17" s="4">
        <v>19.100000000000001</v>
      </c>
      <c r="F17" s="4">
        <v>13.6</v>
      </c>
      <c r="G17" s="4">
        <v>33.4</v>
      </c>
      <c r="H17" s="4">
        <v>207.4</v>
      </c>
      <c r="I17" s="4">
        <v>173.6</v>
      </c>
      <c r="J17" s="4">
        <v>245</v>
      </c>
      <c r="K17" s="4">
        <v>535.1</v>
      </c>
      <c r="L17" s="4">
        <v>464</v>
      </c>
      <c r="M17" s="4">
        <v>633.1</v>
      </c>
      <c r="O17" s="7">
        <f t="shared" si="3"/>
        <v>-8.5940943146760679E-2</v>
      </c>
      <c r="P17" s="7">
        <f t="shared" si="4"/>
        <v>-8.8415672913117513E-2</v>
      </c>
      <c r="Q17" s="6">
        <f t="shared" si="0"/>
        <v>0.68523021620764391</v>
      </c>
      <c r="S17" s="1">
        <f t="shared" si="1"/>
        <v>1.7130727106030446</v>
      </c>
      <c r="U17" s="1">
        <f t="shared" si="2"/>
        <v>1.9578043139661112</v>
      </c>
    </row>
    <row r="18" spans="4:21" x14ac:dyDescent="0.2">
      <c r="D18" s="3">
        <v>1974</v>
      </c>
      <c r="E18" s="4">
        <v>18.899999999999999</v>
      </c>
      <c r="F18" s="4">
        <v>13.4</v>
      </c>
      <c r="G18" s="4">
        <v>33.6</v>
      </c>
      <c r="H18" s="4">
        <v>193.6</v>
      </c>
      <c r="I18" s="4">
        <v>161.5</v>
      </c>
      <c r="J18" s="4">
        <v>229.9</v>
      </c>
      <c r="K18" s="4">
        <v>500.7</v>
      </c>
      <c r="L18" s="4">
        <v>436.5</v>
      </c>
      <c r="M18" s="4">
        <v>599.79999999999995</v>
      </c>
      <c r="O18" s="7">
        <f t="shared" si="3"/>
        <v>-6.6538090646094561E-2</v>
      </c>
      <c r="P18" s="7">
        <f t="shared" si="4"/>
        <v>-6.4287049149691702E-2</v>
      </c>
      <c r="Q18" s="6">
        <f t="shared" si="0"/>
        <v>0.63963630596817667</v>
      </c>
      <c r="S18" s="1">
        <f t="shared" si="1"/>
        <v>1.5990881233015883</v>
      </c>
      <c r="U18" s="1">
        <f t="shared" si="2"/>
        <v>1.8275357530561191</v>
      </c>
    </row>
    <row r="19" spans="4:21" x14ac:dyDescent="0.2">
      <c r="D19" s="3">
        <v>1975</v>
      </c>
      <c r="E19" s="4">
        <v>8.8000000000000007</v>
      </c>
      <c r="F19" s="4">
        <v>1.3</v>
      </c>
      <c r="G19" s="4">
        <v>17.5</v>
      </c>
      <c r="H19" s="4">
        <v>179.6</v>
      </c>
      <c r="I19" s="4">
        <v>149.69999999999999</v>
      </c>
      <c r="J19" s="4">
        <v>215.1</v>
      </c>
      <c r="K19" s="4">
        <v>458.7</v>
      </c>
      <c r="L19" s="4">
        <v>397.9</v>
      </c>
      <c r="M19" s="4">
        <v>551.4</v>
      </c>
      <c r="O19" s="7">
        <f t="shared" si="3"/>
        <v>-7.2314049586776868E-2</v>
      </c>
      <c r="P19" s="7">
        <f t="shared" si="4"/>
        <v>-8.3882564409826249E-2</v>
      </c>
      <c r="Q19" s="6">
        <f t="shared" si="0"/>
        <v>0.59338161442089121</v>
      </c>
      <c r="S19" s="1">
        <f t="shared" si="1"/>
        <v>1.4834515854595312</v>
      </c>
      <c r="U19" s="1">
        <f t="shared" si="2"/>
        <v>1.6953792419880114</v>
      </c>
    </row>
    <row r="20" spans="4:21" x14ac:dyDescent="0.2">
      <c r="D20" s="3">
        <v>1976</v>
      </c>
      <c r="E20" s="4">
        <v>10.199999999999999</v>
      </c>
      <c r="F20" s="4">
        <v>1.4</v>
      </c>
      <c r="G20" s="4">
        <v>20.399999999999999</v>
      </c>
      <c r="H20" s="4">
        <v>167.1</v>
      </c>
      <c r="I20" s="4">
        <v>139.6</v>
      </c>
      <c r="J20" s="4">
        <v>201.8</v>
      </c>
      <c r="K20" s="4">
        <v>421.9</v>
      </c>
      <c r="L20" s="4">
        <v>364.5</v>
      </c>
      <c r="M20" s="4">
        <v>505.7</v>
      </c>
      <c r="O20" s="7">
        <f t="shared" si="3"/>
        <v>-6.9599109131403117E-2</v>
      </c>
      <c r="P20" s="7">
        <f t="shared" si="4"/>
        <v>-8.0226727708742118E-2</v>
      </c>
      <c r="Q20" s="6">
        <f t="shared" si="0"/>
        <v>0.55208278268224342</v>
      </c>
      <c r="S20" s="1">
        <f t="shared" si="1"/>
        <v>1.3802046766719804</v>
      </c>
      <c r="U20" s="1">
        <f t="shared" si="2"/>
        <v>1.5773823571057723</v>
      </c>
    </row>
    <row r="21" spans="4:21" x14ac:dyDescent="0.2">
      <c r="D21" s="3">
        <v>1977</v>
      </c>
      <c r="E21" s="4">
        <v>10.8</v>
      </c>
      <c r="F21" s="4">
        <v>1.6</v>
      </c>
      <c r="G21" s="4">
        <v>23.2</v>
      </c>
      <c r="H21" s="4">
        <v>153.19999999999999</v>
      </c>
      <c r="I21" s="4">
        <v>127.8</v>
      </c>
      <c r="J21" s="4">
        <v>187.4</v>
      </c>
      <c r="K21" s="4">
        <v>384</v>
      </c>
      <c r="L21" s="4">
        <v>328.6</v>
      </c>
      <c r="M21" s="4">
        <v>458.8</v>
      </c>
      <c r="O21" s="7">
        <f t="shared" si="3"/>
        <v>-8.318372232196293E-2</v>
      </c>
      <c r="P21" s="7">
        <f t="shared" si="4"/>
        <v>-8.9831713676226541E-2</v>
      </c>
      <c r="Q21" s="6">
        <f t="shared" si="0"/>
        <v>0.50615848178886713</v>
      </c>
      <c r="S21" s="1">
        <f t="shared" si="1"/>
        <v>1.2653941141002236</v>
      </c>
      <c r="U21" s="1">
        <f t="shared" si="2"/>
        <v>1.4461698211167224</v>
      </c>
    </row>
    <row r="22" spans="4:21" x14ac:dyDescent="0.2">
      <c r="D22" s="3">
        <v>1978</v>
      </c>
      <c r="E22" s="4">
        <v>13.9</v>
      </c>
      <c r="F22" s="4">
        <v>1.7</v>
      </c>
      <c r="G22" s="4">
        <v>32.299999999999997</v>
      </c>
      <c r="H22" s="4">
        <v>143.9</v>
      </c>
      <c r="I22" s="4">
        <v>120.5</v>
      </c>
      <c r="J22" s="4">
        <v>177</v>
      </c>
      <c r="K22" s="4">
        <v>361.3</v>
      </c>
      <c r="L22" s="4">
        <v>305.60000000000002</v>
      </c>
      <c r="M22" s="4">
        <v>430.3</v>
      </c>
      <c r="O22" s="7">
        <f t="shared" si="3"/>
        <v>-6.0704960835509032E-2</v>
      </c>
      <c r="P22" s="7">
        <f t="shared" si="4"/>
        <v>-5.9114583333333304E-2</v>
      </c>
      <c r="Q22" s="6">
        <f t="shared" si="0"/>
        <v>0.47543215097531316</v>
      </c>
      <c r="S22" s="1">
        <f t="shared" si="1"/>
        <v>1.1885784139622859</v>
      </c>
      <c r="U22" s="1">
        <f t="shared" si="2"/>
        <v>1.3583801387643366</v>
      </c>
    </row>
    <row r="23" spans="4:21" x14ac:dyDescent="0.2">
      <c r="D23" s="3">
        <v>1979</v>
      </c>
      <c r="E23" s="4">
        <v>83</v>
      </c>
      <c r="F23" s="4">
        <v>45.7</v>
      </c>
      <c r="G23" s="4">
        <v>134.6</v>
      </c>
      <c r="H23" s="4">
        <v>140.6</v>
      </c>
      <c r="I23" s="4">
        <v>119.2</v>
      </c>
      <c r="J23" s="4">
        <v>172.8</v>
      </c>
      <c r="K23" s="4">
        <v>427.6</v>
      </c>
      <c r="L23" s="4">
        <v>366.6</v>
      </c>
      <c r="M23" s="4">
        <v>518</v>
      </c>
      <c r="O23" s="7">
        <f t="shared" si="3"/>
        <v>-2.2932592077831906E-2</v>
      </c>
      <c r="P23" s="7">
        <f t="shared" si="4"/>
        <v>0.18350401328535845</v>
      </c>
      <c r="Q23" s="6">
        <f t="shared" si="0"/>
        <v>0.46452925939631012</v>
      </c>
      <c r="S23" s="1">
        <f t="shared" si="1"/>
        <v>1.1613212300423725</v>
      </c>
      <c r="U23" s="1">
        <f t="shared" si="2"/>
        <v>1.3272289611554253</v>
      </c>
    </row>
    <row r="24" spans="4:21" x14ac:dyDescent="0.2">
      <c r="D24" s="3">
        <v>1980</v>
      </c>
      <c r="E24" s="4">
        <v>46</v>
      </c>
      <c r="F24" s="4">
        <v>5</v>
      </c>
      <c r="G24" s="4">
        <v>90.2</v>
      </c>
      <c r="H24" s="4">
        <v>137</v>
      </c>
      <c r="I24" s="4">
        <v>116.8</v>
      </c>
      <c r="J24" s="4">
        <v>167.3</v>
      </c>
      <c r="K24" s="4">
        <v>469.8</v>
      </c>
      <c r="L24" s="4">
        <v>400.9</v>
      </c>
      <c r="M24" s="4">
        <v>553.4</v>
      </c>
      <c r="O24" s="7">
        <f t="shared" si="3"/>
        <v>-2.5604551920341355E-2</v>
      </c>
      <c r="P24" s="7">
        <f t="shared" si="4"/>
        <v>9.8690364826941032E-2</v>
      </c>
      <c r="Q24" s="6">
        <f t="shared" si="0"/>
        <v>0.4526351958555796</v>
      </c>
      <c r="S24" s="1">
        <f t="shared" si="1"/>
        <v>1.1315861203115578</v>
      </c>
      <c r="U24" s="1">
        <f t="shared" si="2"/>
        <v>1.2932458583093407</v>
      </c>
    </row>
    <row r="25" spans="4:21" x14ac:dyDescent="0.2">
      <c r="D25" s="3">
        <v>1981</v>
      </c>
      <c r="E25" s="4">
        <v>23</v>
      </c>
      <c r="F25" s="4">
        <v>2.2000000000000002</v>
      </c>
      <c r="G25" s="4">
        <v>62.8</v>
      </c>
      <c r="H25" s="4">
        <v>136</v>
      </c>
      <c r="I25" s="4">
        <v>116.4</v>
      </c>
      <c r="J25" s="4">
        <v>164.1</v>
      </c>
      <c r="K25" s="4">
        <v>492</v>
      </c>
      <c r="L25" s="4">
        <v>415.9</v>
      </c>
      <c r="M25" s="4">
        <v>575.4</v>
      </c>
      <c r="O25" s="7">
        <f t="shared" si="3"/>
        <v>-7.2992700729927005E-3</v>
      </c>
      <c r="P25" s="7">
        <f t="shared" si="4"/>
        <v>4.7254150702426542E-2</v>
      </c>
      <c r="Q25" s="6">
        <f t="shared" si="0"/>
        <v>0.4493312893164878</v>
      </c>
      <c r="S25" s="1">
        <f t="shared" si="1"/>
        <v>1.1233263676085539</v>
      </c>
      <c r="U25" s="1">
        <f t="shared" si="2"/>
        <v>1.2838061075187615</v>
      </c>
    </row>
    <row r="26" spans="4:21" x14ac:dyDescent="0.2">
      <c r="D26" s="3">
        <v>1982</v>
      </c>
      <c r="E26" s="4">
        <v>69.3</v>
      </c>
      <c r="F26" s="4">
        <v>23.3</v>
      </c>
      <c r="G26" s="4">
        <v>132.6</v>
      </c>
      <c r="H26" s="4">
        <v>138.1</v>
      </c>
      <c r="I26" s="4">
        <v>118.7</v>
      </c>
      <c r="J26" s="4">
        <v>164.9</v>
      </c>
      <c r="K26" s="4">
        <v>558.5</v>
      </c>
      <c r="L26" s="4">
        <v>478.7</v>
      </c>
      <c r="M26" s="4">
        <v>664.5</v>
      </c>
      <c r="O26" s="7">
        <f t="shared" si="3"/>
        <v>1.5441176470588194E-2</v>
      </c>
      <c r="P26" s="7">
        <f t="shared" si="4"/>
        <v>0.13516260162601626</v>
      </c>
      <c r="Q26" s="6">
        <f t="shared" si="0"/>
        <v>0.45626949304858061</v>
      </c>
      <c r="S26" s="1">
        <f t="shared" si="1"/>
        <v>1.1406718482848623</v>
      </c>
      <c r="U26" s="1">
        <f t="shared" si="2"/>
        <v>1.3036295841789776</v>
      </c>
    </row>
    <row r="27" spans="4:21" x14ac:dyDescent="0.2">
      <c r="D27" s="3">
        <v>1983</v>
      </c>
      <c r="E27" s="4">
        <v>39.700000000000003</v>
      </c>
      <c r="F27" s="4">
        <v>2.9</v>
      </c>
      <c r="G27" s="4">
        <v>81.7</v>
      </c>
      <c r="H27" s="4">
        <v>146.69999999999999</v>
      </c>
      <c r="I27" s="4">
        <v>126.6</v>
      </c>
      <c r="J27" s="4">
        <v>173</v>
      </c>
      <c r="K27" s="4">
        <v>600.20000000000005</v>
      </c>
      <c r="L27" s="4">
        <v>516</v>
      </c>
      <c r="M27" s="4">
        <v>698.8</v>
      </c>
      <c r="O27" s="7">
        <f t="shared" si="3"/>
        <v>6.2273714699493082E-2</v>
      </c>
      <c r="P27" s="7">
        <f t="shared" si="4"/>
        <v>7.4664279319606175E-2</v>
      </c>
      <c r="Q27" s="6">
        <f t="shared" si="0"/>
        <v>0.48468308928477022</v>
      </c>
      <c r="S27" s="1">
        <f t="shared" si="1"/>
        <v>1.2117057215306972</v>
      </c>
      <c r="U27" s="1">
        <f t="shared" si="2"/>
        <v>1.3848114409779579</v>
      </c>
    </row>
    <row r="28" spans="4:21" x14ac:dyDescent="0.2">
      <c r="D28" s="3">
        <v>1984</v>
      </c>
      <c r="E28" s="4">
        <v>14.1</v>
      </c>
      <c r="F28" s="4">
        <v>1.9</v>
      </c>
      <c r="G28" s="4">
        <v>39.4</v>
      </c>
      <c r="H28" s="4">
        <v>161.4</v>
      </c>
      <c r="I28" s="4">
        <v>139.80000000000001</v>
      </c>
      <c r="J28" s="4">
        <v>188.4</v>
      </c>
      <c r="K28" s="4">
        <v>611</v>
      </c>
      <c r="L28" s="4">
        <v>527.6</v>
      </c>
      <c r="M28" s="4">
        <v>706.9</v>
      </c>
      <c r="O28" s="7">
        <f t="shared" si="3"/>
        <v>0.10020449897750523</v>
      </c>
      <c r="P28" s="7">
        <f t="shared" si="4"/>
        <v>1.799400199933348E-2</v>
      </c>
      <c r="Q28" s="6">
        <f t="shared" si="0"/>
        <v>0.53325051540942003</v>
      </c>
      <c r="S28" s="1">
        <f t="shared" si="1"/>
        <v>1.3331240862648572</v>
      </c>
      <c r="U28" s="1">
        <f t="shared" si="2"/>
        <v>1.5235757775994714</v>
      </c>
    </row>
    <row r="29" spans="4:21" x14ac:dyDescent="0.2">
      <c r="D29" s="3">
        <v>1985</v>
      </c>
      <c r="E29" s="4">
        <v>15.5</v>
      </c>
      <c r="F29" s="4">
        <v>2.4</v>
      </c>
      <c r="G29" s="4">
        <v>44</v>
      </c>
      <c r="H29" s="4">
        <v>179.1</v>
      </c>
      <c r="I29" s="4">
        <v>155.80000000000001</v>
      </c>
      <c r="J29" s="4">
        <v>207.7</v>
      </c>
      <c r="K29" s="4">
        <v>611</v>
      </c>
      <c r="L29" s="4">
        <v>530.79999999999995</v>
      </c>
      <c r="M29" s="4">
        <v>705.6</v>
      </c>
      <c r="O29" s="7">
        <f t="shared" si="3"/>
        <v>0.1096654275092936</v>
      </c>
      <c r="P29" s="7">
        <f t="shared" si="4"/>
        <v>0</v>
      </c>
      <c r="Q29" s="6">
        <f t="shared" si="0"/>
        <v>0.59172966115134529</v>
      </c>
      <c r="S29" s="1">
        <f t="shared" si="1"/>
        <v>1.4793217091080293</v>
      </c>
      <c r="U29" s="1">
        <f t="shared" si="2"/>
        <v>1.6906593665927219</v>
      </c>
    </row>
    <row r="30" spans="4:21" x14ac:dyDescent="0.2">
      <c r="D30" s="3">
        <v>1986</v>
      </c>
      <c r="E30" s="4">
        <v>25.5</v>
      </c>
      <c r="F30" s="4">
        <v>4.2</v>
      </c>
      <c r="G30" s="4">
        <v>48.5</v>
      </c>
      <c r="H30" s="4">
        <v>196.4</v>
      </c>
      <c r="I30" s="4">
        <v>171.1</v>
      </c>
      <c r="J30" s="4">
        <v>226.4</v>
      </c>
      <c r="K30" s="4">
        <v>614</v>
      </c>
      <c r="L30" s="4">
        <v>536.70000000000005</v>
      </c>
      <c r="M30" s="4">
        <v>704.4</v>
      </c>
      <c r="O30" s="7">
        <f t="shared" si="3"/>
        <v>9.6594081518704702E-2</v>
      </c>
      <c r="P30" s="7">
        <f t="shared" si="4"/>
        <v>4.9099836333878887E-3</v>
      </c>
      <c r="Q30" s="6">
        <f t="shared" si="0"/>
        <v>0.64888724427763389</v>
      </c>
      <c r="S30" s="1">
        <f t="shared" si="1"/>
        <v>1.6222154308699999</v>
      </c>
      <c r="U30" s="1">
        <f t="shared" si="2"/>
        <v>1.8539670552697409</v>
      </c>
    </row>
    <row r="31" spans="4:21" x14ac:dyDescent="0.2">
      <c r="D31" s="3">
        <v>1987</v>
      </c>
      <c r="E31" s="4">
        <v>9.8000000000000007</v>
      </c>
      <c r="F31" s="4">
        <v>1.7</v>
      </c>
      <c r="G31" s="4">
        <v>25.5</v>
      </c>
      <c r="H31" s="4">
        <v>204.9</v>
      </c>
      <c r="I31" s="4">
        <v>178.3</v>
      </c>
      <c r="J31" s="4">
        <v>236.5</v>
      </c>
      <c r="K31" s="4">
        <v>582.4</v>
      </c>
      <c r="L31" s="4">
        <v>509.8</v>
      </c>
      <c r="M31" s="4">
        <v>667.4</v>
      </c>
      <c r="O31" s="7">
        <f t="shared" si="3"/>
        <v>4.3279022403258656E-2</v>
      </c>
      <c r="P31" s="7">
        <f t="shared" si="4"/>
        <v>-5.146579804560264E-2</v>
      </c>
      <c r="Q31" s="6">
        <f t="shared" si="0"/>
        <v>0.67697044985991428</v>
      </c>
      <c r="S31" s="1">
        <f t="shared" si="1"/>
        <v>1.6924233288455344</v>
      </c>
      <c r="U31" s="1">
        <f t="shared" si="2"/>
        <v>1.9342049369896634</v>
      </c>
    </row>
    <row r="32" spans="4:21" x14ac:dyDescent="0.2">
      <c r="D32" s="3">
        <v>1988</v>
      </c>
      <c r="E32" s="4">
        <v>6.8</v>
      </c>
      <c r="F32" s="4">
        <v>1.3</v>
      </c>
      <c r="G32" s="4">
        <v>16.600000000000001</v>
      </c>
      <c r="H32" s="4">
        <v>204.9</v>
      </c>
      <c r="I32" s="4">
        <v>178.1</v>
      </c>
      <c r="J32" s="4">
        <v>236.8</v>
      </c>
      <c r="K32" s="4">
        <v>536.1</v>
      </c>
      <c r="L32" s="4">
        <v>469.6</v>
      </c>
      <c r="M32" s="4">
        <v>614.6</v>
      </c>
      <c r="O32" s="7">
        <f t="shared" si="3"/>
        <v>0</v>
      </c>
      <c r="P32" s="7">
        <f t="shared" si="4"/>
        <v>-7.9498626373626299E-2</v>
      </c>
      <c r="Q32" s="6">
        <f t="shared" si="0"/>
        <v>0.67697044985991428</v>
      </c>
      <c r="S32" s="1">
        <f t="shared" si="1"/>
        <v>1.6924233288455344</v>
      </c>
      <c r="U32" s="1">
        <f t="shared" si="2"/>
        <v>1.9342049369896634</v>
      </c>
    </row>
    <row r="33" spans="4:21" x14ac:dyDescent="0.2">
      <c r="D33" s="3">
        <v>1989</v>
      </c>
      <c r="E33" s="4">
        <v>7.7</v>
      </c>
      <c r="F33" s="4">
        <v>1.5</v>
      </c>
      <c r="G33" s="4">
        <v>18.100000000000001</v>
      </c>
      <c r="H33" s="4">
        <v>196.8</v>
      </c>
      <c r="I33" s="4">
        <v>170</v>
      </c>
      <c r="J33" s="4">
        <v>228.3</v>
      </c>
      <c r="K33" s="4">
        <v>484.1</v>
      </c>
      <c r="L33" s="4">
        <v>423.2</v>
      </c>
      <c r="M33" s="4">
        <v>557.6</v>
      </c>
      <c r="O33" s="7">
        <f t="shared" si="3"/>
        <v>-3.9531478770131745E-2</v>
      </c>
      <c r="P33" s="7">
        <f t="shared" si="4"/>
        <v>-9.6996828949822797E-2</v>
      </c>
      <c r="Q33" s="6">
        <f t="shared" si="0"/>
        <v>0.65020880689327054</v>
      </c>
      <c r="S33" s="1">
        <f t="shared" si="1"/>
        <v>1.6255193319512014</v>
      </c>
      <c r="U33" s="1">
        <f t="shared" si="2"/>
        <v>1.8577429555859726</v>
      </c>
    </row>
    <row r="34" spans="4:21" x14ac:dyDescent="0.2">
      <c r="D34" s="3">
        <v>1990</v>
      </c>
      <c r="E34" s="4">
        <v>12.3</v>
      </c>
      <c r="F34" s="4">
        <v>3.2</v>
      </c>
      <c r="G34" s="4">
        <v>24.4</v>
      </c>
      <c r="H34" s="4">
        <v>184.3</v>
      </c>
      <c r="I34" s="4">
        <v>158.5</v>
      </c>
      <c r="J34" s="4">
        <v>214.7</v>
      </c>
      <c r="K34" s="4">
        <v>439.5</v>
      </c>
      <c r="L34" s="4">
        <v>383.2</v>
      </c>
      <c r="M34" s="4">
        <v>505.7</v>
      </c>
      <c r="O34" s="7">
        <f t="shared" si="3"/>
        <v>-6.3516260162601618E-2</v>
      </c>
      <c r="P34" s="7">
        <f t="shared" si="4"/>
        <v>-9.2129725263375373E-2</v>
      </c>
      <c r="Q34" s="6">
        <f t="shared" si="0"/>
        <v>0.60890997515462286</v>
      </c>
      <c r="S34" s="1">
        <f t="shared" si="1"/>
        <v>1.5222724231636506</v>
      </c>
      <c r="U34" s="1">
        <f t="shared" si="2"/>
        <v>1.7397460707037335</v>
      </c>
    </row>
    <row r="35" spans="4:21" x14ac:dyDescent="0.2">
      <c r="D35" s="3">
        <v>1991</v>
      </c>
      <c r="E35" s="4">
        <v>23.7</v>
      </c>
      <c r="F35" s="4">
        <v>9.6</v>
      </c>
      <c r="G35" s="4">
        <v>36.200000000000003</v>
      </c>
      <c r="H35" s="4">
        <v>170.4</v>
      </c>
      <c r="I35" s="4">
        <v>145.9</v>
      </c>
      <c r="J35" s="4">
        <v>198.9</v>
      </c>
      <c r="K35" s="4">
        <v>414.2</v>
      </c>
      <c r="L35" s="4">
        <v>359.1</v>
      </c>
      <c r="M35" s="4">
        <v>477.5</v>
      </c>
      <c r="O35" s="7">
        <f t="shared" si="3"/>
        <v>-7.5420510037981572E-2</v>
      </c>
      <c r="P35" s="7">
        <f t="shared" si="4"/>
        <v>-5.7565415244596158E-2</v>
      </c>
      <c r="Q35" s="6">
        <f t="shared" si="0"/>
        <v>0.56298567426124646</v>
      </c>
      <c r="S35" s="1">
        <f t="shared" si="1"/>
        <v>1.4074618605918938</v>
      </c>
      <c r="U35" s="1">
        <f t="shared" si="2"/>
        <v>1.6085335347146836</v>
      </c>
    </row>
    <row r="36" spans="4:21" x14ac:dyDescent="0.2">
      <c r="D36" s="3">
        <v>1992</v>
      </c>
      <c r="E36" s="4">
        <v>7.5</v>
      </c>
      <c r="F36" s="4">
        <v>1.3</v>
      </c>
      <c r="G36" s="4">
        <v>18.899999999999999</v>
      </c>
      <c r="H36" s="4">
        <v>156.6</v>
      </c>
      <c r="I36" s="4">
        <v>134</v>
      </c>
      <c r="J36" s="4">
        <v>183.2</v>
      </c>
      <c r="K36" s="4">
        <v>380.7</v>
      </c>
      <c r="L36" s="4">
        <v>329.6</v>
      </c>
      <c r="M36" s="4">
        <v>439.8</v>
      </c>
      <c r="O36" s="7">
        <f t="shared" si="3"/>
        <v>-8.0985915492957805E-2</v>
      </c>
      <c r="P36" s="7">
        <f t="shared" si="4"/>
        <v>-8.0878802510864323E-2</v>
      </c>
      <c r="Q36" s="6">
        <f t="shared" ref="Q36:Q68" si="5">H36/($R$2/1000)</f>
        <v>0.51739176402177933</v>
      </c>
      <c r="S36" s="1">
        <f t="shared" si="1"/>
        <v>1.2934772732904376</v>
      </c>
      <c r="U36" s="1">
        <f t="shared" si="2"/>
        <v>1.4782649738046916</v>
      </c>
    </row>
    <row r="37" spans="4:21" x14ac:dyDescent="0.2">
      <c r="D37" s="3">
        <v>1993</v>
      </c>
      <c r="E37" s="4">
        <v>25.5</v>
      </c>
      <c r="F37" s="4">
        <v>15.9</v>
      </c>
      <c r="G37" s="4">
        <v>35.799999999999997</v>
      </c>
      <c r="H37" s="4">
        <v>143.6</v>
      </c>
      <c r="I37" s="4">
        <v>122.7</v>
      </c>
      <c r="J37" s="4">
        <v>167.9</v>
      </c>
      <c r="K37" s="4">
        <v>370.2</v>
      </c>
      <c r="L37" s="4">
        <v>321</v>
      </c>
      <c r="M37" s="4">
        <v>427.6</v>
      </c>
      <c r="O37" s="7">
        <f t="shared" si="3"/>
        <v>-8.3014048531289908E-2</v>
      </c>
      <c r="P37" s="7">
        <f t="shared" si="4"/>
        <v>-2.7580772261623327E-2</v>
      </c>
      <c r="Q37" s="6">
        <f t="shared" si="5"/>
        <v>0.47444097901358562</v>
      </c>
      <c r="S37" s="1">
        <f t="shared" si="1"/>
        <v>1.1861004881513846</v>
      </c>
      <c r="U37" s="1">
        <f t="shared" si="2"/>
        <v>1.3555482135271628</v>
      </c>
    </row>
    <row r="38" spans="4:21" x14ac:dyDescent="0.2">
      <c r="D38" s="3">
        <v>1994</v>
      </c>
      <c r="E38" s="4">
        <v>6.9</v>
      </c>
      <c r="F38" s="4">
        <v>1.6</v>
      </c>
      <c r="G38" s="4">
        <v>14.4</v>
      </c>
      <c r="H38" s="4">
        <v>130.30000000000001</v>
      </c>
      <c r="I38" s="4">
        <v>111.4</v>
      </c>
      <c r="J38" s="4">
        <v>152.6</v>
      </c>
      <c r="K38" s="4">
        <v>343.2</v>
      </c>
      <c r="L38" s="4">
        <v>297.3</v>
      </c>
      <c r="M38" s="4">
        <v>396.6</v>
      </c>
      <c r="O38" s="7">
        <f t="shared" si="3"/>
        <v>-9.2618384401114084E-2</v>
      </c>
      <c r="P38" s="7">
        <f t="shared" si="4"/>
        <v>-7.2933549432739067E-2</v>
      </c>
      <c r="Q38" s="6">
        <f t="shared" si="5"/>
        <v>0.43049902204366441</v>
      </c>
      <c r="S38" s="1">
        <f t="shared" si="1"/>
        <v>1.0762457772014307</v>
      </c>
      <c r="U38" s="1">
        <f t="shared" si="2"/>
        <v>1.2299995280124605</v>
      </c>
    </row>
    <row r="39" spans="4:21" x14ac:dyDescent="0.2">
      <c r="D39" s="3">
        <v>1995</v>
      </c>
      <c r="E39" s="4">
        <v>7.5</v>
      </c>
      <c r="F39" s="4">
        <v>1.9</v>
      </c>
      <c r="G39" s="4">
        <v>14.7</v>
      </c>
      <c r="H39" s="4">
        <v>119.4</v>
      </c>
      <c r="I39" s="4">
        <v>101.7</v>
      </c>
      <c r="J39" s="4">
        <v>139.9</v>
      </c>
      <c r="K39" s="4">
        <v>317.89999999999998</v>
      </c>
      <c r="L39" s="4">
        <v>274.8</v>
      </c>
      <c r="M39" s="4">
        <v>367.7</v>
      </c>
      <c r="O39" s="7">
        <f t="shared" si="3"/>
        <v>-8.3653108211818913E-2</v>
      </c>
      <c r="P39" s="7">
        <f t="shared" si="4"/>
        <v>-7.3717948717948747E-2</v>
      </c>
      <c r="Q39" s="6">
        <f t="shared" si="5"/>
        <v>0.39448644076756356</v>
      </c>
      <c r="S39" s="1">
        <f t="shared" si="1"/>
        <v>0.98621447273868623</v>
      </c>
      <c r="U39" s="1">
        <f t="shared" si="2"/>
        <v>1.1271062443951481</v>
      </c>
    </row>
    <row r="40" spans="4:21" x14ac:dyDescent="0.2">
      <c r="D40" s="3">
        <v>1996</v>
      </c>
      <c r="E40" s="4">
        <v>12.6</v>
      </c>
      <c r="F40" s="4">
        <v>5</v>
      </c>
      <c r="G40" s="4">
        <v>21.5</v>
      </c>
      <c r="H40" s="4">
        <v>111.8</v>
      </c>
      <c r="I40" s="4">
        <v>95.2</v>
      </c>
      <c r="J40" s="4">
        <v>130.9</v>
      </c>
      <c r="K40" s="4">
        <v>300.60000000000002</v>
      </c>
      <c r="L40" s="4">
        <v>259.8</v>
      </c>
      <c r="M40" s="4">
        <v>347.8</v>
      </c>
      <c r="O40" s="7">
        <f t="shared" si="3"/>
        <v>-6.3651591289782317E-2</v>
      </c>
      <c r="P40" s="7">
        <f t="shared" si="4"/>
        <v>-5.441962881409234E-2</v>
      </c>
      <c r="Q40" s="6">
        <f t="shared" si="5"/>
        <v>0.36937675107046569</v>
      </c>
      <c r="S40" s="1">
        <f t="shared" si="1"/>
        <v>0.92344035219585519</v>
      </c>
      <c r="U40" s="1">
        <f t="shared" si="2"/>
        <v>1.0553641383867465</v>
      </c>
    </row>
    <row r="41" spans="4:21" x14ac:dyDescent="0.2">
      <c r="D41" s="3">
        <v>1997</v>
      </c>
      <c r="E41" s="4">
        <v>20.7</v>
      </c>
      <c r="F41" s="4">
        <v>10.3</v>
      </c>
      <c r="G41" s="4">
        <v>31.1</v>
      </c>
      <c r="H41" s="4">
        <v>106.6</v>
      </c>
      <c r="I41" s="4">
        <v>90.8</v>
      </c>
      <c r="J41" s="4">
        <v>124.6</v>
      </c>
      <c r="K41" s="4">
        <v>296.3</v>
      </c>
      <c r="L41" s="4">
        <v>255.5</v>
      </c>
      <c r="M41" s="4">
        <v>343.4</v>
      </c>
      <c r="O41" s="7">
        <f t="shared" si="3"/>
        <v>-4.6511627906976771E-2</v>
      </c>
      <c r="P41" s="7">
        <f t="shared" si="4"/>
        <v>-1.4304723885562245E-2</v>
      </c>
      <c r="Q41" s="6">
        <f t="shared" si="5"/>
        <v>0.35219643706718817</v>
      </c>
      <c r="S41" s="1">
        <f t="shared" si="1"/>
        <v>0.88048963814023407</v>
      </c>
      <c r="U41" s="1">
        <f t="shared" si="2"/>
        <v>1.006277434275735</v>
      </c>
    </row>
    <row r="42" spans="4:21" x14ac:dyDescent="0.2">
      <c r="D42" s="3">
        <v>1998</v>
      </c>
      <c r="E42" s="4">
        <v>9.5</v>
      </c>
      <c r="F42" s="4">
        <v>1.8</v>
      </c>
      <c r="G42" s="4">
        <v>20.3</v>
      </c>
      <c r="H42" s="4">
        <v>102.6</v>
      </c>
      <c r="I42" s="4">
        <v>87.7</v>
      </c>
      <c r="J42" s="4">
        <v>119.8</v>
      </c>
      <c r="K42" s="4">
        <v>285.2</v>
      </c>
      <c r="L42" s="4">
        <v>245.9</v>
      </c>
      <c r="M42" s="4">
        <v>329.7</v>
      </c>
      <c r="O42" s="7">
        <f t="shared" si="3"/>
        <v>-3.7523452157598502E-2</v>
      </c>
      <c r="P42" s="7">
        <f t="shared" si="4"/>
        <v>-3.7462031724603516E-2</v>
      </c>
      <c r="Q42" s="6">
        <f t="shared" si="5"/>
        <v>0.33898081091082088</v>
      </c>
      <c r="S42" s="1">
        <f t="shared" si="1"/>
        <v>0.84745062732821774</v>
      </c>
      <c r="U42" s="1">
        <f t="shared" si="2"/>
        <v>0.96851843111341851</v>
      </c>
    </row>
    <row r="43" spans="4:21" x14ac:dyDescent="0.2">
      <c r="D43" s="3">
        <v>1999</v>
      </c>
      <c r="E43" s="4">
        <v>37.200000000000003</v>
      </c>
      <c r="F43" s="4">
        <v>25.2</v>
      </c>
      <c r="G43" s="4">
        <v>51</v>
      </c>
      <c r="H43" s="4">
        <v>99.1</v>
      </c>
      <c r="I43" s="4">
        <v>84.7</v>
      </c>
      <c r="J43" s="4">
        <v>115.6</v>
      </c>
      <c r="K43" s="4">
        <v>304.60000000000002</v>
      </c>
      <c r="L43" s="4">
        <v>263.3</v>
      </c>
      <c r="M43" s="4">
        <v>353.6</v>
      </c>
      <c r="O43" s="7">
        <f t="shared" si="3"/>
        <v>-3.4113060428849908E-2</v>
      </c>
      <c r="P43" s="7">
        <f t="shared" si="4"/>
        <v>6.8022440392706995E-2</v>
      </c>
      <c r="Q43" s="6">
        <f t="shared" si="5"/>
        <v>0.32741713802399952</v>
      </c>
      <c r="S43" s="1">
        <f t="shared" si="1"/>
        <v>0.8185414928677035</v>
      </c>
      <c r="U43" s="1">
        <f t="shared" si="2"/>
        <v>0.93547930334639162</v>
      </c>
    </row>
    <row r="44" spans="4:21" x14ac:dyDescent="0.2">
      <c r="D44" s="3">
        <v>2000</v>
      </c>
      <c r="E44" s="4">
        <v>16.3</v>
      </c>
      <c r="F44" s="4">
        <v>3.7</v>
      </c>
      <c r="G44" s="4">
        <v>30.5</v>
      </c>
      <c r="H44" s="4">
        <v>96</v>
      </c>
      <c r="I44" s="4">
        <v>82.1</v>
      </c>
      <c r="J44" s="4">
        <v>111.9</v>
      </c>
      <c r="K44" s="4">
        <v>307.7</v>
      </c>
      <c r="L44" s="4">
        <v>265.3</v>
      </c>
      <c r="M44" s="4">
        <v>356.7</v>
      </c>
      <c r="O44" s="7">
        <f t="shared" si="3"/>
        <v>-3.1281533804238086E-2</v>
      </c>
      <c r="P44" s="7">
        <f t="shared" si="4"/>
        <v>1.0177281680892861E-2</v>
      </c>
      <c r="Q44" s="6">
        <f t="shared" si="5"/>
        <v>0.31717502775281492</v>
      </c>
      <c r="S44" s="1">
        <f t="shared" si="1"/>
        <v>0.79293625948839086</v>
      </c>
      <c r="U44" s="1">
        <f t="shared" si="2"/>
        <v>0.90621607589559638</v>
      </c>
    </row>
    <row r="45" spans="4:21" x14ac:dyDescent="0.2">
      <c r="D45" s="3">
        <v>2001</v>
      </c>
      <c r="E45" s="4">
        <v>15.8</v>
      </c>
      <c r="F45" s="4">
        <v>2.8</v>
      </c>
      <c r="G45" s="4">
        <v>31.7</v>
      </c>
      <c r="H45" s="4">
        <v>92.9</v>
      </c>
      <c r="I45" s="4">
        <v>79.5</v>
      </c>
      <c r="J45" s="4">
        <v>108.4</v>
      </c>
      <c r="K45" s="4">
        <v>307.5</v>
      </c>
      <c r="L45" s="4">
        <v>264</v>
      </c>
      <c r="M45" s="4">
        <v>356.6</v>
      </c>
      <c r="O45" s="7">
        <f t="shared" si="3"/>
        <v>-3.2291666666666607E-2</v>
      </c>
      <c r="P45" s="7">
        <f t="shared" si="4"/>
        <v>-6.4998375040620292E-4</v>
      </c>
      <c r="Q45" s="6">
        <f t="shared" si="5"/>
        <v>0.30693291748163026</v>
      </c>
      <c r="S45" s="1">
        <f t="shared" si="1"/>
        <v>0.76733102610907833</v>
      </c>
      <c r="U45" s="1">
        <f t="shared" si="2"/>
        <v>0.87695284844480115</v>
      </c>
    </row>
    <row r="46" spans="4:21" x14ac:dyDescent="0.2">
      <c r="D46" s="3">
        <v>2002</v>
      </c>
      <c r="E46" s="4">
        <v>43.7</v>
      </c>
      <c r="F46" s="4">
        <v>27.1</v>
      </c>
      <c r="G46" s="4">
        <v>61.4</v>
      </c>
      <c r="H46" s="4">
        <v>92.6</v>
      </c>
      <c r="I46" s="4">
        <v>79.2</v>
      </c>
      <c r="J46" s="4">
        <v>108</v>
      </c>
      <c r="K46" s="4">
        <v>338.5</v>
      </c>
      <c r="L46" s="4">
        <v>291.8</v>
      </c>
      <c r="M46" s="4">
        <v>393.5</v>
      </c>
      <c r="O46" s="7">
        <f t="shared" si="3"/>
        <v>-3.2292787944027054E-3</v>
      </c>
      <c r="P46" s="7">
        <f t="shared" si="4"/>
        <v>0.1008130081300813</v>
      </c>
      <c r="Q46" s="6">
        <f t="shared" si="5"/>
        <v>0.30594174551990266</v>
      </c>
      <c r="S46" s="1">
        <f t="shared" si="1"/>
        <v>0.76485310029817699</v>
      </c>
      <c r="U46" s="1">
        <f t="shared" si="2"/>
        <v>0.87412092320762724</v>
      </c>
    </row>
    <row r="47" spans="4:21" x14ac:dyDescent="0.2">
      <c r="D47" s="3">
        <v>2003</v>
      </c>
      <c r="E47" s="4">
        <v>13.3</v>
      </c>
      <c r="F47" s="4">
        <v>3.2</v>
      </c>
      <c r="G47" s="4">
        <v>25.9</v>
      </c>
      <c r="H47" s="4">
        <v>93.8</v>
      </c>
      <c r="I47" s="4">
        <v>80.2</v>
      </c>
      <c r="J47" s="4">
        <v>109.6</v>
      </c>
      <c r="K47" s="4">
        <v>341.2</v>
      </c>
      <c r="L47" s="4">
        <v>294.8</v>
      </c>
      <c r="M47" s="4">
        <v>395.3</v>
      </c>
      <c r="O47" s="7">
        <f t="shared" si="3"/>
        <v>1.2958963282937396E-2</v>
      </c>
      <c r="P47" s="7">
        <f t="shared" si="4"/>
        <v>7.9763663220088297E-3</v>
      </c>
      <c r="Q47" s="6">
        <f t="shared" si="5"/>
        <v>0.30990643336681289</v>
      </c>
      <c r="S47" s="1">
        <f t="shared" si="1"/>
        <v>0.7747648035417819</v>
      </c>
      <c r="U47" s="1">
        <f t="shared" si="2"/>
        <v>0.88544862415632219</v>
      </c>
    </row>
    <row r="48" spans="4:21" x14ac:dyDescent="0.2">
      <c r="D48" s="3">
        <v>2004</v>
      </c>
      <c r="E48" s="4">
        <v>10</v>
      </c>
      <c r="F48" s="4">
        <v>2.2000000000000002</v>
      </c>
      <c r="G48" s="4">
        <v>19.600000000000001</v>
      </c>
      <c r="H48" s="4">
        <v>95.9</v>
      </c>
      <c r="I48" s="4">
        <v>82</v>
      </c>
      <c r="J48" s="4">
        <v>112.1</v>
      </c>
      <c r="K48" s="4">
        <v>335</v>
      </c>
      <c r="L48" s="4">
        <v>288.60000000000002</v>
      </c>
      <c r="M48" s="4">
        <v>388.5</v>
      </c>
      <c r="O48" s="7">
        <f t="shared" si="3"/>
        <v>2.238805970149263E-2</v>
      </c>
      <c r="P48" s="7">
        <f t="shared" si="4"/>
        <v>-1.8171160609613098E-2</v>
      </c>
      <c r="Q48" s="6">
        <f t="shared" si="5"/>
        <v>0.31684463709890576</v>
      </c>
      <c r="S48" s="1">
        <f t="shared" si="1"/>
        <v>0.79211028421809049</v>
      </c>
      <c r="U48" s="1">
        <f t="shared" si="2"/>
        <v>0.90527210081653853</v>
      </c>
    </row>
    <row r="49" spans="4:21" x14ac:dyDescent="0.2">
      <c r="D49" s="3">
        <v>2005</v>
      </c>
      <c r="E49" s="4">
        <v>12.1</v>
      </c>
      <c r="F49" s="4">
        <v>4.5999999999999996</v>
      </c>
      <c r="G49" s="4">
        <v>20.7</v>
      </c>
      <c r="H49" s="4">
        <v>98.4</v>
      </c>
      <c r="I49" s="4">
        <v>84</v>
      </c>
      <c r="J49" s="4">
        <v>115.5</v>
      </c>
      <c r="K49" s="4">
        <v>326.39999999999998</v>
      </c>
      <c r="L49" s="4">
        <v>282.10000000000002</v>
      </c>
      <c r="M49" s="4">
        <v>379.2</v>
      </c>
      <c r="O49" s="7">
        <f t="shared" si="3"/>
        <v>2.6068821689259645E-2</v>
      </c>
      <c r="P49" s="7">
        <f t="shared" si="4"/>
        <v>-2.5671641791044843E-2</v>
      </c>
      <c r="Q49" s="6">
        <f t="shared" si="5"/>
        <v>0.32510440344663527</v>
      </c>
      <c r="S49" s="1">
        <f t="shared" si="1"/>
        <v>0.81275966597560068</v>
      </c>
      <c r="U49" s="1">
        <f t="shared" si="2"/>
        <v>0.92887147779298629</v>
      </c>
    </row>
    <row r="50" spans="4:21" x14ac:dyDescent="0.2">
      <c r="D50" s="3">
        <v>2006</v>
      </c>
      <c r="E50" s="4">
        <v>7.6</v>
      </c>
      <c r="F50" s="4">
        <v>1.8</v>
      </c>
      <c r="G50" s="4">
        <v>15.2</v>
      </c>
      <c r="H50" s="4">
        <v>101.6</v>
      </c>
      <c r="I50" s="4">
        <v>86.8</v>
      </c>
      <c r="J50" s="4">
        <v>119.1</v>
      </c>
      <c r="K50" s="4">
        <v>311.8</v>
      </c>
      <c r="L50" s="4">
        <v>268.60000000000002</v>
      </c>
      <c r="M50" s="4">
        <v>362.4</v>
      </c>
      <c r="O50" s="7">
        <f t="shared" si="3"/>
        <v>3.2520325203251918E-2</v>
      </c>
      <c r="P50" s="7">
        <f t="shared" si="4"/>
        <v>-4.4730392156862642E-2</v>
      </c>
      <c r="Q50" s="6">
        <f t="shared" si="5"/>
        <v>0.33567690437172909</v>
      </c>
      <c r="S50" s="1">
        <f t="shared" si="1"/>
        <v>0.83919087462521369</v>
      </c>
      <c r="U50" s="1">
        <f t="shared" si="2"/>
        <v>0.95907868032283938</v>
      </c>
    </row>
    <row r="51" spans="4:21" x14ac:dyDescent="0.2">
      <c r="D51" s="3">
        <v>2007</v>
      </c>
      <c r="E51" s="4">
        <v>10.6</v>
      </c>
      <c r="F51" s="4">
        <v>4.5</v>
      </c>
      <c r="G51" s="4">
        <v>17.8</v>
      </c>
      <c r="H51" s="4">
        <v>104.3</v>
      </c>
      <c r="I51" s="4">
        <v>89</v>
      </c>
      <c r="J51" s="4">
        <v>122.4</v>
      </c>
      <c r="K51" s="4">
        <v>299.10000000000002</v>
      </c>
      <c r="L51" s="4">
        <v>257.8</v>
      </c>
      <c r="M51" s="4">
        <v>348.2</v>
      </c>
      <c r="O51" s="7">
        <f t="shared" si="3"/>
        <v>2.6574803149606328E-2</v>
      </c>
      <c r="P51" s="7">
        <f t="shared" si="4"/>
        <v>-4.0731237973059616E-2</v>
      </c>
      <c r="Q51" s="6">
        <f t="shared" si="5"/>
        <v>0.34459745202727704</v>
      </c>
      <c r="S51" s="1">
        <f t="shared" si="1"/>
        <v>0.86149220692332462</v>
      </c>
      <c r="U51" s="1">
        <f t="shared" si="2"/>
        <v>0.98456600745740308</v>
      </c>
    </row>
    <row r="52" spans="4:21" x14ac:dyDescent="0.2">
      <c r="D52" s="3">
        <v>2008</v>
      </c>
      <c r="E52" s="4">
        <v>9.9</v>
      </c>
      <c r="F52" s="4">
        <v>2.6</v>
      </c>
      <c r="G52" s="4">
        <v>18.3</v>
      </c>
      <c r="H52" s="4">
        <v>104.8</v>
      </c>
      <c r="I52" s="4">
        <v>89.5</v>
      </c>
      <c r="J52" s="4">
        <v>123</v>
      </c>
      <c r="K52" s="4">
        <v>284.5</v>
      </c>
      <c r="L52" s="4">
        <v>244.6</v>
      </c>
      <c r="M52" s="4">
        <v>331.3</v>
      </c>
      <c r="O52" s="7">
        <f t="shared" si="3"/>
        <v>4.7938638542665392E-3</v>
      </c>
      <c r="P52" s="7">
        <f t="shared" si="4"/>
        <v>-4.8813105984620603E-2</v>
      </c>
      <c r="Q52" s="6">
        <f t="shared" si="5"/>
        <v>0.34624940529682291</v>
      </c>
      <c r="S52" s="1">
        <f t="shared" si="1"/>
        <v>0.8656220832748267</v>
      </c>
      <c r="U52" s="1">
        <f t="shared" si="2"/>
        <v>0.98928588285269259</v>
      </c>
    </row>
    <row r="53" spans="4:21" x14ac:dyDescent="0.2">
      <c r="D53" s="3">
        <v>2009</v>
      </c>
      <c r="E53" s="4">
        <v>16</v>
      </c>
      <c r="F53" s="4">
        <v>6.6</v>
      </c>
      <c r="G53" s="4">
        <v>26.7</v>
      </c>
      <c r="H53" s="4">
        <v>103.4</v>
      </c>
      <c r="I53" s="4">
        <v>88.3</v>
      </c>
      <c r="J53" s="4">
        <v>121.6</v>
      </c>
      <c r="K53" s="4">
        <v>277.89999999999998</v>
      </c>
      <c r="L53" s="4">
        <v>238.9</v>
      </c>
      <c r="M53" s="4">
        <v>323.39999999999998</v>
      </c>
      <c r="O53" s="7">
        <f t="shared" si="3"/>
        <v>-1.3358778625954117E-2</v>
      </c>
      <c r="P53" s="7">
        <f t="shared" si="4"/>
        <v>-2.3198594024604648E-2</v>
      </c>
      <c r="Q53" s="6">
        <f t="shared" si="5"/>
        <v>0.34162393614209441</v>
      </c>
      <c r="S53" s="1">
        <f t="shared" si="1"/>
        <v>0.85405842949062105</v>
      </c>
      <c r="U53" s="1">
        <f t="shared" si="2"/>
        <v>0.97607023174588192</v>
      </c>
    </row>
    <row r="54" spans="4:21" x14ac:dyDescent="0.2">
      <c r="D54" s="3">
        <v>2010</v>
      </c>
      <c r="E54" s="4">
        <v>21.6</v>
      </c>
      <c r="F54" s="4">
        <v>10.5</v>
      </c>
      <c r="G54" s="4">
        <v>33.299999999999997</v>
      </c>
      <c r="H54" s="4">
        <v>100.6</v>
      </c>
      <c r="I54" s="4">
        <v>85.8</v>
      </c>
      <c r="J54" s="4">
        <v>118.1</v>
      </c>
      <c r="K54" s="4">
        <v>280.60000000000002</v>
      </c>
      <c r="L54" s="4">
        <v>240.9</v>
      </c>
      <c r="M54" s="4">
        <v>327.3</v>
      </c>
      <c r="O54" s="7">
        <f t="shared" si="3"/>
        <v>-2.7079303675048464E-2</v>
      </c>
      <c r="P54" s="7">
        <f t="shared" si="4"/>
        <v>9.7157250809645403E-3</v>
      </c>
      <c r="Q54" s="6">
        <f t="shared" si="5"/>
        <v>0.33237299783263724</v>
      </c>
      <c r="S54" s="1">
        <f t="shared" si="1"/>
        <v>0.83093112192220964</v>
      </c>
      <c r="U54" s="1">
        <f t="shared" si="2"/>
        <v>0.94963892953226026</v>
      </c>
    </row>
    <row r="55" spans="4:21" x14ac:dyDescent="0.2">
      <c r="D55" s="3">
        <v>2011</v>
      </c>
      <c r="E55" s="4">
        <v>10.199999999999999</v>
      </c>
      <c r="F55" s="4">
        <v>2.7</v>
      </c>
      <c r="G55" s="4">
        <v>20.3</v>
      </c>
      <c r="H55" s="4">
        <v>97.1</v>
      </c>
      <c r="I55" s="4">
        <v>82.8</v>
      </c>
      <c r="J55" s="4">
        <v>114.1</v>
      </c>
      <c r="K55" s="4">
        <v>274.60000000000002</v>
      </c>
      <c r="L55" s="4">
        <v>236</v>
      </c>
      <c r="M55" s="4">
        <v>319.3</v>
      </c>
      <c r="O55" s="7">
        <f t="shared" si="3"/>
        <v>-3.4791252485089463E-2</v>
      </c>
      <c r="P55" s="7">
        <f t="shared" si="4"/>
        <v>-2.1382751247327154E-2</v>
      </c>
      <c r="Q55" s="6">
        <f t="shared" si="5"/>
        <v>0.32080932494581588</v>
      </c>
      <c r="S55" s="1">
        <f t="shared" si="1"/>
        <v>0.80202198746169528</v>
      </c>
      <c r="U55" s="1">
        <f t="shared" si="2"/>
        <v>0.91659980176523337</v>
      </c>
    </row>
    <row r="56" spans="4:21" x14ac:dyDescent="0.2">
      <c r="D56" s="3">
        <v>2012</v>
      </c>
      <c r="E56" s="4">
        <v>11.6</v>
      </c>
      <c r="F56" s="4">
        <v>4.5</v>
      </c>
      <c r="G56" s="4">
        <v>19.100000000000001</v>
      </c>
      <c r="H56" s="4">
        <v>93</v>
      </c>
      <c r="I56" s="4">
        <v>79.3</v>
      </c>
      <c r="J56" s="4">
        <v>109.3</v>
      </c>
      <c r="K56" s="4">
        <v>268</v>
      </c>
      <c r="L56" s="4">
        <v>230.2</v>
      </c>
      <c r="M56" s="4">
        <v>312.2</v>
      </c>
      <c r="O56" s="7">
        <f t="shared" si="3"/>
        <v>-4.2224510813594178E-2</v>
      </c>
      <c r="P56" s="7">
        <f t="shared" si="4"/>
        <v>-2.4034959941733512E-2</v>
      </c>
      <c r="Q56" s="6">
        <f t="shared" si="5"/>
        <v>0.30726330813553943</v>
      </c>
      <c r="S56" s="1">
        <f t="shared" si="1"/>
        <v>0.7681570013793787</v>
      </c>
      <c r="U56" s="1">
        <f t="shared" si="2"/>
        <v>0.877896823523859</v>
      </c>
    </row>
    <row r="57" spans="4:21" x14ac:dyDescent="0.2">
      <c r="D57" s="3">
        <v>2013</v>
      </c>
      <c r="E57" s="4">
        <v>4.5</v>
      </c>
      <c r="F57" s="4">
        <v>1.2</v>
      </c>
      <c r="G57" s="4">
        <v>10</v>
      </c>
      <c r="H57" s="4">
        <v>89.2</v>
      </c>
      <c r="I57" s="4">
        <v>75.900000000000006</v>
      </c>
      <c r="J57" s="4">
        <v>105.1</v>
      </c>
      <c r="K57" s="4">
        <v>252.5</v>
      </c>
      <c r="L57" s="4">
        <v>216.6</v>
      </c>
      <c r="M57" s="4">
        <v>295</v>
      </c>
      <c r="O57" s="7">
        <f t="shared" si="3"/>
        <v>-4.0860215053763409E-2</v>
      </c>
      <c r="P57" s="7">
        <f t="shared" si="4"/>
        <v>-5.7835820895522388E-2</v>
      </c>
      <c r="Q57" s="6">
        <f t="shared" si="5"/>
        <v>0.29470846328699052</v>
      </c>
      <c r="S57" s="1">
        <f t="shared" si="1"/>
        <v>0.73676994110796323</v>
      </c>
      <c r="U57" s="1">
        <f t="shared" si="2"/>
        <v>0.84202577051965832</v>
      </c>
    </row>
    <row r="58" spans="4:21" x14ac:dyDescent="0.2">
      <c r="D58" s="3">
        <v>2014</v>
      </c>
      <c r="E58" s="4">
        <v>7.6</v>
      </c>
      <c r="F58" s="4">
        <v>2</v>
      </c>
      <c r="G58" s="4">
        <v>14.1</v>
      </c>
      <c r="H58" s="4">
        <v>86.2</v>
      </c>
      <c r="I58" s="4">
        <v>73</v>
      </c>
      <c r="J58" s="4">
        <v>101.8</v>
      </c>
      <c r="K58" s="4">
        <v>238.7</v>
      </c>
      <c r="L58" s="4">
        <v>203.6</v>
      </c>
      <c r="M58" s="4">
        <v>279.39999999999998</v>
      </c>
      <c r="O58" s="7">
        <f t="shared" si="3"/>
        <v>-3.3632286995515695E-2</v>
      </c>
      <c r="P58" s="7">
        <f t="shared" si="4"/>
        <v>-5.4653465346534695E-2</v>
      </c>
      <c r="Q58" s="6">
        <f t="shared" si="5"/>
        <v>0.28479674366971508</v>
      </c>
      <c r="S58" s="1">
        <f t="shared" si="1"/>
        <v>0.71199068299895107</v>
      </c>
      <c r="U58" s="1">
        <f t="shared" si="2"/>
        <v>0.81370651814792094</v>
      </c>
    </row>
    <row r="59" spans="4:21" x14ac:dyDescent="0.2">
      <c r="D59" s="3">
        <v>2015</v>
      </c>
      <c r="E59" s="4">
        <v>14.3</v>
      </c>
      <c r="F59" s="4">
        <v>6.5</v>
      </c>
      <c r="G59" s="4">
        <v>22.7</v>
      </c>
      <c r="H59" s="4">
        <v>84.7</v>
      </c>
      <c r="I59" s="4">
        <v>71.599999999999994</v>
      </c>
      <c r="J59" s="4">
        <v>100.1</v>
      </c>
      <c r="K59" s="4">
        <v>234.2</v>
      </c>
      <c r="L59" s="4">
        <v>199.7</v>
      </c>
      <c r="M59" s="4">
        <v>273.89999999999998</v>
      </c>
      <c r="O59" s="7">
        <f t="shared" si="3"/>
        <v>-1.7401392111368909E-2</v>
      </c>
      <c r="P59" s="7">
        <f t="shared" si="4"/>
        <v>-1.8852115626309177E-2</v>
      </c>
      <c r="Q59" s="6">
        <f t="shared" si="5"/>
        <v>0.27984088386107731</v>
      </c>
      <c r="S59" s="1">
        <f t="shared" si="1"/>
        <v>0.69960105394444494</v>
      </c>
      <c r="U59" s="1">
        <f t="shared" si="2"/>
        <v>0.7995468919620522</v>
      </c>
    </row>
    <row r="60" spans="4:21" x14ac:dyDescent="0.2">
      <c r="D60" s="3">
        <v>2016</v>
      </c>
      <c r="E60" s="4">
        <v>49.9</v>
      </c>
      <c r="F60" s="4">
        <v>36.1</v>
      </c>
      <c r="G60" s="4">
        <v>65.3</v>
      </c>
      <c r="H60" s="4">
        <v>83.5</v>
      </c>
      <c r="I60" s="4">
        <v>70.400000000000006</v>
      </c>
      <c r="J60" s="4">
        <v>98.9</v>
      </c>
      <c r="K60" s="4">
        <v>271.10000000000002</v>
      </c>
      <c r="L60" s="4">
        <v>231.1</v>
      </c>
      <c r="M60" s="4">
        <v>317.10000000000002</v>
      </c>
      <c r="O60" s="7">
        <f t="shared" si="3"/>
        <v>-1.4167650531286928E-2</v>
      </c>
      <c r="P60" s="7">
        <f t="shared" si="4"/>
        <v>0.15755764304013678</v>
      </c>
      <c r="Q60" s="6">
        <f t="shared" si="5"/>
        <v>0.27587619601416713</v>
      </c>
      <c r="S60" s="1">
        <f t="shared" si="1"/>
        <v>0.68968935070084003</v>
      </c>
      <c r="U60" s="1">
        <f t="shared" si="2"/>
        <v>0.78821919101335725</v>
      </c>
    </row>
    <row r="61" spans="4:21" x14ac:dyDescent="0.2">
      <c r="D61" s="3">
        <v>2017</v>
      </c>
      <c r="E61" s="4">
        <v>21.5</v>
      </c>
      <c r="F61" s="4">
        <v>8.3000000000000007</v>
      </c>
      <c r="G61" s="4">
        <v>37.1</v>
      </c>
      <c r="H61" s="4">
        <v>82.9</v>
      </c>
      <c r="I61" s="4">
        <v>69.900000000000006</v>
      </c>
      <c r="J61" s="4">
        <v>98</v>
      </c>
      <c r="K61" s="4">
        <v>287.5</v>
      </c>
      <c r="L61" s="4">
        <v>244.4</v>
      </c>
      <c r="M61" s="4">
        <v>336.2</v>
      </c>
      <c r="O61" s="7">
        <f t="shared" si="3"/>
        <v>-7.1856287425149023E-3</v>
      </c>
      <c r="P61" s="7">
        <f t="shared" si="4"/>
        <v>6.049428255256354E-2</v>
      </c>
      <c r="Q61" s="6">
        <f t="shared" si="5"/>
        <v>0.27389385209071204</v>
      </c>
      <c r="S61" s="1">
        <f t="shared" si="1"/>
        <v>0.68473349907903758</v>
      </c>
      <c r="U61" s="1">
        <f t="shared" si="2"/>
        <v>0.78255534053900977</v>
      </c>
    </row>
    <row r="62" spans="4:21" x14ac:dyDescent="0.2">
      <c r="D62" s="3">
        <v>2018</v>
      </c>
      <c r="E62" s="4">
        <v>95.9</v>
      </c>
      <c r="F62" s="4">
        <v>67.5</v>
      </c>
      <c r="G62" s="4">
        <v>124.2</v>
      </c>
      <c r="H62" s="4">
        <v>83.1</v>
      </c>
      <c r="I62" s="4">
        <v>70</v>
      </c>
      <c r="J62" s="4">
        <v>98.2</v>
      </c>
      <c r="K62" s="4">
        <v>383.1</v>
      </c>
      <c r="L62" s="4">
        <v>323.3</v>
      </c>
      <c r="M62" s="4">
        <v>449.9</v>
      </c>
      <c r="O62" s="7">
        <f t="shared" si="3"/>
        <v>2.4125452352230232E-3</v>
      </c>
      <c r="P62" s="7">
        <f t="shared" si="4"/>
        <v>0.33252173913043487</v>
      </c>
      <c r="Q62" s="6">
        <f t="shared" si="5"/>
        <v>0.27455463339853037</v>
      </c>
      <c r="S62" s="1">
        <f t="shared" si="1"/>
        <v>0.68638544961963832</v>
      </c>
      <c r="U62" s="1">
        <f t="shared" si="2"/>
        <v>0.78444329069712548</v>
      </c>
    </row>
    <row r="63" spans="4:21" x14ac:dyDescent="0.2">
      <c r="D63" s="3">
        <v>2019</v>
      </c>
      <c r="E63" s="4">
        <v>94.3</v>
      </c>
      <c r="F63" s="4">
        <v>65.400000000000006</v>
      </c>
      <c r="G63" s="4">
        <v>131.80000000000001</v>
      </c>
      <c r="H63" s="4">
        <v>86.3</v>
      </c>
      <c r="I63" s="4">
        <v>72.8</v>
      </c>
      <c r="J63" s="4">
        <v>101.8</v>
      </c>
      <c r="K63" s="4">
        <v>492.3</v>
      </c>
      <c r="L63" s="4">
        <v>421.3</v>
      </c>
      <c r="M63" s="4">
        <v>580.20000000000005</v>
      </c>
      <c r="O63" s="7">
        <f t="shared" si="3"/>
        <v>3.8507821901323742E-2</v>
      </c>
      <c r="P63" s="7">
        <f t="shared" si="4"/>
        <v>0.28504306969459664</v>
      </c>
      <c r="Q63" s="6">
        <f t="shared" si="5"/>
        <v>0.28512713432362424</v>
      </c>
      <c r="S63" s="1">
        <f t="shared" si="1"/>
        <v>0.71281665826925134</v>
      </c>
      <c r="U63" s="1">
        <f t="shared" si="2"/>
        <v>0.8146504932269788</v>
      </c>
    </row>
    <row r="64" spans="4:21" x14ac:dyDescent="0.2">
      <c r="D64" s="3">
        <v>2020</v>
      </c>
      <c r="E64" s="4">
        <v>42.7</v>
      </c>
      <c r="F64" s="4">
        <v>7.3</v>
      </c>
      <c r="G64" s="4">
        <v>75.599999999999994</v>
      </c>
      <c r="H64" s="4">
        <v>94.6</v>
      </c>
      <c r="I64" s="4">
        <v>80.099999999999994</v>
      </c>
      <c r="J64" s="4">
        <v>111.6</v>
      </c>
      <c r="K64" s="4">
        <v>553.5</v>
      </c>
      <c r="L64" s="4">
        <v>468.5</v>
      </c>
      <c r="M64" s="4">
        <v>646.9</v>
      </c>
      <c r="O64" s="7">
        <f t="shared" si="3"/>
        <v>9.6176129779837749E-2</v>
      </c>
      <c r="P64" s="7">
        <f t="shared" si="4"/>
        <v>0.12431444241316268</v>
      </c>
      <c r="Q64" s="6">
        <f t="shared" si="5"/>
        <v>0.31254955859808631</v>
      </c>
      <c r="S64" s="1">
        <f t="shared" si="1"/>
        <v>0.78137260570418521</v>
      </c>
      <c r="U64" s="1">
        <f t="shared" si="2"/>
        <v>0.8930004247887855</v>
      </c>
    </row>
    <row r="65" spans="4:21" x14ac:dyDescent="0.2">
      <c r="D65" s="3">
        <v>2021</v>
      </c>
      <c r="E65" s="4">
        <v>82.4</v>
      </c>
      <c r="F65" s="4">
        <v>52.8</v>
      </c>
      <c r="G65" s="4">
        <v>121.6</v>
      </c>
      <c r="H65" s="4">
        <v>110.4</v>
      </c>
      <c r="I65" s="4">
        <v>93.8</v>
      </c>
      <c r="J65" s="4">
        <v>129.6</v>
      </c>
      <c r="K65" s="4">
        <v>648.9</v>
      </c>
      <c r="L65" s="4">
        <v>555.1</v>
      </c>
      <c r="M65" s="4">
        <v>759.3</v>
      </c>
      <c r="O65" s="7">
        <f t="shared" si="3"/>
        <v>0.16701902748414391</v>
      </c>
      <c r="P65" s="7">
        <f t="shared" si="4"/>
        <v>0.17235772357723572</v>
      </c>
      <c r="Q65" s="6">
        <f t="shared" si="5"/>
        <v>0.36475128191573714</v>
      </c>
      <c r="S65" s="1">
        <f t="shared" si="1"/>
        <v>0.91187669841164953</v>
      </c>
      <c r="U65" s="1">
        <f t="shared" si="2"/>
        <v>1.0421484872799358</v>
      </c>
    </row>
    <row r="66" spans="4:21" x14ac:dyDescent="0.2">
      <c r="D66" s="3">
        <v>2022</v>
      </c>
      <c r="E66" s="4">
        <v>25.1</v>
      </c>
      <c r="F66" s="4">
        <v>2.9</v>
      </c>
      <c r="G66" s="4">
        <v>54.4</v>
      </c>
      <c r="H66" s="4">
        <v>133.19999999999999</v>
      </c>
      <c r="I66" s="4">
        <v>113.4</v>
      </c>
      <c r="J66" s="4">
        <v>156</v>
      </c>
      <c r="K66" s="4">
        <v>681.8</v>
      </c>
      <c r="L66" s="4">
        <v>579.70000000000005</v>
      </c>
      <c r="M66" s="4">
        <v>793.9</v>
      </c>
      <c r="O66" s="7">
        <f t="shared" si="3"/>
        <v>0.20652173913043462</v>
      </c>
      <c r="P66" s="7">
        <f t="shared" si="4"/>
        <v>5.0701186623516685E-2</v>
      </c>
      <c r="Q66" s="6">
        <f t="shared" si="5"/>
        <v>0.44008035100703063</v>
      </c>
      <c r="S66" s="1">
        <f t="shared" si="1"/>
        <v>1.1001990600401423</v>
      </c>
      <c r="U66" s="1">
        <f t="shared" si="2"/>
        <v>1.2573748053051399</v>
      </c>
    </row>
    <row r="67" spans="4:21" x14ac:dyDescent="0.2">
      <c r="D67" s="9">
        <v>2023</v>
      </c>
      <c r="E67" s="10">
        <v>27.9</v>
      </c>
      <c r="F67" s="10">
        <v>5.0999999999999996</v>
      </c>
      <c r="G67" s="10">
        <v>53.2</v>
      </c>
      <c r="H67" s="10">
        <v>160.69999999999999</v>
      </c>
      <c r="I67" s="10">
        <v>136.69999999999999</v>
      </c>
      <c r="J67" s="10">
        <v>188.2</v>
      </c>
      <c r="K67" s="10">
        <v>698</v>
      </c>
      <c r="L67" s="10">
        <v>588.5</v>
      </c>
      <c r="M67" s="10">
        <v>808.3</v>
      </c>
      <c r="O67" s="7">
        <f t="shared" si="3"/>
        <v>0.20645645645645647</v>
      </c>
      <c r="P67" s="7">
        <f t="shared" si="4"/>
        <v>2.376063361689652E-2</v>
      </c>
      <c r="Q67" s="6">
        <f t="shared" si="5"/>
        <v>0.53093778083205578</v>
      </c>
      <c r="S67" s="1">
        <f t="shared" si="1"/>
        <v>1.3273422593727542</v>
      </c>
      <c r="U67" s="1">
        <f t="shared" si="2"/>
        <v>1.5169679520460659</v>
      </c>
    </row>
    <row r="68" spans="4:21" ht="10.8" thickBot="1" x14ac:dyDescent="0.25">
      <c r="D68" s="11">
        <v>2024</v>
      </c>
      <c r="E68" s="12" t="s">
        <v>21</v>
      </c>
      <c r="F68" s="12" t="s">
        <v>21</v>
      </c>
      <c r="G68" s="12" t="s">
        <v>21</v>
      </c>
      <c r="H68" s="12">
        <v>191.1</v>
      </c>
      <c r="I68" s="12">
        <v>162.6</v>
      </c>
      <c r="J68" s="12">
        <v>223.3</v>
      </c>
      <c r="K68" s="12">
        <v>705.1</v>
      </c>
      <c r="L68" s="12">
        <v>594.4</v>
      </c>
      <c r="M68" s="12">
        <v>818.3</v>
      </c>
      <c r="O68" s="7">
        <f>(H68-H67)/H67</f>
        <v>0.18917237087741137</v>
      </c>
      <c r="P68" s="7">
        <f t="shared" ref="P68" si="6">(K68-K67)/K67</f>
        <v>1.0171919770773672E-2</v>
      </c>
      <c r="Q68" s="6">
        <f t="shared" si="5"/>
        <v>0.63137653962044715</v>
      </c>
      <c r="S68" s="1">
        <f t="shared" ref="S68" si="7">H68/($T$2/1000)</f>
        <v>1.5784387415440781</v>
      </c>
      <c r="U68" s="1">
        <f t="shared" ref="U68" si="8">H68/($V$2/1000)</f>
        <v>1.8039363760796714</v>
      </c>
    </row>
    <row r="69" spans="4:21" x14ac:dyDescent="0.2">
      <c r="E69" s="13"/>
      <c r="F69" s="13"/>
      <c r="G69" s="13"/>
      <c r="H69" s="13"/>
      <c r="I69" s="13"/>
      <c r="J69" s="13"/>
      <c r="K69" s="13"/>
      <c r="L69" s="13"/>
      <c r="M69" s="13"/>
    </row>
    <row r="70" spans="4:21" x14ac:dyDescent="0.2">
      <c r="E70" s="13"/>
      <c r="F70" s="13"/>
      <c r="G70" s="13"/>
      <c r="H70" s="13"/>
      <c r="I70" s="13"/>
      <c r="J70" s="13"/>
      <c r="K70" s="13"/>
      <c r="L70" s="13"/>
      <c r="M70" s="13"/>
    </row>
    <row r="71" spans="4:21" x14ac:dyDescent="0.2">
      <c r="E71" s="13"/>
      <c r="F71" s="13"/>
      <c r="G71" s="13"/>
      <c r="H71" s="13"/>
      <c r="I71" s="13"/>
      <c r="J71" s="13"/>
      <c r="K71" s="13"/>
      <c r="L71" s="13"/>
      <c r="M71" s="13"/>
      <c r="Q71" s="1" t="s">
        <v>18</v>
      </c>
      <c r="R71" s="1" t="s">
        <v>19</v>
      </c>
      <c r="S71" s="1" t="s">
        <v>20</v>
      </c>
    </row>
    <row r="72" spans="4:21" ht="13.8" x14ac:dyDescent="0.2">
      <c r="E72" s="13"/>
      <c r="F72" s="13"/>
      <c r="G72" s="13"/>
      <c r="H72" s="13"/>
      <c r="I72" s="13"/>
      <c r="J72" s="13"/>
      <c r="K72" s="13"/>
      <c r="L72" s="13"/>
      <c r="M72" s="13"/>
      <c r="O72" s="1" t="s">
        <v>17</v>
      </c>
      <c r="P72" s="8">
        <v>219714</v>
      </c>
      <c r="Q72" s="7">
        <f>P72/R2</f>
        <v>0.72591452133002066</v>
      </c>
      <c r="R72" s="7">
        <f>P72/T2</f>
        <v>1.8147833053878366</v>
      </c>
      <c r="S72" s="7">
        <f>P72/V2</f>
        <v>2.0740454052013026</v>
      </c>
    </row>
    <row r="73" spans="4:21" ht="13.8" x14ac:dyDescent="0.25">
      <c r="E73" s="13"/>
      <c r="F73" s="13"/>
      <c r="G73" s="13"/>
      <c r="H73" s="13"/>
      <c r="I73" s="13"/>
      <c r="J73" s="13"/>
      <c r="K73" s="13"/>
      <c r="L73" s="13"/>
      <c r="M73" s="13"/>
      <c r="O73" s="1">
        <v>2026</v>
      </c>
      <c r="P73" s="14">
        <v>241217</v>
      </c>
      <c r="Q73" s="1">
        <f>P73/R2</f>
        <v>0.79695842364011205</v>
      </c>
    </row>
    <row r="74" spans="4:21" x14ac:dyDescent="0.2">
      <c r="E74" s="13"/>
      <c r="F74" s="13"/>
      <c r="G74" s="13"/>
      <c r="H74" s="13"/>
      <c r="I74" s="13"/>
      <c r="J74" s="13"/>
      <c r="K74" s="13"/>
      <c r="L74" s="13"/>
      <c r="M74" s="13"/>
    </row>
    <row r="75" spans="4:21" x14ac:dyDescent="0.2">
      <c r="E75" s="13"/>
      <c r="F75" s="13"/>
      <c r="G75" s="13"/>
      <c r="H75" s="13"/>
      <c r="I75" s="13"/>
      <c r="J75" s="13"/>
      <c r="K75" s="13"/>
      <c r="L75" s="13"/>
      <c r="M75" s="13"/>
      <c r="O75" s="1" t="s">
        <v>15</v>
      </c>
      <c r="P75" s="1" t="s">
        <v>16</v>
      </c>
    </row>
    <row r="76" spans="4:21" x14ac:dyDescent="0.2">
      <c r="H76" s="1">
        <f>234*3</f>
        <v>702</v>
      </c>
      <c r="M76" s="1" t="s">
        <v>14</v>
      </c>
      <c r="O76" s="7">
        <f>(H68-H62)/H62</f>
        <v>1.2996389891696751</v>
      </c>
      <c r="P76" s="7">
        <f>(K68-K59)/K59</f>
        <v>2.0106746370623401</v>
      </c>
    </row>
    <row r="77" spans="4:21" x14ac:dyDescent="0.2">
      <c r="F77" s="1">
        <f>83*2</f>
        <v>166</v>
      </c>
    </row>
    <row r="78" spans="4:21" x14ac:dyDescent="0.2">
      <c r="F78" s="1">
        <f>83*3</f>
        <v>249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2024-10-31T20:20:44Z</dcterms:modified>
</cp:coreProperties>
</file>