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5"/>
  <workbookPr/>
  <mc:AlternateContent xmlns:mc="http://schemas.openxmlformats.org/markup-compatibility/2006">
    <mc:Choice Requires="x15">
      <x15ac:absPath xmlns:x15ac="http://schemas.microsoft.com/office/spreadsheetml/2010/11/ac" url="D:\NOAA FILES\Research\COCOCHA\Hake Model\Base Model Development\"/>
    </mc:Choice>
  </mc:AlternateContent>
  <xr:revisionPtr revIDLastSave="0" documentId="13_ncr:1_{B9AA5D0C-376D-400B-8E71-C40A4D267450}" xr6:coauthVersionLast="36" xr6:coauthVersionMax="36" xr10:uidLastSave="{00000000-0000-0000-0000-000000000000}"/>
  <bookViews>
    <workbookView xWindow="1333" yWindow="559" windowWidth="26264" windowHeight="16302" activeTab="2" xr2:uid="{00000000-000D-0000-FFFF-FFFF00000000}"/>
  </bookViews>
  <sheets>
    <sheet name="Parameters" sheetId="1" r:id="rId1"/>
    <sheet name="Scenarios--Spatial Hetero." sheetId="6" r:id="rId2"/>
    <sheet name="Scenarios--Metapop" sheetId="5" r:id="rId3"/>
    <sheet name="Sheet2" sheetId="4" r:id="rId4"/>
  </sheets>
  <calcPr calcId="191029"/>
</workbook>
</file>

<file path=xl/calcChain.xml><?xml version="1.0" encoding="utf-8"?>
<calcChain xmlns="http://schemas.openxmlformats.org/spreadsheetml/2006/main">
  <c r="K29" i="1" l="1"/>
  <c r="L29" i="1"/>
  <c r="M29" i="1"/>
  <c r="N29" i="1"/>
  <c r="J29" i="1"/>
  <c r="Q68" i="1"/>
  <c r="Q67" i="1"/>
  <c r="R67" i="1"/>
  <c r="T61" i="1"/>
  <c r="U62" i="1" l="1"/>
  <c r="I18" i="1"/>
  <c r="D87" i="1"/>
  <c r="T43" i="1"/>
  <c r="U43" i="1"/>
  <c r="S43" i="1"/>
  <c r="T52" i="1"/>
  <c r="U52" i="1"/>
  <c r="V52" i="1"/>
  <c r="W52" i="1"/>
  <c r="S52" i="1"/>
  <c r="T40" i="1"/>
  <c r="U40" i="1"/>
  <c r="V40" i="1"/>
  <c r="W40" i="1"/>
  <c r="S40" i="1"/>
  <c r="T49" i="1"/>
  <c r="U49" i="1"/>
  <c r="V49" i="1"/>
  <c r="W49" i="1"/>
  <c r="S49" i="1"/>
  <c r="T37" i="1"/>
  <c r="U37" i="1"/>
  <c r="V37" i="1"/>
  <c r="W37" i="1"/>
  <c r="S37" i="1"/>
  <c r="Q38" i="1"/>
  <c r="Q39" i="1"/>
  <c r="Q40" i="1"/>
  <c r="Q41" i="1"/>
  <c r="Q42" i="1"/>
  <c r="Q43" i="1"/>
  <c r="Q44" i="1"/>
  <c r="Q45" i="1"/>
  <c r="Q46" i="1"/>
  <c r="Q47" i="1"/>
  <c r="Q48" i="1"/>
  <c r="Q49" i="1"/>
  <c r="Q50" i="1"/>
  <c r="Q51" i="1"/>
  <c r="Q52" i="1"/>
  <c r="Q53" i="1"/>
  <c r="Q54" i="1"/>
  <c r="Q55" i="1"/>
  <c r="Q56" i="1"/>
  <c r="Q57" i="1"/>
  <c r="Q58" i="1"/>
  <c r="Q59" i="1"/>
  <c r="Q60" i="1"/>
  <c r="Q37" i="1"/>
  <c r="B13" i="1"/>
  <c r="U61" i="1" l="1"/>
  <c r="L38" i="1"/>
  <c r="M38" i="1"/>
  <c r="N38" i="1"/>
  <c r="O38" i="1"/>
  <c r="P38" i="1"/>
  <c r="L39" i="1"/>
  <c r="M39" i="1"/>
  <c r="N39" i="1"/>
  <c r="O39" i="1"/>
  <c r="P39" i="1"/>
  <c r="L40" i="1"/>
  <c r="M40" i="1"/>
  <c r="N40" i="1"/>
  <c r="O40" i="1"/>
  <c r="P40" i="1"/>
  <c r="L41" i="1"/>
  <c r="M41" i="1"/>
  <c r="N41" i="1"/>
  <c r="O41" i="1"/>
  <c r="P41" i="1"/>
  <c r="L42" i="1"/>
  <c r="M42" i="1"/>
  <c r="N42" i="1"/>
  <c r="O42" i="1"/>
  <c r="P42" i="1"/>
  <c r="L43" i="1"/>
  <c r="M43" i="1"/>
  <c r="N43" i="1"/>
  <c r="O43" i="1"/>
  <c r="P43" i="1"/>
  <c r="L44" i="1"/>
  <c r="M44" i="1"/>
  <c r="N44" i="1"/>
  <c r="O44" i="1"/>
  <c r="P44" i="1"/>
  <c r="L45" i="1"/>
  <c r="M45" i="1"/>
  <c r="N45" i="1"/>
  <c r="O45" i="1"/>
  <c r="P45" i="1"/>
  <c r="L46" i="1"/>
  <c r="M46" i="1"/>
  <c r="N46" i="1"/>
  <c r="O46" i="1"/>
  <c r="P46" i="1"/>
  <c r="L47" i="1"/>
  <c r="M47" i="1"/>
  <c r="N47" i="1"/>
  <c r="O47" i="1"/>
  <c r="P47" i="1"/>
  <c r="L48" i="1"/>
  <c r="M48" i="1"/>
  <c r="N48" i="1"/>
  <c r="O48" i="1"/>
  <c r="P48" i="1"/>
  <c r="L49" i="1"/>
  <c r="M49" i="1"/>
  <c r="N49" i="1"/>
  <c r="O49" i="1"/>
  <c r="P49" i="1"/>
  <c r="L50" i="1"/>
  <c r="M50" i="1"/>
  <c r="N50" i="1"/>
  <c r="O50" i="1"/>
  <c r="P50" i="1"/>
  <c r="L51" i="1"/>
  <c r="M51" i="1"/>
  <c r="N51" i="1"/>
  <c r="O51" i="1"/>
  <c r="P51" i="1"/>
  <c r="L52" i="1"/>
  <c r="M52" i="1"/>
  <c r="N52" i="1"/>
  <c r="O52" i="1"/>
  <c r="P52" i="1"/>
  <c r="L53" i="1"/>
  <c r="M53" i="1"/>
  <c r="N53" i="1"/>
  <c r="O53" i="1"/>
  <c r="P53" i="1"/>
  <c r="L54" i="1"/>
  <c r="M54" i="1"/>
  <c r="N54" i="1"/>
  <c r="O54" i="1"/>
  <c r="P54" i="1"/>
  <c r="L55" i="1"/>
  <c r="M55" i="1"/>
  <c r="N55" i="1"/>
  <c r="O55" i="1"/>
  <c r="P55" i="1"/>
  <c r="L56" i="1"/>
  <c r="M56" i="1"/>
  <c r="N56" i="1"/>
  <c r="O56" i="1"/>
  <c r="P56" i="1"/>
  <c r="L57" i="1"/>
  <c r="M57" i="1"/>
  <c r="N57" i="1"/>
  <c r="O57" i="1"/>
  <c r="P57" i="1"/>
  <c r="L58" i="1"/>
  <c r="M58" i="1"/>
  <c r="N58" i="1"/>
  <c r="O58" i="1"/>
  <c r="P58" i="1"/>
  <c r="L59" i="1"/>
  <c r="M59" i="1"/>
  <c r="N59" i="1"/>
  <c r="O59" i="1"/>
  <c r="P59" i="1"/>
  <c r="L60" i="1"/>
  <c r="M60" i="1"/>
  <c r="N60" i="1"/>
  <c r="O60" i="1"/>
  <c r="P60" i="1"/>
  <c r="M37" i="1"/>
  <c r="N37" i="1"/>
  <c r="O37" i="1"/>
  <c r="P37" i="1"/>
  <c r="L37" i="1"/>
  <c r="B2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Manuel Hidalgo</author>
  </authors>
  <commentList>
    <comment ref="A2" authorId="0" shapeId="0" xr:uid="{00000000-0006-0000-0000-000001000000}">
      <text>
        <r>
          <rPr>
            <sz val="11"/>
            <color rgb="FF000000"/>
            <rFont val="Calibri"/>
            <family val="2"/>
          </rPr>
          <t xml:space="preserve">Katelyn.Bosley:
</t>
        </r>
        <r>
          <rPr>
            <sz val="11"/>
            <color rgb="FF000000"/>
            <rFont val="Calibri"/>
            <family val="2"/>
          </rPr>
          <t>This is a 3 area model with 1 population</t>
        </r>
      </text>
    </comment>
    <comment ref="A11" authorId="0" shapeId="0" xr:uid="{00000000-0006-0000-0000-000002000000}">
      <text>
        <r>
          <rPr>
            <sz val="11"/>
            <color rgb="FF000000"/>
            <rFont val="Calibri"/>
          </rPr>
          <t xml:space="preserve">Katelyn.Bosley:
</t>
        </r>
        <r>
          <rPr>
            <sz val="11"/>
            <color rgb="FF000000"/>
            <rFont val="Calibri"/>
          </rPr>
          <t>leave field blank if it doesn’t apply to your species</t>
        </r>
      </text>
    </comment>
    <comment ref="A16" authorId="0" shapeId="0" xr:uid="{00000000-0006-0000-0000-000003000000}">
      <text>
        <r>
          <rPr>
            <sz val="11"/>
            <color rgb="FF000000"/>
            <rFont val="Calibri"/>
          </rPr>
          <t>Katelyn.Bosley:
sigma R for simulating recruit devs - low/high for alternate</t>
        </r>
      </text>
    </comment>
    <comment ref="B25" authorId="0" shapeId="0" xr:uid="{00000000-0006-0000-0000-000004000000}">
      <text>
        <r>
          <rPr>
            <sz val="11"/>
            <color rgb="FF000000"/>
            <rFont val="Calibri"/>
            <family val="2"/>
          </rPr>
          <t xml:space="preserve">Katelyn.Bosley:
</t>
        </r>
        <r>
          <rPr>
            <sz val="11"/>
            <color rgb="FF000000"/>
            <rFont val="Calibri"/>
            <family val="2"/>
          </rPr>
          <t xml:space="preserve">No. of age classes. Note 1 = 0+
</t>
        </r>
      </text>
    </comment>
    <comment ref="G26" authorId="0" shapeId="0" xr:uid="{00000000-0006-0000-0000-000005000000}">
      <text>
        <r>
          <rPr>
            <sz val="11"/>
            <color rgb="FF000000"/>
            <rFont val="Calibri"/>
            <family val="2"/>
          </rPr>
          <t xml:space="preserve">Katelyn.Bosley:
</t>
        </r>
        <r>
          <rPr>
            <sz val="11"/>
            <color rgb="FF000000"/>
            <rFont val="Calibri"/>
            <family val="2"/>
          </rPr>
          <t>Add the number of age classes we will model for this species</t>
        </r>
      </text>
    </comment>
    <comment ref="A81" authorId="0" shapeId="0" xr:uid="{00000000-0006-0000-0000-000006000000}">
      <text>
        <r>
          <rPr>
            <sz val="11"/>
            <color rgb="FF000000"/>
            <rFont val="Calibri"/>
            <family val="2"/>
          </rPr>
          <t xml:space="preserve">Kari.Fenske:
</t>
        </r>
        <r>
          <rPr>
            <sz val="11"/>
            <color rgb="FF000000"/>
            <rFont val="Calibri"/>
            <family val="2"/>
          </rPr>
          <t xml:space="preserve">these are values from my single area model for the post-ifq LL fishery
</t>
        </r>
      </text>
    </comment>
    <comment ref="G81" authorId="1" shapeId="0" xr:uid="{00000000-0006-0000-0000-000007000000}">
      <text>
        <r>
          <rPr>
            <b/>
            <sz val="10"/>
            <color rgb="FF000000"/>
            <rFont val="Tahoma"/>
            <family val="2"/>
          </rPr>
          <t>Manuel Hidalgo:</t>
        </r>
        <r>
          <rPr>
            <sz val="10"/>
            <color rgb="FF000000"/>
            <rFont val="Tahoma"/>
            <family val="2"/>
          </rPr>
          <t xml:space="preserve">
</t>
        </r>
        <r>
          <rPr>
            <sz val="10"/>
            <color rgb="FF000000"/>
            <rFont val="Tahoma"/>
            <family val="2"/>
          </rPr>
          <t xml:space="preserve">Mean log catchability (standard error of ages with catchability also available)  independent of year class strength and constant w.r.t. time  </t>
        </r>
      </text>
    </comment>
    <comment ref="A82" authorId="0" shapeId="0" xr:uid="{00000000-0006-0000-0000-000008000000}">
      <text>
        <r>
          <rPr>
            <sz val="11"/>
            <color rgb="FF000000"/>
            <rFont val="Calibri"/>
            <family val="2"/>
          </rPr>
          <t xml:space="preserve">Kari.Fenske:
</t>
        </r>
        <r>
          <rPr>
            <sz val="11"/>
            <color rgb="FF000000"/>
            <rFont val="Calibri"/>
            <family val="2"/>
          </rPr>
          <t xml:space="preserve">these are values from my single area model, pre-ifq LL fishery
</t>
        </r>
      </text>
    </comment>
    <comment ref="A90" authorId="0" shapeId="0" xr:uid="{00000000-0006-0000-0000-000009000000}">
      <text>
        <r>
          <rPr>
            <sz val="11"/>
            <color rgb="FF000000"/>
            <rFont val="Calibri"/>
            <family val="2"/>
          </rPr>
          <t xml:space="preserve">Katelyn.Bosley:
</t>
        </r>
        <r>
          <rPr>
            <sz val="11"/>
            <color rgb="FF000000"/>
            <rFont val="Calibri"/>
            <family val="2"/>
          </rPr>
          <t>age-specific error for accuracy of observed age composition</t>
        </r>
      </text>
    </comment>
    <comment ref="A95" authorId="0" shapeId="0" xr:uid="{00000000-0006-0000-0000-00000A000000}">
      <text>
        <r>
          <rPr>
            <sz val="11"/>
            <color rgb="FF000000"/>
            <rFont val="Calibri"/>
            <family val="2"/>
          </rPr>
          <t xml:space="preserve">Katelyn.Bosley:
</t>
        </r>
        <r>
          <rPr>
            <sz val="11"/>
            <color rgb="FF000000"/>
            <rFont val="Calibri"/>
            <family val="2"/>
          </rPr>
          <t>age-specific errors for accuracy of survey age composition</t>
        </r>
      </text>
    </comment>
    <comment ref="B110" authorId="0" shapeId="0" xr:uid="{00000000-0006-0000-0000-00000B000000}">
      <text>
        <r>
          <rPr>
            <sz val="11"/>
            <color rgb="FF000000"/>
            <rFont val="Calibri"/>
            <family val="2"/>
          </rPr>
          <t xml:space="preserve">Katelyn.Bosley:
</t>
        </r>
        <r>
          <rPr>
            <sz val="11"/>
            <color rgb="FF000000"/>
            <rFont val="Calibri"/>
            <family val="2"/>
          </rPr>
          <t>This will be a primary movement scenario and also provide 2 additional alternatives if possible</t>
        </r>
      </text>
    </comment>
    <comment ref="K114" authorId="0" shapeId="0" xr:uid="{00000000-0006-0000-0000-00000C000000}">
      <text>
        <r>
          <rPr>
            <sz val="11"/>
            <color rgb="FF000000"/>
            <rFont val="Calibri"/>
            <family val="2"/>
          </rPr>
          <t xml:space="preserve">Katelyn.Bosley:
</t>
        </r>
        <r>
          <rPr>
            <sz val="11"/>
            <color rgb="FF000000"/>
            <rFont val="Calibri"/>
            <family val="2"/>
          </rPr>
          <t>Age specific movement from an area to another area for a 3 area model. Fill in ages if needed</t>
        </r>
      </text>
    </comment>
    <comment ref="U114" authorId="0" shapeId="0" xr:uid="{00000000-0006-0000-0000-00000D000000}">
      <text>
        <r>
          <rPr>
            <sz val="11"/>
            <color rgb="FF000000"/>
            <rFont val="Calibri"/>
            <family val="2"/>
          </rPr>
          <t xml:space="preserve">Katelyn.Bosley:
</t>
        </r>
        <r>
          <rPr>
            <sz val="11"/>
            <color rgb="FF000000"/>
            <rFont val="Calibri"/>
            <family val="2"/>
          </rPr>
          <t>Age specific movement from an area to another area for a 3 area model. Fill in ages if needed</t>
        </r>
      </text>
    </comment>
    <comment ref="V114" authorId="0" shapeId="0" xr:uid="{00000000-0006-0000-0000-00000E000000}">
      <text>
        <r>
          <rPr>
            <sz val="11"/>
            <color rgb="FF000000"/>
            <rFont val="Calibri"/>
            <family val="2"/>
          </rPr>
          <t xml:space="preserve">Kari.Fenske:
</t>
        </r>
        <r>
          <rPr>
            <sz val="11"/>
            <color rgb="FF000000"/>
            <rFont val="Calibri"/>
            <family val="2"/>
          </rPr>
          <t xml:space="preserve">if you can test a model with sex- and age-based movement rates, use this.
</t>
        </r>
        <r>
          <rPr>
            <sz val="11"/>
            <color rgb="FF000000"/>
            <rFont val="Calibri"/>
            <family val="2"/>
          </rPr>
          <t xml:space="preserve">This is males, females are following
</t>
        </r>
      </text>
    </comment>
    <comment ref="L115" authorId="0" shapeId="0" xr:uid="{00000000-0006-0000-0000-00000F000000}">
      <text>
        <r>
          <rPr>
            <sz val="11"/>
            <color rgb="FF000000"/>
            <rFont val="Calibri"/>
            <family val="2"/>
          </rPr>
          <t xml:space="preserve">Kari.Fenske:
</t>
        </r>
        <r>
          <rPr>
            <sz val="11"/>
            <color rgb="FF000000"/>
            <rFont val="Calibri"/>
            <family val="2"/>
          </rPr>
          <t xml:space="preserve">these are based on Hanselman et al 2014 movement paper, movement by length group which I've roughly matched to ages based on recent growth rates. Trouble is that males and females have very different length at ages. So this sort of splits the differences in a very ad-hoc way
</t>
        </r>
      </text>
    </comment>
    <comment ref="P115" authorId="0" shapeId="0" xr:uid="{00000000-0006-0000-0000-000010000000}">
      <text>
        <r>
          <rPr>
            <sz val="11"/>
            <color rgb="FF000000"/>
            <rFont val="Calibri"/>
            <family val="2"/>
          </rPr>
          <t xml:space="preserve">Kari.Fenske:
</t>
        </r>
        <r>
          <rPr>
            <sz val="11"/>
            <color rgb="FF000000"/>
            <rFont val="Calibri"/>
            <family val="2"/>
          </rPr>
          <t xml:space="preserve">these are based on Hanselman et al 2014 movement paper, movement by length group which I've roughly matched to ages based on recent growth rates. Trouble is that males and females have very different length at ages. So this sort of splits the differences in a very ad-hoc way
</t>
        </r>
      </text>
    </comment>
    <comment ref="U147" authorId="0" shapeId="0" xr:uid="{00000000-0006-0000-0000-000011000000}">
      <text>
        <r>
          <rPr>
            <sz val="11"/>
            <color rgb="FF000000"/>
            <rFont val="Calibri"/>
          </rPr>
          <t>Katelyn.Bosley:
Age specific movement from an area to another area for a 3 area model. Fill in ages if needed</t>
        </r>
      </text>
    </comment>
  </commentList>
</comments>
</file>

<file path=xl/sharedStrings.xml><?xml version="1.0" encoding="utf-8"?>
<sst xmlns="http://schemas.openxmlformats.org/spreadsheetml/2006/main" count="1157" uniqueCount="188">
  <si>
    <t>SPASAM Spatial Model inputs</t>
  </si>
  <si>
    <t>Species</t>
  </si>
  <si>
    <t>primary</t>
  </si>
  <si>
    <t>steepness</t>
  </si>
  <si>
    <t>sigma_R</t>
  </si>
  <si>
    <t>total</t>
  </si>
  <si>
    <t>AGE-SPECIFIC PARAMS</t>
  </si>
  <si>
    <t>No of ages classes</t>
  </si>
  <si>
    <t>ages</t>
  </si>
  <si>
    <t>Initial numbers-at-age</t>
  </si>
  <si>
    <t>Population weight-at-age</t>
  </si>
  <si>
    <t>Catch weight-at-age</t>
  </si>
  <si>
    <t>Age-specific Fecundity</t>
  </si>
  <si>
    <t>Age-specific Maturity</t>
  </si>
  <si>
    <t>proportion mature for females</t>
  </si>
  <si>
    <t xml:space="preserve">alternate1 </t>
  </si>
  <si>
    <t xml:space="preserve">alternate2 </t>
  </si>
  <si>
    <t>Survey Selectivity</t>
  </si>
  <si>
    <t>sigma_caa</t>
  </si>
  <si>
    <t>sigma_caa_survey</t>
  </si>
  <si>
    <t>MOVEMENT PARAMS</t>
  </si>
  <si>
    <t>Primary</t>
  </si>
  <si>
    <t>Alternate 1</t>
  </si>
  <si>
    <t>FROM AREA</t>
  </si>
  <si>
    <t>TO AREA</t>
  </si>
  <si>
    <t>survey q</t>
  </si>
  <si>
    <t>population structure</t>
  </si>
  <si>
    <t>number of populations or areas</t>
  </si>
  <si>
    <t>number of years in assessment</t>
  </si>
  <si>
    <t>POPULATION PARAMS (if mult pops then provide for each)</t>
  </si>
  <si>
    <t>Recruitment apportionment (for single pop with spatial hetero)</t>
  </si>
  <si>
    <t>area1 (proportion)</t>
  </si>
  <si>
    <t>area2 (proportion)</t>
  </si>
  <si>
    <t>Age-specific M</t>
  </si>
  <si>
    <t>Fishery Selectivity (enter by age or can be parameters for functional form)</t>
  </si>
  <si>
    <t>will probably only model one fleet per area</t>
  </si>
  <si>
    <t>area 1</t>
  </si>
  <si>
    <t>area 2</t>
  </si>
  <si>
    <t>EFF N for age comps catch</t>
  </si>
  <si>
    <t>EFF N for age comps survey</t>
  </si>
  <si>
    <t>pop/area 1</t>
  </si>
  <si>
    <t>pop/area 2</t>
  </si>
  <si>
    <t>all entries can vary by area/population or be spatially-invariant</t>
  </si>
  <si>
    <t>area/pop 1</t>
  </si>
  <si>
    <t>area/pop 2</t>
  </si>
  <si>
    <t>can be age or time-dependent or constant across ages and years</t>
  </si>
  <si>
    <t>can also model time-varying movement using density-dependent process</t>
  </si>
  <si>
    <t>Tagging Info</t>
  </si>
  <si>
    <t>Type</t>
  </si>
  <si>
    <t>Proportional to regional abundance/opportunistic</t>
  </si>
  <si>
    <t>frequency</t>
  </si>
  <si>
    <t>yearly/every 5/terminal 5/1 time</t>
  </si>
  <si>
    <t>reporting rate</t>
  </si>
  <si>
    <t># tags/year, age</t>
  </si>
  <si>
    <t>age/length dependent</t>
  </si>
  <si>
    <t>fixed/proportional to abundance</t>
  </si>
  <si>
    <t>tag life</t>
  </si>
  <si>
    <t>how long are tags expected to be recovered for</t>
  </si>
  <si>
    <t>Year</t>
  </si>
  <si>
    <t>F by region/year (or can model as semi-random walk )</t>
  </si>
  <si>
    <t>areas 2</t>
  </si>
  <si>
    <t>age</t>
  </si>
  <si>
    <t>time of spawning (month of year)</t>
  </si>
  <si>
    <t>time of survey (month of year)</t>
  </si>
  <si>
    <t>type of SRR (BH with devs, average recruitment with devs)</t>
  </si>
  <si>
    <t>devs (random or specify time-varying values)</t>
  </si>
  <si>
    <t>European hake in the Alboran Sea</t>
  </si>
  <si>
    <t>2007-2018</t>
  </si>
  <si>
    <t>3_5</t>
  </si>
  <si>
    <t>Mean_Logq</t>
  </si>
  <si>
    <t>Not available</t>
  </si>
  <si>
    <t>Area</t>
  </si>
  <si>
    <t>Single pop with spatial heterogeneity (eventually test in the future a metapopulation structure)</t>
  </si>
  <si>
    <t>Selectivity (derived based on max F)</t>
  </si>
  <si>
    <t>random</t>
  </si>
  <si>
    <t>(could just use age-1 abundance from assessments…</t>
  </si>
  <si>
    <t>sum of initial age-1 abundance across regions</t>
  </si>
  <si>
    <t>regions</t>
  </si>
  <si>
    <t xml:space="preserve"> average recruitment with devs and apportionment</t>
  </si>
  <si>
    <t>R0</t>
  </si>
  <si>
    <t>Rave</t>
  </si>
  <si>
    <t>because not unfished in year 1, use same as R0</t>
  </si>
  <si>
    <t>Average Sel by age</t>
  </si>
  <si>
    <t>Max or Ave F</t>
  </si>
  <si>
    <t>scaled to 1</t>
  </si>
  <si>
    <t>forced asymptotic</t>
  </si>
  <si>
    <t xml:space="preserve">For now using peaked F (linear increase then decrease) </t>
  </si>
  <si>
    <t>and input selectivity (forced to asymptotic for area 1)</t>
  </si>
  <si>
    <t>OM</t>
  </si>
  <si>
    <t>EM</t>
  </si>
  <si>
    <t>Pop Structure</t>
  </si>
  <si>
    <t>Scenario 1_Base_Rand Move OM_No Move EM</t>
  </si>
  <si>
    <t>Spatial Hetero (1Pop_2Reg)</t>
  </si>
  <si>
    <t>SRR</t>
  </si>
  <si>
    <t>1 SRR (Rave) w apportionment</t>
  </si>
  <si>
    <t>Apportionment</t>
  </si>
  <si>
    <t>Recruit CV</t>
  </si>
  <si>
    <t>Setup</t>
  </si>
  <si>
    <t>82:18 w random devs</t>
  </si>
  <si>
    <t>Est Yearly Apport</t>
  </si>
  <si>
    <t>Scenario 2_Base_Rand Move OM_Cnst Move EM</t>
  </si>
  <si>
    <t>Recruit Devs</t>
  </si>
  <si>
    <t>lognorm Random w/ CV</t>
  </si>
  <si>
    <t>Est Pen Yearly Dev Vector</t>
  </si>
  <si>
    <t>Init Abundance</t>
  </si>
  <si>
    <t>Init Abundance Distribution</t>
  </si>
  <si>
    <t>Bio Parameters</t>
  </si>
  <si>
    <t>Input as Specified</t>
  </si>
  <si>
    <t>M</t>
  </si>
  <si>
    <t>F</t>
  </si>
  <si>
    <t>Fish Selectivity</t>
  </si>
  <si>
    <t>Survey q</t>
  </si>
  <si>
    <t>Movement</t>
  </si>
  <si>
    <t>Tagging Data</t>
  </si>
  <si>
    <t>None</t>
  </si>
  <si>
    <t>Likelihood/Measurement Error</t>
  </si>
  <si>
    <t>27615 (sum age-1 init abund)</t>
  </si>
  <si>
    <t>Est</t>
  </si>
  <si>
    <t>No Movement</t>
  </si>
  <si>
    <t>Est Time+Age Invariant Move</t>
  </si>
  <si>
    <t>Est Time+Age Varying Move</t>
  </si>
  <si>
    <t>Asymptotic Derived+scaled from input</t>
  </si>
  <si>
    <t>Input as 0.0015</t>
  </si>
  <si>
    <t>Est logistic</t>
  </si>
  <si>
    <t>Est Logistic</t>
  </si>
  <si>
    <t>Est F scalar by year and region</t>
  </si>
  <si>
    <t>Asymptotic Derived+scaled from input (time-inv)</t>
  </si>
  <si>
    <t>Linear ramp up/down w rand devs (min ~1, max ~2)</t>
  </si>
  <si>
    <t>% area 1</t>
  </si>
  <si>
    <t>Est total pop init abund-at-age</t>
  </si>
  <si>
    <t>Est distrib of init_abund to reg by age</t>
  </si>
  <si>
    <t>80% residency all ages both regions w/randomness</t>
  </si>
  <si>
    <t>Ontogenetic Move incr move to reg2 w/age (mimic dome sel)</t>
  </si>
  <si>
    <t>Density Dependent Movement (reg 1 higher carrying capacity)</t>
  </si>
  <si>
    <t>80% residency age-1 both regions w/randomness, no move other ages</t>
  </si>
  <si>
    <t>Scenario 0_Base_No Move OM_No Move EM</t>
  </si>
  <si>
    <t>No Move</t>
  </si>
  <si>
    <t>Derived average selectivity (from F-at-age), forced asymptotic and scaled to 1</t>
  </si>
  <si>
    <t>USING THIS FOR SELECTIVITY</t>
  </si>
  <si>
    <t>No Survey Inputs Provided</t>
  </si>
  <si>
    <t>(Assumed slightly higher selectivity than fishery)</t>
  </si>
  <si>
    <t>No q provided, just used reasonable value</t>
  </si>
  <si>
    <t>NO TAGGING DATA</t>
  </si>
  <si>
    <t>Used Primary as base movement, but added random devs</t>
  </si>
  <si>
    <t>Scenario descriptions are provided in next tab</t>
  </si>
  <si>
    <t>assumed random devs from these apportionment values</t>
  </si>
  <si>
    <t>Scenario 4_Base_Rand Move OM_Time+Age Move EM</t>
  </si>
  <si>
    <t>Scenario 3_Base_Rand Move OM_Time Move EM</t>
  </si>
  <si>
    <t>Est Time Varying Move</t>
  </si>
  <si>
    <t>Est Age Varying Move</t>
  </si>
  <si>
    <t>Est Time-Varying Move</t>
  </si>
  <si>
    <t>Scenario 7_Onto Move OM_Time+Age Move EM</t>
  </si>
  <si>
    <t>Scenario 6_Onto Move OM_Age Move EM</t>
  </si>
  <si>
    <t>Scenario 5_Onto Move OM_No Move EM</t>
  </si>
  <si>
    <t>Scenario 8_DD Move OM_No Move EM</t>
  </si>
  <si>
    <t>Scenario 9_DD Move OM_Time Move EM</t>
  </si>
  <si>
    <t>Scenario 10_DD Move OM_Time+Age Move EM</t>
  </si>
  <si>
    <t>Scenario 11_Only Age-1 Move OM_No Move EM</t>
  </si>
  <si>
    <t>Age-Varying Movement</t>
  </si>
  <si>
    <t>Scenario 12_Only Age-1 Move OM_Age-Varying Move EM</t>
  </si>
  <si>
    <t>increasing movement with age to region 2</t>
  </si>
  <si>
    <t>ONTOGENETIC MOVEMENT</t>
  </si>
  <si>
    <t>DENSITY DEPENDENT MOVEMENT</t>
  </si>
  <si>
    <t>(average values)</t>
  </si>
  <si>
    <t>Age-1</t>
  </si>
  <si>
    <t>Age-2</t>
  </si>
  <si>
    <t>Age-3</t>
  </si>
  <si>
    <t>Age-4</t>
  </si>
  <si>
    <t>Age-5</t>
  </si>
  <si>
    <t>Reg 1-Reg1</t>
  </si>
  <si>
    <t>Reg1-Reg2</t>
  </si>
  <si>
    <t>Reg 2-Reg 1</t>
  </si>
  <si>
    <t>Reg 2-Reg 2</t>
  </si>
  <si>
    <t>RANDOM' MOVEMENT</t>
  </si>
  <si>
    <t>Uses base values provided above, but with variation by age and time (time variation is random noise)</t>
  </si>
  <si>
    <t>ontogenetic to emulate what might  cause domed shaped selectivity</t>
  </si>
  <si>
    <t>time variation is random noise</t>
  </si>
  <si>
    <t xml:space="preserve">density-dependent movement scenario where emigration is based on the ratio of </t>
  </si>
  <si>
    <t>biomass (at each age) to carrying capacity assuming region 1 has a higher carrying capacity</t>
  </si>
  <si>
    <t xml:space="preserve">Used this movement scenario (with random devs) as basis for scenario 11 and 12 </t>
  </si>
  <si>
    <t>Average Residency</t>
  </si>
  <si>
    <t>Reg 1</t>
  </si>
  <si>
    <t>Reg 2</t>
  </si>
  <si>
    <t>Metapop (2 Sub-pop)</t>
  </si>
  <si>
    <t>SRR (Rave) for each sub-pop (2) w devs (no apport)</t>
  </si>
  <si>
    <t>Age-1 Init Abund by Sub-Pop</t>
  </si>
  <si>
    <t>Est Sub-pop init abund-at-age</t>
  </si>
  <si>
    <t>Est F scalar by year and sub-pop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</si>
</sst>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Calibri"/>
    </font>
    <font>
      <b/>
      <sz val="11"/>
      <color rgb="FF000000"/>
      <name val="Calibri"/>
    </font>
    <font>
      <sz val="11"/>
      <color rgb="FF263238"/>
      <name val="Roboto"/>
    </font>
    <font>
      <sz val="11"/>
      <name val="Calibri"/>
    </font>
    <font>
      <b/>
      <sz val="11"/>
      <color rgb="FF000000"/>
      <name val="Calibri"/>
      <family val="2"/>
    </font>
    <font>
      <sz val="11"/>
      <color rgb="FF000000"/>
      <name val="Calibri"/>
      <family val="2"/>
    </font>
    <font>
      <sz val="10"/>
      <color rgb="FF000000"/>
      <name val="Lucida Console"/>
      <family val="3"/>
    </font>
    <font>
      <sz val="10"/>
      <color rgb="FF000000"/>
      <name val="Tahoma"/>
      <family val="2"/>
    </font>
    <font>
      <b/>
      <sz val="10"/>
      <color rgb="FF000000"/>
      <name val="Tahoma"/>
      <family val="2"/>
    </font>
    <font>
      <b/>
      <sz val="11"/>
      <color rgb="FFFF0000"/>
      <name val="Calibri"/>
      <family val="2"/>
    </font>
    <font>
      <sz val="11"/>
      <color theme="1"/>
      <name val="Calibri"/>
      <family val="2"/>
      <scheme val="minor"/>
    </font>
    <font>
      <b/>
      <i/>
      <sz val="11"/>
      <color rgb="FF000000"/>
      <name val="Calibri"/>
      <family val="2"/>
    </font>
  </fonts>
  <fills count="8">
    <fill>
      <patternFill patternType="none"/>
    </fill>
    <fill>
      <patternFill patternType="gray125"/>
    </fill>
    <fill>
      <patternFill patternType="solid">
        <fgColor rgb="FFBDD6EE"/>
        <bgColor rgb="FFBDD6EE"/>
      </patternFill>
    </fill>
    <fill>
      <patternFill patternType="solid">
        <fgColor rgb="FFFFFF00"/>
        <bgColor rgb="FFFFFF00"/>
      </patternFill>
    </fill>
    <fill>
      <patternFill patternType="solid">
        <fgColor rgb="FFFFE598"/>
        <bgColor rgb="FFFFE598"/>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1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1">
    <xf numFmtId="0" fontId="0" fillId="0" borderId="0"/>
  </cellStyleXfs>
  <cellXfs count="74">
    <xf numFmtId="0" fontId="0" fillId="0" borderId="0" xfId="0" applyFont="1" applyAlignment="1"/>
    <xf numFmtId="0" fontId="0" fillId="0" borderId="0" xfId="0" applyFont="1" applyAlignment="1"/>
    <xf numFmtId="0" fontId="0" fillId="0" borderId="0" xfId="0" applyFont="1" applyAlignment="1"/>
    <xf numFmtId="0" fontId="1" fillId="0" borderId="0" xfId="0" applyFont="1" applyAlignment="1"/>
    <xf numFmtId="0" fontId="1" fillId="2" borderId="1" xfId="0" applyFont="1" applyFill="1" applyBorder="1" applyAlignment="1"/>
    <xf numFmtId="0" fontId="0" fillId="0" borderId="0" xfId="0" applyFont="1" applyAlignment="1">
      <alignment horizontal="center"/>
    </xf>
    <xf numFmtId="0" fontId="0" fillId="0" borderId="0" xfId="0" applyFont="1" applyAlignment="1">
      <alignment horizontal="right"/>
    </xf>
    <xf numFmtId="0" fontId="0" fillId="3" borderId="1" xfId="0" applyFont="1" applyFill="1" applyBorder="1" applyAlignment="1"/>
    <xf numFmtId="0" fontId="0" fillId="0" borderId="0" xfId="0" applyFont="1" applyAlignment="1">
      <alignment horizontal="right"/>
    </xf>
    <xf numFmtId="0" fontId="2" fillId="0" borderId="0" xfId="0" applyFont="1" applyAlignment="1">
      <alignment horizontal="left"/>
    </xf>
    <xf numFmtId="0" fontId="0" fillId="2" borderId="1" xfId="0" applyFont="1" applyFill="1" applyBorder="1" applyAlignment="1">
      <alignment horizontal="center"/>
    </xf>
    <xf numFmtId="0" fontId="0" fillId="4" borderId="1" xfId="0" applyFont="1" applyFill="1" applyBorder="1" applyAlignment="1"/>
    <xf numFmtId="0" fontId="1" fillId="0" borderId="0" xfId="0" applyFont="1" applyAlignment="1">
      <alignment horizontal="left"/>
    </xf>
    <xf numFmtId="11" fontId="0" fillId="0" borderId="0" xfId="0" applyNumberFormat="1" applyFont="1" applyAlignment="1"/>
    <xf numFmtId="0" fontId="0" fillId="0" borderId="0" xfId="0" applyFont="1" applyAlignment="1"/>
    <xf numFmtId="0" fontId="0" fillId="0" borderId="0" xfId="0" applyFont="1" applyAlignment="1">
      <alignment horizontal="left"/>
    </xf>
    <xf numFmtId="0" fontId="1" fillId="2" borderId="1" xfId="0" applyFont="1" applyFill="1" applyBorder="1" applyAlignment="1">
      <alignment horizontal="center"/>
    </xf>
    <xf numFmtId="0" fontId="1" fillId="0" borderId="0" xfId="0" applyFont="1" applyAlignment="1">
      <alignment horizontal="right"/>
    </xf>
    <xf numFmtId="0" fontId="0" fillId="0" borderId="5" xfId="0" applyFont="1" applyBorder="1" applyAlignment="1">
      <alignment horizontal="center"/>
    </xf>
    <xf numFmtId="0" fontId="4" fillId="0" borderId="0" xfId="0" applyFont="1" applyAlignment="1">
      <alignment horizontal="left"/>
    </xf>
    <xf numFmtId="0" fontId="5" fillId="0" borderId="0" xfId="0" applyFont="1" applyAlignment="1">
      <alignment horizontal="right"/>
    </xf>
    <xf numFmtId="0" fontId="5" fillId="0" borderId="0" xfId="0" applyFont="1" applyAlignment="1"/>
    <xf numFmtId="0" fontId="4" fillId="0" borderId="0" xfId="0" applyFont="1" applyAlignment="1"/>
    <xf numFmtId="0" fontId="0" fillId="0" borderId="0" xfId="0" applyFont="1" applyAlignment="1"/>
    <xf numFmtId="0" fontId="0" fillId="0" borderId="0" xfId="0" applyFont="1" applyAlignment="1"/>
    <xf numFmtId="16" fontId="5" fillId="0" borderId="0" xfId="0" applyNumberFormat="1" applyFont="1" applyAlignment="1"/>
    <xf numFmtId="0" fontId="0" fillId="0" borderId="0" xfId="0" applyFont="1" applyFill="1" applyAlignment="1"/>
    <xf numFmtId="0" fontId="0" fillId="0" borderId="1" xfId="0" applyFont="1" applyFill="1" applyBorder="1" applyAlignment="1">
      <alignment horizontal="left"/>
    </xf>
    <xf numFmtId="0" fontId="0" fillId="0" borderId="1" xfId="0" applyFont="1" applyFill="1" applyBorder="1" applyAlignment="1">
      <alignment horizontal="center"/>
    </xf>
    <xf numFmtId="0" fontId="0" fillId="0" borderId="1" xfId="0" applyFont="1" applyFill="1" applyBorder="1" applyAlignment="1"/>
    <xf numFmtId="0" fontId="0" fillId="0" borderId="0" xfId="0"/>
    <xf numFmtId="0" fontId="6" fillId="0" borderId="0" xfId="0" applyFont="1" applyAlignment="1">
      <alignment vertical="center"/>
    </xf>
    <xf numFmtId="0" fontId="0" fillId="0" borderId="0" xfId="0" applyFont="1" applyAlignment="1"/>
    <xf numFmtId="0" fontId="9" fillId="0" borderId="0" xfId="0" applyFont="1" applyFill="1" applyAlignment="1"/>
    <xf numFmtId="0" fontId="9" fillId="0" borderId="1" xfId="0" applyFont="1" applyFill="1" applyBorder="1" applyAlignment="1"/>
    <xf numFmtId="0" fontId="10" fillId="0" borderId="0" xfId="0" applyFont="1"/>
    <xf numFmtId="0" fontId="0" fillId="0" borderId="0" xfId="0" applyFont="1" applyAlignment="1"/>
    <xf numFmtId="0" fontId="0" fillId="0" borderId="0" xfId="0" applyFont="1" applyAlignment="1">
      <alignment horizontal="center"/>
    </xf>
    <xf numFmtId="0" fontId="0" fillId="0" borderId="0" xfId="0" applyFont="1" applyAlignment="1"/>
    <xf numFmtId="0" fontId="0" fillId="0" borderId="0" xfId="0" applyFont="1" applyAlignment="1"/>
    <xf numFmtId="0" fontId="0" fillId="0" borderId="2" xfId="0" applyFont="1" applyBorder="1" applyAlignment="1">
      <alignment horizontal="center"/>
    </xf>
    <xf numFmtId="0" fontId="3" fillId="0" borderId="3" xfId="0" applyFont="1" applyBorder="1"/>
    <xf numFmtId="0" fontId="3" fillId="0" borderId="4" xfId="0" applyFont="1" applyBorder="1"/>
    <xf numFmtId="0" fontId="0" fillId="0" borderId="0" xfId="0" applyFont="1" applyAlignment="1"/>
    <xf numFmtId="0" fontId="4" fillId="5" borderId="0" xfId="0" applyFont="1" applyFill="1" applyAlignment="1"/>
    <xf numFmtId="0" fontId="0" fillId="5" borderId="0" xfId="0" applyFont="1" applyFill="1" applyAlignment="1"/>
    <xf numFmtId="0" fontId="0" fillId="5" borderId="6" xfId="0" applyFont="1" applyFill="1" applyBorder="1" applyAlignment="1"/>
    <xf numFmtId="0" fontId="0" fillId="5" borderId="7" xfId="0" applyFont="1" applyFill="1" applyBorder="1" applyAlignment="1"/>
    <xf numFmtId="0" fontId="11" fillId="5" borderId="0" xfId="0" applyFont="1" applyFill="1" applyAlignment="1">
      <alignment horizontal="center"/>
    </xf>
    <xf numFmtId="0" fontId="4" fillId="5" borderId="8" xfId="0" applyFont="1" applyFill="1" applyBorder="1" applyAlignment="1">
      <alignment horizontal="center"/>
    </xf>
    <xf numFmtId="0" fontId="4" fillId="5" borderId="9" xfId="0" applyFont="1" applyFill="1" applyBorder="1" applyAlignment="1">
      <alignment horizontal="center"/>
    </xf>
    <xf numFmtId="0" fontId="5" fillId="5" borderId="6" xfId="0" applyFont="1" applyFill="1" applyBorder="1" applyAlignment="1"/>
    <xf numFmtId="0" fontId="5" fillId="5" borderId="7" xfId="0" applyFont="1" applyFill="1" applyBorder="1" applyAlignment="1"/>
    <xf numFmtId="0" fontId="5" fillId="5" borderId="1" xfId="0" applyFont="1" applyFill="1" applyBorder="1" applyAlignment="1"/>
    <xf numFmtId="0" fontId="0" fillId="5" borderId="1" xfId="0" applyFont="1" applyFill="1" applyBorder="1" applyAlignment="1"/>
    <xf numFmtId="0" fontId="4" fillId="5" borderId="6" xfId="0" applyFont="1" applyFill="1" applyBorder="1" applyAlignment="1">
      <alignment horizontal="center"/>
    </xf>
    <xf numFmtId="0" fontId="0" fillId="5" borderId="10" xfId="0" applyFont="1" applyFill="1" applyBorder="1" applyAlignment="1"/>
    <xf numFmtId="0" fontId="0" fillId="5" borderId="11" xfId="0" applyFont="1" applyFill="1" applyBorder="1" applyAlignment="1"/>
    <xf numFmtId="0" fontId="0" fillId="6" borderId="0" xfId="0" applyFont="1" applyFill="1" applyAlignment="1"/>
    <xf numFmtId="0" fontId="0" fillId="7" borderId="0" xfId="0" applyFont="1" applyFill="1" applyAlignment="1"/>
    <xf numFmtId="0" fontId="5" fillId="0" borderId="0" xfId="0" applyFont="1" applyAlignment="1">
      <alignment horizontal="left"/>
    </xf>
    <xf numFmtId="0" fontId="4" fillId="6" borderId="0" xfId="0" applyFont="1" applyFill="1" applyAlignment="1">
      <alignment horizontal="left"/>
    </xf>
    <xf numFmtId="0" fontId="0" fillId="0" borderId="0" xfId="0" applyFont="1" applyAlignment="1"/>
    <xf numFmtId="0" fontId="4" fillId="5" borderId="1" xfId="0" applyFont="1" applyFill="1" applyBorder="1" applyAlignment="1">
      <alignment horizontal="center"/>
    </xf>
    <xf numFmtId="0" fontId="0" fillId="5" borderId="12" xfId="0" applyFont="1" applyFill="1" applyBorder="1" applyAlignment="1"/>
    <xf numFmtId="0" fontId="4" fillId="0" borderId="0" xfId="0" quotePrefix="1" applyFont="1" applyAlignment="1"/>
    <xf numFmtId="0" fontId="1" fillId="0" borderId="2" xfId="0" applyFont="1" applyBorder="1" applyAlignment="1">
      <alignment horizontal="center"/>
    </xf>
    <xf numFmtId="0" fontId="3" fillId="0" borderId="3" xfId="0" applyFont="1" applyBorder="1"/>
    <xf numFmtId="0" fontId="3" fillId="0" borderId="4" xfId="0" applyFont="1" applyBorder="1"/>
    <xf numFmtId="0" fontId="0" fillId="0" borderId="2" xfId="0" applyFont="1" applyBorder="1" applyAlignment="1">
      <alignment horizontal="center"/>
    </xf>
    <xf numFmtId="0" fontId="0" fillId="0" borderId="0" xfId="0" applyFont="1" applyAlignment="1">
      <alignment horizontal="center"/>
    </xf>
    <xf numFmtId="0" fontId="0" fillId="0" borderId="0" xfId="0" applyFont="1" applyAlignment="1"/>
    <xf numFmtId="0" fontId="11" fillId="5" borderId="6" xfId="0" applyFont="1" applyFill="1" applyBorder="1" applyAlignment="1">
      <alignment horizontal="center"/>
    </xf>
    <xf numFmtId="0" fontId="11" fillId="5" borderId="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 1 Derived Selectivity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Parameters!$K$37</c:f>
              <c:strCache>
                <c:ptCount val="1"/>
                <c:pt idx="0">
                  <c:v>2007</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Parameters!$L$36:$P$36</c:f>
              <c:numCache>
                <c:formatCode>General</c:formatCode>
                <c:ptCount val="5"/>
                <c:pt idx="0">
                  <c:v>0</c:v>
                </c:pt>
                <c:pt idx="1">
                  <c:v>1</c:v>
                </c:pt>
                <c:pt idx="2">
                  <c:v>2</c:v>
                </c:pt>
                <c:pt idx="3">
                  <c:v>3</c:v>
                </c:pt>
                <c:pt idx="4">
                  <c:v>4</c:v>
                </c:pt>
              </c:numCache>
            </c:numRef>
          </c:cat>
          <c:val>
            <c:numRef>
              <c:f>Parameters!$L$37:$P$37</c:f>
              <c:numCache>
                <c:formatCode>General</c:formatCode>
                <c:ptCount val="5"/>
                <c:pt idx="0">
                  <c:v>6.1426646569836485E-2</c:v>
                </c:pt>
                <c:pt idx="1">
                  <c:v>1</c:v>
                </c:pt>
                <c:pt idx="2">
                  <c:v>0.98769386336185461</c:v>
                </c:pt>
                <c:pt idx="3">
                  <c:v>0.41908551810237205</c:v>
                </c:pt>
                <c:pt idx="4">
                  <c:v>0.41908551810237205</c:v>
                </c:pt>
              </c:numCache>
            </c:numRef>
          </c:val>
          <c:smooth val="0"/>
          <c:extLst>
            <c:ext xmlns:c16="http://schemas.microsoft.com/office/drawing/2014/chart" uri="{C3380CC4-5D6E-409C-BE32-E72D297353CC}">
              <c16:uniqueId val="{00000000-8C76-423E-9A12-B4A08E8D48A2}"/>
            </c:ext>
          </c:extLst>
        </c:ser>
        <c:ser>
          <c:idx val="1"/>
          <c:order val="1"/>
          <c:tx>
            <c:v>2008</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Parameters!$L$36:$P$36</c:f>
              <c:numCache>
                <c:formatCode>General</c:formatCode>
                <c:ptCount val="5"/>
                <c:pt idx="0">
                  <c:v>0</c:v>
                </c:pt>
                <c:pt idx="1">
                  <c:v>1</c:v>
                </c:pt>
                <c:pt idx="2">
                  <c:v>2</c:v>
                </c:pt>
                <c:pt idx="3">
                  <c:v>3</c:v>
                </c:pt>
                <c:pt idx="4">
                  <c:v>4</c:v>
                </c:pt>
              </c:numCache>
            </c:numRef>
          </c:cat>
          <c:val>
            <c:numRef>
              <c:f>Parameters!$L$38:$P$38</c:f>
              <c:numCache>
                <c:formatCode>General</c:formatCode>
                <c:ptCount val="5"/>
                <c:pt idx="0">
                  <c:v>1.5406165996106228E-2</c:v>
                </c:pt>
                <c:pt idx="1">
                  <c:v>0.57180711457986144</c:v>
                </c:pt>
                <c:pt idx="2">
                  <c:v>1</c:v>
                </c:pt>
                <c:pt idx="3">
                  <c:v>0.83411028924946817</c:v>
                </c:pt>
                <c:pt idx="4">
                  <c:v>0.83411028924946817</c:v>
                </c:pt>
              </c:numCache>
            </c:numRef>
          </c:val>
          <c:smooth val="0"/>
          <c:extLst>
            <c:ext xmlns:c16="http://schemas.microsoft.com/office/drawing/2014/chart" uri="{C3380CC4-5D6E-409C-BE32-E72D297353CC}">
              <c16:uniqueId val="{00000001-8C76-423E-9A12-B4A08E8D48A2}"/>
            </c:ext>
          </c:extLst>
        </c:ser>
        <c:ser>
          <c:idx val="2"/>
          <c:order val="2"/>
          <c:tx>
            <c:v>2009</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Parameters!$L$36:$P$36</c:f>
              <c:numCache>
                <c:formatCode>General</c:formatCode>
                <c:ptCount val="5"/>
                <c:pt idx="0">
                  <c:v>0</c:v>
                </c:pt>
                <c:pt idx="1">
                  <c:v>1</c:v>
                </c:pt>
                <c:pt idx="2">
                  <c:v>2</c:v>
                </c:pt>
                <c:pt idx="3">
                  <c:v>3</c:v>
                </c:pt>
                <c:pt idx="4">
                  <c:v>4</c:v>
                </c:pt>
              </c:numCache>
            </c:numRef>
          </c:cat>
          <c:val>
            <c:numRef>
              <c:f>Parameters!$L$39:$P$39</c:f>
              <c:numCache>
                <c:formatCode>General</c:formatCode>
                <c:ptCount val="5"/>
                <c:pt idx="0">
                  <c:v>3.3493797935244297E-2</c:v>
                </c:pt>
                <c:pt idx="1">
                  <c:v>0.68153637009649948</c:v>
                </c:pt>
                <c:pt idx="2">
                  <c:v>1</c:v>
                </c:pt>
                <c:pt idx="3">
                  <c:v>0.74581391893104687</c:v>
                </c:pt>
                <c:pt idx="4">
                  <c:v>0.74581391893104687</c:v>
                </c:pt>
              </c:numCache>
            </c:numRef>
          </c:val>
          <c:smooth val="0"/>
          <c:extLst>
            <c:ext xmlns:c16="http://schemas.microsoft.com/office/drawing/2014/chart" uri="{C3380CC4-5D6E-409C-BE32-E72D297353CC}">
              <c16:uniqueId val="{00000002-8C76-423E-9A12-B4A08E8D48A2}"/>
            </c:ext>
          </c:extLst>
        </c:ser>
        <c:ser>
          <c:idx val="3"/>
          <c:order val="3"/>
          <c:tx>
            <c:v>2010</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Parameters!$L$36:$P$36</c:f>
              <c:numCache>
                <c:formatCode>General</c:formatCode>
                <c:ptCount val="5"/>
                <c:pt idx="0">
                  <c:v>0</c:v>
                </c:pt>
                <c:pt idx="1">
                  <c:v>1</c:v>
                </c:pt>
                <c:pt idx="2">
                  <c:v>2</c:v>
                </c:pt>
                <c:pt idx="3">
                  <c:v>3</c:v>
                </c:pt>
                <c:pt idx="4">
                  <c:v>4</c:v>
                </c:pt>
              </c:numCache>
            </c:numRef>
          </c:cat>
          <c:val>
            <c:numRef>
              <c:f>Parameters!$L$40:$P$40</c:f>
              <c:numCache>
                <c:formatCode>General</c:formatCode>
                <c:ptCount val="5"/>
                <c:pt idx="0">
                  <c:v>7.0601451015799514E-3</c:v>
                </c:pt>
                <c:pt idx="1">
                  <c:v>0.58265979646587907</c:v>
                </c:pt>
                <c:pt idx="2">
                  <c:v>1</c:v>
                </c:pt>
                <c:pt idx="3">
                  <c:v>0.9840409354377575</c:v>
                </c:pt>
                <c:pt idx="4">
                  <c:v>0.9840409354377575</c:v>
                </c:pt>
              </c:numCache>
            </c:numRef>
          </c:val>
          <c:smooth val="0"/>
          <c:extLst>
            <c:ext xmlns:c16="http://schemas.microsoft.com/office/drawing/2014/chart" uri="{C3380CC4-5D6E-409C-BE32-E72D297353CC}">
              <c16:uniqueId val="{00000003-8C76-423E-9A12-B4A08E8D48A2}"/>
            </c:ext>
          </c:extLst>
        </c:ser>
        <c:ser>
          <c:idx val="4"/>
          <c:order val="4"/>
          <c:tx>
            <c:v>2011</c:v>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Parameters!$L$36:$P$36</c:f>
              <c:numCache>
                <c:formatCode>General</c:formatCode>
                <c:ptCount val="5"/>
                <c:pt idx="0">
                  <c:v>0</c:v>
                </c:pt>
                <c:pt idx="1">
                  <c:v>1</c:v>
                </c:pt>
                <c:pt idx="2">
                  <c:v>2</c:v>
                </c:pt>
                <c:pt idx="3">
                  <c:v>3</c:v>
                </c:pt>
                <c:pt idx="4">
                  <c:v>4</c:v>
                </c:pt>
              </c:numCache>
            </c:numRef>
          </c:cat>
          <c:val>
            <c:numRef>
              <c:f>Parameters!$L$41:$P$41</c:f>
              <c:numCache>
                <c:formatCode>General</c:formatCode>
                <c:ptCount val="5"/>
                <c:pt idx="0">
                  <c:v>1.156344095224481E-2</c:v>
                </c:pt>
                <c:pt idx="1">
                  <c:v>0.80131094821126325</c:v>
                </c:pt>
                <c:pt idx="2">
                  <c:v>0.7351993267103043</c:v>
                </c:pt>
                <c:pt idx="3">
                  <c:v>1</c:v>
                </c:pt>
                <c:pt idx="4">
                  <c:v>1</c:v>
                </c:pt>
              </c:numCache>
            </c:numRef>
          </c:val>
          <c:smooth val="0"/>
          <c:extLst>
            <c:ext xmlns:c16="http://schemas.microsoft.com/office/drawing/2014/chart" uri="{C3380CC4-5D6E-409C-BE32-E72D297353CC}">
              <c16:uniqueId val="{00000004-8C76-423E-9A12-B4A08E8D48A2}"/>
            </c:ext>
          </c:extLst>
        </c:ser>
        <c:ser>
          <c:idx val="5"/>
          <c:order val="5"/>
          <c:tx>
            <c:v>2012</c:v>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Parameters!$L$36:$P$36</c:f>
              <c:numCache>
                <c:formatCode>General</c:formatCode>
                <c:ptCount val="5"/>
                <c:pt idx="0">
                  <c:v>0</c:v>
                </c:pt>
                <c:pt idx="1">
                  <c:v>1</c:v>
                </c:pt>
                <c:pt idx="2">
                  <c:v>2</c:v>
                </c:pt>
                <c:pt idx="3">
                  <c:v>3</c:v>
                </c:pt>
                <c:pt idx="4">
                  <c:v>4</c:v>
                </c:pt>
              </c:numCache>
            </c:numRef>
          </c:cat>
          <c:val>
            <c:numRef>
              <c:f>Parameters!$L$42:$P$42</c:f>
              <c:numCache>
                <c:formatCode>General</c:formatCode>
                <c:ptCount val="5"/>
                <c:pt idx="0">
                  <c:v>2.1279140580996069E-2</c:v>
                </c:pt>
                <c:pt idx="1">
                  <c:v>0.98334218077953472</c:v>
                </c:pt>
                <c:pt idx="2">
                  <c:v>1</c:v>
                </c:pt>
                <c:pt idx="3">
                  <c:v>0.27503676375984376</c:v>
                </c:pt>
                <c:pt idx="4">
                  <c:v>0.27503676375984376</c:v>
                </c:pt>
              </c:numCache>
            </c:numRef>
          </c:val>
          <c:smooth val="0"/>
          <c:extLst>
            <c:ext xmlns:c16="http://schemas.microsoft.com/office/drawing/2014/chart" uri="{C3380CC4-5D6E-409C-BE32-E72D297353CC}">
              <c16:uniqueId val="{00000005-8C76-423E-9A12-B4A08E8D48A2}"/>
            </c:ext>
          </c:extLst>
        </c:ser>
        <c:ser>
          <c:idx val="6"/>
          <c:order val="6"/>
          <c:tx>
            <c:v>2013</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Parameters!$L$36:$P$36</c:f>
              <c:numCache>
                <c:formatCode>General</c:formatCode>
                <c:ptCount val="5"/>
                <c:pt idx="0">
                  <c:v>0</c:v>
                </c:pt>
                <c:pt idx="1">
                  <c:v>1</c:v>
                </c:pt>
                <c:pt idx="2">
                  <c:v>2</c:v>
                </c:pt>
                <c:pt idx="3">
                  <c:v>3</c:v>
                </c:pt>
                <c:pt idx="4">
                  <c:v>4</c:v>
                </c:pt>
              </c:numCache>
            </c:numRef>
          </c:cat>
          <c:val>
            <c:numRef>
              <c:f>Parameters!$L$43:$P$43</c:f>
              <c:numCache>
                <c:formatCode>General</c:formatCode>
                <c:ptCount val="5"/>
                <c:pt idx="0">
                  <c:v>3.8006561525453287E-3</c:v>
                </c:pt>
                <c:pt idx="1">
                  <c:v>0.82241340854620448</c:v>
                </c:pt>
                <c:pt idx="2">
                  <c:v>0.59093268556180534</c:v>
                </c:pt>
                <c:pt idx="3">
                  <c:v>1</c:v>
                </c:pt>
                <c:pt idx="4">
                  <c:v>1</c:v>
                </c:pt>
              </c:numCache>
            </c:numRef>
          </c:val>
          <c:smooth val="0"/>
          <c:extLst>
            <c:ext xmlns:c16="http://schemas.microsoft.com/office/drawing/2014/chart" uri="{C3380CC4-5D6E-409C-BE32-E72D297353CC}">
              <c16:uniqueId val="{00000006-8C76-423E-9A12-B4A08E8D48A2}"/>
            </c:ext>
          </c:extLst>
        </c:ser>
        <c:ser>
          <c:idx val="7"/>
          <c:order val="7"/>
          <c:tx>
            <c:v>2014</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Parameters!$L$36:$P$36</c:f>
              <c:numCache>
                <c:formatCode>General</c:formatCode>
                <c:ptCount val="5"/>
                <c:pt idx="0">
                  <c:v>0</c:v>
                </c:pt>
                <c:pt idx="1">
                  <c:v>1</c:v>
                </c:pt>
                <c:pt idx="2">
                  <c:v>2</c:v>
                </c:pt>
                <c:pt idx="3">
                  <c:v>3</c:v>
                </c:pt>
                <c:pt idx="4">
                  <c:v>4</c:v>
                </c:pt>
              </c:numCache>
            </c:numRef>
          </c:cat>
          <c:val>
            <c:numRef>
              <c:f>Parameters!$L$44:$P$44</c:f>
              <c:numCache>
                <c:formatCode>General</c:formatCode>
                <c:ptCount val="5"/>
                <c:pt idx="0">
                  <c:v>1.1643959168702001E-2</c:v>
                </c:pt>
                <c:pt idx="1">
                  <c:v>1</c:v>
                </c:pt>
                <c:pt idx="2">
                  <c:v>0.77180946939994421</c:v>
                </c:pt>
                <c:pt idx="3">
                  <c:v>0.13408174328292871</c:v>
                </c:pt>
                <c:pt idx="4">
                  <c:v>0.13408174328292871</c:v>
                </c:pt>
              </c:numCache>
            </c:numRef>
          </c:val>
          <c:smooth val="0"/>
          <c:extLst>
            <c:ext xmlns:c16="http://schemas.microsoft.com/office/drawing/2014/chart" uri="{C3380CC4-5D6E-409C-BE32-E72D297353CC}">
              <c16:uniqueId val="{00000007-8C76-423E-9A12-B4A08E8D48A2}"/>
            </c:ext>
          </c:extLst>
        </c:ser>
        <c:ser>
          <c:idx val="8"/>
          <c:order val="8"/>
          <c:tx>
            <c:v>2015</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Parameters!$L$36:$P$36</c:f>
              <c:numCache>
                <c:formatCode>General</c:formatCode>
                <c:ptCount val="5"/>
                <c:pt idx="0">
                  <c:v>0</c:v>
                </c:pt>
                <c:pt idx="1">
                  <c:v>1</c:v>
                </c:pt>
                <c:pt idx="2">
                  <c:v>2</c:v>
                </c:pt>
                <c:pt idx="3">
                  <c:v>3</c:v>
                </c:pt>
                <c:pt idx="4">
                  <c:v>4</c:v>
                </c:pt>
              </c:numCache>
            </c:numRef>
          </c:cat>
          <c:val>
            <c:numRef>
              <c:f>Parameters!$L$45:$P$45</c:f>
              <c:numCache>
                <c:formatCode>General</c:formatCode>
                <c:ptCount val="5"/>
                <c:pt idx="0">
                  <c:v>6.7667199940388114E-3</c:v>
                </c:pt>
                <c:pt idx="1">
                  <c:v>0.64608718302680002</c:v>
                </c:pt>
                <c:pt idx="2">
                  <c:v>1</c:v>
                </c:pt>
                <c:pt idx="3">
                  <c:v>0.13306683565266184</c:v>
                </c:pt>
                <c:pt idx="4">
                  <c:v>0.13306683565266184</c:v>
                </c:pt>
              </c:numCache>
            </c:numRef>
          </c:val>
          <c:smooth val="0"/>
          <c:extLst>
            <c:ext xmlns:c16="http://schemas.microsoft.com/office/drawing/2014/chart" uri="{C3380CC4-5D6E-409C-BE32-E72D297353CC}">
              <c16:uniqueId val="{00000008-8C76-423E-9A12-B4A08E8D48A2}"/>
            </c:ext>
          </c:extLst>
        </c:ser>
        <c:ser>
          <c:idx val="9"/>
          <c:order val="9"/>
          <c:tx>
            <c:v>2016</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Parameters!$L$36:$P$36</c:f>
              <c:numCache>
                <c:formatCode>General</c:formatCode>
                <c:ptCount val="5"/>
                <c:pt idx="0">
                  <c:v>0</c:v>
                </c:pt>
                <c:pt idx="1">
                  <c:v>1</c:v>
                </c:pt>
                <c:pt idx="2">
                  <c:v>2</c:v>
                </c:pt>
                <c:pt idx="3">
                  <c:v>3</c:v>
                </c:pt>
                <c:pt idx="4">
                  <c:v>4</c:v>
                </c:pt>
              </c:numCache>
            </c:numRef>
          </c:cat>
          <c:val>
            <c:numRef>
              <c:f>Parameters!$L$46:$P$46</c:f>
              <c:numCache>
                <c:formatCode>General</c:formatCode>
                <c:ptCount val="5"/>
                <c:pt idx="0">
                  <c:v>8.4375984846761908E-3</c:v>
                </c:pt>
                <c:pt idx="1">
                  <c:v>1</c:v>
                </c:pt>
                <c:pt idx="2">
                  <c:v>0.89127616646468844</c:v>
                </c:pt>
                <c:pt idx="3">
                  <c:v>0.59966730454954531</c:v>
                </c:pt>
                <c:pt idx="4">
                  <c:v>0.59966730454954531</c:v>
                </c:pt>
              </c:numCache>
            </c:numRef>
          </c:val>
          <c:smooth val="0"/>
          <c:extLst>
            <c:ext xmlns:c16="http://schemas.microsoft.com/office/drawing/2014/chart" uri="{C3380CC4-5D6E-409C-BE32-E72D297353CC}">
              <c16:uniqueId val="{00000009-8C76-423E-9A12-B4A08E8D48A2}"/>
            </c:ext>
          </c:extLst>
        </c:ser>
        <c:ser>
          <c:idx val="10"/>
          <c:order val="10"/>
          <c:tx>
            <c:v>2017</c:v>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Parameters!$L$36:$P$36</c:f>
              <c:numCache>
                <c:formatCode>General</c:formatCode>
                <c:ptCount val="5"/>
                <c:pt idx="0">
                  <c:v>0</c:v>
                </c:pt>
                <c:pt idx="1">
                  <c:v>1</c:v>
                </c:pt>
                <c:pt idx="2">
                  <c:v>2</c:v>
                </c:pt>
                <c:pt idx="3">
                  <c:v>3</c:v>
                </c:pt>
                <c:pt idx="4">
                  <c:v>4</c:v>
                </c:pt>
              </c:numCache>
            </c:numRef>
          </c:cat>
          <c:val>
            <c:numRef>
              <c:f>Parameters!$L$47:$P$47</c:f>
              <c:numCache>
                <c:formatCode>General</c:formatCode>
                <c:ptCount val="5"/>
                <c:pt idx="0">
                  <c:v>5.1781692508835568E-2</c:v>
                </c:pt>
                <c:pt idx="1">
                  <c:v>1</c:v>
                </c:pt>
                <c:pt idx="2">
                  <c:v>0.86420035901025327</c:v>
                </c:pt>
                <c:pt idx="3">
                  <c:v>0.19581855658373401</c:v>
                </c:pt>
                <c:pt idx="4">
                  <c:v>0.19581855658373401</c:v>
                </c:pt>
              </c:numCache>
            </c:numRef>
          </c:val>
          <c:smooth val="0"/>
          <c:extLst>
            <c:ext xmlns:c16="http://schemas.microsoft.com/office/drawing/2014/chart" uri="{C3380CC4-5D6E-409C-BE32-E72D297353CC}">
              <c16:uniqueId val="{0000000A-8C76-423E-9A12-B4A08E8D48A2}"/>
            </c:ext>
          </c:extLst>
        </c:ser>
        <c:ser>
          <c:idx val="11"/>
          <c:order val="11"/>
          <c:tx>
            <c:v>2018</c:v>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f>Parameters!$L$36:$P$36</c:f>
              <c:numCache>
                <c:formatCode>General</c:formatCode>
                <c:ptCount val="5"/>
                <c:pt idx="0">
                  <c:v>0</c:v>
                </c:pt>
                <c:pt idx="1">
                  <c:v>1</c:v>
                </c:pt>
                <c:pt idx="2">
                  <c:v>2</c:v>
                </c:pt>
                <c:pt idx="3">
                  <c:v>3</c:v>
                </c:pt>
                <c:pt idx="4">
                  <c:v>4</c:v>
                </c:pt>
              </c:numCache>
            </c:numRef>
          </c:cat>
          <c:val>
            <c:numRef>
              <c:f>Parameters!$L$48:$P$48</c:f>
              <c:numCache>
                <c:formatCode>General</c:formatCode>
                <c:ptCount val="5"/>
                <c:pt idx="0">
                  <c:v>4.9820835746283917E-2</c:v>
                </c:pt>
                <c:pt idx="1">
                  <c:v>0.72942818845222446</c:v>
                </c:pt>
                <c:pt idx="2">
                  <c:v>1</c:v>
                </c:pt>
                <c:pt idx="3">
                  <c:v>0.34424300643520023</c:v>
                </c:pt>
                <c:pt idx="4">
                  <c:v>0.34424300643520023</c:v>
                </c:pt>
              </c:numCache>
            </c:numRef>
          </c:val>
          <c:smooth val="0"/>
          <c:extLst>
            <c:ext xmlns:c16="http://schemas.microsoft.com/office/drawing/2014/chart" uri="{C3380CC4-5D6E-409C-BE32-E72D297353CC}">
              <c16:uniqueId val="{0000000B-8C76-423E-9A12-B4A08E8D48A2}"/>
            </c:ext>
          </c:extLst>
        </c:ser>
        <c:dLbls>
          <c:showLegendKey val="0"/>
          <c:showVal val="0"/>
          <c:showCatName val="0"/>
          <c:showSerName val="0"/>
          <c:showPercent val="0"/>
          <c:showBubbleSize val="0"/>
        </c:dLbls>
        <c:marker val="1"/>
        <c:smooth val="0"/>
        <c:axId val="249313135"/>
        <c:axId val="249305647"/>
      </c:lineChart>
      <c:catAx>
        <c:axId val="24931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5647"/>
        <c:crosses val="autoZero"/>
        <c:auto val="1"/>
        <c:lblAlgn val="ctr"/>
        <c:lblOffset val="100"/>
        <c:noMultiLvlLbl val="0"/>
      </c:catAx>
      <c:valAx>
        <c:axId val="24930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13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 2 Derived Selectivity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2008</c:v>
          </c:tx>
          <c:spPr>
            <a:ln w="28575" cap="rnd">
              <a:solidFill>
                <a:schemeClr val="accent1"/>
              </a:solidFill>
              <a:round/>
            </a:ln>
            <a:effectLst/>
          </c:spPr>
          <c:marker>
            <c:symbol val="none"/>
          </c:marker>
          <c:cat>
            <c:numRef>
              <c:f>Parameters!$L$36:$P$36</c:f>
              <c:numCache>
                <c:formatCode>General</c:formatCode>
                <c:ptCount val="5"/>
                <c:pt idx="0">
                  <c:v>0</c:v>
                </c:pt>
                <c:pt idx="1">
                  <c:v>1</c:v>
                </c:pt>
                <c:pt idx="2">
                  <c:v>2</c:v>
                </c:pt>
                <c:pt idx="3">
                  <c:v>3</c:v>
                </c:pt>
                <c:pt idx="4">
                  <c:v>4</c:v>
                </c:pt>
              </c:numCache>
            </c:numRef>
          </c:cat>
          <c:val>
            <c:numRef>
              <c:f>Parameters!$L$50:$P$50</c:f>
              <c:numCache>
                <c:formatCode>General</c:formatCode>
                <c:ptCount val="5"/>
                <c:pt idx="0">
                  <c:v>7.3604848963776176E-3</c:v>
                </c:pt>
                <c:pt idx="1">
                  <c:v>1</c:v>
                </c:pt>
                <c:pt idx="2">
                  <c:v>0.68945388228516991</c:v>
                </c:pt>
                <c:pt idx="3">
                  <c:v>0.70076244336372395</c:v>
                </c:pt>
                <c:pt idx="4">
                  <c:v>0.70076244336372395</c:v>
                </c:pt>
              </c:numCache>
            </c:numRef>
          </c:val>
          <c:smooth val="0"/>
          <c:extLst>
            <c:ext xmlns:c16="http://schemas.microsoft.com/office/drawing/2014/chart" uri="{C3380CC4-5D6E-409C-BE32-E72D297353CC}">
              <c16:uniqueId val="{00000000-31C5-41BC-908D-C3B7999E2EA6}"/>
            </c:ext>
          </c:extLst>
        </c:ser>
        <c:ser>
          <c:idx val="1"/>
          <c:order val="1"/>
          <c:tx>
            <c:v>2009</c:v>
          </c:tx>
          <c:spPr>
            <a:ln w="28575" cap="rnd">
              <a:solidFill>
                <a:schemeClr val="accent2"/>
              </a:solidFill>
              <a:round/>
            </a:ln>
            <a:effectLst/>
          </c:spPr>
          <c:marker>
            <c:symbol val="none"/>
          </c:marker>
          <c:cat>
            <c:numRef>
              <c:f>Parameters!$L$36:$P$36</c:f>
              <c:numCache>
                <c:formatCode>General</c:formatCode>
                <c:ptCount val="5"/>
                <c:pt idx="0">
                  <c:v>0</c:v>
                </c:pt>
                <c:pt idx="1">
                  <c:v>1</c:v>
                </c:pt>
                <c:pt idx="2">
                  <c:v>2</c:v>
                </c:pt>
                <c:pt idx="3">
                  <c:v>3</c:v>
                </c:pt>
                <c:pt idx="4">
                  <c:v>4</c:v>
                </c:pt>
              </c:numCache>
            </c:numRef>
          </c:cat>
          <c:val>
            <c:numRef>
              <c:f>Parameters!$L$51:$P$51</c:f>
              <c:numCache>
                <c:formatCode>General</c:formatCode>
                <c:ptCount val="5"/>
                <c:pt idx="0">
                  <c:v>7.9672890475475443E-4</c:v>
                </c:pt>
                <c:pt idx="1">
                  <c:v>0.78411866740472047</c:v>
                </c:pt>
                <c:pt idx="2">
                  <c:v>0.98074370840490044</c:v>
                </c:pt>
                <c:pt idx="3">
                  <c:v>1</c:v>
                </c:pt>
                <c:pt idx="4">
                  <c:v>1</c:v>
                </c:pt>
              </c:numCache>
            </c:numRef>
          </c:val>
          <c:smooth val="0"/>
          <c:extLst>
            <c:ext xmlns:c16="http://schemas.microsoft.com/office/drawing/2014/chart" uri="{C3380CC4-5D6E-409C-BE32-E72D297353CC}">
              <c16:uniqueId val="{00000001-31C5-41BC-908D-C3B7999E2EA6}"/>
            </c:ext>
          </c:extLst>
        </c:ser>
        <c:ser>
          <c:idx val="2"/>
          <c:order val="2"/>
          <c:tx>
            <c:v>2010</c:v>
          </c:tx>
          <c:spPr>
            <a:ln w="28575" cap="rnd">
              <a:solidFill>
                <a:schemeClr val="accent3"/>
              </a:solidFill>
              <a:round/>
            </a:ln>
            <a:effectLst/>
          </c:spPr>
          <c:marker>
            <c:symbol val="none"/>
          </c:marker>
          <c:cat>
            <c:numRef>
              <c:f>Parameters!$L$36:$P$36</c:f>
              <c:numCache>
                <c:formatCode>General</c:formatCode>
                <c:ptCount val="5"/>
                <c:pt idx="0">
                  <c:v>0</c:v>
                </c:pt>
                <c:pt idx="1">
                  <c:v>1</c:v>
                </c:pt>
                <c:pt idx="2">
                  <c:v>2</c:v>
                </c:pt>
                <c:pt idx="3">
                  <c:v>3</c:v>
                </c:pt>
                <c:pt idx="4">
                  <c:v>4</c:v>
                </c:pt>
              </c:numCache>
            </c:numRef>
          </c:cat>
          <c:val>
            <c:numRef>
              <c:f>Parameters!$L$52:$P$52</c:f>
              <c:numCache>
                <c:formatCode>General</c:formatCode>
                <c:ptCount val="5"/>
                <c:pt idx="0">
                  <c:v>2.135023536908174E-3</c:v>
                </c:pt>
                <c:pt idx="1">
                  <c:v>0.65903799028207799</c:v>
                </c:pt>
                <c:pt idx="2">
                  <c:v>0.98096247287711702</c:v>
                </c:pt>
                <c:pt idx="3">
                  <c:v>1</c:v>
                </c:pt>
                <c:pt idx="4">
                  <c:v>1</c:v>
                </c:pt>
              </c:numCache>
            </c:numRef>
          </c:val>
          <c:smooth val="0"/>
          <c:extLst>
            <c:ext xmlns:c16="http://schemas.microsoft.com/office/drawing/2014/chart" uri="{C3380CC4-5D6E-409C-BE32-E72D297353CC}">
              <c16:uniqueId val="{00000002-31C5-41BC-908D-C3B7999E2EA6}"/>
            </c:ext>
          </c:extLst>
        </c:ser>
        <c:ser>
          <c:idx val="3"/>
          <c:order val="3"/>
          <c:tx>
            <c:v>2011</c:v>
          </c:tx>
          <c:spPr>
            <a:ln w="28575" cap="rnd">
              <a:solidFill>
                <a:schemeClr val="accent4"/>
              </a:solidFill>
              <a:round/>
            </a:ln>
            <a:effectLst/>
          </c:spPr>
          <c:marker>
            <c:symbol val="none"/>
          </c:marker>
          <c:cat>
            <c:numRef>
              <c:f>Parameters!$L$36:$P$36</c:f>
              <c:numCache>
                <c:formatCode>General</c:formatCode>
                <c:ptCount val="5"/>
                <c:pt idx="0">
                  <c:v>0</c:v>
                </c:pt>
                <c:pt idx="1">
                  <c:v>1</c:v>
                </c:pt>
                <c:pt idx="2">
                  <c:v>2</c:v>
                </c:pt>
                <c:pt idx="3">
                  <c:v>3</c:v>
                </c:pt>
                <c:pt idx="4">
                  <c:v>4</c:v>
                </c:pt>
              </c:numCache>
            </c:numRef>
          </c:cat>
          <c:val>
            <c:numRef>
              <c:f>Parameters!$L$53:$P$53</c:f>
              <c:numCache>
                <c:formatCode>General</c:formatCode>
                <c:ptCount val="5"/>
                <c:pt idx="0">
                  <c:v>1.4993725063005003E-3</c:v>
                </c:pt>
                <c:pt idx="1">
                  <c:v>0.70583639581616331</c:v>
                </c:pt>
                <c:pt idx="2">
                  <c:v>0.93023083542441098</c:v>
                </c:pt>
                <c:pt idx="3">
                  <c:v>1</c:v>
                </c:pt>
                <c:pt idx="4">
                  <c:v>1</c:v>
                </c:pt>
              </c:numCache>
            </c:numRef>
          </c:val>
          <c:smooth val="0"/>
          <c:extLst>
            <c:ext xmlns:c16="http://schemas.microsoft.com/office/drawing/2014/chart" uri="{C3380CC4-5D6E-409C-BE32-E72D297353CC}">
              <c16:uniqueId val="{00000003-31C5-41BC-908D-C3B7999E2EA6}"/>
            </c:ext>
          </c:extLst>
        </c:ser>
        <c:ser>
          <c:idx val="4"/>
          <c:order val="4"/>
          <c:tx>
            <c:v>2012</c:v>
          </c:tx>
          <c:spPr>
            <a:ln w="28575" cap="rnd">
              <a:solidFill>
                <a:schemeClr val="accent5"/>
              </a:solidFill>
              <a:round/>
            </a:ln>
            <a:effectLst/>
          </c:spPr>
          <c:marker>
            <c:symbol val="none"/>
          </c:marker>
          <c:cat>
            <c:numRef>
              <c:f>Parameters!$L$36:$P$36</c:f>
              <c:numCache>
                <c:formatCode>General</c:formatCode>
                <c:ptCount val="5"/>
                <c:pt idx="0">
                  <c:v>0</c:v>
                </c:pt>
                <c:pt idx="1">
                  <c:v>1</c:v>
                </c:pt>
                <c:pt idx="2">
                  <c:v>2</c:v>
                </c:pt>
                <c:pt idx="3">
                  <c:v>3</c:v>
                </c:pt>
                <c:pt idx="4">
                  <c:v>4</c:v>
                </c:pt>
              </c:numCache>
            </c:numRef>
          </c:cat>
          <c:val>
            <c:numRef>
              <c:f>Parameters!$L$54:$P$54</c:f>
              <c:numCache>
                <c:formatCode>General</c:formatCode>
                <c:ptCount val="5"/>
                <c:pt idx="0">
                  <c:v>6.5251226779894519E-4</c:v>
                </c:pt>
                <c:pt idx="1">
                  <c:v>0.23223119057061156</c:v>
                </c:pt>
                <c:pt idx="2">
                  <c:v>0.97939581145942933</c:v>
                </c:pt>
                <c:pt idx="3">
                  <c:v>1</c:v>
                </c:pt>
                <c:pt idx="4">
                  <c:v>1</c:v>
                </c:pt>
              </c:numCache>
            </c:numRef>
          </c:val>
          <c:smooth val="0"/>
          <c:extLst>
            <c:ext xmlns:c16="http://schemas.microsoft.com/office/drawing/2014/chart" uri="{C3380CC4-5D6E-409C-BE32-E72D297353CC}">
              <c16:uniqueId val="{00000004-31C5-41BC-908D-C3B7999E2EA6}"/>
            </c:ext>
          </c:extLst>
        </c:ser>
        <c:ser>
          <c:idx val="5"/>
          <c:order val="5"/>
          <c:tx>
            <c:v>2013</c:v>
          </c:tx>
          <c:spPr>
            <a:ln w="28575" cap="rnd">
              <a:solidFill>
                <a:schemeClr val="accent6"/>
              </a:solidFill>
              <a:round/>
            </a:ln>
            <a:effectLst/>
          </c:spPr>
          <c:marker>
            <c:symbol val="none"/>
          </c:marker>
          <c:cat>
            <c:numRef>
              <c:f>Parameters!$L$36:$P$36</c:f>
              <c:numCache>
                <c:formatCode>General</c:formatCode>
                <c:ptCount val="5"/>
                <c:pt idx="0">
                  <c:v>0</c:v>
                </c:pt>
                <c:pt idx="1">
                  <c:v>1</c:v>
                </c:pt>
                <c:pt idx="2">
                  <c:v>2</c:v>
                </c:pt>
                <c:pt idx="3">
                  <c:v>3</c:v>
                </c:pt>
                <c:pt idx="4">
                  <c:v>4</c:v>
                </c:pt>
              </c:numCache>
            </c:numRef>
          </c:cat>
          <c:val>
            <c:numRef>
              <c:f>Parameters!$L$55:$P$55</c:f>
              <c:numCache>
                <c:formatCode>General</c:formatCode>
                <c:ptCount val="5"/>
                <c:pt idx="0">
                  <c:v>5.6081092967238738E-4</c:v>
                </c:pt>
                <c:pt idx="1">
                  <c:v>0.39420936246401067</c:v>
                </c:pt>
                <c:pt idx="2">
                  <c:v>0.97956198434876529</c:v>
                </c:pt>
                <c:pt idx="3">
                  <c:v>1</c:v>
                </c:pt>
                <c:pt idx="4">
                  <c:v>1</c:v>
                </c:pt>
              </c:numCache>
            </c:numRef>
          </c:val>
          <c:smooth val="0"/>
          <c:extLst>
            <c:ext xmlns:c16="http://schemas.microsoft.com/office/drawing/2014/chart" uri="{C3380CC4-5D6E-409C-BE32-E72D297353CC}">
              <c16:uniqueId val="{00000005-31C5-41BC-908D-C3B7999E2EA6}"/>
            </c:ext>
          </c:extLst>
        </c:ser>
        <c:ser>
          <c:idx val="6"/>
          <c:order val="6"/>
          <c:tx>
            <c:v>2014</c:v>
          </c:tx>
          <c:spPr>
            <a:ln w="28575" cap="rnd">
              <a:solidFill>
                <a:schemeClr val="accent1">
                  <a:lumMod val="60000"/>
                </a:schemeClr>
              </a:solidFill>
              <a:round/>
            </a:ln>
            <a:effectLst/>
          </c:spPr>
          <c:marker>
            <c:symbol val="none"/>
          </c:marker>
          <c:cat>
            <c:numRef>
              <c:f>Parameters!$L$36:$P$36</c:f>
              <c:numCache>
                <c:formatCode>General</c:formatCode>
                <c:ptCount val="5"/>
                <c:pt idx="0">
                  <c:v>0</c:v>
                </c:pt>
                <c:pt idx="1">
                  <c:v>1</c:v>
                </c:pt>
                <c:pt idx="2">
                  <c:v>2</c:v>
                </c:pt>
                <c:pt idx="3">
                  <c:v>3</c:v>
                </c:pt>
                <c:pt idx="4">
                  <c:v>4</c:v>
                </c:pt>
              </c:numCache>
            </c:numRef>
          </c:cat>
          <c:val>
            <c:numRef>
              <c:f>Parameters!$L$56:$P$56</c:f>
              <c:numCache>
                <c:formatCode>General</c:formatCode>
                <c:ptCount val="5"/>
                <c:pt idx="0">
                  <c:v>4.4357198596441634E-3</c:v>
                </c:pt>
                <c:pt idx="1">
                  <c:v>0.54259704777304762</c:v>
                </c:pt>
                <c:pt idx="2">
                  <c:v>0.98208106045640731</c:v>
                </c:pt>
                <c:pt idx="3">
                  <c:v>1</c:v>
                </c:pt>
                <c:pt idx="4">
                  <c:v>1</c:v>
                </c:pt>
              </c:numCache>
            </c:numRef>
          </c:val>
          <c:smooth val="0"/>
          <c:extLst>
            <c:ext xmlns:c16="http://schemas.microsoft.com/office/drawing/2014/chart" uri="{C3380CC4-5D6E-409C-BE32-E72D297353CC}">
              <c16:uniqueId val="{00000006-31C5-41BC-908D-C3B7999E2EA6}"/>
            </c:ext>
          </c:extLst>
        </c:ser>
        <c:ser>
          <c:idx val="7"/>
          <c:order val="7"/>
          <c:tx>
            <c:v>2015</c:v>
          </c:tx>
          <c:spPr>
            <a:ln w="28575" cap="rnd">
              <a:solidFill>
                <a:schemeClr val="accent2">
                  <a:lumMod val="60000"/>
                </a:schemeClr>
              </a:solidFill>
              <a:round/>
            </a:ln>
            <a:effectLst/>
          </c:spPr>
          <c:marker>
            <c:symbol val="none"/>
          </c:marker>
          <c:cat>
            <c:numRef>
              <c:f>Parameters!$L$36:$P$36</c:f>
              <c:numCache>
                <c:formatCode>General</c:formatCode>
                <c:ptCount val="5"/>
                <c:pt idx="0">
                  <c:v>0</c:v>
                </c:pt>
                <c:pt idx="1">
                  <c:v>1</c:v>
                </c:pt>
                <c:pt idx="2">
                  <c:v>2</c:v>
                </c:pt>
                <c:pt idx="3">
                  <c:v>3</c:v>
                </c:pt>
                <c:pt idx="4">
                  <c:v>4</c:v>
                </c:pt>
              </c:numCache>
            </c:numRef>
          </c:cat>
          <c:val>
            <c:numRef>
              <c:f>Parameters!$L$57:$P$57</c:f>
              <c:numCache>
                <c:formatCode>General</c:formatCode>
                <c:ptCount val="5"/>
                <c:pt idx="0">
                  <c:v>9.7515103967917242E-3</c:v>
                </c:pt>
                <c:pt idx="1">
                  <c:v>0.78486609240812166</c:v>
                </c:pt>
                <c:pt idx="2">
                  <c:v>0.97863407210387243</c:v>
                </c:pt>
                <c:pt idx="3">
                  <c:v>1</c:v>
                </c:pt>
                <c:pt idx="4">
                  <c:v>1</c:v>
                </c:pt>
              </c:numCache>
            </c:numRef>
          </c:val>
          <c:smooth val="0"/>
          <c:extLst>
            <c:ext xmlns:c16="http://schemas.microsoft.com/office/drawing/2014/chart" uri="{C3380CC4-5D6E-409C-BE32-E72D297353CC}">
              <c16:uniqueId val="{00000007-31C5-41BC-908D-C3B7999E2EA6}"/>
            </c:ext>
          </c:extLst>
        </c:ser>
        <c:ser>
          <c:idx val="8"/>
          <c:order val="8"/>
          <c:tx>
            <c:v>2016</c:v>
          </c:tx>
          <c:spPr>
            <a:ln w="28575" cap="rnd">
              <a:solidFill>
                <a:schemeClr val="accent3">
                  <a:lumMod val="60000"/>
                </a:schemeClr>
              </a:solidFill>
              <a:round/>
            </a:ln>
            <a:effectLst/>
          </c:spPr>
          <c:marker>
            <c:symbol val="none"/>
          </c:marker>
          <c:cat>
            <c:numRef>
              <c:f>Parameters!$L$36:$P$36</c:f>
              <c:numCache>
                <c:formatCode>General</c:formatCode>
                <c:ptCount val="5"/>
                <c:pt idx="0">
                  <c:v>0</c:v>
                </c:pt>
                <c:pt idx="1">
                  <c:v>1</c:v>
                </c:pt>
                <c:pt idx="2">
                  <c:v>2</c:v>
                </c:pt>
                <c:pt idx="3">
                  <c:v>3</c:v>
                </c:pt>
                <c:pt idx="4">
                  <c:v>4</c:v>
                </c:pt>
              </c:numCache>
            </c:numRef>
          </c:cat>
          <c:val>
            <c:numRef>
              <c:f>Parameters!$L$58:$P$58</c:f>
              <c:numCache>
                <c:formatCode>General</c:formatCode>
                <c:ptCount val="5"/>
                <c:pt idx="0">
                  <c:v>5.3847311690552405E-3</c:v>
                </c:pt>
                <c:pt idx="1">
                  <c:v>0.48410377201590959</c:v>
                </c:pt>
                <c:pt idx="2">
                  <c:v>0.98146604662411752</c:v>
                </c:pt>
                <c:pt idx="3">
                  <c:v>1</c:v>
                </c:pt>
                <c:pt idx="4">
                  <c:v>1</c:v>
                </c:pt>
              </c:numCache>
            </c:numRef>
          </c:val>
          <c:smooth val="0"/>
          <c:extLst>
            <c:ext xmlns:c16="http://schemas.microsoft.com/office/drawing/2014/chart" uri="{C3380CC4-5D6E-409C-BE32-E72D297353CC}">
              <c16:uniqueId val="{00000008-31C5-41BC-908D-C3B7999E2EA6}"/>
            </c:ext>
          </c:extLst>
        </c:ser>
        <c:ser>
          <c:idx val="9"/>
          <c:order val="9"/>
          <c:tx>
            <c:v>2017</c:v>
          </c:tx>
          <c:spPr>
            <a:ln w="28575" cap="rnd">
              <a:solidFill>
                <a:schemeClr val="accent4">
                  <a:lumMod val="60000"/>
                </a:schemeClr>
              </a:solidFill>
              <a:round/>
            </a:ln>
            <a:effectLst/>
          </c:spPr>
          <c:marker>
            <c:symbol val="none"/>
          </c:marker>
          <c:cat>
            <c:numRef>
              <c:f>Parameters!$L$36:$P$36</c:f>
              <c:numCache>
                <c:formatCode>General</c:formatCode>
                <c:ptCount val="5"/>
                <c:pt idx="0">
                  <c:v>0</c:v>
                </c:pt>
                <c:pt idx="1">
                  <c:v>1</c:v>
                </c:pt>
                <c:pt idx="2">
                  <c:v>2</c:v>
                </c:pt>
                <c:pt idx="3">
                  <c:v>3</c:v>
                </c:pt>
                <c:pt idx="4">
                  <c:v>4</c:v>
                </c:pt>
              </c:numCache>
            </c:numRef>
          </c:cat>
          <c:val>
            <c:numRef>
              <c:f>Parameters!$L$59:$P$59</c:f>
              <c:numCache>
                <c:formatCode>General</c:formatCode>
                <c:ptCount val="5"/>
                <c:pt idx="0">
                  <c:v>1.7859893052496828E-2</c:v>
                </c:pt>
                <c:pt idx="1">
                  <c:v>0.48908867930693628</c:v>
                </c:pt>
                <c:pt idx="2">
                  <c:v>0.98073694955505009</c:v>
                </c:pt>
                <c:pt idx="3">
                  <c:v>1</c:v>
                </c:pt>
                <c:pt idx="4">
                  <c:v>1</c:v>
                </c:pt>
              </c:numCache>
            </c:numRef>
          </c:val>
          <c:smooth val="0"/>
          <c:extLst>
            <c:ext xmlns:c16="http://schemas.microsoft.com/office/drawing/2014/chart" uri="{C3380CC4-5D6E-409C-BE32-E72D297353CC}">
              <c16:uniqueId val="{00000009-31C5-41BC-908D-C3B7999E2EA6}"/>
            </c:ext>
          </c:extLst>
        </c:ser>
        <c:ser>
          <c:idx val="10"/>
          <c:order val="10"/>
          <c:tx>
            <c:v>2018</c:v>
          </c:tx>
          <c:spPr>
            <a:ln w="28575" cap="rnd">
              <a:solidFill>
                <a:schemeClr val="accent5">
                  <a:lumMod val="60000"/>
                </a:schemeClr>
              </a:solidFill>
              <a:round/>
            </a:ln>
            <a:effectLst/>
          </c:spPr>
          <c:marker>
            <c:symbol val="none"/>
          </c:marker>
          <c:cat>
            <c:numRef>
              <c:f>Parameters!$L$36:$P$36</c:f>
              <c:numCache>
                <c:formatCode>General</c:formatCode>
                <c:ptCount val="5"/>
                <c:pt idx="0">
                  <c:v>0</c:v>
                </c:pt>
                <c:pt idx="1">
                  <c:v>1</c:v>
                </c:pt>
                <c:pt idx="2">
                  <c:v>2</c:v>
                </c:pt>
                <c:pt idx="3">
                  <c:v>3</c:v>
                </c:pt>
                <c:pt idx="4">
                  <c:v>4</c:v>
                </c:pt>
              </c:numCache>
            </c:numRef>
          </c:cat>
          <c:val>
            <c:numRef>
              <c:f>Parameters!$L$60:$P$60</c:f>
              <c:numCache>
                <c:formatCode>General</c:formatCode>
                <c:ptCount val="5"/>
                <c:pt idx="0">
                  <c:v>4.6029234545868707E-2</c:v>
                </c:pt>
                <c:pt idx="1">
                  <c:v>0.56092177806376542</c:v>
                </c:pt>
                <c:pt idx="2">
                  <c:v>0.98042582240359377</c:v>
                </c:pt>
                <c:pt idx="3">
                  <c:v>1</c:v>
                </c:pt>
                <c:pt idx="4">
                  <c:v>1</c:v>
                </c:pt>
              </c:numCache>
            </c:numRef>
          </c:val>
          <c:smooth val="0"/>
          <c:extLst>
            <c:ext xmlns:c16="http://schemas.microsoft.com/office/drawing/2014/chart" uri="{C3380CC4-5D6E-409C-BE32-E72D297353CC}">
              <c16:uniqueId val="{0000000A-31C5-41BC-908D-C3B7999E2EA6}"/>
            </c:ext>
          </c:extLst>
        </c:ser>
        <c:dLbls>
          <c:showLegendKey val="0"/>
          <c:showVal val="0"/>
          <c:showCatName val="0"/>
          <c:showSerName val="0"/>
          <c:showPercent val="0"/>
          <c:showBubbleSize val="0"/>
        </c:dLbls>
        <c:smooth val="0"/>
        <c:axId val="772751"/>
        <c:axId val="785647"/>
      </c:lineChart>
      <c:catAx>
        <c:axId val="77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47"/>
        <c:crosses val="autoZero"/>
        <c:auto val="1"/>
        <c:lblAlgn val="ctr"/>
        <c:lblOffset val="100"/>
        <c:noMultiLvlLbl val="0"/>
      </c:catAx>
      <c:valAx>
        <c:axId val="78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24</xdr:col>
      <xdr:colOff>76407</xdr:colOff>
      <xdr:row>34</xdr:row>
      <xdr:rowOff>138387</xdr:rowOff>
    </xdr:from>
    <xdr:to>
      <xdr:col>31</xdr:col>
      <xdr:colOff>587477</xdr:colOff>
      <xdr:row>49</xdr:row>
      <xdr:rowOff>160158</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155050</xdr:colOff>
      <xdr:row>50</xdr:row>
      <xdr:rowOff>103748</xdr:rowOff>
    </xdr:from>
    <xdr:to>
      <xdr:col>31</xdr:col>
      <xdr:colOff>70384</xdr:colOff>
      <xdr:row>65</xdr:row>
      <xdr:rowOff>125519</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046"/>
  <sheetViews>
    <sheetView topLeftCell="A15" zoomScale="126" zoomScaleNormal="126" workbookViewId="0">
      <selection activeCell="C156" sqref="C156"/>
    </sheetView>
  </sheetViews>
  <sheetFormatPr defaultColWidth="17.296875" defaultRowHeight="15.05" customHeight="1"/>
  <cols>
    <col min="1" max="1" width="68.296875" customWidth="1"/>
    <col min="2" max="2" width="15.3984375" customWidth="1"/>
    <col min="3" max="3" width="10.3984375" customWidth="1"/>
    <col min="4" max="4" width="10.296875" customWidth="1"/>
    <col min="5" max="10" width="8.69921875" customWidth="1"/>
    <col min="11" max="11" width="9.09765625" customWidth="1"/>
    <col min="12" max="32" width="8.69921875" customWidth="1"/>
  </cols>
  <sheetData>
    <row r="1" spans="1:15" ht="14.25" customHeight="1">
      <c r="A1" s="22" t="s">
        <v>0</v>
      </c>
      <c r="B1" s="22" t="s">
        <v>144</v>
      </c>
      <c r="C1" s="1"/>
      <c r="D1" s="1"/>
      <c r="K1" s="1"/>
    </row>
    <row r="2" spans="1:15" ht="14.25" customHeight="1">
      <c r="A2" s="21" t="s">
        <v>42</v>
      </c>
      <c r="B2" s="1"/>
      <c r="C2" s="1"/>
      <c r="D2" s="1"/>
      <c r="K2" s="1"/>
    </row>
    <row r="3" spans="1:15" ht="14.25" customHeight="1">
      <c r="A3" s="1"/>
      <c r="B3" s="1"/>
      <c r="C3" s="1"/>
      <c r="D3" s="1"/>
      <c r="K3" s="1"/>
      <c r="O3" s="2"/>
    </row>
    <row r="4" spans="1:15" ht="14.25" customHeight="1">
      <c r="A4" s="3" t="s">
        <v>1</v>
      </c>
      <c r="B4" s="21" t="s">
        <v>66</v>
      </c>
      <c r="C4" s="1"/>
      <c r="D4" s="1"/>
      <c r="J4" s="2"/>
      <c r="K4" s="1"/>
      <c r="O4" s="2"/>
    </row>
    <row r="5" spans="1:15" ht="14.25" customHeight="1">
      <c r="A5" s="1" t="s">
        <v>26</v>
      </c>
      <c r="B5" s="1"/>
      <c r="C5" s="21" t="s">
        <v>72</v>
      </c>
      <c r="D5" s="1"/>
      <c r="J5" s="2"/>
      <c r="K5" s="1"/>
      <c r="O5" s="2"/>
    </row>
    <row r="6" spans="1:15" ht="15.05" customHeight="1">
      <c r="A6" s="14" t="s">
        <v>27</v>
      </c>
      <c r="C6">
        <v>2</v>
      </c>
      <c r="D6" t="s">
        <v>77</v>
      </c>
    </row>
    <row r="7" spans="1:15" s="14" customFormat="1" ht="15.05" customHeight="1">
      <c r="A7" s="14" t="s">
        <v>28</v>
      </c>
      <c r="C7" s="14">
        <v>12</v>
      </c>
      <c r="D7" s="14" t="s">
        <v>67</v>
      </c>
    </row>
    <row r="8" spans="1:15" s="14" customFormat="1" ht="15.05" customHeight="1">
      <c r="A8" s="14" t="s">
        <v>62</v>
      </c>
      <c r="C8" s="14">
        <v>4</v>
      </c>
      <c r="D8" s="25" t="s">
        <v>68</v>
      </c>
    </row>
    <row r="9" spans="1:15" s="14" customFormat="1" ht="15.05" customHeight="1">
      <c r="A9" s="21" t="s">
        <v>64</v>
      </c>
      <c r="C9" s="21" t="s">
        <v>78</v>
      </c>
    </row>
    <row r="11" spans="1:15" ht="14.25" customHeight="1">
      <c r="A11" s="4" t="s">
        <v>29</v>
      </c>
      <c r="B11" s="1"/>
      <c r="C11" s="1"/>
      <c r="D11" s="1"/>
      <c r="J11" s="2"/>
      <c r="K11" s="1"/>
      <c r="O11" s="2"/>
    </row>
    <row r="12" spans="1:15" ht="14.25" customHeight="1">
      <c r="A12" s="3"/>
      <c r="B12" s="5" t="s">
        <v>2</v>
      </c>
      <c r="C12" s="5"/>
      <c r="D12" s="5"/>
      <c r="E12" s="26"/>
      <c r="F12" s="27"/>
      <c r="G12" s="28"/>
      <c r="H12" s="26"/>
      <c r="J12" s="2"/>
      <c r="K12" s="1"/>
      <c r="O12" s="2"/>
    </row>
    <row r="13" spans="1:15" ht="14.25" customHeight="1">
      <c r="A13" s="6" t="s">
        <v>79</v>
      </c>
      <c r="B13" s="5">
        <f>SUM(B29:B30)</f>
        <v>27615</v>
      </c>
      <c r="C13" s="15" t="s">
        <v>76</v>
      </c>
      <c r="D13" s="5"/>
      <c r="E13" s="26"/>
      <c r="F13" s="29"/>
      <c r="G13" s="29"/>
      <c r="H13" s="26"/>
      <c r="J13" s="2"/>
      <c r="K13" s="1"/>
      <c r="O13" s="2"/>
    </row>
    <row r="14" spans="1:15" s="38" customFormat="1" ht="14.25" customHeight="1">
      <c r="A14" s="8" t="s">
        <v>80</v>
      </c>
      <c r="B14" s="37">
        <v>27615</v>
      </c>
      <c r="C14" s="15" t="s">
        <v>81</v>
      </c>
      <c r="D14" s="37"/>
      <c r="E14" s="26"/>
      <c r="F14" s="29"/>
      <c r="G14" s="29"/>
      <c r="H14" s="26"/>
    </row>
    <row r="15" spans="1:15" ht="14.25" customHeight="1">
      <c r="A15" s="6" t="s">
        <v>3</v>
      </c>
      <c r="B15" s="5"/>
      <c r="C15" s="5"/>
      <c r="D15" s="5"/>
      <c r="E15" s="33"/>
      <c r="F15" s="26"/>
      <c r="G15" s="26"/>
      <c r="H15" s="26"/>
      <c r="J15" s="2"/>
      <c r="K15" s="1"/>
      <c r="O15" s="2"/>
    </row>
    <row r="16" spans="1:15" ht="14.25" customHeight="1">
      <c r="A16" s="6" t="s">
        <v>4</v>
      </c>
      <c r="B16" s="5">
        <v>0.4</v>
      </c>
      <c r="C16" s="5"/>
      <c r="D16" s="5"/>
      <c r="E16" s="34"/>
      <c r="F16" s="26"/>
      <c r="G16" s="26"/>
      <c r="H16" s="26"/>
      <c r="J16" s="2"/>
      <c r="K16" s="1"/>
      <c r="O16" s="2"/>
    </row>
    <row r="17" spans="1:32" s="14" customFormat="1" ht="14.25" customHeight="1">
      <c r="A17" s="20" t="s">
        <v>65</v>
      </c>
      <c r="B17" s="5" t="s">
        <v>74</v>
      </c>
      <c r="C17" s="15" t="s">
        <v>75</v>
      </c>
      <c r="D17" s="5"/>
      <c r="E17" s="34"/>
      <c r="F17" s="26"/>
      <c r="G17" s="26"/>
      <c r="H17" s="26"/>
    </row>
    <row r="18" spans="1:32" ht="14.25" customHeight="1">
      <c r="A18" s="1"/>
      <c r="B18" s="5"/>
      <c r="C18" s="5"/>
      <c r="D18" s="5"/>
      <c r="E18" s="26"/>
      <c r="F18" s="26"/>
      <c r="G18" s="26"/>
      <c r="H18" s="26"/>
      <c r="I18">
        <f>EXP(10)</f>
        <v>22026.465794806718</v>
      </c>
      <c r="J18" s="2"/>
      <c r="K18" s="1"/>
      <c r="O18" s="2"/>
    </row>
    <row r="19" spans="1:32" ht="14.25" customHeight="1">
      <c r="A19" s="3" t="s">
        <v>30</v>
      </c>
      <c r="B19" s="5" t="s">
        <v>2</v>
      </c>
      <c r="C19" s="60" t="s">
        <v>145</v>
      </c>
      <c r="D19" s="5"/>
      <c r="E19" s="26"/>
      <c r="F19" s="26"/>
      <c r="G19" s="26"/>
      <c r="H19" s="26"/>
      <c r="J19" s="2"/>
      <c r="K19" s="1"/>
    </row>
    <row r="20" spans="1:32" ht="14.25" customHeight="1">
      <c r="A20" s="6" t="s">
        <v>31</v>
      </c>
      <c r="B20" s="6">
        <v>82</v>
      </c>
      <c r="C20" s="5"/>
      <c r="D20" s="5"/>
      <c r="E20" s="26"/>
      <c r="F20" s="29"/>
      <c r="G20" s="26"/>
      <c r="H20" s="26"/>
      <c r="K20" s="1"/>
    </row>
    <row r="21" spans="1:32" ht="14.25" customHeight="1">
      <c r="A21" s="6" t="s">
        <v>32</v>
      </c>
      <c r="B21" s="1">
        <v>18</v>
      </c>
      <c r="C21" s="1"/>
      <c r="D21" s="5"/>
      <c r="K21" s="1"/>
    </row>
    <row r="22" spans="1:32" ht="14.25" customHeight="1">
      <c r="A22" s="6"/>
      <c r="B22" s="1"/>
      <c r="C22" s="1"/>
      <c r="D22" s="5"/>
      <c r="K22" s="1"/>
      <c r="O22" s="2"/>
    </row>
    <row r="23" spans="1:32" ht="14.25" customHeight="1">
      <c r="A23" s="6" t="s">
        <v>5</v>
      </c>
      <c r="B23" s="1">
        <f>SUM(B20:B22)</f>
        <v>100</v>
      </c>
      <c r="C23" s="1"/>
      <c r="D23" s="1"/>
      <c r="K23" s="1"/>
    </row>
    <row r="24" spans="1:32" ht="14.25" customHeight="1">
      <c r="A24" s="10" t="s">
        <v>6</v>
      </c>
      <c r="B24" s="1"/>
      <c r="C24" s="1"/>
      <c r="D24" s="1"/>
      <c r="K24" s="1"/>
      <c r="O24" s="2"/>
    </row>
    <row r="25" spans="1:32" ht="14.25" customHeight="1">
      <c r="A25" s="3" t="s">
        <v>7</v>
      </c>
      <c r="B25" s="11"/>
      <c r="C25" s="1"/>
      <c r="D25" s="7"/>
      <c r="K25" s="1"/>
      <c r="O25" s="2"/>
    </row>
    <row r="26" spans="1:32" ht="14.25" customHeight="1">
      <c r="A26" s="6" t="s">
        <v>8</v>
      </c>
      <c r="B26">
        <v>1</v>
      </c>
      <c r="C26" s="1">
        <v>2</v>
      </c>
      <c r="D26" s="1">
        <v>3</v>
      </c>
      <c r="E26" s="1">
        <v>4</v>
      </c>
      <c r="F26" s="1">
        <v>5</v>
      </c>
      <c r="G26" s="11"/>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row>
    <row r="27" spans="1:32" ht="14.25" customHeight="1">
      <c r="A27" s="3"/>
      <c r="B27" s="1"/>
      <c r="C27" s="1"/>
      <c r="D27" s="1"/>
      <c r="K27" s="1"/>
      <c r="O27" s="2"/>
    </row>
    <row r="28" spans="1:32" ht="14.25" customHeight="1">
      <c r="A28" s="3" t="s">
        <v>9</v>
      </c>
      <c r="B28" s="1"/>
      <c r="C28" s="1"/>
      <c r="D28" s="1"/>
      <c r="F28" s="7"/>
      <c r="K28" s="1"/>
      <c r="O28" s="2"/>
    </row>
    <row r="29" spans="1:32" ht="14.25" customHeight="1">
      <c r="A29" s="20" t="s">
        <v>40</v>
      </c>
      <c r="B29">
        <v>21019</v>
      </c>
      <c r="C29" s="2">
        <v>2949</v>
      </c>
      <c r="D29" s="2">
        <v>213</v>
      </c>
      <c r="E29" s="2">
        <v>19</v>
      </c>
      <c r="F29" s="2">
        <v>1.25</v>
      </c>
      <c r="G29" s="2"/>
      <c r="H29" s="2"/>
      <c r="I29" s="21" t="s">
        <v>128</v>
      </c>
      <c r="J29" s="2">
        <f>B29/SUM(B29:B30)</f>
        <v>0.76114430563099766</v>
      </c>
      <c r="K29" s="39">
        <f t="shared" ref="K29:N29" si="0">C29/SUM(C29:C30)</f>
        <v>0.74432104997476023</v>
      </c>
      <c r="L29" s="39">
        <f t="shared" si="0"/>
        <v>0.59331476323119781</v>
      </c>
      <c r="M29" s="39">
        <f t="shared" si="0"/>
        <v>0.47499999999999998</v>
      </c>
      <c r="N29" s="39">
        <f t="shared" si="0"/>
        <v>0.29411764705882354</v>
      </c>
      <c r="O29" s="2"/>
      <c r="P29" s="2"/>
      <c r="Q29" s="2"/>
      <c r="R29" s="2"/>
      <c r="S29" s="2"/>
      <c r="T29" s="2"/>
      <c r="U29" s="2"/>
      <c r="V29" s="2"/>
      <c r="W29" s="2"/>
      <c r="X29" s="2"/>
      <c r="Y29" s="2"/>
      <c r="Z29" s="2"/>
      <c r="AA29" s="2"/>
      <c r="AB29" s="2"/>
      <c r="AC29" s="2"/>
      <c r="AD29" s="2"/>
      <c r="AE29" s="2"/>
    </row>
    <row r="30" spans="1:32" ht="14.25" customHeight="1">
      <c r="A30" s="20" t="s">
        <v>41</v>
      </c>
      <c r="B30" s="2">
        <v>6596</v>
      </c>
      <c r="C30" s="2">
        <v>1013</v>
      </c>
      <c r="D30" s="2">
        <v>146</v>
      </c>
      <c r="E30" s="2">
        <v>21</v>
      </c>
      <c r="F30" s="2">
        <v>3</v>
      </c>
      <c r="G30" s="2"/>
      <c r="H30" s="2"/>
      <c r="I30" s="2"/>
      <c r="J30" s="2"/>
      <c r="K30" s="2"/>
      <c r="L30" s="2"/>
      <c r="M30" s="2"/>
      <c r="N30" s="2"/>
      <c r="O30" s="2"/>
      <c r="P30" s="2"/>
      <c r="Q30" s="2"/>
      <c r="R30" s="2"/>
      <c r="S30" s="2"/>
      <c r="T30" s="2"/>
      <c r="U30" s="2"/>
      <c r="V30" s="2"/>
      <c r="W30" s="2"/>
      <c r="X30" s="2"/>
      <c r="Y30" s="2"/>
      <c r="Z30" s="2"/>
      <c r="AA30" s="2"/>
      <c r="AB30" s="2"/>
      <c r="AC30" s="2"/>
      <c r="AD30" s="2"/>
      <c r="AE30" s="2"/>
      <c r="AF30" s="2"/>
    </row>
    <row r="31" spans="1:32" ht="14.25" customHeight="1">
      <c r="A31" s="1"/>
      <c r="B31" s="2"/>
      <c r="C31" s="2"/>
      <c r="D31" s="2"/>
      <c r="E31" s="2"/>
      <c r="F31" s="2"/>
      <c r="G31" s="2"/>
      <c r="H31" s="2"/>
      <c r="I31" s="2"/>
      <c r="J31" s="2"/>
      <c r="K31" s="2"/>
      <c r="L31" s="2"/>
      <c r="M31" s="2"/>
      <c r="N31" s="2"/>
      <c r="O31" s="2"/>
      <c r="P31" s="2"/>
      <c r="Q31" s="2"/>
      <c r="R31" s="2"/>
      <c r="S31" s="2"/>
      <c r="T31" s="2"/>
      <c r="U31" s="2"/>
      <c r="V31" s="2"/>
      <c r="W31" s="2"/>
      <c r="X31" s="2"/>
    </row>
    <row r="32" spans="1:32" ht="14.25" customHeight="1">
      <c r="A32" s="12" t="s">
        <v>33</v>
      </c>
      <c r="B32" s="21" t="s">
        <v>61</v>
      </c>
      <c r="C32" s="2">
        <v>1</v>
      </c>
      <c r="D32" s="14">
        <v>2</v>
      </c>
      <c r="E32" s="14">
        <v>3</v>
      </c>
      <c r="F32" s="14">
        <v>4</v>
      </c>
      <c r="G32" s="14">
        <v>5</v>
      </c>
      <c r="H32" s="14"/>
      <c r="I32" s="14"/>
      <c r="J32" s="14"/>
      <c r="K32" s="14"/>
      <c r="L32" s="14"/>
      <c r="M32" s="14"/>
      <c r="N32" s="2"/>
      <c r="O32" s="2"/>
      <c r="P32" s="2"/>
      <c r="Q32" s="2"/>
      <c r="R32" s="2"/>
      <c r="S32" s="2"/>
      <c r="T32" s="2"/>
      <c r="U32" s="2"/>
      <c r="V32" s="2"/>
      <c r="W32" s="2"/>
      <c r="X32" s="2"/>
    </row>
    <row r="33" spans="1:23" s="14" customFormat="1" ht="14.25" customHeight="1">
      <c r="A33" s="12"/>
      <c r="B33" s="21" t="s">
        <v>36</v>
      </c>
      <c r="C33" s="14">
        <v>1.9</v>
      </c>
      <c r="D33" s="14">
        <v>0.7</v>
      </c>
      <c r="E33" s="14">
        <v>0.39</v>
      </c>
      <c r="F33" s="23">
        <v>0.28999999999999998</v>
      </c>
      <c r="G33" s="23">
        <v>0.23</v>
      </c>
      <c r="H33" s="23"/>
    </row>
    <row r="34" spans="1:23" s="14" customFormat="1" ht="14.25" customHeight="1">
      <c r="A34" s="12"/>
      <c r="B34" s="21" t="s">
        <v>37</v>
      </c>
      <c r="C34" s="23">
        <v>1.9</v>
      </c>
      <c r="D34" s="23">
        <v>0.7</v>
      </c>
      <c r="E34" s="23">
        <v>0.39</v>
      </c>
      <c r="F34" s="23">
        <v>0.28999999999999998</v>
      </c>
      <c r="G34" s="23">
        <v>0.23</v>
      </c>
      <c r="H34" s="23"/>
      <c r="Q34" s="38"/>
    </row>
    <row r="35" spans="1:23" s="14" customFormat="1" ht="14.25" customHeight="1">
      <c r="A35" s="12"/>
      <c r="L35" s="14" t="s">
        <v>73</v>
      </c>
      <c r="Q35" s="38" t="s">
        <v>83</v>
      </c>
      <c r="S35" s="14" t="s">
        <v>82</v>
      </c>
    </row>
    <row r="36" spans="1:23" s="14" customFormat="1" ht="14.25" customHeight="1">
      <c r="A36" s="12"/>
      <c r="B36" s="21" t="s">
        <v>71</v>
      </c>
      <c r="C36" s="30" t="s">
        <v>58</v>
      </c>
      <c r="D36" s="30">
        <v>0</v>
      </c>
      <c r="E36" s="30">
        <v>1</v>
      </c>
      <c r="F36" s="30">
        <v>2</v>
      </c>
      <c r="G36" s="30">
        <v>3</v>
      </c>
      <c r="H36" s="30">
        <v>4</v>
      </c>
      <c r="J36" s="21" t="s">
        <v>71</v>
      </c>
      <c r="K36" s="30" t="s">
        <v>58</v>
      </c>
      <c r="L36" s="30">
        <v>0</v>
      </c>
      <c r="M36" s="30">
        <v>1</v>
      </c>
      <c r="N36" s="30">
        <v>2</v>
      </c>
      <c r="O36" s="30">
        <v>3</v>
      </c>
      <c r="P36" s="30">
        <v>4</v>
      </c>
      <c r="Q36" s="30"/>
      <c r="S36" s="30">
        <v>0</v>
      </c>
      <c r="T36" s="30">
        <v>1</v>
      </c>
      <c r="U36" s="30">
        <v>2</v>
      </c>
      <c r="V36" s="30">
        <v>3</v>
      </c>
      <c r="W36" s="30">
        <v>4</v>
      </c>
    </row>
    <row r="37" spans="1:23" s="14" customFormat="1" ht="14.25" customHeight="1">
      <c r="A37" s="19" t="s">
        <v>59</v>
      </c>
      <c r="B37" s="21" t="s">
        <v>36</v>
      </c>
      <c r="C37" s="35">
        <v>2007</v>
      </c>
      <c r="D37" s="30">
        <v>9.6831E-2</v>
      </c>
      <c r="E37" s="30">
        <v>1.576368</v>
      </c>
      <c r="F37" s="30">
        <v>1.556969</v>
      </c>
      <c r="G37" s="30">
        <v>0.66063300000000003</v>
      </c>
      <c r="H37" s="30">
        <v>0.66063300000000003</v>
      </c>
      <c r="J37" s="21" t="s">
        <v>36</v>
      </c>
      <c r="K37" s="35">
        <v>2007</v>
      </c>
      <c r="L37" s="14">
        <f>D37/MAX($D37:$H37)</f>
        <v>6.1426646569836485E-2</v>
      </c>
      <c r="M37" s="36">
        <f t="shared" ref="M37:P37" si="1">E37/MAX($D37:$H37)</f>
        <v>1</v>
      </c>
      <c r="N37" s="36">
        <f t="shared" si="1"/>
        <v>0.98769386336185461</v>
      </c>
      <c r="O37" s="36">
        <f t="shared" si="1"/>
        <v>0.41908551810237205</v>
      </c>
      <c r="P37" s="36">
        <f t="shared" si="1"/>
        <v>0.41908551810237205</v>
      </c>
      <c r="Q37" s="38">
        <f>MAX(D37:H37)</f>
        <v>1.576368</v>
      </c>
      <c r="S37" s="14">
        <f>AVERAGE(L37:L48)</f>
        <v>2.3540066599257472E-2</v>
      </c>
      <c r="T37" s="38">
        <f t="shared" ref="T37:W37" si="2">AVERAGE(M37:M48)</f>
        <v>0.81821543251318907</v>
      </c>
      <c r="U37" s="38">
        <f t="shared" si="2"/>
        <v>0.90342598920907069</v>
      </c>
      <c r="V37" s="38">
        <f t="shared" si="2"/>
        <v>0.55541373933204652</v>
      </c>
      <c r="W37" s="38">
        <f t="shared" si="2"/>
        <v>0.55541373933204652</v>
      </c>
    </row>
    <row r="38" spans="1:23" s="14" customFormat="1" ht="14.25" customHeight="1">
      <c r="A38" s="19"/>
      <c r="B38" s="21" t="s">
        <v>36</v>
      </c>
      <c r="C38" s="35">
        <v>2008</v>
      </c>
      <c r="D38" s="30">
        <v>3.0553E-2</v>
      </c>
      <c r="E38" s="30">
        <v>1.1339889999999999</v>
      </c>
      <c r="F38" s="30">
        <v>1.9831669999999999</v>
      </c>
      <c r="G38" s="30">
        <v>1.65418</v>
      </c>
      <c r="H38" s="30">
        <v>1.65418</v>
      </c>
      <c r="J38" s="21" t="s">
        <v>36</v>
      </c>
      <c r="K38" s="35">
        <v>2008</v>
      </c>
      <c r="L38" s="36">
        <f t="shared" ref="L38:L60" si="3">D38/MAX($D38:$H38)</f>
        <v>1.5406165996106228E-2</v>
      </c>
      <c r="M38" s="36">
        <f t="shared" ref="M38:M60" si="4">E38/MAX($D38:$H38)</f>
        <v>0.57180711457986144</v>
      </c>
      <c r="N38" s="36">
        <f t="shared" ref="N38:N60" si="5">F38/MAX($D38:$H38)</f>
        <v>1</v>
      </c>
      <c r="O38" s="36">
        <f t="shared" ref="O38:O60" si="6">G38/MAX($D38:$H38)</f>
        <v>0.83411028924946817</v>
      </c>
      <c r="P38" s="36">
        <f t="shared" ref="P38:P60" si="7">H38/MAX($D38:$H38)</f>
        <v>0.83411028924946817</v>
      </c>
      <c r="Q38" s="38">
        <f t="shared" ref="Q38:Q60" si="8">MAX(D38:H38)</f>
        <v>1.9831669999999999</v>
      </c>
    </row>
    <row r="39" spans="1:23" s="32" customFormat="1" ht="14.25" customHeight="1">
      <c r="A39" s="19"/>
      <c r="B39" s="21" t="s">
        <v>36</v>
      </c>
      <c r="C39" s="35">
        <v>2009</v>
      </c>
      <c r="D39" s="30">
        <v>9.1062000000000004E-2</v>
      </c>
      <c r="E39" s="30">
        <v>1.8529420000000001</v>
      </c>
      <c r="F39" s="30">
        <v>2.718772</v>
      </c>
      <c r="G39" s="30">
        <v>2.027698</v>
      </c>
      <c r="H39" s="30">
        <v>2.027698</v>
      </c>
      <c r="J39" s="21" t="s">
        <v>36</v>
      </c>
      <c r="K39" s="35">
        <v>2009</v>
      </c>
      <c r="L39" s="36">
        <f t="shared" si="3"/>
        <v>3.3493797935244297E-2</v>
      </c>
      <c r="M39" s="36">
        <f t="shared" si="4"/>
        <v>0.68153637009649948</v>
      </c>
      <c r="N39" s="36">
        <f t="shared" si="5"/>
        <v>1</v>
      </c>
      <c r="O39" s="36">
        <f t="shared" si="6"/>
        <v>0.74581391893104687</v>
      </c>
      <c r="P39" s="36">
        <f t="shared" si="7"/>
        <v>0.74581391893104687</v>
      </c>
      <c r="Q39" s="38">
        <f t="shared" si="8"/>
        <v>2.718772</v>
      </c>
      <c r="S39" s="32" t="s">
        <v>84</v>
      </c>
    </row>
    <row r="40" spans="1:23" s="32" customFormat="1" ht="14.25" customHeight="1">
      <c r="A40" s="61" t="s">
        <v>86</v>
      </c>
      <c r="B40" s="21" t="s">
        <v>36</v>
      </c>
      <c r="C40" s="35">
        <v>2010</v>
      </c>
      <c r="D40" s="30">
        <v>2.0753000000000001E-2</v>
      </c>
      <c r="E40" s="30">
        <v>1.712704</v>
      </c>
      <c r="F40" s="30">
        <v>2.9394580000000001</v>
      </c>
      <c r="G40" s="30">
        <v>2.892547</v>
      </c>
      <c r="H40" s="30">
        <v>2.892547</v>
      </c>
      <c r="J40" s="21" t="s">
        <v>36</v>
      </c>
      <c r="K40" s="35">
        <v>2010</v>
      </c>
      <c r="L40" s="36">
        <f t="shared" si="3"/>
        <v>7.0601451015799514E-3</v>
      </c>
      <c r="M40" s="36">
        <f t="shared" si="4"/>
        <v>0.58265979646587907</v>
      </c>
      <c r="N40" s="36">
        <f t="shared" si="5"/>
        <v>1</v>
      </c>
      <c r="O40" s="36">
        <f t="shared" si="6"/>
        <v>0.9840409354377575</v>
      </c>
      <c r="P40" s="36">
        <f t="shared" si="7"/>
        <v>0.9840409354377575</v>
      </c>
      <c r="Q40" s="38">
        <f t="shared" si="8"/>
        <v>2.9394580000000001</v>
      </c>
      <c r="S40" s="32">
        <f>S37/MAX($S$37:$W$37)</f>
        <v>2.6056441679153237E-2</v>
      </c>
      <c r="T40" s="38">
        <f t="shared" ref="T40:W40" si="9">T37/MAX($S$37:$W$37)</f>
        <v>0.90568064488549682</v>
      </c>
      <c r="U40" s="38">
        <f t="shared" si="9"/>
        <v>1</v>
      </c>
      <c r="V40" s="38">
        <f t="shared" si="9"/>
        <v>0.61478609865795297</v>
      </c>
      <c r="W40" s="38">
        <f t="shared" si="9"/>
        <v>0.61478609865795297</v>
      </c>
    </row>
    <row r="41" spans="1:23" s="32" customFormat="1" ht="14.25" customHeight="1">
      <c r="A41" s="61" t="s">
        <v>87</v>
      </c>
      <c r="B41" s="21" t="s">
        <v>36</v>
      </c>
      <c r="C41" s="35">
        <v>2011</v>
      </c>
      <c r="D41" s="30">
        <v>3.8100000000000002E-2</v>
      </c>
      <c r="E41" s="30">
        <v>2.6402130000000001</v>
      </c>
      <c r="F41" s="30">
        <v>2.4223840000000001</v>
      </c>
      <c r="G41" s="30">
        <v>3.294867</v>
      </c>
      <c r="H41" s="30">
        <v>3.294867</v>
      </c>
      <c r="J41" s="21" t="s">
        <v>36</v>
      </c>
      <c r="K41" s="35">
        <v>2011</v>
      </c>
      <c r="L41" s="36">
        <f t="shared" si="3"/>
        <v>1.156344095224481E-2</v>
      </c>
      <c r="M41" s="36">
        <f t="shared" si="4"/>
        <v>0.80131094821126325</v>
      </c>
      <c r="N41" s="36">
        <f t="shared" si="5"/>
        <v>0.7351993267103043</v>
      </c>
      <c r="O41" s="36">
        <f t="shared" si="6"/>
        <v>1</v>
      </c>
      <c r="P41" s="36">
        <f t="shared" si="7"/>
        <v>1</v>
      </c>
      <c r="Q41" s="38">
        <f t="shared" si="8"/>
        <v>3.294867</v>
      </c>
    </row>
    <row r="42" spans="1:23" s="32" customFormat="1" ht="14.25" customHeight="1">
      <c r="A42" s="19"/>
      <c r="B42" s="21" t="s">
        <v>36</v>
      </c>
      <c r="C42" s="35">
        <v>2012</v>
      </c>
      <c r="D42" s="30">
        <v>4.4655E-2</v>
      </c>
      <c r="E42" s="30">
        <v>2.063577</v>
      </c>
      <c r="F42" s="30">
        <v>2.0985339999999999</v>
      </c>
      <c r="G42" s="30">
        <v>0.57717399999999996</v>
      </c>
      <c r="H42" s="30">
        <v>0.57717399999999996</v>
      </c>
      <c r="J42" s="21" t="s">
        <v>36</v>
      </c>
      <c r="K42" s="35">
        <v>2012</v>
      </c>
      <c r="L42" s="36">
        <f t="shared" si="3"/>
        <v>2.1279140580996069E-2</v>
      </c>
      <c r="M42" s="36">
        <f t="shared" si="4"/>
        <v>0.98334218077953472</v>
      </c>
      <c r="N42" s="36">
        <f t="shared" si="5"/>
        <v>1</v>
      </c>
      <c r="O42" s="36">
        <f t="shared" si="6"/>
        <v>0.27503676375984376</v>
      </c>
      <c r="P42" s="36">
        <f t="shared" si="7"/>
        <v>0.27503676375984376</v>
      </c>
      <c r="Q42" s="38">
        <f t="shared" si="8"/>
        <v>2.0985339999999999</v>
      </c>
      <c r="S42" s="32" t="s">
        <v>85</v>
      </c>
    </row>
    <row r="43" spans="1:23" s="32" customFormat="1" ht="14.25" customHeight="1">
      <c r="A43" s="19"/>
      <c r="B43" s="21" t="s">
        <v>36</v>
      </c>
      <c r="C43" s="35">
        <v>2013</v>
      </c>
      <c r="D43" s="30">
        <v>9.3720000000000001E-3</v>
      </c>
      <c r="E43" s="30">
        <v>2.027981</v>
      </c>
      <c r="F43" s="30">
        <v>1.4571750000000001</v>
      </c>
      <c r="G43" s="30">
        <v>2.4658899999999999</v>
      </c>
      <c r="H43" s="30">
        <v>2.4658899999999999</v>
      </c>
      <c r="J43" s="21" t="s">
        <v>36</v>
      </c>
      <c r="K43" s="35">
        <v>2013</v>
      </c>
      <c r="L43" s="36">
        <f t="shared" si="3"/>
        <v>3.8006561525453287E-3</v>
      </c>
      <c r="M43" s="36">
        <f t="shared" si="4"/>
        <v>0.82241340854620448</v>
      </c>
      <c r="N43" s="36">
        <f t="shared" si="5"/>
        <v>0.59093268556180534</v>
      </c>
      <c r="O43" s="36">
        <f t="shared" si="6"/>
        <v>1</v>
      </c>
      <c r="P43" s="36">
        <f t="shared" si="7"/>
        <v>1</v>
      </c>
      <c r="Q43" s="38">
        <f t="shared" si="8"/>
        <v>2.4658899999999999</v>
      </c>
      <c r="S43" s="32">
        <f>S40</f>
        <v>2.6056441679153237E-2</v>
      </c>
      <c r="T43" s="38">
        <f t="shared" ref="T43:U43" si="10">T40</f>
        <v>0.90568064488549682</v>
      </c>
      <c r="U43" s="38">
        <f t="shared" si="10"/>
        <v>1</v>
      </c>
      <c r="V43" s="32">
        <v>1</v>
      </c>
      <c r="W43" s="32">
        <v>1</v>
      </c>
    </row>
    <row r="44" spans="1:23" s="32" customFormat="1" ht="14.25" customHeight="1">
      <c r="A44" s="19"/>
      <c r="B44" s="21" t="s">
        <v>36</v>
      </c>
      <c r="C44" s="35">
        <v>2014</v>
      </c>
      <c r="D44" s="30">
        <v>2.511E-2</v>
      </c>
      <c r="E44" s="30">
        <v>2.1564830000000001</v>
      </c>
      <c r="F44" s="30">
        <v>1.6643939999999999</v>
      </c>
      <c r="G44" s="30">
        <v>0.28914499999999999</v>
      </c>
      <c r="H44" s="30">
        <v>0.28914499999999999</v>
      </c>
      <c r="J44" s="21" t="s">
        <v>36</v>
      </c>
      <c r="K44" s="35">
        <v>2014</v>
      </c>
      <c r="L44" s="36">
        <f t="shared" si="3"/>
        <v>1.1643959168702001E-2</v>
      </c>
      <c r="M44" s="36">
        <f t="shared" si="4"/>
        <v>1</v>
      </c>
      <c r="N44" s="36">
        <f t="shared" si="5"/>
        <v>0.77180946939994421</v>
      </c>
      <c r="O44" s="36">
        <f t="shared" si="6"/>
        <v>0.13408174328292871</v>
      </c>
      <c r="P44" s="36">
        <f t="shared" si="7"/>
        <v>0.13408174328292871</v>
      </c>
      <c r="Q44" s="38">
        <f t="shared" si="8"/>
        <v>2.1564830000000001</v>
      </c>
    </row>
    <row r="45" spans="1:23" s="32" customFormat="1" ht="14.25" customHeight="1">
      <c r="A45" s="19"/>
      <c r="B45" s="21" t="s">
        <v>36</v>
      </c>
      <c r="C45" s="35">
        <v>2015</v>
      </c>
      <c r="D45" s="30">
        <v>2.1068E-2</v>
      </c>
      <c r="E45" s="30">
        <v>2.0115750000000001</v>
      </c>
      <c r="F45" s="30">
        <v>3.1134729999999999</v>
      </c>
      <c r="G45" s="30">
        <v>0.4143</v>
      </c>
      <c r="H45" s="30">
        <v>0.4143</v>
      </c>
      <c r="J45" s="21" t="s">
        <v>36</v>
      </c>
      <c r="K45" s="35">
        <v>2015</v>
      </c>
      <c r="L45" s="36">
        <f t="shared" si="3"/>
        <v>6.7667199940388114E-3</v>
      </c>
      <c r="M45" s="36">
        <f t="shared" si="4"/>
        <v>0.64608718302680002</v>
      </c>
      <c r="N45" s="36">
        <f t="shared" si="5"/>
        <v>1</v>
      </c>
      <c r="O45" s="36">
        <f t="shared" si="6"/>
        <v>0.13306683565266184</v>
      </c>
      <c r="P45" s="36">
        <f t="shared" si="7"/>
        <v>0.13306683565266184</v>
      </c>
      <c r="Q45" s="38">
        <f t="shared" si="8"/>
        <v>3.1134729999999999</v>
      </c>
    </row>
    <row r="46" spans="1:23" s="32" customFormat="1" ht="14.25" customHeight="1">
      <c r="A46" s="19"/>
      <c r="B46" s="21" t="s">
        <v>36</v>
      </c>
      <c r="C46" s="35">
        <v>2016</v>
      </c>
      <c r="D46" s="30">
        <v>1.5582E-2</v>
      </c>
      <c r="E46" s="30">
        <v>1.8467340000000001</v>
      </c>
      <c r="F46" s="30">
        <v>1.64595</v>
      </c>
      <c r="G46" s="30">
        <v>1.107426</v>
      </c>
      <c r="H46" s="30">
        <v>1.107426</v>
      </c>
      <c r="J46" s="21" t="s">
        <v>36</v>
      </c>
      <c r="K46" s="35">
        <v>2016</v>
      </c>
      <c r="L46" s="36">
        <f t="shared" si="3"/>
        <v>8.4375984846761908E-3</v>
      </c>
      <c r="M46" s="36">
        <f t="shared" si="4"/>
        <v>1</v>
      </c>
      <c r="N46" s="36">
        <f t="shared" si="5"/>
        <v>0.89127616646468844</v>
      </c>
      <c r="O46" s="36">
        <f t="shared" si="6"/>
        <v>0.59966730454954531</v>
      </c>
      <c r="P46" s="36">
        <f t="shared" si="7"/>
        <v>0.59966730454954531</v>
      </c>
      <c r="Q46" s="38">
        <f t="shared" si="8"/>
        <v>1.8467340000000001</v>
      </c>
    </row>
    <row r="47" spans="1:23" s="32" customFormat="1" ht="14.25" customHeight="1">
      <c r="A47" s="19"/>
      <c r="B47" s="21" t="s">
        <v>36</v>
      </c>
      <c r="C47" s="35">
        <v>2017</v>
      </c>
      <c r="D47" s="30">
        <v>0.10194499999999999</v>
      </c>
      <c r="E47" s="30">
        <v>1.9687460000000001</v>
      </c>
      <c r="F47" s="30">
        <v>1.7013910000000001</v>
      </c>
      <c r="G47" s="30">
        <v>0.385517</v>
      </c>
      <c r="H47" s="30">
        <v>0.385517</v>
      </c>
      <c r="J47" s="21" t="s">
        <v>36</v>
      </c>
      <c r="K47" s="35">
        <v>2017</v>
      </c>
      <c r="L47" s="36">
        <f t="shared" si="3"/>
        <v>5.1781692508835568E-2</v>
      </c>
      <c r="M47" s="36">
        <f t="shared" si="4"/>
        <v>1</v>
      </c>
      <c r="N47" s="36">
        <f t="shared" si="5"/>
        <v>0.86420035901025327</v>
      </c>
      <c r="O47" s="36">
        <f t="shared" si="6"/>
        <v>0.19581855658373401</v>
      </c>
      <c r="P47" s="36">
        <f t="shared" si="7"/>
        <v>0.19581855658373401</v>
      </c>
      <c r="Q47" s="38">
        <f t="shared" si="8"/>
        <v>1.9687460000000001</v>
      </c>
    </row>
    <row r="48" spans="1:23" s="32" customFormat="1" ht="14.25" customHeight="1">
      <c r="A48" s="19"/>
      <c r="B48" s="21" t="s">
        <v>36</v>
      </c>
      <c r="C48" s="35">
        <v>2018</v>
      </c>
      <c r="D48" s="30">
        <v>0.11648500000000001</v>
      </c>
      <c r="E48" s="30">
        <v>1.70546</v>
      </c>
      <c r="F48" s="30">
        <v>2.3380779999999999</v>
      </c>
      <c r="G48" s="30">
        <v>0.804867</v>
      </c>
      <c r="H48" s="30">
        <v>0.804867</v>
      </c>
      <c r="J48" s="21" t="s">
        <v>36</v>
      </c>
      <c r="K48" s="35">
        <v>2018</v>
      </c>
      <c r="L48" s="36">
        <f t="shared" si="3"/>
        <v>4.9820835746283917E-2</v>
      </c>
      <c r="M48" s="36">
        <f t="shared" si="4"/>
        <v>0.72942818845222446</v>
      </c>
      <c r="N48" s="36">
        <f t="shared" si="5"/>
        <v>1</v>
      </c>
      <c r="O48" s="36">
        <f t="shared" si="6"/>
        <v>0.34424300643520023</v>
      </c>
      <c r="P48" s="36">
        <f t="shared" si="7"/>
        <v>0.34424300643520023</v>
      </c>
      <c r="Q48" s="38">
        <f t="shared" si="8"/>
        <v>2.3380779999999999</v>
      </c>
    </row>
    <row r="49" spans="1:32" s="32" customFormat="1" ht="14.25" customHeight="1">
      <c r="A49" s="19"/>
      <c r="B49" s="21" t="s">
        <v>37</v>
      </c>
      <c r="C49" s="30">
        <v>2007</v>
      </c>
      <c r="D49" s="30">
        <v>6.8546099999999999E-2</v>
      </c>
      <c r="E49" s="30">
        <v>1.2962251</v>
      </c>
      <c r="F49" s="30">
        <v>1.6642812</v>
      </c>
      <c r="G49" s="30">
        <v>1.6980541</v>
      </c>
      <c r="H49" s="30">
        <v>1.6980541</v>
      </c>
      <c r="J49" s="21" t="s">
        <v>37</v>
      </c>
      <c r="K49" s="30">
        <v>2007</v>
      </c>
      <c r="L49" s="36">
        <f t="shared" si="3"/>
        <v>4.0367441767609168E-2</v>
      </c>
      <c r="M49" s="36">
        <f t="shared" si="4"/>
        <v>0.76335912972384101</v>
      </c>
      <c r="N49" s="36">
        <f t="shared" si="5"/>
        <v>0.98011082214636158</v>
      </c>
      <c r="O49" s="36">
        <f t="shared" si="6"/>
        <v>1</v>
      </c>
      <c r="P49" s="36">
        <f t="shared" si="7"/>
        <v>1</v>
      </c>
      <c r="Q49" s="38">
        <f t="shared" si="8"/>
        <v>1.6980541</v>
      </c>
      <c r="S49" s="32">
        <f>AVERAGE(L49:L60)</f>
        <v>1.1402788652773185E-2</v>
      </c>
      <c r="T49" s="38">
        <f t="shared" ref="T49:W49" si="11">AVERAGE(M49:M60)</f>
        <v>0.61669750881910046</v>
      </c>
      <c r="U49" s="38">
        <f t="shared" si="11"/>
        <v>0.95198362234076628</v>
      </c>
      <c r="V49" s="38">
        <f t="shared" si="11"/>
        <v>0.97506353694697701</v>
      </c>
      <c r="W49" s="38">
        <f t="shared" si="11"/>
        <v>0.97506353694697701</v>
      </c>
    </row>
    <row r="50" spans="1:32" s="32" customFormat="1" ht="14.25" customHeight="1">
      <c r="A50" s="19"/>
      <c r="B50" s="21" t="s">
        <v>37</v>
      </c>
      <c r="C50" s="30">
        <v>2008</v>
      </c>
      <c r="D50" s="30">
        <v>9.5677000000000002E-3</v>
      </c>
      <c r="E50" s="30">
        <v>1.2998736</v>
      </c>
      <c r="F50" s="30">
        <v>0.89620290000000002</v>
      </c>
      <c r="G50" s="30">
        <v>0.91090260000000001</v>
      </c>
      <c r="H50" s="30">
        <v>0.91090260000000001</v>
      </c>
      <c r="J50" s="21" t="s">
        <v>37</v>
      </c>
      <c r="K50" s="30">
        <v>2008</v>
      </c>
      <c r="L50" s="36">
        <f t="shared" si="3"/>
        <v>7.3604848963776176E-3</v>
      </c>
      <c r="M50" s="36">
        <f t="shared" si="4"/>
        <v>1</v>
      </c>
      <c r="N50" s="36">
        <f t="shared" si="5"/>
        <v>0.68945388228516991</v>
      </c>
      <c r="O50" s="36">
        <f t="shared" si="6"/>
        <v>0.70076244336372395</v>
      </c>
      <c r="P50" s="36">
        <f t="shared" si="7"/>
        <v>0.70076244336372395</v>
      </c>
      <c r="Q50" s="38">
        <f t="shared" si="8"/>
        <v>1.2998736</v>
      </c>
    </row>
    <row r="51" spans="1:32" s="32" customFormat="1" ht="14.25" customHeight="1">
      <c r="A51" s="19"/>
      <c r="B51" s="21" t="s">
        <v>37</v>
      </c>
      <c r="C51" s="30">
        <v>2009</v>
      </c>
      <c r="D51" s="30">
        <v>1.1827000000000001E-3</v>
      </c>
      <c r="E51" s="30">
        <v>1.1639808</v>
      </c>
      <c r="F51" s="30">
        <v>1.4558598</v>
      </c>
      <c r="G51" s="30">
        <v>1.4844447000000001</v>
      </c>
      <c r="H51" s="30">
        <v>1.4844447000000001</v>
      </c>
      <c r="J51" s="21" t="s">
        <v>37</v>
      </c>
      <c r="K51" s="30">
        <v>2009</v>
      </c>
      <c r="L51" s="36">
        <f t="shared" si="3"/>
        <v>7.9672890475475443E-4</v>
      </c>
      <c r="M51" s="36">
        <f t="shared" si="4"/>
        <v>0.78411866740472047</v>
      </c>
      <c r="N51" s="36">
        <f t="shared" si="5"/>
        <v>0.98074370840490044</v>
      </c>
      <c r="O51" s="36">
        <f t="shared" si="6"/>
        <v>1</v>
      </c>
      <c r="P51" s="36">
        <f t="shared" si="7"/>
        <v>1</v>
      </c>
      <c r="Q51" s="38">
        <f t="shared" si="8"/>
        <v>1.4844447000000001</v>
      </c>
      <c r="S51" s="32" t="s">
        <v>84</v>
      </c>
    </row>
    <row r="52" spans="1:32" s="32" customFormat="1" ht="14.25" customHeight="1">
      <c r="A52" s="19"/>
      <c r="B52" s="21" t="s">
        <v>37</v>
      </c>
      <c r="C52" s="30">
        <v>2010</v>
      </c>
      <c r="D52" s="30">
        <v>3.0423999999999998E-3</v>
      </c>
      <c r="E52" s="30">
        <v>0.93912649999999998</v>
      </c>
      <c r="F52" s="30">
        <v>1.3978676000000001</v>
      </c>
      <c r="G52" s="30">
        <v>1.4249959999999999</v>
      </c>
      <c r="H52" s="30">
        <v>1.4249959999999999</v>
      </c>
      <c r="J52" s="21" t="s">
        <v>37</v>
      </c>
      <c r="K52" s="30">
        <v>2010</v>
      </c>
      <c r="L52" s="36">
        <f t="shared" si="3"/>
        <v>2.135023536908174E-3</v>
      </c>
      <c r="M52" s="36">
        <f t="shared" si="4"/>
        <v>0.65903799028207799</v>
      </c>
      <c r="N52" s="36">
        <f t="shared" si="5"/>
        <v>0.98096247287711702</v>
      </c>
      <c r="O52" s="36">
        <f t="shared" si="6"/>
        <v>1</v>
      </c>
      <c r="P52" s="36">
        <f t="shared" si="7"/>
        <v>1</v>
      </c>
      <c r="Q52" s="38">
        <f t="shared" si="8"/>
        <v>1.4249959999999999</v>
      </c>
      <c r="S52" s="32">
        <f>S49/MAX($S$49:$W$49)</f>
        <v>1.169440577018855E-2</v>
      </c>
      <c r="T52" s="38">
        <f t="shared" ref="T52:W52" si="12">T49/MAX($S$49:$W$49)</f>
        <v>0.63246904991447328</v>
      </c>
      <c r="U52" s="38">
        <f t="shared" si="12"/>
        <v>0.97632983520389216</v>
      </c>
      <c r="V52" s="38">
        <f t="shared" si="12"/>
        <v>1</v>
      </c>
      <c r="W52" s="38">
        <f t="shared" si="12"/>
        <v>1</v>
      </c>
    </row>
    <row r="53" spans="1:32" s="32" customFormat="1" ht="14.25" customHeight="1">
      <c r="A53" s="19"/>
      <c r="B53" s="21" t="s">
        <v>37</v>
      </c>
      <c r="C53" s="30">
        <v>2011</v>
      </c>
      <c r="D53" s="30">
        <v>2.6394000000000001E-3</v>
      </c>
      <c r="E53" s="30">
        <v>1.2425094999999999</v>
      </c>
      <c r="F53" s="30">
        <v>1.6375192000000001</v>
      </c>
      <c r="G53" s="30">
        <v>1.7603363999999999</v>
      </c>
      <c r="H53" s="30">
        <v>1.7603363999999999</v>
      </c>
      <c r="J53" s="21" t="s">
        <v>37</v>
      </c>
      <c r="K53" s="30">
        <v>2011</v>
      </c>
      <c r="L53" s="36">
        <f t="shared" si="3"/>
        <v>1.4993725063005003E-3</v>
      </c>
      <c r="M53" s="36">
        <f t="shared" si="4"/>
        <v>0.70583639581616331</v>
      </c>
      <c r="N53" s="36">
        <f t="shared" si="5"/>
        <v>0.93023083542441098</v>
      </c>
      <c r="O53" s="36">
        <f t="shared" si="6"/>
        <v>1</v>
      </c>
      <c r="P53" s="36">
        <f t="shared" si="7"/>
        <v>1</v>
      </c>
      <c r="Q53" s="38">
        <f t="shared" si="8"/>
        <v>1.7603363999999999</v>
      </c>
    </row>
    <row r="54" spans="1:32" s="32" customFormat="1" ht="14.25" customHeight="1">
      <c r="A54" s="19"/>
      <c r="B54" s="21" t="s">
        <v>37</v>
      </c>
      <c r="C54" s="30">
        <v>2012</v>
      </c>
      <c r="D54" s="30">
        <v>2.5604E-3</v>
      </c>
      <c r="E54" s="30">
        <v>0.91125449999999997</v>
      </c>
      <c r="F54" s="30">
        <v>3.8430618999999999</v>
      </c>
      <c r="G54" s="30">
        <v>3.9239109000000001</v>
      </c>
      <c r="H54" s="30">
        <v>3.9239109000000001</v>
      </c>
      <c r="J54" s="21" t="s">
        <v>37</v>
      </c>
      <c r="K54" s="30">
        <v>2012</v>
      </c>
      <c r="L54" s="36">
        <f t="shared" si="3"/>
        <v>6.5251226779894519E-4</v>
      </c>
      <c r="M54" s="36">
        <f t="shared" si="4"/>
        <v>0.23223119057061156</v>
      </c>
      <c r="N54" s="36">
        <f t="shared" si="5"/>
        <v>0.97939581145942933</v>
      </c>
      <c r="O54" s="36">
        <f t="shared" si="6"/>
        <v>1</v>
      </c>
      <c r="P54" s="36">
        <f t="shared" si="7"/>
        <v>1</v>
      </c>
      <c r="Q54" s="38">
        <f t="shared" si="8"/>
        <v>3.9239109000000001</v>
      </c>
    </row>
    <row r="55" spans="1:32" s="32" customFormat="1" ht="14.25" customHeight="1">
      <c r="A55" s="19"/>
      <c r="B55" s="21" t="s">
        <v>37</v>
      </c>
      <c r="C55" s="30">
        <v>2013</v>
      </c>
      <c r="D55" s="30">
        <v>1.7214999999999999E-3</v>
      </c>
      <c r="E55" s="30">
        <v>1.2100895</v>
      </c>
      <c r="F55" s="30">
        <v>3.0069241999999998</v>
      </c>
      <c r="G55" s="30">
        <v>3.0696620000000001</v>
      </c>
      <c r="H55" s="30">
        <v>3.0696620000000001</v>
      </c>
      <c r="J55" s="21" t="s">
        <v>37</v>
      </c>
      <c r="K55" s="30">
        <v>2013</v>
      </c>
      <c r="L55" s="36">
        <f t="shared" si="3"/>
        <v>5.6081092967238738E-4</v>
      </c>
      <c r="M55" s="36">
        <f t="shared" si="4"/>
        <v>0.39420936246401067</v>
      </c>
      <c r="N55" s="36">
        <f t="shared" si="5"/>
        <v>0.97956198434876529</v>
      </c>
      <c r="O55" s="36">
        <f t="shared" si="6"/>
        <v>1</v>
      </c>
      <c r="P55" s="36">
        <f t="shared" si="7"/>
        <v>1</v>
      </c>
      <c r="Q55" s="38">
        <f t="shared" si="8"/>
        <v>3.0696620000000001</v>
      </c>
    </row>
    <row r="56" spans="1:32" s="32" customFormat="1" ht="14.25" customHeight="1">
      <c r="A56" s="19"/>
      <c r="B56" s="21" t="s">
        <v>37</v>
      </c>
      <c r="C56" s="30">
        <v>2014</v>
      </c>
      <c r="D56" s="30">
        <v>1.0344799999999999E-2</v>
      </c>
      <c r="E56" s="30">
        <v>1.2654221000000001</v>
      </c>
      <c r="F56" s="30">
        <v>2.2903682999999999</v>
      </c>
      <c r="G56" s="30">
        <v>2.3321581</v>
      </c>
      <c r="H56" s="30">
        <v>2.3321581</v>
      </c>
      <c r="J56" s="21" t="s">
        <v>37</v>
      </c>
      <c r="K56" s="30">
        <v>2014</v>
      </c>
      <c r="L56" s="36">
        <f t="shared" si="3"/>
        <v>4.4357198596441634E-3</v>
      </c>
      <c r="M56" s="36">
        <f t="shared" si="4"/>
        <v>0.54259704777304762</v>
      </c>
      <c r="N56" s="36">
        <f t="shared" si="5"/>
        <v>0.98208106045640731</v>
      </c>
      <c r="O56" s="36">
        <f t="shared" si="6"/>
        <v>1</v>
      </c>
      <c r="P56" s="36">
        <f t="shared" si="7"/>
        <v>1</v>
      </c>
      <c r="Q56" s="38">
        <f t="shared" si="8"/>
        <v>2.3321581</v>
      </c>
    </row>
    <row r="57" spans="1:32" s="32" customFormat="1" ht="14.25" customHeight="1">
      <c r="A57" s="19"/>
      <c r="B57" s="21" t="s">
        <v>37</v>
      </c>
      <c r="C57" s="30">
        <v>2015</v>
      </c>
      <c r="D57" s="30">
        <v>1.8102699999999999E-2</v>
      </c>
      <c r="E57" s="30">
        <v>1.4570251000000001</v>
      </c>
      <c r="F57" s="30">
        <v>1.8167359000000001</v>
      </c>
      <c r="G57" s="30">
        <v>1.8563996</v>
      </c>
      <c r="H57" s="30">
        <v>1.8563996</v>
      </c>
      <c r="J57" s="21" t="s">
        <v>37</v>
      </c>
      <c r="K57" s="30">
        <v>2015</v>
      </c>
      <c r="L57" s="36">
        <f t="shared" si="3"/>
        <v>9.7515103967917242E-3</v>
      </c>
      <c r="M57" s="36">
        <f t="shared" si="4"/>
        <v>0.78486609240812166</v>
      </c>
      <c r="N57" s="36">
        <f t="shared" si="5"/>
        <v>0.97863407210387243</v>
      </c>
      <c r="O57" s="36">
        <f t="shared" si="6"/>
        <v>1</v>
      </c>
      <c r="P57" s="36">
        <f t="shared" si="7"/>
        <v>1</v>
      </c>
      <c r="Q57" s="38">
        <f t="shared" si="8"/>
        <v>1.8563996</v>
      </c>
    </row>
    <row r="58" spans="1:32" s="32" customFormat="1" ht="14.25" customHeight="1">
      <c r="A58" s="19"/>
      <c r="B58" s="21" t="s">
        <v>37</v>
      </c>
      <c r="C58" s="30">
        <v>2016</v>
      </c>
      <c r="D58" s="30">
        <v>1.35012E-2</v>
      </c>
      <c r="E58" s="30">
        <v>1.2137990999999999</v>
      </c>
      <c r="F58" s="30">
        <v>2.4608414000000001</v>
      </c>
      <c r="G58" s="30">
        <v>2.5073118000000001</v>
      </c>
      <c r="H58" s="30">
        <v>2.5073118000000001</v>
      </c>
      <c r="J58" s="21" t="s">
        <v>37</v>
      </c>
      <c r="K58" s="30">
        <v>2016</v>
      </c>
      <c r="L58" s="36">
        <f t="shared" si="3"/>
        <v>5.3847311690552405E-3</v>
      </c>
      <c r="M58" s="36">
        <f t="shared" si="4"/>
        <v>0.48410377201590959</v>
      </c>
      <c r="N58" s="36">
        <f t="shared" si="5"/>
        <v>0.98146604662411752</v>
      </c>
      <c r="O58" s="36">
        <f t="shared" si="6"/>
        <v>1</v>
      </c>
      <c r="P58" s="36">
        <f t="shared" si="7"/>
        <v>1</v>
      </c>
      <c r="Q58" s="38">
        <f t="shared" si="8"/>
        <v>2.5073118000000001</v>
      </c>
    </row>
    <row r="59" spans="1:32" s="32" customFormat="1" ht="14.25" customHeight="1">
      <c r="A59" s="19"/>
      <c r="B59" s="21" t="s">
        <v>37</v>
      </c>
      <c r="C59" s="30">
        <v>2017</v>
      </c>
      <c r="D59" s="30">
        <v>5.9466900000000003E-2</v>
      </c>
      <c r="E59" s="30">
        <v>1.6284860999999999</v>
      </c>
      <c r="F59" s="30">
        <v>3.2654947000000001</v>
      </c>
      <c r="G59" s="30">
        <v>3.3296336000000002</v>
      </c>
      <c r="H59" s="30">
        <v>3.3296336000000002</v>
      </c>
      <c r="J59" s="21" t="s">
        <v>37</v>
      </c>
      <c r="K59" s="30">
        <v>2017</v>
      </c>
      <c r="L59" s="36">
        <f t="shared" si="3"/>
        <v>1.7859893052496828E-2</v>
      </c>
      <c r="M59" s="36">
        <f t="shared" si="4"/>
        <v>0.48908867930693628</v>
      </c>
      <c r="N59" s="36">
        <f t="shared" si="5"/>
        <v>0.98073694955505009</v>
      </c>
      <c r="O59" s="36">
        <f t="shared" si="6"/>
        <v>1</v>
      </c>
      <c r="P59" s="36">
        <f t="shared" si="7"/>
        <v>1</v>
      </c>
      <c r="Q59" s="38">
        <f t="shared" si="8"/>
        <v>3.3296336000000002</v>
      </c>
    </row>
    <row r="60" spans="1:32" s="32" customFormat="1" ht="14.25" customHeight="1">
      <c r="A60" s="19"/>
      <c r="B60" s="21" t="s">
        <v>37</v>
      </c>
      <c r="C60" s="30">
        <v>2018</v>
      </c>
      <c r="D60" s="30">
        <v>0.122192</v>
      </c>
      <c r="E60" s="30">
        <v>1.4890570000000001</v>
      </c>
      <c r="F60" s="30">
        <v>2.6026978999999999</v>
      </c>
      <c r="G60" s="30">
        <v>2.6546607</v>
      </c>
      <c r="H60" s="30">
        <v>2.6546607</v>
      </c>
      <c r="J60" s="21" t="s">
        <v>37</v>
      </c>
      <c r="K60" s="30">
        <v>2018</v>
      </c>
      <c r="L60" s="36">
        <f t="shared" si="3"/>
        <v>4.6029234545868707E-2</v>
      </c>
      <c r="M60" s="36">
        <f t="shared" si="4"/>
        <v>0.56092177806376542</v>
      </c>
      <c r="N60" s="36">
        <f t="shared" si="5"/>
        <v>0.98042582240359377</v>
      </c>
      <c r="O60" s="36">
        <f t="shared" si="6"/>
        <v>1</v>
      </c>
      <c r="P60" s="36">
        <f t="shared" si="7"/>
        <v>1</v>
      </c>
      <c r="Q60" s="38">
        <f t="shared" si="8"/>
        <v>2.6546607</v>
      </c>
    </row>
    <row r="61" spans="1:32" s="32" customFormat="1" ht="14.25" customHeight="1">
      <c r="A61" s="19"/>
      <c r="B61" s="21"/>
      <c r="Q61" s="38"/>
      <c r="T61" s="32">
        <f>EXP(-1.5)</f>
        <v>0.22313016014842982</v>
      </c>
      <c r="U61" s="32">
        <f>T61/(1+T61)</f>
        <v>0.18242552380635632</v>
      </c>
    </row>
    <row r="62" spans="1:32" ht="14.25" customHeight="1">
      <c r="A62" s="1"/>
      <c r="B62" s="2"/>
      <c r="C62" s="2"/>
      <c r="D62" s="2"/>
      <c r="E62" s="2"/>
      <c r="F62" s="2"/>
      <c r="G62" s="2"/>
      <c r="H62" s="2"/>
      <c r="I62" s="2"/>
      <c r="J62" s="2"/>
      <c r="K62" s="2"/>
      <c r="L62" s="2"/>
      <c r="M62" s="38"/>
      <c r="N62" s="2"/>
      <c r="O62" s="2"/>
      <c r="P62" s="2"/>
      <c r="Q62" s="2"/>
      <c r="R62" s="2"/>
      <c r="S62" s="2"/>
      <c r="T62" s="2"/>
      <c r="U62" s="2">
        <f>1/(1+T61)</f>
        <v>0.81757447619364365</v>
      </c>
      <c r="V62" s="2"/>
      <c r="W62" s="2"/>
      <c r="X62" s="2"/>
    </row>
    <row r="63" spans="1:32" ht="14.25" customHeight="1">
      <c r="A63" s="3" t="s">
        <v>10</v>
      </c>
      <c r="B63" s="2"/>
      <c r="C63" s="2"/>
      <c r="D63" s="2"/>
      <c r="E63" s="2"/>
      <c r="F63" s="2"/>
      <c r="G63" s="2"/>
      <c r="H63" s="2"/>
      <c r="I63" s="2"/>
      <c r="J63" s="2"/>
      <c r="K63" s="2"/>
      <c r="L63" s="2"/>
      <c r="M63" s="2"/>
      <c r="N63" s="2"/>
      <c r="O63" s="2"/>
      <c r="P63" s="2"/>
      <c r="Q63" s="2"/>
      <c r="R63" s="2"/>
      <c r="S63" s="2"/>
      <c r="T63" s="2"/>
      <c r="U63" s="2"/>
      <c r="V63" s="2"/>
      <c r="W63" s="2"/>
      <c r="X63" s="2"/>
      <c r="Y63" s="1"/>
      <c r="Z63" s="1"/>
      <c r="AA63" s="1"/>
      <c r="AB63" s="1"/>
      <c r="AC63" s="1"/>
      <c r="AD63" s="1"/>
      <c r="AE63" s="1"/>
      <c r="AF63" s="1"/>
    </row>
    <row r="64" spans="1:32" s="14" customFormat="1" ht="14.25" customHeight="1">
      <c r="A64" s="20" t="s">
        <v>43</v>
      </c>
      <c r="C64" s="14">
        <v>2.2894284851066638E-2</v>
      </c>
      <c r="D64" s="14">
        <v>0.13442797089774511</v>
      </c>
      <c r="E64" s="14">
        <v>0.49541547144013698</v>
      </c>
      <c r="F64" s="14">
        <v>1.1514741591740121</v>
      </c>
      <c r="G64" s="14">
        <v>2.1839994959789619</v>
      </c>
    </row>
    <row r="65" spans="1:32" ht="14.25" customHeight="1">
      <c r="A65" s="20" t="s">
        <v>44</v>
      </c>
      <c r="B65" s="2"/>
      <c r="C65" s="2">
        <v>3.5000000000000003E-2</v>
      </c>
      <c r="D65" s="2">
        <v>0.14166666666666669</v>
      </c>
      <c r="E65" s="2">
        <v>0.51916666666666667</v>
      </c>
      <c r="F65" s="2">
        <v>1.1458333333333333</v>
      </c>
      <c r="G65" s="2">
        <v>1.9609249999999998</v>
      </c>
      <c r="H65" s="2"/>
      <c r="I65" s="2"/>
      <c r="J65" s="2"/>
      <c r="K65" s="2"/>
      <c r="L65" s="2"/>
      <c r="M65" s="2"/>
      <c r="N65" s="2"/>
      <c r="O65" s="2"/>
      <c r="P65" s="2"/>
      <c r="Q65" s="2"/>
      <c r="R65" s="2"/>
      <c r="S65" s="2"/>
      <c r="T65" s="2"/>
      <c r="U65" s="2"/>
      <c r="V65" s="2"/>
      <c r="W65" s="2"/>
      <c r="X65" s="2"/>
      <c r="Y65" s="1"/>
      <c r="Z65" s="1"/>
      <c r="AA65" s="1"/>
      <c r="AB65" s="1"/>
      <c r="AC65" s="1"/>
      <c r="AD65" s="1"/>
      <c r="AE65" s="1"/>
      <c r="AF65" s="1"/>
    </row>
    <row r="66" spans="1:32" s="14" customFormat="1" ht="14.25" customHeight="1">
      <c r="A66" s="20"/>
    </row>
    <row r="67" spans="1:32" ht="14.25" customHeight="1">
      <c r="A67" s="3" t="s">
        <v>11</v>
      </c>
      <c r="B67" s="7"/>
      <c r="H67" s="2"/>
      <c r="I67" s="2"/>
      <c r="J67" s="2"/>
      <c r="K67" s="2"/>
      <c r="L67" s="2"/>
      <c r="M67" s="2"/>
      <c r="N67" s="2"/>
      <c r="O67" s="2"/>
      <c r="P67" s="2"/>
      <c r="Q67" s="2">
        <f>308-196</f>
        <v>112</v>
      </c>
      <c r="R67" s="2">
        <f>200/8</f>
        <v>25</v>
      </c>
      <c r="S67" s="2"/>
      <c r="T67" s="2"/>
      <c r="U67" s="2"/>
      <c r="V67" s="2"/>
      <c r="W67" s="2"/>
      <c r="X67" s="2"/>
    </row>
    <row r="68" spans="1:32" s="14" customFormat="1" ht="14.25" customHeight="1">
      <c r="A68" s="20" t="s">
        <v>43</v>
      </c>
      <c r="B68" s="7"/>
      <c r="C68" s="2">
        <v>2.2894284851066638E-2</v>
      </c>
      <c r="D68" s="2">
        <v>0.13442797089774511</v>
      </c>
      <c r="E68" s="2">
        <v>0.49541547144013698</v>
      </c>
      <c r="F68" s="2">
        <v>1.1514741591740121</v>
      </c>
      <c r="G68" s="2">
        <v>2.1839994959789619</v>
      </c>
      <c r="Q68" s="14">
        <f>Q67/8</f>
        <v>14</v>
      </c>
    </row>
    <row r="69" spans="1:32" ht="14.25" customHeight="1">
      <c r="A69" s="20" t="s">
        <v>44</v>
      </c>
      <c r="B69" s="2"/>
      <c r="C69" s="2">
        <v>3.5000000000000003E-2</v>
      </c>
      <c r="D69" s="2">
        <v>0.14166666666666669</v>
      </c>
      <c r="E69" s="2">
        <v>0.51916666666666667</v>
      </c>
      <c r="F69" s="2">
        <v>1.1458333333333333</v>
      </c>
      <c r="G69" s="2">
        <v>1.9609249999999998</v>
      </c>
      <c r="H69" s="2"/>
      <c r="I69" s="2"/>
      <c r="J69" s="2"/>
      <c r="K69" s="2"/>
      <c r="L69" s="2"/>
      <c r="M69" s="2"/>
      <c r="N69" s="2"/>
      <c r="O69" s="2"/>
      <c r="P69" s="2"/>
      <c r="Q69" s="2"/>
      <c r="R69" s="2"/>
      <c r="S69" s="2"/>
      <c r="T69" s="2"/>
      <c r="U69" s="2"/>
      <c r="V69" s="2"/>
      <c r="W69" s="2"/>
      <c r="X69" s="2"/>
    </row>
    <row r="70" spans="1:32" ht="14.25" customHeight="1">
      <c r="A70" s="3" t="s">
        <v>12</v>
      </c>
      <c r="B70" s="2"/>
      <c r="C70" s="2"/>
      <c r="D70" s="2"/>
      <c r="E70" s="2"/>
      <c r="F70" s="2"/>
      <c r="G70" s="2"/>
      <c r="H70" s="2"/>
      <c r="I70" s="2"/>
      <c r="J70" s="2"/>
      <c r="K70" s="2"/>
      <c r="L70" s="2"/>
      <c r="M70" s="2"/>
      <c r="N70" s="2"/>
      <c r="O70" s="2"/>
      <c r="P70" s="2"/>
      <c r="Q70" s="2"/>
      <c r="R70" s="2"/>
      <c r="S70" s="2"/>
      <c r="T70" s="2"/>
      <c r="U70" s="2"/>
      <c r="V70" s="2"/>
      <c r="W70" s="2"/>
      <c r="X70" s="2"/>
    </row>
    <row r="71" spans="1:32" ht="14.25" customHeight="1">
      <c r="A71" s="20" t="s">
        <v>43</v>
      </c>
      <c r="B71" s="7">
        <v>1</v>
      </c>
      <c r="C71" s="7">
        <v>1</v>
      </c>
      <c r="D71" s="7">
        <v>1</v>
      </c>
      <c r="E71" s="7">
        <v>1</v>
      </c>
      <c r="F71" s="7">
        <v>1</v>
      </c>
      <c r="G71" s="7">
        <v>1</v>
      </c>
      <c r="H71" s="2"/>
      <c r="I71" s="2"/>
      <c r="J71" s="2"/>
      <c r="K71" s="2"/>
      <c r="L71" s="2"/>
      <c r="M71" s="2"/>
      <c r="N71" s="2"/>
      <c r="O71" s="2"/>
      <c r="P71" s="2"/>
      <c r="Q71" s="2"/>
      <c r="R71" s="2"/>
      <c r="S71" s="2"/>
      <c r="T71" s="2"/>
      <c r="U71" s="2"/>
      <c r="V71" s="2"/>
      <c r="W71" s="2"/>
      <c r="X71" s="2"/>
    </row>
    <row r="72" spans="1:32" ht="14.25" customHeight="1">
      <c r="A72" s="20" t="s">
        <v>44</v>
      </c>
      <c r="B72" s="7">
        <v>1</v>
      </c>
      <c r="C72" s="7">
        <v>1</v>
      </c>
      <c r="D72" s="7">
        <v>1</v>
      </c>
      <c r="E72" s="7">
        <v>1</v>
      </c>
      <c r="F72" s="7">
        <v>1</v>
      </c>
      <c r="G72" s="7">
        <v>1</v>
      </c>
      <c r="H72" s="2"/>
      <c r="I72" s="2"/>
      <c r="J72" s="2"/>
      <c r="K72" s="2"/>
      <c r="L72" s="2"/>
      <c r="M72" s="2"/>
      <c r="N72" s="2"/>
      <c r="O72" s="2"/>
      <c r="P72" s="2"/>
      <c r="Q72" s="2"/>
      <c r="R72" s="2"/>
      <c r="S72" s="2"/>
      <c r="T72" s="2"/>
      <c r="U72" s="2"/>
      <c r="V72" s="2"/>
      <c r="W72" s="2"/>
      <c r="X72" s="2"/>
    </row>
    <row r="73" spans="1:32" ht="14.25" customHeight="1">
      <c r="A73" s="6"/>
      <c r="B73" s="2"/>
      <c r="C73" s="2"/>
      <c r="D73" s="2"/>
      <c r="E73" s="2"/>
      <c r="F73" s="2"/>
      <c r="G73" s="2"/>
      <c r="H73" s="2"/>
      <c r="I73" s="2"/>
      <c r="J73" s="2"/>
      <c r="K73" s="2"/>
      <c r="L73" s="2"/>
      <c r="M73" s="2"/>
      <c r="N73" s="2"/>
      <c r="O73" s="2"/>
      <c r="P73" s="2"/>
      <c r="Q73" s="2"/>
      <c r="R73" s="2"/>
      <c r="S73" s="2"/>
      <c r="T73" s="2"/>
      <c r="U73" s="2"/>
      <c r="V73" s="2"/>
      <c r="W73" s="2"/>
      <c r="X73" s="2"/>
    </row>
    <row r="74" spans="1:32" ht="14.25" customHeight="1">
      <c r="A74" s="6"/>
      <c r="B74" s="2"/>
      <c r="C74" s="2"/>
      <c r="D74" s="2"/>
      <c r="E74" s="2"/>
      <c r="F74" s="2"/>
      <c r="G74" s="2"/>
      <c r="H74" s="2"/>
      <c r="I74" s="2"/>
      <c r="J74" s="2"/>
      <c r="K74" s="2"/>
      <c r="L74" s="2"/>
      <c r="M74" s="2"/>
      <c r="N74" s="2"/>
      <c r="O74" s="2"/>
      <c r="P74" s="2"/>
      <c r="Q74" s="2"/>
      <c r="R74" s="2"/>
      <c r="S74" s="2"/>
      <c r="T74" s="2"/>
      <c r="U74" s="2"/>
      <c r="V74" s="2"/>
      <c r="W74" s="2"/>
      <c r="X74" s="2"/>
    </row>
    <row r="75" spans="1:32" ht="14.25" customHeight="1">
      <c r="A75" s="3" t="s">
        <v>13</v>
      </c>
      <c r="B75" s="2" t="s">
        <v>14</v>
      </c>
      <c r="C75" s="2"/>
      <c r="D75" s="2"/>
      <c r="E75" s="2"/>
      <c r="F75" s="2"/>
      <c r="G75" s="2"/>
      <c r="H75" s="2"/>
      <c r="I75" s="2"/>
      <c r="J75" s="2"/>
      <c r="K75" s="2"/>
      <c r="L75" s="2"/>
      <c r="M75" s="2"/>
      <c r="N75" s="2"/>
      <c r="O75" s="2"/>
      <c r="P75" s="2"/>
      <c r="Q75" s="2"/>
      <c r="R75" s="2"/>
      <c r="S75" s="2"/>
      <c r="T75" s="2"/>
      <c r="U75" s="2"/>
      <c r="V75" s="2"/>
      <c r="W75" s="2"/>
      <c r="X75" s="2"/>
    </row>
    <row r="76" spans="1:32" ht="14.25" customHeight="1">
      <c r="A76" s="6"/>
      <c r="B76" s="21" t="s">
        <v>58</v>
      </c>
      <c r="C76" s="23">
        <v>1</v>
      </c>
      <c r="D76" s="23">
        <v>2</v>
      </c>
      <c r="E76" s="23">
        <v>3</v>
      </c>
      <c r="F76" s="23">
        <v>4</v>
      </c>
      <c r="G76" s="23">
        <v>5</v>
      </c>
      <c r="H76" s="2"/>
      <c r="I76" s="2"/>
      <c r="J76" s="2"/>
      <c r="K76" s="2"/>
      <c r="L76" s="2"/>
      <c r="M76" s="2"/>
      <c r="N76" s="2"/>
      <c r="O76" s="2"/>
      <c r="P76" s="2"/>
      <c r="Q76" s="2"/>
      <c r="R76" s="2"/>
      <c r="S76" s="2"/>
      <c r="T76" s="2"/>
      <c r="U76" s="2"/>
      <c r="V76" s="2"/>
      <c r="W76" s="2"/>
      <c r="X76" s="2"/>
      <c r="Y76" s="1"/>
      <c r="Z76" s="1"/>
      <c r="AA76" s="1"/>
      <c r="AB76" s="1"/>
      <c r="AC76" s="1"/>
      <c r="AD76" s="1"/>
      <c r="AE76" s="1"/>
    </row>
    <row r="77" spans="1:32" ht="14.25" customHeight="1">
      <c r="A77" s="6"/>
      <c r="B77" s="21" t="s">
        <v>36</v>
      </c>
      <c r="C77" s="23">
        <v>0</v>
      </c>
      <c r="D77" s="23">
        <v>0.28999999999999998</v>
      </c>
      <c r="E77" s="23">
        <v>0.98</v>
      </c>
      <c r="F77" s="23">
        <v>0.99</v>
      </c>
      <c r="G77" s="23">
        <v>1</v>
      </c>
      <c r="H77" s="2"/>
      <c r="I77" s="2"/>
      <c r="J77" s="2"/>
      <c r="K77" s="2"/>
      <c r="L77" s="2"/>
      <c r="M77" s="2"/>
      <c r="N77" s="2"/>
      <c r="O77" s="2"/>
      <c r="P77" s="2"/>
      <c r="Q77" s="2"/>
      <c r="R77" s="2"/>
      <c r="S77" s="2"/>
      <c r="T77" s="2"/>
      <c r="U77" s="2"/>
      <c r="V77" s="2"/>
      <c r="W77" s="2"/>
      <c r="X77" s="2"/>
    </row>
    <row r="78" spans="1:32" ht="14.25" customHeight="1">
      <c r="A78" s="6"/>
      <c r="B78" s="21" t="s">
        <v>60</v>
      </c>
      <c r="C78" s="23">
        <v>0</v>
      </c>
      <c r="D78" s="23">
        <v>0.28999999999999998</v>
      </c>
      <c r="E78" s="23">
        <v>0.98</v>
      </c>
      <c r="F78" s="23">
        <v>0.99</v>
      </c>
      <c r="G78" s="23">
        <v>1</v>
      </c>
      <c r="H78" s="2"/>
      <c r="I78" s="2"/>
      <c r="J78" s="2" t="s">
        <v>138</v>
      </c>
      <c r="K78" s="2"/>
      <c r="L78" s="2"/>
      <c r="M78" s="2"/>
      <c r="N78" s="2"/>
      <c r="O78" s="2"/>
      <c r="P78" s="2"/>
      <c r="Q78" s="2"/>
      <c r="R78" s="2"/>
      <c r="S78" s="2"/>
      <c r="T78" s="2"/>
      <c r="U78" s="2"/>
      <c r="V78" s="2"/>
      <c r="W78" s="2"/>
      <c r="X78" s="2"/>
    </row>
    <row r="79" spans="1:32" ht="14.25" customHeight="1">
      <c r="A79" s="1"/>
      <c r="B79" s="2"/>
      <c r="C79" s="2"/>
      <c r="D79" s="2"/>
      <c r="E79" s="2"/>
      <c r="F79" s="2"/>
      <c r="G79" s="2"/>
      <c r="H79" s="2"/>
      <c r="I79" s="58" t="s">
        <v>137</v>
      </c>
      <c r="J79" s="58"/>
      <c r="K79" s="58"/>
      <c r="L79" s="58"/>
      <c r="M79" s="58"/>
      <c r="N79" s="58"/>
      <c r="O79" s="58"/>
      <c r="P79" s="2"/>
      <c r="Q79" s="2"/>
      <c r="R79" s="2"/>
      <c r="S79" s="2"/>
      <c r="T79" s="2"/>
      <c r="U79" s="2"/>
      <c r="V79" s="2"/>
      <c r="W79" s="2"/>
      <c r="X79" s="2"/>
    </row>
    <row r="80" spans="1:32" ht="14.25" customHeight="1">
      <c r="A80" s="3" t="s">
        <v>34</v>
      </c>
      <c r="B80" s="2" t="s">
        <v>35</v>
      </c>
      <c r="C80" s="2"/>
      <c r="D80" s="2"/>
      <c r="E80" s="2"/>
      <c r="F80" s="7"/>
      <c r="G80" s="2"/>
      <c r="H80" s="2"/>
      <c r="I80" s="39">
        <v>1</v>
      </c>
      <c r="J80" s="39">
        <v>2</v>
      </c>
      <c r="K80" s="39">
        <v>3</v>
      </c>
      <c r="L80" s="39">
        <v>4</v>
      </c>
      <c r="M80" s="39">
        <v>5</v>
      </c>
      <c r="N80" s="2"/>
      <c r="O80" s="2"/>
      <c r="P80" s="2"/>
      <c r="Q80" s="2"/>
      <c r="R80" s="2"/>
      <c r="S80" s="2"/>
      <c r="T80" s="2"/>
      <c r="U80" s="2"/>
      <c r="V80" s="2"/>
      <c r="W80" s="2"/>
      <c r="X80" s="2"/>
    </row>
    <row r="81" spans="1:32" ht="14.25" customHeight="1">
      <c r="A81" s="6" t="s">
        <v>36</v>
      </c>
      <c r="B81" s="2"/>
      <c r="C81" s="30">
        <v>-3.9097</v>
      </c>
      <c r="D81" s="30">
        <v>-3.0425</v>
      </c>
      <c r="E81" s="30">
        <v>-3.1046999999999998</v>
      </c>
      <c r="F81" s="30">
        <v>-3.1869999999999998</v>
      </c>
      <c r="G81" s="31" t="s">
        <v>69</v>
      </c>
      <c r="H81" s="2"/>
      <c r="I81" s="2">
        <v>2.6056441679153237E-2</v>
      </c>
      <c r="J81" s="2">
        <v>0.90568064488549682</v>
      </c>
      <c r="K81" s="2">
        <v>1</v>
      </c>
      <c r="L81" s="2">
        <v>1</v>
      </c>
      <c r="M81" s="2">
        <v>1</v>
      </c>
      <c r="N81" s="2"/>
      <c r="O81" s="2"/>
      <c r="P81" s="2"/>
      <c r="Q81" s="2"/>
      <c r="R81" s="2"/>
      <c r="S81" s="2"/>
      <c r="T81" s="2"/>
      <c r="U81" s="2"/>
      <c r="V81" s="2"/>
      <c r="W81" s="2"/>
      <c r="X81" s="2"/>
      <c r="Y81" s="2"/>
      <c r="Z81" s="2"/>
      <c r="AA81" s="2"/>
      <c r="AB81" s="2"/>
      <c r="AC81" s="2"/>
      <c r="AD81" s="2"/>
      <c r="AE81" s="2"/>
    </row>
    <row r="82" spans="1:32" ht="14.25" customHeight="1">
      <c r="A82" s="6" t="s">
        <v>37</v>
      </c>
      <c r="B82" s="13"/>
      <c r="C82" s="13">
        <v>-1.1806000000000001</v>
      </c>
      <c r="D82" s="2">
        <v>-0.35649999999999998</v>
      </c>
      <c r="E82" s="2">
        <v>1.0354000000000001</v>
      </c>
      <c r="F82" s="2"/>
      <c r="G82" s="2"/>
      <c r="H82" s="2"/>
      <c r="I82" s="2">
        <v>1.169440577018855E-2</v>
      </c>
      <c r="J82" s="2">
        <v>0.63246904991447328</v>
      </c>
      <c r="K82" s="2">
        <v>0.97632983520389216</v>
      </c>
      <c r="L82" s="2">
        <v>1</v>
      </c>
      <c r="M82" s="2">
        <v>1</v>
      </c>
      <c r="N82" s="2"/>
      <c r="O82" s="2"/>
      <c r="P82" s="2"/>
      <c r="Q82" s="2"/>
      <c r="R82" s="2"/>
      <c r="S82" s="2"/>
      <c r="T82" s="2"/>
      <c r="U82" s="2"/>
      <c r="V82" s="2"/>
      <c r="W82" s="2"/>
      <c r="X82" s="2"/>
      <c r="Y82" s="2"/>
      <c r="Z82" s="2"/>
      <c r="AA82" s="2"/>
      <c r="AB82" s="2"/>
      <c r="AC82" s="2"/>
      <c r="AD82" s="2"/>
      <c r="AE82" s="2"/>
    </row>
    <row r="83" spans="1:32" ht="14.25" customHeight="1">
      <c r="A83" s="1"/>
      <c r="B83" s="2"/>
      <c r="C83" s="2"/>
      <c r="D83" s="2"/>
      <c r="E83" s="2"/>
      <c r="F83" s="2"/>
      <c r="G83" s="2"/>
      <c r="H83" s="2"/>
      <c r="I83" s="2"/>
      <c r="J83" s="2"/>
      <c r="K83" s="2"/>
      <c r="L83" s="2"/>
      <c r="M83" s="2"/>
      <c r="N83" s="2"/>
      <c r="O83" s="2"/>
      <c r="P83" s="2"/>
      <c r="Q83" s="2"/>
      <c r="R83" s="2"/>
      <c r="S83" s="2"/>
      <c r="T83" s="2"/>
      <c r="U83" s="2"/>
      <c r="V83" s="2"/>
      <c r="W83" s="2"/>
      <c r="X83" s="2"/>
    </row>
    <row r="84" spans="1:32" ht="14.25" customHeight="1">
      <c r="A84" s="12" t="s">
        <v>17</v>
      </c>
      <c r="B84" s="59" t="s">
        <v>139</v>
      </c>
      <c r="C84" s="59"/>
      <c r="D84" s="2" t="s">
        <v>140</v>
      </c>
      <c r="E84" s="2"/>
      <c r="F84" s="2"/>
      <c r="G84" s="2"/>
      <c r="H84" s="2"/>
      <c r="I84" s="2"/>
      <c r="J84" s="2"/>
      <c r="K84" s="2"/>
      <c r="L84" s="2"/>
      <c r="M84" s="2"/>
      <c r="N84" s="2"/>
      <c r="O84" s="2"/>
      <c r="P84" s="2"/>
      <c r="Q84" s="2"/>
      <c r="R84" s="2"/>
      <c r="S84" s="2"/>
      <c r="T84" s="2"/>
      <c r="U84" s="2"/>
      <c r="V84" s="2"/>
      <c r="W84" s="2"/>
      <c r="X84" s="2"/>
    </row>
    <row r="85" spans="1:32" ht="14.25" customHeight="1">
      <c r="A85" s="6" t="s">
        <v>36</v>
      </c>
      <c r="B85" s="13">
        <v>0.05</v>
      </c>
      <c r="C85" s="39">
        <v>0.95</v>
      </c>
      <c r="D85" s="39">
        <v>1</v>
      </c>
      <c r="E85" s="39">
        <v>1</v>
      </c>
      <c r="F85" s="39">
        <v>1</v>
      </c>
      <c r="G85" s="2"/>
      <c r="H85" s="2"/>
      <c r="I85" s="2"/>
      <c r="J85" s="2"/>
      <c r="K85" s="2"/>
      <c r="L85" s="2"/>
      <c r="M85" s="2"/>
      <c r="N85" s="2"/>
      <c r="O85" s="2"/>
      <c r="P85" s="2"/>
      <c r="Q85" s="2"/>
      <c r="R85" s="2"/>
      <c r="S85" s="2"/>
      <c r="T85" s="2"/>
      <c r="U85" s="2"/>
      <c r="V85" s="2"/>
      <c r="W85" s="2"/>
      <c r="X85" s="2"/>
      <c r="Y85" s="2"/>
      <c r="Z85" s="2"/>
      <c r="AA85" s="2"/>
      <c r="AB85" s="2"/>
      <c r="AC85" s="2"/>
      <c r="AD85" s="2"/>
      <c r="AE85" s="2"/>
    </row>
    <row r="86" spans="1:32" ht="14.25" customHeight="1">
      <c r="A86" s="6" t="s">
        <v>37</v>
      </c>
      <c r="B86" s="13">
        <v>0.05</v>
      </c>
      <c r="C86" s="39">
        <v>0.95</v>
      </c>
      <c r="D86" s="39">
        <v>1</v>
      </c>
      <c r="E86" s="39">
        <v>1</v>
      </c>
      <c r="F86" s="39">
        <v>1</v>
      </c>
      <c r="G86" s="2"/>
      <c r="H86" s="2"/>
      <c r="I86" s="2"/>
      <c r="J86" s="2"/>
      <c r="K86" s="2"/>
      <c r="L86" s="2"/>
      <c r="M86" s="2"/>
      <c r="N86" s="2"/>
      <c r="O86" s="2"/>
      <c r="P86" s="2"/>
      <c r="Q86" s="2"/>
      <c r="R86" s="2"/>
      <c r="S86" s="2"/>
      <c r="T86" s="2"/>
      <c r="U86" s="2"/>
      <c r="V86" s="2"/>
      <c r="W86" s="2"/>
      <c r="X86" s="2"/>
      <c r="Y86" s="2"/>
      <c r="Z86" s="2"/>
      <c r="AA86" s="2"/>
      <c r="AB86" s="2"/>
      <c r="AC86" s="2"/>
      <c r="AD86" s="2"/>
      <c r="AE86" s="2"/>
      <c r="AF86" s="2"/>
    </row>
    <row r="87" spans="1:32" ht="14.25" customHeight="1">
      <c r="A87" s="20" t="s">
        <v>63</v>
      </c>
      <c r="B87" s="7">
        <v>5</v>
      </c>
      <c r="C87" s="2"/>
      <c r="D87" s="2">
        <f>5/12</f>
        <v>0.41666666666666669</v>
      </c>
      <c r="E87" s="2"/>
      <c r="F87" s="2"/>
      <c r="G87" s="2"/>
      <c r="H87" s="2"/>
      <c r="I87" s="2"/>
      <c r="J87" s="2"/>
      <c r="K87" s="2"/>
      <c r="L87" s="2"/>
      <c r="M87" s="2"/>
      <c r="N87" s="2"/>
      <c r="O87" s="2"/>
      <c r="P87" s="2"/>
      <c r="Q87" s="2"/>
      <c r="R87" s="2"/>
      <c r="S87" s="2"/>
      <c r="T87" s="2"/>
      <c r="U87" s="2"/>
      <c r="V87" s="2"/>
      <c r="W87" s="2"/>
      <c r="X87" s="2"/>
    </row>
    <row r="88" spans="1:32" ht="14.25" customHeight="1">
      <c r="A88" s="8" t="s">
        <v>25</v>
      </c>
      <c r="B88" s="9">
        <v>1.5E-3</v>
      </c>
      <c r="C88" s="15" t="s">
        <v>141</v>
      </c>
      <c r="D88" s="5"/>
      <c r="E88" s="2"/>
      <c r="J88" s="2"/>
      <c r="K88" s="1"/>
      <c r="O88" s="2"/>
    </row>
    <row r="89" spans="1:32" ht="14.25" customHeight="1">
      <c r="A89" s="1"/>
      <c r="B89" s="2"/>
      <c r="C89" s="2"/>
      <c r="D89" s="15"/>
      <c r="E89" s="2"/>
      <c r="F89" s="2"/>
      <c r="G89" s="2"/>
      <c r="H89" s="2"/>
      <c r="I89" s="2"/>
      <c r="J89" s="2"/>
      <c r="K89" s="2"/>
      <c r="L89" s="2"/>
      <c r="M89" s="2"/>
      <c r="N89" s="2"/>
      <c r="O89" s="2"/>
      <c r="P89" s="2"/>
      <c r="Q89" s="2"/>
      <c r="R89" s="2"/>
      <c r="S89" s="2"/>
      <c r="T89" s="2"/>
      <c r="U89" s="2"/>
      <c r="V89" s="2"/>
      <c r="W89" s="2"/>
      <c r="X89" s="2"/>
    </row>
    <row r="90" spans="1:32" ht="14.25" customHeight="1">
      <c r="A90" s="12" t="s">
        <v>18</v>
      </c>
      <c r="B90" s="2"/>
      <c r="C90" s="2"/>
      <c r="D90" s="2"/>
      <c r="E90" s="2"/>
      <c r="F90" s="2"/>
      <c r="G90" s="2"/>
      <c r="H90" s="2"/>
      <c r="I90" s="2"/>
      <c r="J90" s="2"/>
      <c r="K90" s="2"/>
      <c r="L90" s="2"/>
      <c r="M90" s="2"/>
      <c r="N90" s="2"/>
      <c r="O90" s="2"/>
      <c r="P90" s="2"/>
      <c r="Q90" s="2"/>
      <c r="R90" s="2"/>
      <c r="S90" s="2"/>
      <c r="T90" s="2"/>
      <c r="U90" s="2"/>
      <c r="V90" s="2"/>
      <c r="W90" s="2"/>
      <c r="X90" s="2"/>
    </row>
    <row r="91" spans="1:32" ht="14.25" customHeight="1">
      <c r="A91" s="6" t="s">
        <v>2</v>
      </c>
      <c r="B91" s="7">
        <v>0.05</v>
      </c>
      <c r="C91" s="21" t="s">
        <v>70</v>
      </c>
      <c r="D91" s="2"/>
      <c r="E91" s="2"/>
      <c r="F91" s="2"/>
      <c r="G91" s="2"/>
      <c r="H91" s="2"/>
      <c r="I91" s="2"/>
      <c r="J91" s="2"/>
      <c r="K91" s="2"/>
      <c r="L91" s="2"/>
      <c r="M91" s="2"/>
      <c r="N91" s="2"/>
      <c r="O91" s="2"/>
      <c r="P91" s="2"/>
      <c r="Q91" s="2"/>
      <c r="R91" s="2"/>
      <c r="S91" s="2"/>
      <c r="T91" s="2"/>
      <c r="U91" s="2"/>
      <c r="V91" s="2"/>
      <c r="W91" s="2"/>
      <c r="X91" s="2"/>
    </row>
    <row r="92" spans="1:32" ht="14.25" customHeight="1">
      <c r="A92" s="6" t="s">
        <v>15</v>
      </c>
      <c r="B92" s="2"/>
      <c r="C92" s="2"/>
      <c r="D92" s="2"/>
      <c r="E92" s="2"/>
      <c r="F92" s="2"/>
      <c r="G92" s="2"/>
      <c r="H92" s="2"/>
      <c r="I92" s="2"/>
      <c r="J92" s="2"/>
      <c r="K92" s="2"/>
      <c r="L92" s="2"/>
      <c r="M92" s="2"/>
      <c r="N92" s="2"/>
      <c r="O92" s="2"/>
      <c r="P92" s="2"/>
      <c r="Q92" s="2"/>
      <c r="R92" s="2"/>
      <c r="S92" s="2"/>
      <c r="T92" s="2"/>
      <c r="U92" s="2"/>
      <c r="V92" s="2"/>
      <c r="W92" s="2"/>
      <c r="X92" s="2"/>
    </row>
    <row r="93" spans="1:32" ht="14.25" customHeight="1">
      <c r="A93" s="6" t="s">
        <v>16</v>
      </c>
      <c r="B93" s="2"/>
      <c r="C93" s="2"/>
      <c r="D93" s="2"/>
      <c r="E93" s="2"/>
      <c r="F93" s="2"/>
      <c r="G93" s="2"/>
      <c r="H93" s="2"/>
      <c r="I93" s="2"/>
      <c r="J93" s="2"/>
      <c r="K93" s="2"/>
      <c r="L93" s="2"/>
      <c r="M93" s="2"/>
      <c r="N93" s="2"/>
      <c r="O93" s="2"/>
      <c r="P93" s="2"/>
      <c r="Q93" s="2"/>
      <c r="R93" s="2"/>
      <c r="S93" s="2"/>
      <c r="T93" s="2"/>
      <c r="U93" s="2"/>
      <c r="V93" s="2"/>
      <c r="W93" s="2"/>
      <c r="X93" s="2"/>
    </row>
    <row r="94" spans="1:32" ht="14.25" customHeight="1">
      <c r="A94" s="1"/>
      <c r="B94" s="2"/>
      <c r="C94" s="2"/>
      <c r="D94" s="2"/>
      <c r="E94" s="2"/>
      <c r="F94" s="2"/>
      <c r="G94" s="2"/>
      <c r="H94" s="2"/>
      <c r="I94" s="2"/>
      <c r="J94" s="2"/>
      <c r="K94" s="2"/>
      <c r="L94" s="2"/>
      <c r="M94" s="2"/>
      <c r="N94" s="2"/>
      <c r="O94" s="2"/>
      <c r="P94" s="2"/>
      <c r="Q94" s="2"/>
      <c r="R94" s="2"/>
      <c r="S94" s="2"/>
      <c r="T94" s="2"/>
      <c r="U94" s="2"/>
      <c r="V94" s="2"/>
      <c r="W94" s="2"/>
      <c r="X94" s="2"/>
    </row>
    <row r="95" spans="1:32" ht="14.25" customHeight="1">
      <c r="A95" s="12" t="s">
        <v>19</v>
      </c>
      <c r="B95" s="2"/>
      <c r="C95" s="2"/>
      <c r="D95" s="2"/>
      <c r="E95" s="2"/>
      <c r="F95" s="2"/>
      <c r="G95" s="2"/>
      <c r="H95" s="2"/>
      <c r="I95" s="2"/>
      <c r="J95" s="2"/>
      <c r="K95" s="2"/>
      <c r="L95" s="2"/>
      <c r="M95" s="2"/>
      <c r="N95" s="2"/>
      <c r="O95" s="2"/>
      <c r="P95" s="2"/>
      <c r="Q95" s="2"/>
      <c r="R95" s="2"/>
      <c r="S95" s="2"/>
      <c r="T95" s="2"/>
      <c r="U95" s="2"/>
      <c r="V95" s="2"/>
      <c r="W95" s="2"/>
      <c r="X95" s="2"/>
    </row>
    <row r="96" spans="1:32" ht="14.25" customHeight="1">
      <c r="A96" s="6" t="s">
        <v>2</v>
      </c>
      <c r="B96" s="7">
        <v>0.2</v>
      </c>
      <c r="C96" s="1"/>
      <c r="D96" s="1"/>
      <c r="K96" s="1"/>
    </row>
    <row r="97" spans="1:30" ht="14.25" customHeight="1">
      <c r="A97" s="6"/>
      <c r="B97" s="1"/>
      <c r="C97" s="1"/>
      <c r="D97" s="1"/>
      <c r="K97" s="1"/>
    </row>
    <row r="98" spans="1:30" ht="14.25" customHeight="1">
      <c r="A98" s="19" t="s">
        <v>38</v>
      </c>
      <c r="B98" s="1">
        <v>100</v>
      </c>
      <c r="C98" s="1"/>
      <c r="D98" s="1"/>
      <c r="K98" s="1"/>
    </row>
    <row r="99" spans="1:30" s="14" customFormat="1" ht="14.25" customHeight="1">
      <c r="A99" s="19" t="s">
        <v>39</v>
      </c>
      <c r="B99" s="14">
        <v>100</v>
      </c>
    </row>
    <row r="100" spans="1:30" s="14" customFormat="1" ht="14.25" customHeight="1">
      <c r="A100" s="8"/>
    </row>
    <row r="101" spans="1:30" s="14" customFormat="1" ht="14.25" customHeight="1">
      <c r="A101" s="19" t="s">
        <v>47</v>
      </c>
      <c r="B101" s="59" t="s">
        <v>142</v>
      </c>
    </row>
    <row r="102" spans="1:30" s="14" customFormat="1" ht="14.25" customHeight="1">
      <c r="A102" s="20" t="s">
        <v>48</v>
      </c>
      <c r="B102" s="21" t="s">
        <v>70</v>
      </c>
      <c r="C102" s="21" t="s">
        <v>49</v>
      </c>
    </row>
    <row r="103" spans="1:30" s="14" customFormat="1" ht="14.25" customHeight="1">
      <c r="A103" s="20" t="s">
        <v>50</v>
      </c>
      <c r="B103" s="21" t="s">
        <v>70</v>
      </c>
      <c r="C103" s="21" t="s">
        <v>51</v>
      </c>
    </row>
    <row r="104" spans="1:30" s="14" customFormat="1" ht="14.25" customHeight="1">
      <c r="A104" s="20" t="s">
        <v>54</v>
      </c>
      <c r="C104" s="21"/>
    </row>
    <row r="105" spans="1:30" s="14" customFormat="1" ht="13.6" customHeight="1">
      <c r="A105" s="20" t="s">
        <v>53</v>
      </c>
      <c r="B105" s="21" t="s">
        <v>70</v>
      </c>
      <c r="C105" s="21" t="s">
        <v>55</v>
      </c>
    </row>
    <row r="106" spans="1:30" s="14" customFormat="1" ht="14.25" customHeight="1">
      <c r="A106" s="20" t="s">
        <v>52</v>
      </c>
      <c r="C106" s="21"/>
    </row>
    <row r="107" spans="1:30" s="14" customFormat="1" ht="14.25" customHeight="1">
      <c r="A107" s="20" t="s">
        <v>56</v>
      </c>
      <c r="B107" s="21" t="s">
        <v>70</v>
      </c>
      <c r="C107" s="21" t="s">
        <v>57</v>
      </c>
    </row>
    <row r="108" spans="1:30" ht="14.25" customHeight="1">
      <c r="A108" s="1"/>
      <c r="B108" s="1"/>
      <c r="C108" s="1"/>
      <c r="D108" s="1"/>
      <c r="K108" s="1"/>
    </row>
    <row r="109" spans="1:30" ht="14.25" customHeight="1">
      <c r="A109" s="16" t="s">
        <v>20</v>
      </c>
      <c r="B109" s="1" t="s">
        <v>143</v>
      </c>
      <c r="C109" s="1"/>
      <c r="D109" s="1"/>
      <c r="K109" s="1"/>
      <c r="L109" t="s">
        <v>179</v>
      </c>
    </row>
    <row r="110" spans="1:30" ht="14.25" customHeight="1">
      <c r="A110" s="21" t="s">
        <v>45</v>
      </c>
      <c r="B110" s="70" t="s">
        <v>21</v>
      </c>
      <c r="C110" s="71"/>
      <c r="D110" s="71"/>
      <c r="E110" s="71"/>
      <c r="F110" s="71"/>
      <c r="G110" s="71"/>
      <c r="H110" s="71"/>
      <c r="I110" s="71"/>
      <c r="J110" s="71"/>
      <c r="K110" s="1"/>
      <c r="L110" s="70" t="s">
        <v>22</v>
      </c>
      <c r="M110" s="71"/>
      <c r="N110" s="71"/>
      <c r="O110" s="71"/>
      <c r="P110" s="71"/>
      <c r="Q110" s="71"/>
      <c r="R110" s="71"/>
      <c r="S110" s="71"/>
      <c r="T110" s="71"/>
      <c r="V110" s="70"/>
      <c r="W110" s="71"/>
      <c r="X110" s="71"/>
      <c r="Y110" s="71"/>
      <c r="Z110" s="71"/>
      <c r="AA110" s="71"/>
      <c r="AB110" s="71"/>
      <c r="AC110" s="71"/>
      <c r="AD110" s="71"/>
    </row>
    <row r="111" spans="1:30" ht="14.25" customHeight="1">
      <c r="A111" s="21" t="s">
        <v>46</v>
      </c>
      <c r="B111" s="66" t="s">
        <v>23</v>
      </c>
      <c r="C111" s="67"/>
      <c r="D111" s="67"/>
      <c r="E111" s="67"/>
      <c r="F111" s="67"/>
      <c r="G111" s="67"/>
      <c r="H111" s="67"/>
      <c r="I111" s="67"/>
      <c r="J111" s="68"/>
      <c r="K111" s="1"/>
      <c r="L111" s="66" t="s">
        <v>23</v>
      </c>
      <c r="M111" s="67"/>
      <c r="N111" s="67"/>
      <c r="O111" s="67"/>
      <c r="P111" s="67"/>
      <c r="Q111" s="67"/>
      <c r="R111" s="67"/>
      <c r="S111" s="67"/>
      <c r="T111" s="68"/>
      <c r="V111" s="66"/>
      <c r="W111" s="67"/>
      <c r="X111" s="67"/>
      <c r="Y111" s="67"/>
      <c r="Z111" s="67"/>
      <c r="AA111" s="67"/>
      <c r="AB111" s="67"/>
      <c r="AC111" s="67"/>
      <c r="AD111" s="68"/>
    </row>
    <row r="112" spans="1:30" ht="14.25" customHeight="1">
      <c r="A112" s="1"/>
      <c r="B112" s="69">
        <v>1</v>
      </c>
      <c r="C112" s="67"/>
      <c r="D112" s="68"/>
      <c r="E112" s="69">
        <v>2</v>
      </c>
      <c r="F112" s="67"/>
      <c r="G112" s="68"/>
      <c r="H112" s="69">
        <v>3</v>
      </c>
      <c r="I112" s="67"/>
      <c r="J112" s="68"/>
      <c r="K112" s="1"/>
      <c r="L112" s="69">
        <v>1</v>
      </c>
      <c r="M112" s="67"/>
      <c r="N112" s="68"/>
      <c r="O112" s="69">
        <v>2</v>
      </c>
      <c r="P112" s="67"/>
      <c r="Q112" s="68"/>
      <c r="R112" s="69">
        <v>3</v>
      </c>
      <c r="S112" s="67"/>
      <c r="T112" s="68"/>
      <c r="V112" s="69"/>
      <c r="W112" s="67"/>
      <c r="X112" s="68"/>
      <c r="Y112" s="69"/>
      <c r="Z112" s="67"/>
      <c r="AA112" s="68"/>
      <c r="AB112" s="69"/>
      <c r="AC112" s="67"/>
      <c r="AD112" s="68"/>
    </row>
    <row r="113" spans="1:30" ht="14.25" customHeight="1">
      <c r="A113" s="17" t="s">
        <v>24</v>
      </c>
      <c r="B113" s="18">
        <v>1</v>
      </c>
      <c r="C113" s="18">
        <v>2</v>
      </c>
      <c r="D113" s="18">
        <v>3</v>
      </c>
      <c r="E113" s="18">
        <v>1</v>
      </c>
      <c r="F113" s="18">
        <v>2</v>
      </c>
      <c r="G113" s="18">
        <v>3</v>
      </c>
      <c r="H113" s="18">
        <v>1</v>
      </c>
      <c r="I113" s="18">
        <v>2</v>
      </c>
      <c r="J113" s="18">
        <v>3</v>
      </c>
      <c r="K113" s="1"/>
      <c r="L113" s="18">
        <v>1</v>
      </c>
      <c r="M113" s="18">
        <v>2</v>
      </c>
      <c r="N113" s="18">
        <v>3</v>
      </c>
      <c r="O113" s="18">
        <v>1</v>
      </c>
      <c r="P113" s="18">
        <v>2</v>
      </c>
      <c r="Q113" s="18">
        <v>3</v>
      </c>
      <c r="R113" s="18">
        <v>1</v>
      </c>
      <c r="S113" s="18">
        <v>2</v>
      </c>
      <c r="T113" s="18">
        <v>3</v>
      </c>
      <c r="V113" s="18"/>
      <c r="W113" s="18"/>
      <c r="X113" s="18"/>
      <c r="Y113" s="18"/>
      <c r="Z113" s="18"/>
      <c r="AA113" s="18"/>
      <c r="AB113" s="18"/>
      <c r="AC113" s="18"/>
      <c r="AD113" s="18"/>
    </row>
    <row r="114" spans="1:30" ht="14.25" customHeight="1">
      <c r="A114" s="1"/>
      <c r="B114" s="2">
        <v>0.8</v>
      </c>
      <c r="C114" s="2">
        <v>0.2</v>
      </c>
      <c r="D114" s="2"/>
      <c r="E114" s="2">
        <v>0.2</v>
      </c>
      <c r="F114" s="24">
        <v>0.8</v>
      </c>
      <c r="G114" s="2"/>
      <c r="H114" s="2"/>
      <c r="I114" s="2"/>
      <c r="J114" s="2"/>
      <c r="K114" s="6">
        <v>1</v>
      </c>
      <c r="L114">
        <v>0.8</v>
      </c>
      <c r="M114">
        <v>0.2</v>
      </c>
      <c r="O114" s="24">
        <v>0.2</v>
      </c>
      <c r="P114" s="24">
        <v>0.8</v>
      </c>
      <c r="U114" s="6"/>
    </row>
    <row r="115" spans="1:30" ht="14.25" customHeight="1">
      <c r="A115" s="1"/>
      <c r="B115" s="1"/>
      <c r="C115" s="1"/>
      <c r="D115" s="1"/>
      <c r="K115" s="6">
        <v>2</v>
      </c>
      <c r="L115" s="2">
        <v>1</v>
      </c>
      <c r="M115" s="2">
        <v>0</v>
      </c>
      <c r="N115" s="2"/>
      <c r="O115" s="24">
        <v>0</v>
      </c>
      <c r="P115" s="24">
        <v>1</v>
      </c>
      <c r="Q115" s="2"/>
      <c r="R115" s="2"/>
      <c r="S115" s="2"/>
      <c r="T115" s="2"/>
      <c r="U115" s="6"/>
      <c r="V115" s="2"/>
      <c r="W115" s="2"/>
      <c r="X115" s="2"/>
      <c r="Y115" s="2"/>
      <c r="Z115" s="2"/>
      <c r="AA115" s="2"/>
      <c r="AB115" s="2"/>
      <c r="AC115" s="2"/>
      <c r="AD115" s="2"/>
    </row>
    <row r="116" spans="1:30" ht="14.25" customHeight="1">
      <c r="A116" s="1"/>
      <c r="B116" s="65" t="s">
        <v>173</v>
      </c>
      <c r="D116" s="1"/>
      <c r="E116" s="1" t="s">
        <v>163</v>
      </c>
      <c r="K116" s="6">
        <v>3</v>
      </c>
      <c r="L116" s="2">
        <v>1</v>
      </c>
      <c r="M116" s="24">
        <v>0</v>
      </c>
      <c r="N116" s="2"/>
      <c r="O116" s="24">
        <v>0</v>
      </c>
      <c r="P116" s="24">
        <v>1</v>
      </c>
      <c r="Q116" s="2"/>
      <c r="R116" s="2"/>
      <c r="S116" s="2"/>
      <c r="T116" s="2"/>
      <c r="U116" s="6"/>
      <c r="V116" s="2"/>
      <c r="W116" s="2"/>
      <c r="X116" s="2"/>
      <c r="Y116" s="2"/>
      <c r="Z116" s="2"/>
      <c r="AA116" s="2"/>
      <c r="AB116" s="2"/>
      <c r="AC116" s="2"/>
      <c r="AD116" s="2"/>
    </row>
    <row r="117" spans="1:30" ht="14.25" customHeight="1">
      <c r="A117" s="1"/>
      <c r="B117" t="s">
        <v>174</v>
      </c>
      <c r="K117" s="6">
        <v>4</v>
      </c>
      <c r="L117" s="29">
        <v>1</v>
      </c>
      <c r="M117" s="24">
        <v>0</v>
      </c>
      <c r="N117" s="2"/>
      <c r="O117" s="24">
        <v>0</v>
      </c>
      <c r="P117" s="29">
        <v>1</v>
      </c>
      <c r="Q117" s="2"/>
      <c r="R117" s="2"/>
      <c r="S117" s="2"/>
      <c r="T117" s="2"/>
      <c r="U117" s="6"/>
      <c r="V117" s="2"/>
      <c r="W117" s="2"/>
      <c r="X117" s="2"/>
      <c r="Y117" s="2"/>
      <c r="Z117" s="2"/>
      <c r="AA117" s="2"/>
      <c r="AB117" s="2"/>
      <c r="AC117" s="2"/>
      <c r="AD117" s="2"/>
    </row>
    <row r="118" spans="1:30" ht="14.25" customHeight="1">
      <c r="A118" s="1"/>
      <c r="C118" t="s">
        <v>169</v>
      </c>
      <c r="D118" t="s">
        <v>170</v>
      </c>
      <c r="K118" s="6">
        <v>5</v>
      </c>
      <c r="L118" s="29">
        <v>1</v>
      </c>
      <c r="M118" s="24">
        <v>0</v>
      </c>
      <c r="N118" s="2"/>
      <c r="O118" s="24">
        <v>0</v>
      </c>
      <c r="P118" s="29">
        <v>1</v>
      </c>
      <c r="Q118" s="2"/>
      <c r="R118" s="2"/>
      <c r="S118" s="2"/>
      <c r="T118" s="2"/>
      <c r="U118" s="6"/>
      <c r="V118" s="2"/>
      <c r="W118" s="2"/>
      <c r="X118" s="2"/>
      <c r="Y118" s="2"/>
      <c r="Z118" s="2"/>
      <c r="AA118" s="2"/>
      <c r="AB118" s="2"/>
      <c r="AC118" s="2"/>
      <c r="AD118" s="2"/>
    </row>
    <row r="119" spans="1:30" ht="14.25" customHeight="1">
      <c r="A119" s="1"/>
      <c r="B119" t="s">
        <v>164</v>
      </c>
      <c r="C119" s="43">
        <v>0.9</v>
      </c>
      <c r="D119" s="43">
        <v>0.1</v>
      </c>
      <c r="E119" s="1"/>
      <c r="K119" s="6"/>
      <c r="L119" s="2"/>
      <c r="M119" s="2"/>
      <c r="N119" s="2"/>
      <c r="O119" s="2"/>
      <c r="P119" s="2"/>
      <c r="Q119" s="2"/>
      <c r="R119" s="2"/>
      <c r="S119" s="2"/>
      <c r="T119" s="2"/>
      <c r="U119" s="6"/>
      <c r="V119" s="2"/>
      <c r="W119" s="2"/>
      <c r="X119" s="2"/>
      <c r="Y119" s="2"/>
      <c r="Z119" s="2"/>
      <c r="AA119" s="2"/>
      <c r="AB119" s="2"/>
      <c r="AC119" s="2"/>
      <c r="AD119" s="2"/>
    </row>
    <row r="120" spans="1:30" s="43" customFormat="1" ht="14.25" customHeight="1">
      <c r="B120" s="43" t="s">
        <v>165</v>
      </c>
      <c r="C120" s="43">
        <v>0.8</v>
      </c>
      <c r="D120" s="43">
        <v>0.2</v>
      </c>
      <c r="K120" s="8"/>
      <c r="U120" s="8"/>
    </row>
    <row r="121" spans="1:30" s="43" customFormat="1" ht="14.25" customHeight="1">
      <c r="B121" s="43" t="s">
        <v>166</v>
      </c>
      <c r="C121" s="43">
        <v>0.85</v>
      </c>
      <c r="D121" s="43">
        <v>0.15</v>
      </c>
      <c r="K121" s="8"/>
      <c r="U121" s="8"/>
    </row>
    <row r="122" spans="1:30" s="43" customFormat="1" ht="14.25" customHeight="1">
      <c r="B122" s="43" t="s">
        <v>167</v>
      </c>
      <c r="C122" s="43">
        <v>0.9</v>
      </c>
      <c r="D122" s="43">
        <v>0.1</v>
      </c>
      <c r="K122" s="8"/>
      <c r="U122" s="8"/>
    </row>
    <row r="123" spans="1:30" s="43" customFormat="1" ht="14.25" customHeight="1">
      <c r="B123" s="43" t="s">
        <v>168</v>
      </c>
      <c r="C123" s="43">
        <v>0.95</v>
      </c>
      <c r="D123" s="43">
        <v>0.05</v>
      </c>
      <c r="K123" s="8"/>
      <c r="U123" s="8"/>
    </row>
    <row r="124" spans="1:30" s="43" customFormat="1" ht="14.25" customHeight="1">
      <c r="C124" s="43" t="s">
        <v>171</v>
      </c>
      <c r="D124" s="43" t="s">
        <v>172</v>
      </c>
      <c r="K124" s="8"/>
      <c r="U124" s="8"/>
    </row>
    <row r="125" spans="1:30" s="43" customFormat="1" ht="14.25" customHeight="1">
      <c r="B125" s="43" t="s">
        <v>164</v>
      </c>
      <c r="C125" s="43">
        <v>0.1</v>
      </c>
      <c r="D125" s="43">
        <v>0.9</v>
      </c>
      <c r="K125" s="8"/>
      <c r="U125" s="8"/>
    </row>
    <row r="126" spans="1:30" ht="14.25" customHeight="1">
      <c r="A126" s="1"/>
      <c r="B126" s="43" t="s">
        <v>165</v>
      </c>
      <c r="C126" s="43">
        <v>0.2</v>
      </c>
      <c r="D126" s="43">
        <v>0.8</v>
      </c>
      <c r="K126" s="6"/>
      <c r="L126" s="2"/>
      <c r="M126" s="2"/>
      <c r="N126" s="2"/>
      <c r="O126" s="2"/>
      <c r="P126" s="2"/>
      <c r="Q126" s="2"/>
      <c r="R126" s="2"/>
      <c r="S126" s="2"/>
      <c r="T126" s="2"/>
      <c r="U126" s="6"/>
      <c r="V126" s="2"/>
      <c r="W126" s="2"/>
      <c r="X126" s="2"/>
      <c r="Y126" s="2"/>
      <c r="Z126" s="2"/>
      <c r="AA126" s="2"/>
      <c r="AB126" s="2"/>
      <c r="AC126" s="2"/>
      <c r="AD126" s="2"/>
    </row>
    <row r="127" spans="1:30" ht="14.25" customHeight="1">
      <c r="A127" s="1"/>
      <c r="B127" s="43" t="s">
        <v>166</v>
      </c>
      <c r="C127" s="43">
        <v>0.2</v>
      </c>
      <c r="D127" s="43">
        <v>0.8</v>
      </c>
      <c r="K127" s="6"/>
      <c r="L127" s="2"/>
      <c r="M127" s="2"/>
      <c r="N127" s="2"/>
      <c r="O127" s="2"/>
      <c r="P127" s="2"/>
      <c r="Q127" s="2"/>
      <c r="R127" s="2"/>
      <c r="S127" s="2"/>
      <c r="T127" s="2"/>
      <c r="U127" s="6"/>
      <c r="V127" s="2"/>
      <c r="W127" s="2"/>
      <c r="X127" s="2"/>
      <c r="Y127" s="2"/>
      <c r="Z127" s="2"/>
      <c r="AA127" s="2"/>
      <c r="AB127" s="2"/>
      <c r="AC127" s="2"/>
      <c r="AD127" s="2"/>
    </row>
    <row r="128" spans="1:30" s="43" customFormat="1" ht="14.25" customHeight="1">
      <c r="B128" s="43" t="s">
        <v>167</v>
      </c>
      <c r="C128" s="43">
        <v>0.15</v>
      </c>
      <c r="D128" s="43">
        <v>0.85</v>
      </c>
      <c r="K128" s="8"/>
      <c r="U128" s="8"/>
    </row>
    <row r="129" spans="1:30" s="43" customFormat="1" ht="14.25" customHeight="1">
      <c r="B129" s="43" t="s">
        <v>168</v>
      </c>
      <c r="C129" s="43">
        <v>0.1</v>
      </c>
      <c r="D129" s="43">
        <v>0.9</v>
      </c>
      <c r="K129" s="8"/>
      <c r="U129" s="8"/>
    </row>
    <row r="130" spans="1:30" s="43" customFormat="1" ht="14.25" customHeight="1">
      <c r="K130" s="8"/>
      <c r="U130" s="8"/>
    </row>
    <row r="131" spans="1:30" ht="14.25" customHeight="1">
      <c r="A131" s="1"/>
      <c r="B131" s="22" t="s">
        <v>161</v>
      </c>
      <c r="C131" s="1"/>
      <c r="D131" s="1"/>
      <c r="E131" s="21" t="s">
        <v>163</v>
      </c>
      <c r="K131" s="6"/>
      <c r="L131" s="2"/>
      <c r="M131" s="2"/>
      <c r="N131" s="2"/>
      <c r="O131" s="2"/>
      <c r="P131" s="2"/>
      <c r="Q131" s="2"/>
      <c r="R131" s="2"/>
      <c r="S131" s="2"/>
      <c r="T131" s="2"/>
      <c r="U131" s="6"/>
      <c r="V131" s="2"/>
      <c r="W131" s="2"/>
      <c r="X131" s="2"/>
      <c r="Y131" s="2"/>
      <c r="Z131" s="2"/>
      <c r="AA131" s="2"/>
      <c r="AB131" s="2"/>
      <c r="AC131" s="2"/>
      <c r="AD131" s="2"/>
    </row>
    <row r="132" spans="1:30" ht="14.25" customHeight="1">
      <c r="A132" s="1"/>
      <c r="B132" s="1" t="s">
        <v>175</v>
      </c>
      <c r="C132" s="1"/>
      <c r="D132" s="1"/>
      <c r="K132" s="6"/>
      <c r="L132" s="2"/>
      <c r="M132" s="2"/>
      <c r="N132" s="2"/>
      <c r="O132" s="2"/>
      <c r="P132" s="2"/>
      <c r="Q132" s="2"/>
      <c r="R132" s="2"/>
      <c r="S132" s="2"/>
      <c r="T132" s="2"/>
      <c r="U132" s="6"/>
      <c r="V132" s="2"/>
      <c r="W132" s="2"/>
      <c r="X132" s="2"/>
      <c r="Y132" s="2"/>
      <c r="Z132" s="2"/>
      <c r="AA132" s="2"/>
      <c r="AB132" s="2"/>
      <c r="AC132" s="2"/>
      <c r="AD132" s="2"/>
    </row>
    <row r="133" spans="1:30" ht="14.25" customHeight="1">
      <c r="A133" s="1"/>
      <c r="B133" t="s">
        <v>160</v>
      </c>
      <c r="C133" s="1"/>
      <c r="D133" s="1"/>
      <c r="F133" s="21" t="s">
        <v>176</v>
      </c>
      <c r="K133" s="6"/>
      <c r="L133" s="2"/>
      <c r="M133" s="2"/>
      <c r="N133" s="2"/>
      <c r="O133" s="2"/>
      <c r="P133" s="2"/>
      <c r="Q133" s="2"/>
      <c r="R133" s="2"/>
      <c r="S133" s="2"/>
      <c r="T133" s="2"/>
      <c r="U133" s="6"/>
      <c r="V133" s="2"/>
      <c r="W133" s="2"/>
      <c r="X133" s="2"/>
      <c r="Y133" s="2"/>
      <c r="Z133" s="2"/>
      <c r="AA133" s="2"/>
      <c r="AB133" s="2"/>
      <c r="AC133" s="2"/>
      <c r="AD133" s="2"/>
    </row>
    <row r="134" spans="1:30" ht="14.25" customHeight="1">
      <c r="A134" s="1"/>
      <c r="C134" s="43" t="s">
        <v>169</v>
      </c>
      <c r="D134" s="43" t="s">
        <v>170</v>
      </c>
      <c r="K134" s="6"/>
      <c r="L134" s="2"/>
      <c r="M134" s="2"/>
      <c r="N134" s="2"/>
      <c r="O134" s="2"/>
      <c r="P134" s="2"/>
      <c r="Q134" s="2"/>
      <c r="R134" s="2"/>
      <c r="S134" s="2"/>
      <c r="T134" s="2"/>
      <c r="U134" s="6"/>
      <c r="V134" s="2"/>
      <c r="W134" s="2"/>
      <c r="X134" s="2"/>
      <c r="Y134" s="2"/>
      <c r="Z134" s="2"/>
      <c r="AA134" s="2"/>
      <c r="AB134" s="2"/>
      <c r="AC134" s="2"/>
      <c r="AD134" s="2"/>
    </row>
    <row r="135" spans="1:30" ht="14.25" customHeight="1">
      <c r="A135" s="1"/>
      <c r="B135" s="43" t="s">
        <v>164</v>
      </c>
      <c r="C135" s="43">
        <v>0.9</v>
      </c>
      <c r="D135" s="43">
        <v>0.1</v>
      </c>
      <c r="K135" s="6"/>
      <c r="L135" s="2"/>
      <c r="M135" s="2"/>
      <c r="N135" s="2"/>
      <c r="O135" s="2"/>
      <c r="P135" s="2"/>
      <c r="Q135" s="2"/>
      <c r="R135" s="2"/>
      <c r="S135" s="2"/>
      <c r="T135" s="2"/>
      <c r="U135" s="6"/>
      <c r="V135" s="2"/>
      <c r="W135" s="2"/>
      <c r="X135" s="2"/>
      <c r="Y135" s="2"/>
      <c r="Z135" s="2"/>
      <c r="AA135" s="2"/>
      <c r="AB135" s="2"/>
      <c r="AC135" s="2"/>
      <c r="AD135" s="2"/>
    </row>
    <row r="136" spans="1:30" ht="14.25" customHeight="1">
      <c r="A136" s="1"/>
      <c r="B136" s="43" t="s">
        <v>165</v>
      </c>
      <c r="C136" s="43">
        <v>0.8</v>
      </c>
      <c r="D136" s="43">
        <v>0.2</v>
      </c>
      <c r="K136" s="6"/>
      <c r="L136" s="2"/>
      <c r="M136" s="2"/>
      <c r="N136" s="2"/>
      <c r="O136" s="2"/>
      <c r="P136" s="2"/>
      <c r="Q136" s="2"/>
      <c r="R136" s="2"/>
      <c r="S136" s="2"/>
      <c r="T136" s="2"/>
      <c r="U136" s="6"/>
      <c r="V136" s="2"/>
      <c r="W136" s="2"/>
      <c r="X136" s="2"/>
      <c r="Y136" s="2"/>
      <c r="Z136" s="2"/>
      <c r="AA136" s="2"/>
      <c r="AB136" s="2"/>
      <c r="AC136" s="2"/>
      <c r="AD136" s="2"/>
    </row>
    <row r="137" spans="1:30" ht="14.25" customHeight="1">
      <c r="A137" s="1"/>
      <c r="B137" s="43" t="s">
        <v>166</v>
      </c>
      <c r="C137" s="43">
        <v>0.75</v>
      </c>
      <c r="D137" s="43">
        <v>0.25</v>
      </c>
      <c r="K137" s="6"/>
      <c r="L137" s="2"/>
      <c r="M137" s="2"/>
      <c r="N137" s="2"/>
      <c r="O137" s="2"/>
      <c r="P137" s="2"/>
      <c r="Q137" s="2"/>
      <c r="R137" s="2"/>
      <c r="S137" s="2"/>
      <c r="T137" s="2"/>
      <c r="U137" s="6"/>
      <c r="V137" s="2"/>
      <c r="W137" s="2"/>
      <c r="X137" s="2"/>
      <c r="Y137" s="2"/>
      <c r="Z137" s="2"/>
      <c r="AA137" s="2"/>
      <c r="AB137" s="2"/>
      <c r="AC137" s="2"/>
      <c r="AD137" s="2"/>
    </row>
    <row r="138" spans="1:30" ht="14.25" customHeight="1">
      <c r="A138" s="1"/>
      <c r="B138" s="43" t="s">
        <v>167</v>
      </c>
      <c r="C138" s="43">
        <v>0.7</v>
      </c>
      <c r="D138" s="43">
        <v>0.3</v>
      </c>
      <c r="K138" s="6"/>
      <c r="L138" s="2"/>
      <c r="M138" s="2"/>
      <c r="N138" s="2"/>
      <c r="O138" s="2"/>
      <c r="P138" s="2"/>
      <c r="Q138" s="2"/>
      <c r="R138" s="2"/>
      <c r="S138" s="2"/>
      <c r="T138" s="2"/>
      <c r="U138" s="6"/>
      <c r="V138" s="2"/>
      <c r="W138" s="2"/>
      <c r="X138" s="2"/>
      <c r="Y138" s="2"/>
      <c r="Z138" s="2"/>
      <c r="AA138" s="2"/>
      <c r="AB138" s="2"/>
      <c r="AC138" s="2"/>
      <c r="AD138" s="2"/>
    </row>
    <row r="139" spans="1:30" s="43" customFormat="1" ht="14.25" customHeight="1">
      <c r="B139" s="43" t="s">
        <v>168</v>
      </c>
      <c r="C139" s="43">
        <v>0.65</v>
      </c>
      <c r="D139" s="43">
        <v>0.35</v>
      </c>
      <c r="K139" s="8"/>
      <c r="U139" s="8"/>
    </row>
    <row r="140" spans="1:30" ht="14.25" customHeight="1">
      <c r="A140" s="1"/>
      <c r="B140" s="43"/>
      <c r="C140" s="43" t="s">
        <v>171</v>
      </c>
      <c r="D140" s="43" t="s">
        <v>172</v>
      </c>
      <c r="K140" s="6"/>
      <c r="L140" s="2"/>
      <c r="M140" s="2"/>
      <c r="N140" s="2"/>
      <c r="O140" s="2"/>
      <c r="P140" s="2"/>
      <c r="Q140" s="2"/>
      <c r="R140" s="2"/>
      <c r="S140" s="2"/>
      <c r="T140" s="2"/>
    </row>
    <row r="141" spans="1:30" ht="14.25" customHeight="1">
      <c r="A141" s="1"/>
      <c r="B141" s="43" t="s">
        <v>164</v>
      </c>
      <c r="C141" s="43">
        <v>0.05</v>
      </c>
      <c r="D141" s="43">
        <v>9.5000000000000001E-2</v>
      </c>
      <c r="K141" s="6"/>
      <c r="L141" s="2"/>
      <c r="M141" s="2"/>
      <c r="N141" s="2"/>
      <c r="O141" s="2"/>
      <c r="P141" s="2"/>
      <c r="Q141" s="2"/>
      <c r="R141" s="2"/>
      <c r="S141" s="2"/>
      <c r="T141" s="2"/>
    </row>
    <row r="142" spans="1:30" ht="14.25" customHeight="1">
      <c r="A142" s="1"/>
      <c r="B142" s="43" t="s">
        <v>165</v>
      </c>
      <c r="C142" s="43">
        <v>0.1</v>
      </c>
      <c r="D142" s="43">
        <v>0.9</v>
      </c>
      <c r="K142" s="6"/>
      <c r="L142" s="2"/>
      <c r="M142" s="2"/>
      <c r="N142" s="2"/>
      <c r="O142" s="2"/>
      <c r="P142" s="2"/>
      <c r="Q142" s="2"/>
      <c r="R142" s="2"/>
      <c r="S142" s="2"/>
      <c r="T142" s="2"/>
      <c r="V142" s="70"/>
      <c r="W142" s="71"/>
      <c r="X142" s="71"/>
      <c r="Y142" s="71"/>
      <c r="Z142" s="71"/>
      <c r="AA142" s="71"/>
      <c r="AB142" s="71"/>
      <c r="AC142" s="71"/>
      <c r="AD142" s="71"/>
    </row>
    <row r="143" spans="1:30" ht="14.25" customHeight="1">
      <c r="A143" s="1"/>
      <c r="B143" s="43" t="s">
        <v>166</v>
      </c>
      <c r="C143" s="43">
        <v>0.1</v>
      </c>
      <c r="D143" s="43">
        <v>0.9</v>
      </c>
      <c r="K143" s="6"/>
      <c r="L143" s="2"/>
      <c r="M143" s="2"/>
      <c r="N143" s="2"/>
      <c r="O143" s="2"/>
      <c r="P143" s="2"/>
      <c r="Q143" s="2"/>
      <c r="R143" s="2"/>
      <c r="S143" s="2"/>
      <c r="T143" s="2"/>
      <c r="V143" s="66"/>
      <c r="W143" s="67"/>
      <c r="X143" s="67"/>
      <c r="Y143" s="67"/>
      <c r="Z143" s="67"/>
      <c r="AA143" s="67"/>
      <c r="AB143" s="67"/>
      <c r="AC143" s="67"/>
      <c r="AD143" s="68"/>
    </row>
    <row r="144" spans="1:30" ht="14.25" customHeight="1">
      <c r="A144" s="1"/>
      <c r="B144" s="43" t="s">
        <v>167</v>
      </c>
      <c r="C144" s="43">
        <v>0.1</v>
      </c>
      <c r="D144" s="43">
        <v>0.9</v>
      </c>
      <c r="K144" s="6"/>
      <c r="L144" s="2"/>
      <c r="M144" s="2"/>
      <c r="N144" s="2"/>
      <c r="O144" s="2"/>
      <c r="P144" s="2"/>
      <c r="Q144" s="2"/>
      <c r="R144" s="2"/>
      <c r="S144" s="2"/>
      <c r="T144" s="2"/>
      <c r="V144" s="69"/>
      <c r="W144" s="67"/>
      <c r="X144" s="68"/>
      <c r="Y144" s="69"/>
      <c r="Z144" s="67"/>
      <c r="AA144" s="68"/>
      <c r="AB144" s="69"/>
      <c r="AC144" s="67"/>
      <c r="AD144" s="68"/>
    </row>
    <row r="145" spans="1:30" s="43" customFormat="1" ht="14.25" customHeight="1">
      <c r="B145" s="43" t="s">
        <v>168</v>
      </c>
      <c r="C145" s="43">
        <v>0.1</v>
      </c>
      <c r="D145" s="43">
        <v>0.9</v>
      </c>
      <c r="K145" s="8"/>
      <c r="V145" s="40"/>
      <c r="W145" s="41"/>
      <c r="X145" s="42"/>
      <c r="Y145" s="40"/>
      <c r="Z145" s="41"/>
      <c r="AA145" s="42"/>
      <c r="AB145" s="40"/>
      <c r="AC145" s="41"/>
      <c r="AD145" s="42"/>
    </row>
    <row r="146" spans="1:30" ht="14.25" customHeight="1">
      <c r="A146" s="1"/>
      <c r="B146" s="1"/>
      <c r="C146" s="1"/>
      <c r="D146" s="1"/>
      <c r="K146" s="6"/>
      <c r="L146" s="2"/>
      <c r="M146" s="2"/>
      <c r="N146" s="2"/>
      <c r="O146" s="2"/>
      <c r="P146" s="2"/>
      <c r="Q146" s="2"/>
      <c r="R146" s="2"/>
      <c r="S146" s="2"/>
      <c r="T146" s="2"/>
      <c r="V146" s="18"/>
      <c r="W146" s="18"/>
      <c r="X146" s="18"/>
      <c r="Y146" s="18"/>
      <c r="Z146" s="18"/>
      <c r="AA146" s="18"/>
      <c r="AB146" s="18"/>
      <c r="AC146" s="18"/>
      <c r="AD146" s="18"/>
    </row>
    <row r="147" spans="1:30" ht="14.25" customHeight="1">
      <c r="A147" s="1"/>
      <c r="B147" s="1" t="s">
        <v>162</v>
      </c>
      <c r="C147" s="1"/>
      <c r="D147" s="1"/>
      <c r="K147" s="6"/>
      <c r="L147" s="2"/>
      <c r="M147" s="2"/>
      <c r="N147" s="2"/>
      <c r="O147" s="2"/>
      <c r="P147" s="2"/>
      <c r="Q147" s="2"/>
      <c r="R147" s="2"/>
      <c r="S147" s="2"/>
      <c r="T147" s="2"/>
      <c r="U147" s="6"/>
    </row>
    <row r="148" spans="1:30" ht="14.25" customHeight="1">
      <c r="A148" s="1"/>
      <c r="B148" s="21" t="s">
        <v>177</v>
      </c>
      <c r="C148" s="1"/>
      <c r="D148" s="1"/>
      <c r="K148" s="6"/>
      <c r="L148" s="2"/>
      <c r="M148" s="2"/>
      <c r="N148" s="2"/>
      <c r="O148" s="2"/>
      <c r="P148" s="2"/>
      <c r="Q148" s="2"/>
      <c r="R148" s="2"/>
      <c r="S148" s="2"/>
      <c r="T148" s="2"/>
      <c r="U148" s="6"/>
      <c r="V148" s="2"/>
      <c r="W148" s="2"/>
      <c r="X148" s="2"/>
      <c r="Y148" s="2"/>
      <c r="Z148" s="2"/>
      <c r="AA148" s="2"/>
      <c r="AB148" s="2"/>
      <c r="AC148" s="2"/>
      <c r="AD148" s="2"/>
    </row>
    <row r="149" spans="1:30" ht="14.25" customHeight="1">
      <c r="A149" s="1"/>
      <c r="B149" s="21" t="s">
        <v>178</v>
      </c>
      <c r="C149" s="1"/>
      <c r="D149" s="1"/>
      <c r="K149" s="6"/>
      <c r="L149" s="2"/>
      <c r="M149" s="2"/>
      <c r="N149" s="2"/>
      <c r="O149" s="2"/>
      <c r="P149" s="2"/>
      <c r="Q149" s="2"/>
      <c r="R149" s="2"/>
      <c r="S149" s="2"/>
      <c r="T149" s="2"/>
      <c r="U149" s="6"/>
      <c r="V149" s="2"/>
      <c r="W149" s="2"/>
      <c r="X149" s="2"/>
      <c r="Y149" s="2"/>
      <c r="Z149" s="2"/>
      <c r="AA149" s="2"/>
      <c r="AB149" s="2"/>
      <c r="AC149" s="2"/>
      <c r="AD149" s="2"/>
    </row>
    <row r="150" spans="1:30" ht="14.25" customHeight="1">
      <c r="A150" s="1"/>
      <c r="B150" s="21" t="s">
        <v>176</v>
      </c>
      <c r="C150" s="1"/>
      <c r="D150" s="1"/>
      <c r="K150" s="6"/>
      <c r="L150" s="2"/>
      <c r="M150" s="2"/>
      <c r="N150" s="2"/>
      <c r="O150" s="2"/>
      <c r="P150" s="2"/>
      <c r="Q150" s="2"/>
      <c r="R150" s="2"/>
      <c r="S150" s="2"/>
      <c r="T150" s="2"/>
      <c r="U150" s="6"/>
      <c r="V150" s="2"/>
      <c r="W150" s="2"/>
      <c r="X150" s="2"/>
      <c r="Y150" s="2"/>
      <c r="Z150" s="2"/>
      <c r="AA150" s="2"/>
      <c r="AB150" s="2"/>
      <c r="AC150" s="2"/>
      <c r="AD150" s="2"/>
    </row>
    <row r="151" spans="1:30" s="62" customFormat="1" ht="14.25" customHeight="1">
      <c r="B151" s="21"/>
      <c r="K151" s="8"/>
      <c r="U151" s="8"/>
    </row>
    <row r="152" spans="1:30" s="62" customFormat="1" ht="14.25" customHeight="1">
      <c r="B152" s="21" t="s">
        <v>180</v>
      </c>
      <c r="K152" s="8"/>
      <c r="U152" s="8"/>
    </row>
    <row r="153" spans="1:30" ht="14.25" customHeight="1">
      <c r="A153" s="1"/>
      <c r="B153" s="21" t="s">
        <v>181</v>
      </c>
      <c r="C153" s="1" t="s">
        <v>182</v>
      </c>
      <c r="D153" s="1"/>
      <c r="K153" s="1"/>
      <c r="U153" s="6"/>
      <c r="V153" s="2"/>
      <c r="W153" s="2"/>
      <c r="X153" s="2"/>
      <c r="Y153" s="2"/>
      <c r="Z153" s="2"/>
      <c r="AA153" s="2"/>
      <c r="AB153" s="2"/>
      <c r="AC153" s="2"/>
      <c r="AD153" s="2"/>
    </row>
    <row r="154" spans="1:30" ht="14.25" customHeight="1">
      <c r="A154" s="1"/>
      <c r="B154" s="43">
        <v>0.8</v>
      </c>
      <c r="C154" s="43">
        <v>0.7</v>
      </c>
      <c r="D154" s="43"/>
      <c r="K154" s="1"/>
      <c r="U154" s="6"/>
      <c r="V154" s="2"/>
      <c r="W154" s="2"/>
      <c r="X154" s="2"/>
      <c r="Y154" s="2"/>
      <c r="Z154" s="2"/>
      <c r="AA154" s="2"/>
      <c r="AB154" s="2"/>
      <c r="AC154" s="2"/>
      <c r="AD154" s="2"/>
    </row>
    <row r="155" spans="1:30" ht="14.25" customHeight="1">
      <c r="A155" s="1"/>
      <c r="B155" s="43"/>
      <c r="C155" s="43"/>
      <c r="D155" s="43"/>
      <c r="K155" s="1"/>
      <c r="U155" s="6"/>
      <c r="V155" s="2"/>
      <c r="W155" s="2"/>
      <c r="X155" s="2"/>
      <c r="Y155" s="2"/>
      <c r="Z155" s="2"/>
      <c r="AA155" s="2"/>
      <c r="AB155" s="2"/>
      <c r="AC155" s="2"/>
      <c r="AD155" s="2"/>
    </row>
    <row r="156" spans="1:30" ht="14.25" customHeight="1">
      <c r="A156" s="1"/>
      <c r="B156" s="43"/>
      <c r="C156" s="43"/>
      <c r="D156" s="43"/>
      <c r="K156" s="1"/>
      <c r="U156" s="6"/>
      <c r="V156" s="2"/>
      <c r="W156" s="2"/>
      <c r="X156" s="2"/>
      <c r="Y156" s="2"/>
      <c r="Z156" s="2"/>
      <c r="AA156" s="2"/>
      <c r="AB156" s="2"/>
      <c r="AC156" s="2"/>
      <c r="AD156" s="2"/>
    </row>
    <row r="157" spans="1:30" ht="14.25" customHeight="1">
      <c r="A157" s="1"/>
      <c r="B157" s="43"/>
      <c r="C157" s="43"/>
      <c r="D157" s="43"/>
      <c r="K157" s="1"/>
      <c r="U157" s="6"/>
      <c r="V157" s="2"/>
      <c r="W157" s="2"/>
      <c r="X157" s="2"/>
      <c r="Y157" s="2"/>
      <c r="Z157" s="2"/>
      <c r="AA157" s="2"/>
      <c r="AB157" s="2"/>
      <c r="AC157" s="2"/>
      <c r="AD157" s="2"/>
    </row>
    <row r="158" spans="1:30" ht="14.25" customHeight="1">
      <c r="A158" s="1"/>
      <c r="B158" s="43"/>
      <c r="C158" s="43"/>
      <c r="D158" s="43"/>
      <c r="K158" s="1"/>
      <c r="U158" s="6"/>
      <c r="V158" s="2"/>
      <c r="W158" s="2"/>
      <c r="X158" s="2"/>
      <c r="Y158" s="2"/>
      <c r="Z158" s="2"/>
      <c r="AA158" s="2"/>
      <c r="AB158" s="2"/>
      <c r="AC158" s="2"/>
      <c r="AD158" s="2"/>
    </row>
    <row r="159" spans="1:30" ht="14.25" customHeight="1">
      <c r="A159" s="1"/>
      <c r="B159" s="43"/>
      <c r="C159" s="43"/>
      <c r="D159" s="43"/>
      <c r="K159" s="1"/>
      <c r="U159" s="6"/>
      <c r="V159" s="2"/>
      <c r="W159" s="2"/>
      <c r="X159" s="2"/>
      <c r="Y159" s="2"/>
      <c r="Z159" s="2"/>
      <c r="AA159" s="2"/>
      <c r="AB159" s="2"/>
      <c r="AC159" s="2"/>
      <c r="AD159" s="2"/>
    </row>
    <row r="160" spans="1:30" ht="14.25" customHeight="1">
      <c r="A160" s="1"/>
      <c r="B160" s="43"/>
      <c r="C160" s="43"/>
      <c r="D160" s="43"/>
      <c r="K160" s="1"/>
      <c r="U160" s="6"/>
      <c r="V160" s="2"/>
      <c r="W160" s="2"/>
      <c r="X160" s="2"/>
      <c r="Y160" s="2"/>
      <c r="Z160" s="2"/>
      <c r="AA160" s="2"/>
      <c r="AB160" s="2"/>
      <c r="AC160" s="2"/>
      <c r="AD160" s="2"/>
    </row>
    <row r="161" spans="1:30" ht="14.25" customHeight="1">
      <c r="A161" s="1"/>
      <c r="B161" s="43"/>
      <c r="C161" s="43"/>
      <c r="D161" s="43"/>
      <c r="K161" s="1"/>
      <c r="U161" s="6"/>
      <c r="V161" s="2"/>
      <c r="W161" s="2"/>
      <c r="X161" s="2"/>
      <c r="Y161" s="2"/>
      <c r="Z161" s="2"/>
      <c r="AA161" s="2"/>
      <c r="AB161" s="2"/>
      <c r="AC161" s="2"/>
      <c r="AD161" s="2"/>
    </row>
    <row r="162" spans="1:30" ht="14.25" customHeight="1">
      <c r="A162" s="1"/>
      <c r="B162" s="43"/>
      <c r="C162" s="43"/>
      <c r="D162" s="43"/>
      <c r="K162" s="1"/>
      <c r="U162" s="6"/>
      <c r="V162" s="2"/>
      <c r="W162" s="2"/>
      <c r="X162" s="2"/>
      <c r="Y162" s="2"/>
      <c r="Z162" s="2"/>
      <c r="AA162" s="2"/>
      <c r="AB162" s="2"/>
      <c r="AC162" s="2"/>
      <c r="AD162" s="2"/>
    </row>
    <row r="163" spans="1:30" ht="14.25" customHeight="1">
      <c r="A163" s="1"/>
      <c r="B163" s="43"/>
      <c r="C163" s="43"/>
      <c r="D163" s="43"/>
      <c r="K163" s="1"/>
      <c r="U163" s="6"/>
      <c r="V163" s="2"/>
      <c r="W163" s="2"/>
      <c r="X163" s="2"/>
      <c r="Y163" s="2"/>
      <c r="Z163" s="2"/>
      <c r="AA163" s="2"/>
      <c r="AB163" s="2"/>
      <c r="AC163" s="2"/>
      <c r="AD163" s="2"/>
    </row>
    <row r="164" spans="1:30" ht="14.25" customHeight="1">
      <c r="A164" s="1"/>
      <c r="B164" s="43"/>
      <c r="C164" s="43"/>
      <c r="D164" s="43"/>
      <c r="K164" s="1"/>
      <c r="U164" s="6"/>
      <c r="V164" s="2"/>
      <c r="W164" s="2"/>
      <c r="X164" s="2"/>
      <c r="Y164" s="2"/>
      <c r="Z164" s="2"/>
      <c r="AA164" s="2"/>
      <c r="AB164" s="2"/>
      <c r="AC164" s="2"/>
      <c r="AD164" s="2"/>
    </row>
    <row r="165" spans="1:30" ht="14.25" customHeight="1">
      <c r="A165" s="1"/>
      <c r="B165" s="43"/>
      <c r="C165" s="43"/>
      <c r="D165" s="43"/>
      <c r="K165" s="1"/>
    </row>
    <row r="166" spans="1:30" ht="14.25" customHeight="1">
      <c r="A166" s="1"/>
      <c r="B166" s="1"/>
      <c r="C166" s="1"/>
      <c r="D166" s="1"/>
      <c r="K166" s="1"/>
    </row>
    <row r="167" spans="1:30" ht="14.25" customHeight="1">
      <c r="A167" s="1"/>
      <c r="B167" s="1"/>
      <c r="C167" s="1"/>
      <c r="D167" s="1"/>
      <c r="K167" s="1"/>
    </row>
    <row r="168" spans="1:30" ht="14.25" customHeight="1">
      <c r="A168" s="1"/>
      <c r="B168" s="1"/>
      <c r="C168" s="1"/>
      <c r="D168" s="1"/>
      <c r="K168" s="1"/>
    </row>
    <row r="169" spans="1:30" ht="14.25" customHeight="1">
      <c r="A169" s="1"/>
      <c r="B169" s="1"/>
      <c r="C169" s="1"/>
      <c r="D169" s="1"/>
      <c r="K169" s="1"/>
    </row>
    <row r="170" spans="1:30" ht="14.25" customHeight="1">
      <c r="A170" s="1"/>
      <c r="B170" s="1"/>
      <c r="C170" s="1"/>
      <c r="D170" s="1"/>
      <c r="K170" s="1"/>
    </row>
    <row r="171" spans="1:30" ht="14.25" customHeight="1">
      <c r="A171" s="1"/>
      <c r="B171" s="1"/>
      <c r="C171" s="1"/>
      <c r="D171" s="1"/>
      <c r="K171" s="1"/>
    </row>
    <row r="172" spans="1:30" ht="14.25" customHeight="1">
      <c r="A172" s="1"/>
      <c r="B172" s="1"/>
      <c r="C172" s="1"/>
      <c r="D172" s="1"/>
      <c r="K172" s="1"/>
    </row>
    <row r="173" spans="1:30" ht="14.25" customHeight="1">
      <c r="A173" s="1"/>
      <c r="B173" s="1"/>
      <c r="C173" s="1"/>
      <c r="D173" s="1"/>
      <c r="K173" s="1"/>
    </row>
    <row r="174" spans="1:30" ht="14.25" customHeight="1">
      <c r="A174" s="1"/>
      <c r="B174" s="1"/>
      <c r="C174" s="1"/>
      <c r="D174" s="1"/>
      <c r="K174" s="1"/>
    </row>
    <row r="175" spans="1:30" ht="14.25" customHeight="1">
      <c r="A175" s="1"/>
      <c r="B175" s="1"/>
      <c r="C175" s="1"/>
      <c r="D175" s="1"/>
      <c r="K175" s="1"/>
    </row>
    <row r="176" spans="1:30" ht="14.25" customHeight="1">
      <c r="A176" s="1"/>
      <c r="B176" s="1"/>
      <c r="C176" s="1"/>
      <c r="D176" s="1"/>
      <c r="K176" s="1"/>
    </row>
    <row r="177" spans="1:11" ht="14.25" customHeight="1">
      <c r="A177" s="1"/>
      <c r="B177" s="1"/>
      <c r="C177" s="1"/>
      <c r="D177" s="1"/>
      <c r="K177" s="1"/>
    </row>
    <row r="178" spans="1:11" ht="14.25" customHeight="1">
      <c r="A178" s="1"/>
      <c r="B178" s="1"/>
      <c r="C178" s="1"/>
      <c r="D178" s="1"/>
      <c r="K178" s="1"/>
    </row>
    <row r="179" spans="1:11" ht="14.25" customHeight="1">
      <c r="A179" s="1"/>
      <c r="B179" s="1"/>
      <c r="C179" s="1"/>
      <c r="D179" s="1"/>
      <c r="K179" s="1"/>
    </row>
    <row r="180" spans="1:11" ht="14.25" customHeight="1">
      <c r="A180" s="1"/>
      <c r="B180" s="1"/>
      <c r="C180" s="1"/>
      <c r="D180" s="1"/>
      <c r="K180" s="1"/>
    </row>
    <row r="181" spans="1:11" ht="14.25" customHeight="1">
      <c r="A181" s="1"/>
      <c r="B181" s="1"/>
      <c r="C181" s="1"/>
      <c r="D181" s="1"/>
      <c r="K181" s="1"/>
    </row>
    <row r="182" spans="1:11" ht="14.25" customHeight="1">
      <c r="A182" s="1"/>
      <c r="B182" s="1"/>
      <c r="C182" s="1"/>
      <c r="D182" s="1"/>
      <c r="K182" s="1"/>
    </row>
    <row r="183" spans="1:11" ht="14.25" customHeight="1">
      <c r="A183" s="1"/>
      <c r="B183" s="1"/>
      <c r="C183" s="1"/>
      <c r="D183" s="1"/>
      <c r="K183" s="1"/>
    </row>
    <row r="184" spans="1:11" ht="14.25" customHeight="1">
      <c r="A184" s="1"/>
      <c r="B184" s="1"/>
      <c r="C184" s="1"/>
      <c r="D184" s="1"/>
      <c r="K184" s="1"/>
    </row>
    <row r="185" spans="1:11" ht="14.25" customHeight="1">
      <c r="A185" s="1"/>
      <c r="B185" s="1"/>
      <c r="C185" s="1"/>
      <c r="D185" s="1"/>
      <c r="K185" s="1"/>
    </row>
    <row r="186" spans="1:11" ht="14.25" customHeight="1">
      <c r="A186" s="1"/>
      <c r="B186" s="1"/>
      <c r="C186" s="1"/>
      <c r="D186" s="1"/>
      <c r="K186" s="1"/>
    </row>
    <row r="187" spans="1:11" ht="14.25" customHeight="1">
      <c r="A187" s="1"/>
      <c r="B187" s="1"/>
      <c r="C187" s="1"/>
      <c r="D187" s="1"/>
      <c r="K187" s="1"/>
    </row>
    <row r="188" spans="1:11" ht="14.25" customHeight="1">
      <c r="A188" s="1"/>
      <c r="B188" s="1"/>
      <c r="C188" s="1"/>
      <c r="D188" s="1"/>
      <c r="K188" s="1"/>
    </row>
    <row r="189" spans="1:11" ht="14.25" customHeight="1">
      <c r="A189" s="1"/>
      <c r="B189" s="1"/>
      <c r="C189" s="1"/>
      <c r="D189" s="1"/>
      <c r="K189" s="1"/>
    </row>
    <row r="190" spans="1:11" ht="14.25" customHeight="1">
      <c r="A190" s="1"/>
      <c r="B190" s="1"/>
      <c r="C190" s="1"/>
      <c r="D190" s="1"/>
      <c r="K190" s="1"/>
    </row>
    <row r="191" spans="1:11" ht="14.25" customHeight="1">
      <c r="A191" s="1"/>
      <c r="B191" s="1"/>
      <c r="C191" s="1"/>
      <c r="D191" s="1"/>
      <c r="K191" s="1"/>
    </row>
    <row r="192" spans="1:11" ht="14.25" customHeight="1">
      <c r="A192" s="1"/>
      <c r="B192" s="1"/>
      <c r="C192" s="1"/>
      <c r="D192" s="1"/>
      <c r="K192" s="1"/>
    </row>
    <row r="193" spans="1:11" ht="14.25" customHeight="1">
      <c r="A193" s="1"/>
      <c r="B193" s="1"/>
      <c r="C193" s="1"/>
      <c r="D193" s="1"/>
      <c r="K193" s="1"/>
    </row>
    <row r="194" spans="1:11" ht="14.25" customHeight="1">
      <c r="A194" s="1"/>
      <c r="B194" s="1"/>
      <c r="C194" s="1"/>
      <c r="D194" s="1"/>
      <c r="K194" s="1"/>
    </row>
    <row r="195" spans="1:11" ht="14.25" customHeight="1">
      <c r="A195" s="1"/>
      <c r="B195" s="1"/>
      <c r="C195" s="1"/>
      <c r="D195" s="1"/>
      <c r="K195" s="1"/>
    </row>
    <row r="196" spans="1:11" ht="14.25" customHeight="1">
      <c r="A196" s="1"/>
      <c r="B196" s="1"/>
      <c r="C196" s="1"/>
      <c r="D196" s="1"/>
      <c r="K196" s="1"/>
    </row>
    <row r="197" spans="1:11" ht="14.25" customHeight="1">
      <c r="A197" s="1"/>
      <c r="B197" s="1"/>
      <c r="C197" s="1"/>
      <c r="D197" s="1"/>
      <c r="K197" s="1"/>
    </row>
    <row r="198" spans="1:11" ht="14.25" customHeight="1">
      <c r="A198" s="1"/>
      <c r="B198" s="1"/>
      <c r="C198" s="1"/>
      <c r="D198" s="1"/>
      <c r="K198" s="1"/>
    </row>
    <row r="199" spans="1:11" ht="14.25" customHeight="1">
      <c r="A199" s="1"/>
      <c r="B199" s="1"/>
      <c r="C199" s="1"/>
      <c r="D199" s="1"/>
      <c r="K199" s="1"/>
    </row>
    <row r="200" spans="1:11" ht="14.25" customHeight="1">
      <c r="A200" s="1"/>
      <c r="B200" s="1"/>
      <c r="C200" s="1"/>
      <c r="D200" s="1"/>
      <c r="K200" s="1"/>
    </row>
    <row r="201" spans="1:11" ht="14.25" customHeight="1">
      <c r="A201" s="1"/>
      <c r="B201" s="1"/>
      <c r="C201" s="1"/>
      <c r="D201" s="1"/>
      <c r="K201" s="1"/>
    </row>
    <row r="202" spans="1:11" ht="14.25" customHeight="1">
      <c r="A202" s="1"/>
      <c r="B202" s="1"/>
      <c r="C202" s="1"/>
      <c r="D202" s="1"/>
      <c r="K202" s="1"/>
    </row>
    <row r="203" spans="1:11" ht="14.25" customHeight="1">
      <c r="A203" s="1"/>
      <c r="B203" s="1"/>
      <c r="C203" s="1"/>
      <c r="D203" s="1"/>
      <c r="K203" s="1"/>
    </row>
    <row r="204" spans="1:11" ht="14.25" customHeight="1">
      <c r="A204" s="1"/>
      <c r="B204" s="1"/>
      <c r="C204" s="1"/>
      <c r="D204" s="1"/>
      <c r="K204" s="1"/>
    </row>
    <row r="205" spans="1:11" ht="14.25" customHeight="1">
      <c r="A205" s="1"/>
      <c r="B205" s="1"/>
      <c r="C205" s="1"/>
      <c r="D205" s="1"/>
      <c r="K205" s="1"/>
    </row>
    <row r="206" spans="1:11" ht="14.25" customHeight="1">
      <c r="A206" s="1"/>
      <c r="B206" s="1"/>
      <c r="C206" s="1"/>
      <c r="D206" s="1"/>
      <c r="K206" s="1"/>
    </row>
    <row r="207" spans="1:11" ht="14.25" customHeight="1">
      <c r="A207" s="1"/>
      <c r="B207" s="1"/>
      <c r="C207" s="1"/>
      <c r="D207" s="1"/>
      <c r="K207" s="1"/>
    </row>
    <row r="208" spans="1:11" ht="14.25" customHeight="1">
      <c r="A208" s="1"/>
      <c r="B208" s="1"/>
      <c r="C208" s="1"/>
      <c r="D208" s="1"/>
      <c r="K208" s="1"/>
    </row>
    <row r="209" spans="1:11" ht="14.25" customHeight="1">
      <c r="A209" s="1"/>
      <c r="B209" s="1"/>
      <c r="C209" s="1"/>
      <c r="D209" s="1"/>
      <c r="K209" s="1"/>
    </row>
    <row r="210" spans="1:11" ht="14.25" customHeight="1">
      <c r="A210" s="1"/>
      <c r="B210" s="1"/>
      <c r="C210" s="1"/>
      <c r="D210" s="1"/>
      <c r="K210" s="1"/>
    </row>
    <row r="211" spans="1:11" ht="14.25" customHeight="1">
      <c r="A211" s="1"/>
      <c r="B211" s="1"/>
      <c r="C211" s="1"/>
      <c r="D211" s="1"/>
      <c r="K211" s="1"/>
    </row>
    <row r="212" spans="1:11" ht="14.25" customHeight="1">
      <c r="A212" s="1"/>
      <c r="B212" s="1"/>
      <c r="C212" s="1"/>
      <c r="D212" s="1"/>
      <c r="K212" s="1"/>
    </row>
    <row r="213" spans="1:11" ht="14.25" customHeight="1">
      <c r="A213" s="1"/>
      <c r="B213" s="1"/>
      <c r="C213" s="1"/>
      <c r="D213" s="1"/>
      <c r="K213" s="1"/>
    </row>
    <row r="214" spans="1:11" ht="14.25" customHeight="1">
      <c r="A214" s="1"/>
      <c r="B214" s="1"/>
      <c r="C214" s="1"/>
      <c r="D214" s="1"/>
      <c r="K214" s="1"/>
    </row>
    <row r="215" spans="1:11" ht="14.25" customHeight="1">
      <c r="A215" s="1"/>
      <c r="B215" s="1"/>
      <c r="C215" s="1"/>
      <c r="D215" s="1"/>
      <c r="K215" s="1"/>
    </row>
    <row r="216" spans="1:11" ht="14.25" customHeight="1">
      <c r="A216" s="1"/>
      <c r="B216" s="1"/>
      <c r="C216" s="1"/>
      <c r="D216" s="1"/>
      <c r="K216" s="1"/>
    </row>
    <row r="217" spans="1:11" ht="14.25" customHeight="1">
      <c r="A217" s="1"/>
      <c r="B217" s="1"/>
      <c r="C217" s="1"/>
      <c r="D217" s="1"/>
      <c r="K217" s="1"/>
    </row>
    <row r="218" spans="1:11" ht="14.25" customHeight="1">
      <c r="A218" s="1"/>
      <c r="B218" s="1"/>
      <c r="C218" s="1"/>
      <c r="D218" s="1"/>
      <c r="K218" s="1"/>
    </row>
    <row r="219" spans="1:11" ht="14.25" customHeight="1">
      <c r="A219" s="1"/>
      <c r="B219" s="1"/>
      <c r="C219" s="1"/>
      <c r="D219" s="1"/>
      <c r="K219" s="1"/>
    </row>
    <row r="220" spans="1:11" ht="14.25" customHeight="1">
      <c r="A220" s="1"/>
      <c r="B220" s="1"/>
      <c r="C220" s="1"/>
      <c r="D220" s="1"/>
      <c r="K220" s="1"/>
    </row>
    <row r="221" spans="1:11" ht="14.25" customHeight="1">
      <c r="A221" s="1"/>
      <c r="B221" s="1"/>
      <c r="C221" s="1"/>
      <c r="D221" s="1"/>
      <c r="K221" s="1"/>
    </row>
    <row r="222" spans="1:11" ht="14.25" customHeight="1">
      <c r="A222" s="1"/>
      <c r="B222" s="1"/>
      <c r="C222" s="1"/>
      <c r="D222" s="1"/>
      <c r="K222" s="1"/>
    </row>
    <row r="223" spans="1:11" ht="14.25" customHeight="1">
      <c r="A223" s="1"/>
      <c r="B223" s="1"/>
      <c r="C223" s="1"/>
      <c r="D223" s="1"/>
      <c r="K223" s="1"/>
    </row>
    <row r="224" spans="1:11" ht="14.25" customHeight="1">
      <c r="A224" s="1"/>
      <c r="B224" s="1"/>
      <c r="C224" s="1"/>
      <c r="D224" s="1"/>
      <c r="K224" s="1"/>
    </row>
    <row r="225" spans="1:11" ht="14.25" customHeight="1">
      <c r="A225" s="1"/>
      <c r="B225" s="1"/>
      <c r="C225" s="1"/>
      <c r="D225" s="1"/>
      <c r="K225" s="1"/>
    </row>
    <row r="226" spans="1:11" ht="14.25" customHeight="1">
      <c r="A226" s="1"/>
      <c r="B226" s="1"/>
      <c r="C226" s="1"/>
      <c r="D226" s="1"/>
      <c r="K226" s="1"/>
    </row>
    <row r="227" spans="1:11" ht="14.25" customHeight="1">
      <c r="A227" s="1"/>
      <c r="B227" s="1"/>
      <c r="C227" s="1"/>
      <c r="D227" s="1"/>
      <c r="K227" s="1"/>
    </row>
    <row r="228" spans="1:11" ht="14.25" customHeight="1">
      <c r="A228" s="1"/>
      <c r="B228" s="1"/>
      <c r="C228" s="1"/>
      <c r="D228" s="1"/>
      <c r="K228" s="1"/>
    </row>
    <row r="229" spans="1:11" ht="14.25" customHeight="1">
      <c r="A229" s="1"/>
      <c r="B229" s="1"/>
      <c r="C229" s="1"/>
      <c r="D229" s="1"/>
      <c r="K229" s="1"/>
    </row>
    <row r="230" spans="1:11" ht="14.25" customHeight="1">
      <c r="A230" s="1"/>
      <c r="B230" s="1"/>
      <c r="C230" s="1"/>
      <c r="D230" s="1"/>
      <c r="K230" s="1"/>
    </row>
    <row r="231" spans="1:11" ht="14.25" customHeight="1">
      <c r="A231" s="1"/>
      <c r="B231" s="1"/>
      <c r="C231" s="1"/>
      <c r="D231" s="1"/>
      <c r="K231" s="1"/>
    </row>
    <row r="232" spans="1:11" ht="14.25" customHeight="1">
      <c r="A232" s="1"/>
      <c r="B232" s="1"/>
      <c r="C232" s="1"/>
      <c r="D232" s="1"/>
      <c r="K232" s="1"/>
    </row>
    <row r="233" spans="1:11" ht="14.25" customHeight="1">
      <c r="A233" s="1"/>
      <c r="B233" s="1"/>
      <c r="C233" s="1"/>
      <c r="D233" s="1"/>
      <c r="K233" s="1"/>
    </row>
    <row r="234" spans="1:11" ht="14.25" customHeight="1">
      <c r="A234" s="1"/>
      <c r="B234" s="1"/>
      <c r="C234" s="1"/>
      <c r="D234" s="1"/>
      <c r="K234" s="1"/>
    </row>
    <row r="235" spans="1:11" ht="14.25" customHeight="1">
      <c r="A235" s="1"/>
      <c r="B235" s="1"/>
      <c r="C235" s="1"/>
      <c r="D235" s="1"/>
      <c r="K235" s="1"/>
    </row>
    <row r="236" spans="1:11" ht="14.25" customHeight="1">
      <c r="A236" s="1"/>
      <c r="B236" s="1"/>
      <c r="C236" s="1"/>
      <c r="D236" s="1"/>
      <c r="K236" s="1"/>
    </row>
    <row r="237" spans="1:11" ht="14.25" customHeight="1">
      <c r="A237" s="1"/>
      <c r="B237" s="1"/>
      <c r="C237" s="1"/>
      <c r="D237" s="1"/>
      <c r="K237" s="1"/>
    </row>
    <row r="238" spans="1:11" ht="14.25" customHeight="1">
      <c r="A238" s="1"/>
      <c r="B238" s="1"/>
      <c r="C238" s="1"/>
      <c r="D238" s="1"/>
      <c r="K238" s="1"/>
    </row>
    <row r="239" spans="1:11" ht="14.25" customHeight="1">
      <c r="A239" s="1"/>
      <c r="B239" s="1"/>
      <c r="C239" s="1"/>
      <c r="D239" s="1"/>
      <c r="K239" s="1"/>
    </row>
    <row r="240" spans="1:11" ht="14.25" customHeight="1">
      <c r="A240" s="1"/>
      <c r="B240" s="1"/>
      <c r="C240" s="1"/>
      <c r="D240" s="1"/>
      <c r="K240" s="1"/>
    </row>
    <row r="241" spans="1:11" ht="14.25" customHeight="1">
      <c r="A241" s="1"/>
      <c r="B241" s="1"/>
      <c r="C241" s="1"/>
      <c r="D241" s="1"/>
      <c r="K241" s="1"/>
    </row>
    <row r="242" spans="1:11" ht="14.25" customHeight="1">
      <c r="A242" s="1"/>
      <c r="B242" s="1"/>
      <c r="C242" s="1"/>
      <c r="D242" s="1"/>
      <c r="K242" s="1"/>
    </row>
    <row r="243" spans="1:11" ht="14.25" customHeight="1">
      <c r="A243" s="1"/>
      <c r="B243" s="1"/>
      <c r="C243" s="1"/>
      <c r="D243" s="1"/>
      <c r="K243" s="1"/>
    </row>
    <row r="244" spans="1:11" ht="14.25" customHeight="1">
      <c r="A244" s="1"/>
      <c r="B244" s="1"/>
      <c r="C244" s="1"/>
      <c r="D244" s="1"/>
      <c r="K244" s="1"/>
    </row>
    <row r="245" spans="1:11" ht="14.25" customHeight="1">
      <c r="A245" s="1"/>
      <c r="B245" s="1"/>
      <c r="C245" s="1"/>
      <c r="D245" s="1"/>
      <c r="K245" s="1"/>
    </row>
    <row r="246" spans="1:11" ht="14.25" customHeight="1">
      <c r="A246" s="1"/>
      <c r="B246" s="1"/>
      <c r="C246" s="1"/>
      <c r="D246" s="1"/>
      <c r="K246" s="1"/>
    </row>
    <row r="247" spans="1:11" ht="14.25" customHeight="1">
      <c r="A247" s="1"/>
      <c r="B247" s="1"/>
      <c r="C247" s="1"/>
      <c r="D247" s="1"/>
      <c r="K247" s="1"/>
    </row>
    <row r="248" spans="1:11" ht="14.25" customHeight="1">
      <c r="A248" s="1"/>
      <c r="B248" s="1"/>
      <c r="C248" s="1"/>
      <c r="D248" s="1"/>
      <c r="K248" s="1"/>
    </row>
    <row r="249" spans="1:11" ht="14.25" customHeight="1">
      <c r="A249" s="1"/>
      <c r="B249" s="1"/>
      <c r="C249" s="1"/>
      <c r="D249" s="1"/>
      <c r="K249" s="1"/>
    </row>
    <row r="250" spans="1:11" ht="14.25" customHeight="1">
      <c r="A250" s="1"/>
      <c r="B250" s="1"/>
      <c r="C250" s="1"/>
      <c r="D250" s="1"/>
      <c r="K250" s="1"/>
    </row>
    <row r="251" spans="1:11" ht="14.25" customHeight="1">
      <c r="A251" s="1"/>
      <c r="B251" s="1"/>
      <c r="C251" s="1"/>
      <c r="D251" s="1"/>
      <c r="K251" s="1"/>
    </row>
    <row r="252" spans="1:11" ht="14.25" customHeight="1">
      <c r="A252" s="1"/>
      <c r="B252" s="1"/>
      <c r="C252" s="1"/>
      <c r="D252" s="1"/>
      <c r="K252" s="1"/>
    </row>
    <row r="253" spans="1:11" ht="14.25" customHeight="1">
      <c r="A253" s="1"/>
      <c r="B253" s="1"/>
      <c r="C253" s="1"/>
      <c r="D253" s="1"/>
      <c r="K253" s="1"/>
    </row>
    <row r="254" spans="1:11" ht="14.25" customHeight="1">
      <c r="A254" s="1"/>
      <c r="B254" s="1"/>
      <c r="C254" s="1"/>
      <c r="D254" s="1"/>
      <c r="K254" s="1"/>
    </row>
    <row r="255" spans="1:11" ht="14.25" customHeight="1">
      <c r="A255" s="1"/>
      <c r="B255" s="1"/>
      <c r="C255" s="1"/>
      <c r="D255" s="1"/>
      <c r="K255" s="1"/>
    </row>
    <row r="256" spans="1:11" ht="14.25" customHeight="1">
      <c r="A256" s="1"/>
      <c r="B256" s="1"/>
      <c r="C256" s="1"/>
      <c r="D256" s="1"/>
      <c r="K256" s="1"/>
    </row>
    <row r="257" spans="1:11" ht="14.25" customHeight="1">
      <c r="A257" s="1"/>
      <c r="B257" s="1"/>
      <c r="C257" s="1"/>
      <c r="D257" s="1"/>
      <c r="K257" s="1"/>
    </row>
    <row r="258" spans="1:11" ht="14.25" customHeight="1">
      <c r="A258" s="1"/>
      <c r="B258" s="1"/>
      <c r="C258" s="1"/>
      <c r="D258" s="1"/>
      <c r="K258" s="1"/>
    </row>
    <row r="259" spans="1:11" ht="14.25" customHeight="1">
      <c r="A259" s="1"/>
      <c r="B259" s="1"/>
      <c r="C259" s="1"/>
      <c r="D259" s="1"/>
      <c r="K259" s="1"/>
    </row>
    <row r="260" spans="1:11" ht="14.25" customHeight="1">
      <c r="A260" s="1"/>
      <c r="B260" s="1"/>
      <c r="C260" s="1"/>
      <c r="D260" s="1"/>
      <c r="K260" s="1"/>
    </row>
    <row r="261" spans="1:11" ht="14.25" customHeight="1">
      <c r="A261" s="1"/>
      <c r="B261" s="1"/>
      <c r="C261" s="1"/>
      <c r="D261" s="1"/>
      <c r="K261" s="1"/>
    </row>
    <row r="262" spans="1:11" ht="14.25" customHeight="1">
      <c r="A262" s="1"/>
      <c r="B262" s="1"/>
      <c r="C262" s="1"/>
      <c r="D262" s="1"/>
      <c r="K262" s="1"/>
    </row>
    <row r="263" spans="1:11" ht="14.25" customHeight="1">
      <c r="A263" s="1"/>
      <c r="B263" s="1"/>
      <c r="C263" s="1"/>
      <c r="D263" s="1"/>
      <c r="K263" s="1"/>
    </row>
    <row r="264" spans="1:11" ht="14.25" customHeight="1">
      <c r="A264" s="1"/>
      <c r="B264" s="1"/>
      <c r="C264" s="1"/>
      <c r="D264" s="1"/>
      <c r="K264" s="1"/>
    </row>
    <row r="265" spans="1:11" ht="14.25" customHeight="1">
      <c r="A265" s="1"/>
      <c r="B265" s="1"/>
      <c r="C265" s="1"/>
      <c r="D265" s="1"/>
      <c r="K265" s="1"/>
    </row>
    <row r="266" spans="1:11" ht="14.25" customHeight="1">
      <c r="A266" s="1"/>
      <c r="B266" s="1"/>
      <c r="C266" s="1"/>
      <c r="D266" s="1"/>
      <c r="K266" s="1"/>
    </row>
    <row r="267" spans="1:11" ht="14.25" customHeight="1">
      <c r="A267" s="1"/>
      <c r="B267" s="1"/>
      <c r="C267" s="1"/>
      <c r="D267" s="1"/>
      <c r="K267" s="1"/>
    </row>
    <row r="268" spans="1:11" ht="14.25" customHeight="1">
      <c r="A268" s="1"/>
      <c r="B268" s="1"/>
      <c r="C268" s="1"/>
      <c r="D268" s="1"/>
      <c r="K268" s="1"/>
    </row>
    <row r="269" spans="1:11" ht="14.25" customHeight="1">
      <c r="A269" s="1"/>
      <c r="B269" s="1"/>
      <c r="C269" s="1"/>
      <c r="D269" s="1"/>
      <c r="K269" s="1"/>
    </row>
    <row r="270" spans="1:11" ht="14.25" customHeight="1">
      <c r="A270" s="1"/>
      <c r="B270" s="1"/>
      <c r="C270" s="1"/>
      <c r="D270" s="1"/>
      <c r="K270" s="1"/>
    </row>
    <row r="271" spans="1:11" ht="14.25" customHeight="1">
      <c r="A271" s="1"/>
      <c r="B271" s="1"/>
      <c r="C271" s="1"/>
      <c r="D271" s="1"/>
      <c r="K271" s="1"/>
    </row>
    <row r="272" spans="1:11" ht="14.25" customHeight="1">
      <c r="A272" s="1"/>
      <c r="B272" s="1"/>
      <c r="C272" s="1"/>
      <c r="D272" s="1"/>
      <c r="K272" s="1"/>
    </row>
    <row r="273" spans="1:11" ht="14.25" customHeight="1">
      <c r="A273" s="1"/>
      <c r="B273" s="1"/>
      <c r="C273" s="1"/>
      <c r="D273" s="1"/>
      <c r="K273" s="1"/>
    </row>
    <row r="274" spans="1:11" ht="14.25" customHeight="1">
      <c r="A274" s="1"/>
      <c r="B274" s="1"/>
      <c r="C274" s="1"/>
      <c r="D274" s="1"/>
      <c r="K274" s="1"/>
    </row>
    <row r="275" spans="1:11" ht="14.25" customHeight="1">
      <c r="A275" s="1"/>
      <c r="B275" s="1"/>
      <c r="C275" s="1"/>
      <c r="D275" s="1"/>
      <c r="K275" s="1"/>
    </row>
    <row r="276" spans="1:11" ht="14.25" customHeight="1">
      <c r="A276" s="1"/>
      <c r="B276" s="1"/>
      <c r="C276" s="1"/>
      <c r="D276" s="1"/>
      <c r="K276" s="1"/>
    </row>
    <row r="277" spans="1:11" ht="14.25" customHeight="1">
      <c r="A277" s="1"/>
      <c r="B277" s="1"/>
      <c r="C277" s="1"/>
      <c r="D277" s="1"/>
      <c r="K277" s="1"/>
    </row>
    <row r="278" spans="1:11" ht="14.25" customHeight="1">
      <c r="A278" s="1"/>
      <c r="B278" s="1"/>
      <c r="C278" s="1"/>
      <c r="D278" s="1"/>
      <c r="K278" s="1"/>
    </row>
    <row r="279" spans="1:11" ht="14.25" customHeight="1">
      <c r="A279" s="1"/>
      <c r="B279" s="1"/>
      <c r="C279" s="1"/>
      <c r="D279" s="1"/>
      <c r="K279" s="1"/>
    </row>
    <row r="280" spans="1:11" ht="14.25" customHeight="1">
      <c r="A280" s="1"/>
      <c r="B280" s="1"/>
      <c r="C280" s="1"/>
      <c r="D280" s="1"/>
      <c r="K280" s="1"/>
    </row>
    <row r="281" spans="1:11" ht="14.25" customHeight="1">
      <c r="A281" s="1"/>
      <c r="B281" s="1"/>
      <c r="C281" s="1"/>
      <c r="D281" s="1"/>
      <c r="K281" s="1"/>
    </row>
    <row r="282" spans="1:11" ht="14.25" customHeight="1">
      <c r="A282" s="1"/>
      <c r="B282" s="1"/>
      <c r="C282" s="1"/>
      <c r="D282" s="1"/>
      <c r="K282" s="1"/>
    </row>
    <row r="283" spans="1:11" ht="14.25" customHeight="1">
      <c r="A283" s="1"/>
      <c r="B283" s="1"/>
      <c r="C283" s="1"/>
      <c r="D283" s="1"/>
      <c r="K283" s="1"/>
    </row>
    <row r="284" spans="1:11" ht="14.25" customHeight="1">
      <c r="A284" s="1"/>
      <c r="B284" s="1"/>
      <c r="C284" s="1"/>
      <c r="D284" s="1"/>
      <c r="K284" s="1"/>
    </row>
    <row r="285" spans="1:11" ht="14.25" customHeight="1">
      <c r="A285" s="1"/>
      <c r="B285" s="1"/>
      <c r="C285" s="1"/>
      <c r="D285" s="1"/>
      <c r="K285" s="1"/>
    </row>
    <row r="286" spans="1:11" ht="14.25" customHeight="1">
      <c r="A286" s="1"/>
      <c r="B286" s="1"/>
      <c r="C286" s="1"/>
      <c r="D286" s="1"/>
      <c r="K286" s="1"/>
    </row>
    <row r="287" spans="1:11" ht="14.25" customHeight="1">
      <c r="A287" s="1"/>
      <c r="B287" s="1"/>
      <c r="C287" s="1"/>
      <c r="D287" s="1"/>
      <c r="K287" s="1"/>
    </row>
    <row r="288" spans="1:11" ht="14.25" customHeight="1">
      <c r="A288" s="1"/>
      <c r="B288" s="1"/>
      <c r="C288" s="1"/>
      <c r="D288" s="1"/>
      <c r="K288" s="1"/>
    </row>
    <row r="289" spans="1:11" ht="14.25" customHeight="1">
      <c r="A289" s="1"/>
      <c r="B289" s="1"/>
      <c r="C289" s="1"/>
      <c r="D289" s="1"/>
      <c r="K289" s="1"/>
    </row>
    <row r="290" spans="1:11" ht="14.25" customHeight="1">
      <c r="A290" s="1"/>
      <c r="B290" s="1"/>
      <c r="C290" s="1"/>
      <c r="D290" s="1"/>
      <c r="K290" s="1"/>
    </row>
    <row r="291" spans="1:11" ht="14.25" customHeight="1">
      <c r="A291" s="1"/>
      <c r="B291" s="1"/>
      <c r="C291" s="1"/>
      <c r="D291" s="1"/>
      <c r="K291" s="1"/>
    </row>
    <row r="292" spans="1:11" ht="14.25" customHeight="1">
      <c r="A292" s="1"/>
      <c r="B292" s="1"/>
      <c r="C292" s="1"/>
      <c r="D292" s="1"/>
      <c r="K292" s="1"/>
    </row>
    <row r="293" spans="1:11" ht="14.25" customHeight="1">
      <c r="A293" s="1"/>
      <c r="B293" s="1"/>
      <c r="C293" s="1"/>
      <c r="D293" s="1"/>
      <c r="K293" s="1"/>
    </row>
    <row r="294" spans="1:11" ht="14.25" customHeight="1">
      <c r="A294" s="1"/>
      <c r="B294" s="1"/>
      <c r="C294" s="1"/>
      <c r="D294" s="1"/>
      <c r="K294" s="1"/>
    </row>
    <row r="295" spans="1:11" ht="14.25" customHeight="1">
      <c r="A295" s="1"/>
      <c r="B295" s="1"/>
      <c r="C295" s="1"/>
      <c r="D295" s="1"/>
      <c r="K295" s="1"/>
    </row>
    <row r="296" spans="1:11" ht="14.25" customHeight="1">
      <c r="A296" s="1"/>
      <c r="B296" s="1"/>
      <c r="C296" s="1"/>
      <c r="D296" s="1"/>
      <c r="K296" s="1"/>
    </row>
    <row r="297" spans="1:11" ht="14.25" customHeight="1">
      <c r="A297" s="1"/>
      <c r="B297" s="1"/>
      <c r="C297" s="1"/>
      <c r="D297" s="1"/>
      <c r="K297" s="1"/>
    </row>
    <row r="298" spans="1:11" ht="14.25" customHeight="1">
      <c r="A298" s="1"/>
      <c r="B298" s="1"/>
      <c r="C298" s="1"/>
      <c r="D298" s="1"/>
      <c r="K298" s="1"/>
    </row>
    <row r="299" spans="1:11" ht="14.25" customHeight="1">
      <c r="A299" s="1"/>
      <c r="B299" s="1"/>
      <c r="C299" s="1"/>
      <c r="D299" s="1"/>
      <c r="K299" s="1"/>
    </row>
    <row r="300" spans="1:11" ht="14.25" customHeight="1">
      <c r="A300" s="1"/>
      <c r="B300" s="1"/>
      <c r="C300" s="1"/>
      <c r="D300" s="1"/>
      <c r="K300" s="1"/>
    </row>
    <row r="301" spans="1:11" ht="14.25" customHeight="1">
      <c r="A301" s="1"/>
      <c r="B301" s="1"/>
      <c r="C301" s="1"/>
      <c r="D301" s="1"/>
      <c r="K301" s="1"/>
    </row>
    <row r="302" spans="1:11" ht="14.25" customHeight="1">
      <c r="A302" s="1"/>
      <c r="B302" s="1"/>
      <c r="C302" s="1"/>
      <c r="D302" s="1"/>
      <c r="K302" s="1"/>
    </row>
    <row r="303" spans="1:11" ht="14.25" customHeight="1">
      <c r="A303" s="1"/>
      <c r="B303" s="1"/>
      <c r="C303" s="1"/>
      <c r="D303" s="1"/>
      <c r="K303" s="1"/>
    </row>
    <row r="304" spans="1:11" ht="14.25" customHeight="1">
      <c r="A304" s="1"/>
      <c r="B304" s="1"/>
      <c r="C304" s="1"/>
      <c r="D304" s="1"/>
      <c r="K304" s="1"/>
    </row>
    <row r="305" spans="1:11" ht="14.25" customHeight="1">
      <c r="A305" s="1"/>
      <c r="B305" s="1"/>
      <c r="C305" s="1"/>
      <c r="D305" s="1"/>
      <c r="K305" s="1"/>
    </row>
    <row r="306" spans="1:11" ht="14.25" customHeight="1">
      <c r="A306" s="1"/>
      <c r="B306" s="1"/>
      <c r="C306" s="1"/>
      <c r="D306" s="1"/>
      <c r="K306" s="1"/>
    </row>
    <row r="307" spans="1:11" ht="14.25" customHeight="1">
      <c r="A307" s="1"/>
      <c r="B307" s="1"/>
      <c r="C307" s="1"/>
      <c r="D307" s="1"/>
      <c r="K307" s="1"/>
    </row>
    <row r="308" spans="1:11" ht="14.25" customHeight="1">
      <c r="A308" s="1"/>
      <c r="B308" s="1"/>
      <c r="C308" s="1"/>
      <c r="D308" s="1"/>
      <c r="K308" s="1"/>
    </row>
    <row r="309" spans="1:11" ht="14.25" customHeight="1">
      <c r="A309" s="1"/>
      <c r="B309" s="1"/>
      <c r="C309" s="1"/>
      <c r="D309" s="1"/>
      <c r="K309" s="1"/>
    </row>
    <row r="310" spans="1:11" ht="14.25" customHeight="1">
      <c r="A310" s="1"/>
      <c r="B310" s="1"/>
      <c r="C310" s="1"/>
      <c r="D310" s="1"/>
      <c r="K310" s="1"/>
    </row>
    <row r="311" spans="1:11" ht="14.25" customHeight="1">
      <c r="A311" s="1"/>
      <c r="B311" s="1"/>
      <c r="C311" s="1"/>
      <c r="D311" s="1"/>
      <c r="K311" s="1"/>
    </row>
    <row r="312" spans="1:11" ht="14.25" customHeight="1">
      <c r="A312" s="1"/>
      <c r="B312" s="1"/>
      <c r="C312" s="1"/>
      <c r="D312" s="1"/>
      <c r="K312" s="1"/>
    </row>
    <row r="313" spans="1:11" ht="14.25" customHeight="1">
      <c r="A313" s="1"/>
      <c r="B313" s="1"/>
      <c r="C313" s="1"/>
      <c r="D313" s="1"/>
      <c r="K313" s="1"/>
    </row>
    <row r="314" spans="1:11" ht="14.25" customHeight="1">
      <c r="A314" s="1"/>
      <c r="B314" s="1"/>
      <c r="C314" s="1"/>
      <c r="D314" s="1"/>
      <c r="K314" s="1"/>
    </row>
    <row r="315" spans="1:11" ht="14.25" customHeight="1">
      <c r="A315" s="1"/>
      <c r="B315" s="1"/>
      <c r="C315" s="1"/>
      <c r="D315" s="1"/>
      <c r="K315" s="1"/>
    </row>
    <row r="316" spans="1:11" ht="14.25" customHeight="1">
      <c r="A316" s="1"/>
      <c r="B316" s="1"/>
      <c r="C316" s="1"/>
      <c r="D316" s="1"/>
      <c r="K316" s="1"/>
    </row>
    <row r="317" spans="1:11" ht="14.25" customHeight="1">
      <c r="A317" s="1"/>
      <c r="B317" s="1"/>
      <c r="C317" s="1"/>
      <c r="D317" s="1"/>
      <c r="K317" s="1"/>
    </row>
    <row r="318" spans="1:11" ht="14.25" customHeight="1">
      <c r="A318" s="1"/>
      <c r="B318" s="1"/>
      <c r="C318" s="1"/>
      <c r="D318" s="1"/>
      <c r="K318" s="1"/>
    </row>
    <row r="319" spans="1:11" ht="14.25" customHeight="1">
      <c r="A319" s="1"/>
      <c r="B319" s="1"/>
      <c r="C319" s="1"/>
      <c r="D319" s="1"/>
      <c r="K319" s="1"/>
    </row>
    <row r="320" spans="1:11" ht="14.25" customHeight="1">
      <c r="A320" s="1"/>
      <c r="B320" s="1"/>
      <c r="C320" s="1"/>
      <c r="D320" s="1"/>
      <c r="K320" s="1"/>
    </row>
    <row r="321" spans="1:11" ht="14.25" customHeight="1">
      <c r="A321" s="1"/>
      <c r="B321" s="1"/>
      <c r="C321" s="1"/>
      <c r="D321" s="1"/>
      <c r="K321" s="1"/>
    </row>
    <row r="322" spans="1:11" ht="14.25" customHeight="1">
      <c r="A322" s="1"/>
      <c r="B322" s="1"/>
      <c r="C322" s="1"/>
      <c r="D322" s="1"/>
      <c r="K322" s="1"/>
    </row>
    <row r="323" spans="1:11" ht="14.25" customHeight="1">
      <c r="A323" s="1"/>
      <c r="B323" s="1"/>
      <c r="C323" s="1"/>
      <c r="D323" s="1"/>
      <c r="K323" s="1"/>
    </row>
    <row r="324" spans="1:11" ht="14.25" customHeight="1">
      <c r="A324" s="1"/>
      <c r="B324" s="1"/>
      <c r="C324" s="1"/>
      <c r="D324" s="1"/>
      <c r="K324" s="1"/>
    </row>
    <row r="325" spans="1:11" ht="14.25" customHeight="1">
      <c r="A325" s="1"/>
      <c r="B325" s="1"/>
      <c r="C325" s="1"/>
      <c r="D325" s="1"/>
      <c r="K325" s="1"/>
    </row>
    <row r="326" spans="1:11" ht="14.25" customHeight="1">
      <c r="A326" s="1"/>
      <c r="B326" s="1"/>
      <c r="C326" s="1"/>
      <c r="D326" s="1"/>
      <c r="K326" s="1"/>
    </row>
    <row r="327" spans="1:11" ht="14.25" customHeight="1">
      <c r="A327" s="1"/>
      <c r="B327" s="1"/>
      <c r="C327" s="1"/>
      <c r="D327" s="1"/>
      <c r="K327" s="1"/>
    </row>
    <row r="328" spans="1:11" ht="14.25" customHeight="1">
      <c r="A328" s="1"/>
      <c r="B328" s="1"/>
      <c r="C328" s="1"/>
      <c r="D328" s="1"/>
      <c r="K328" s="1"/>
    </row>
    <row r="329" spans="1:11" ht="14.25" customHeight="1">
      <c r="A329" s="1"/>
      <c r="B329" s="1"/>
      <c r="C329" s="1"/>
      <c r="D329" s="1"/>
      <c r="K329" s="1"/>
    </row>
    <row r="330" spans="1:11" ht="14.25" customHeight="1">
      <c r="A330" s="1"/>
      <c r="B330" s="1"/>
      <c r="C330" s="1"/>
      <c r="D330" s="1"/>
      <c r="K330" s="1"/>
    </row>
    <row r="331" spans="1:11" ht="14.25" customHeight="1">
      <c r="A331" s="1"/>
      <c r="B331" s="1"/>
      <c r="C331" s="1"/>
      <c r="D331" s="1"/>
      <c r="K331" s="1"/>
    </row>
    <row r="332" spans="1:11" ht="14.25" customHeight="1">
      <c r="A332" s="1"/>
      <c r="B332" s="1"/>
      <c r="C332" s="1"/>
      <c r="D332" s="1"/>
      <c r="K332" s="1"/>
    </row>
    <row r="333" spans="1:11" ht="14.25" customHeight="1">
      <c r="A333" s="1"/>
      <c r="B333" s="1"/>
      <c r="C333" s="1"/>
      <c r="D333" s="1"/>
      <c r="K333" s="1"/>
    </row>
    <row r="334" spans="1:11" ht="14.25" customHeight="1">
      <c r="A334" s="1"/>
      <c r="B334" s="1"/>
      <c r="C334" s="1"/>
      <c r="D334" s="1"/>
      <c r="K334" s="1"/>
    </row>
    <row r="335" spans="1:11" ht="14.25" customHeight="1">
      <c r="A335" s="1"/>
      <c r="B335" s="1"/>
      <c r="C335" s="1"/>
      <c r="D335" s="1"/>
      <c r="K335" s="1"/>
    </row>
    <row r="336" spans="1:11" ht="14.25" customHeight="1">
      <c r="A336" s="1"/>
      <c r="B336" s="1"/>
      <c r="C336" s="1"/>
      <c r="D336" s="1"/>
      <c r="K336" s="1"/>
    </row>
    <row r="337" spans="1:11" ht="14.25" customHeight="1">
      <c r="A337" s="1"/>
      <c r="B337" s="1"/>
      <c r="C337" s="1"/>
      <c r="D337" s="1"/>
      <c r="K337" s="1"/>
    </row>
    <row r="338" spans="1:11" ht="14.25" customHeight="1">
      <c r="A338" s="1"/>
      <c r="B338" s="1"/>
      <c r="C338" s="1"/>
      <c r="D338" s="1"/>
      <c r="K338" s="1"/>
    </row>
    <row r="339" spans="1:11" ht="14.25" customHeight="1">
      <c r="A339" s="1"/>
      <c r="B339" s="1"/>
      <c r="C339" s="1"/>
      <c r="D339" s="1"/>
      <c r="K339" s="1"/>
    </row>
    <row r="340" spans="1:11" ht="14.25" customHeight="1">
      <c r="A340" s="1"/>
      <c r="B340" s="1"/>
      <c r="C340" s="1"/>
      <c r="D340" s="1"/>
      <c r="K340" s="1"/>
    </row>
    <row r="341" spans="1:11" ht="14.25" customHeight="1">
      <c r="A341" s="1"/>
      <c r="B341" s="1"/>
      <c r="C341" s="1"/>
      <c r="D341" s="1"/>
      <c r="K341" s="1"/>
    </row>
    <row r="342" spans="1:11" ht="14.25" customHeight="1">
      <c r="A342" s="1"/>
      <c r="B342" s="1"/>
      <c r="C342" s="1"/>
      <c r="D342" s="1"/>
      <c r="K342" s="1"/>
    </row>
    <row r="343" spans="1:11" ht="14.25" customHeight="1">
      <c r="A343" s="1"/>
      <c r="B343" s="1"/>
      <c r="C343" s="1"/>
      <c r="D343" s="1"/>
      <c r="K343" s="1"/>
    </row>
    <row r="344" spans="1:11" ht="14.25" customHeight="1">
      <c r="A344" s="1"/>
      <c r="B344" s="1"/>
      <c r="C344" s="1"/>
      <c r="D344" s="1"/>
      <c r="K344" s="1"/>
    </row>
    <row r="345" spans="1:11" ht="14.25" customHeight="1">
      <c r="A345" s="1"/>
      <c r="B345" s="1"/>
      <c r="C345" s="1"/>
      <c r="D345" s="1"/>
      <c r="K345" s="1"/>
    </row>
    <row r="346" spans="1:11" ht="14.25" customHeight="1">
      <c r="A346" s="1"/>
      <c r="B346" s="1"/>
      <c r="C346" s="1"/>
      <c r="D346" s="1"/>
      <c r="K346" s="1"/>
    </row>
    <row r="347" spans="1:11" ht="14.25" customHeight="1">
      <c r="A347" s="1"/>
      <c r="B347" s="1"/>
      <c r="C347" s="1"/>
      <c r="D347" s="1"/>
      <c r="K347" s="1"/>
    </row>
    <row r="348" spans="1:11" ht="14.25" customHeight="1">
      <c r="A348" s="1"/>
      <c r="B348" s="1"/>
      <c r="C348" s="1"/>
      <c r="D348" s="1"/>
      <c r="K348" s="1"/>
    </row>
    <row r="349" spans="1:11" ht="14.25" customHeight="1">
      <c r="A349" s="1"/>
      <c r="B349" s="1"/>
      <c r="C349" s="1"/>
      <c r="D349" s="1"/>
      <c r="K349" s="1"/>
    </row>
    <row r="350" spans="1:11" ht="14.25" customHeight="1">
      <c r="A350" s="1"/>
      <c r="B350" s="1"/>
      <c r="C350" s="1"/>
      <c r="D350" s="1"/>
      <c r="K350" s="1"/>
    </row>
    <row r="351" spans="1:11" ht="14.25" customHeight="1">
      <c r="A351" s="1"/>
      <c r="B351" s="1"/>
      <c r="C351" s="1"/>
      <c r="D351" s="1"/>
      <c r="K351" s="1"/>
    </row>
    <row r="352" spans="1:11" ht="14.25" customHeight="1">
      <c r="A352" s="1"/>
      <c r="B352" s="1"/>
      <c r="C352" s="1"/>
      <c r="D352" s="1"/>
      <c r="K352" s="1"/>
    </row>
    <row r="353" spans="1:11" ht="14.25" customHeight="1">
      <c r="A353" s="1"/>
      <c r="B353" s="1"/>
      <c r="C353" s="1"/>
      <c r="D353" s="1"/>
      <c r="K353" s="1"/>
    </row>
    <row r="354" spans="1:11" ht="14.25" customHeight="1">
      <c r="A354" s="1"/>
      <c r="B354" s="1"/>
      <c r="C354" s="1"/>
      <c r="D354" s="1"/>
      <c r="K354" s="1"/>
    </row>
    <row r="355" spans="1:11" ht="14.25" customHeight="1">
      <c r="A355" s="1"/>
      <c r="B355" s="1"/>
      <c r="C355" s="1"/>
      <c r="D355" s="1"/>
      <c r="K355" s="1"/>
    </row>
    <row r="356" spans="1:11" ht="14.25" customHeight="1">
      <c r="A356" s="1"/>
      <c r="B356" s="1"/>
      <c r="C356" s="1"/>
      <c r="D356" s="1"/>
      <c r="K356" s="1"/>
    </row>
    <row r="357" spans="1:11" ht="14.25" customHeight="1">
      <c r="A357" s="1"/>
      <c r="B357" s="1"/>
      <c r="C357" s="1"/>
      <c r="D357" s="1"/>
      <c r="K357" s="1"/>
    </row>
    <row r="358" spans="1:11" ht="14.25" customHeight="1">
      <c r="A358" s="1"/>
      <c r="B358" s="1"/>
      <c r="C358" s="1"/>
      <c r="D358" s="1"/>
      <c r="K358" s="1"/>
    </row>
    <row r="359" spans="1:11" ht="14.25" customHeight="1">
      <c r="A359" s="1"/>
      <c r="B359" s="1"/>
      <c r="C359" s="1"/>
      <c r="D359" s="1"/>
      <c r="K359" s="1"/>
    </row>
    <row r="360" spans="1:11" ht="14.25" customHeight="1">
      <c r="A360" s="1"/>
      <c r="B360" s="1"/>
      <c r="C360" s="1"/>
      <c r="D360" s="1"/>
      <c r="K360" s="1"/>
    </row>
    <row r="361" spans="1:11" ht="14.25" customHeight="1">
      <c r="A361" s="1"/>
      <c r="B361" s="1"/>
      <c r="C361" s="1"/>
      <c r="D361" s="1"/>
      <c r="K361" s="1"/>
    </row>
    <row r="362" spans="1:11" ht="14.25" customHeight="1">
      <c r="A362" s="1"/>
      <c r="B362" s="1"/>
      <c r="C362" s="1"/>
      <c r="D362" s="1"/>
      <c r="K362" s="1"/>
    </row>
    <row r="363" spans="1:11" ht="14.25" customHeight="1">
      <c r="A363" s="1"/>
      <c r="B363" s="1"/>
      <c r="C363" s="1"/>
      <c r="D363" s="1"/>
      <c r="K363" s="1"/>
    </row>
    <row r="364" spans="1:11" ht="14.25" customHeight="1">
      <c r="A364" s="1"/>
      <c r="B364" s="1"/>
      <c r="C364" s="1"/>
      <c r="D364" s="1"/>
      <c r="K364" s="1"/>
    </row>
    <row r="365" spans="1:11" ht="14.25" customHeight="1">
      <c r="A365" s="1"/>
      <c r="B365" s="1"/>
      <c r="C365" s="1"/>
      <c r="D365" s="1"/>
      <c r="K365" s="1"/>
    </row>
    <row r="366" spans="1:11" ht="14.25" customHeight="1">
      <c r="A366" s="1"/>
      <c r="B366" s="1"/>
      <c r="C366" s="1"/>
      <c r="D366" s="1"/>
      <c r="K366" s="1"/>
    </row>
    <row r="367" spans="1:11" ht="14.25" customHeight="1">
      <c r="A367" s="1"/>
      <c r="B367" s="1"/>
      <c r="C367" s="1"/>
      <c r="D367" s="1"/>
      <c r="K367" s="1"/>
    </row>
    <row r="368" spans="1:11" ht="14.25" customHeight="1">
      <c r="A368" s="1"/>
      <c r="B368" s="1"/>
      <c r="C368" s="1"/>
      <c r="D368" s="1"/>
      <c r="K368" s="1"/>
    </row>
    <row r="369" spans="1:11" ht="14.25" customHeight="1">
      <c r="A369" s="1"/>
      <c r="B369" s="1"/>
      <c r="C369" s="1"/>
      <c r="D369" s="1"/>
      <c r="K369" s="1"/>
    </row>
    <row r="370" spans="1:11" ht="14.25" customHeight="1">
      <c r="A370" s="1"/>
      <c r="B370" s="1"/>
      <c r="C370" s="1"/>
      <c r="D370" s="1"/>
      <c r="K370" s="1"/>
    </row>
    <row r="371" spans="1:11" ht="14.25" customHeight="1">
      <c r="A371" s="1"/>
      <c r="B371" s="1"/>
      <c r="C371" s="1"/>
      <c r="D371" s="1"/>
      <c r="K371" s="1"/>
    </row>
    <row r="372" spans="1:11" ht="14.25" customHeight="1">
      <c r="A372" s="1"/>
      <c r="B372" s="1"/>
      <c r="C372" s="1"/>
      <c r="D372" s="1"/>
      <c r="K372" s="1"/>
    </row>
    <row r="373" spans="1:11" ht="14.25" customHeight="1">
      <c r="A373" s="1"/>
      <c r="B373" s="1"/>
      <c r="C373" s="1"/>
      <c r="D373" s="1"/>
      <c r="K373" s="1"/>
    </row>
    <row r="374" spans="1:11" ht="14.25" customHeight="1">
      <c r="A374" s="1"/>
      <c r="B374" s="1"/>
      <c r="C374" s="1"/>
      <c r="D374" s="1"/>
      <c r="K374" s="1"/>
    </row>
    <row r="375" spans="1:11" ht="14.25" customHeight="1">
      <c r="A375" s="1"/>
      <c r="B375" s="1"/>
      <c r="C375" s="1"/>
      <c r="D375" s="1"/>
      <c r="K375" s="1"/>
    </row>
    <row r="376" spans="1:11" ht="14.25" customHeight="1">
      <c r="A376" s="1"/>
      <c r="B376" s="1"/>
      <c r="C376" s="1"/>
      <c r="D376" s="1"/>
      <c r="K376" s="1"/>
    </row>
    <row r="377" spans="1:11" ht="14.25" customHeight="1">
      <c r="A377" s="1"/>
      <c r="B377" s="1"/>
      <c r="C377" s="1"/>
      <c r="D377" s="1"/>
      <c r="K377" s="1"/>
    </row>
    <row r="378" spans="1:11" ht="14.25" customHeight="1">
      <c r="A378" s="1"/>
      <c r="B378" s="1"/>
      <c r="C378" s="1"/>
      <c r="D378" s="1"/>
      <c r="K378" s="1"/>
    </row>
    <row r="379" spans="1:11" ht="14.25" customHeight="1">
      <c r="A379" s="1"/>
      <c r="B379" s="1"/>
      <c r="C379" s="1"/>
      <c r="D379" s="1"/>
      <c r="K379" s="1"/>
    </row>
    <row r="380" spans="1:11" ht="14.25" customHeight="1">
      <c r="A380" s="1"/>
      <c r="B380" s="1"/>
      <c r="C380" s="1"/>
      <c r="D380" s="1"/>
      <c r="K380" s="1"/>
    </row>
    <row r="381" spans="1:11" ht="14.25" customHeight="1">
      <c r="A381" s="1"/>
      <c r="B381" s="1"/>
      <c r="C381" s="1"/>
      <c r="D381" s="1"/>
      <c r="K381" s="1"/>
    </row>
    <row r="382" spans="1:11" ht="14.25" customHeight="1">
      <c r="A382" s="1"/>
      <c r="B382" s="1"/>
      <c r="C382" s="1"/>
      <c r="D382" s="1"/>
      <c r="K382" s="1"/>
    </row>
    <row r="383" spans="1:11" ht="14.25" customHeight="1">
      <c r="A383" s="1"/>
      <c r="B383" s="1"/>
      <c r="C383" s="1"/>
      <c r="D383" s="1"/>
      <c r="K383" s="1"/>
    </row>
    <row r="384" spans="1:11" ht="14.25" customHeight="1">
      <c r="A384" s="1"/>
      <c r="B384" s="1"/>
      <c r="C384" s="1"/>
      <c r="D384" s="1"/>
      <c r="K384" s="1"/>
    </row>
    <row r="385" spans="1:11" ht="14.25" customHeight="1">
      <c r="A385" s="1"/>
      <c r="B385" s="1"/>
      <c r="C385" s="1"/>
      <c r="D385" s="1"/>
      <c r="K385" s="1"/>
    </row>
    <row r="386" spans="1:11" ht="14.25" customHeight="1">
      <c r="A386" s="1"/>
      <c r="B386" s="1"/>
      <c r="C386" s="1"/>
      <c r="D386" s="1"/>
      <c r="K386" s="1"/>
    </row>
    <row r="387" spans="1:11" ht="14.25" customHeight="1">
      <c r="A387" s="1"/>
      <c r="B387" s="1"/>
      <c r="C387" s="1"/>
      <c r="D387" s="1"/>
      <c r="K387" s="1"/>
    </row>
    <row r="388" spans="1:11" ht="14.25" customHeight="1">
      <c r="A388" s="1"/>
      <c r="B388" s="1"/>
      <c r="C388" s="1"/>
      <c r="D388" s="1"/>
      <c r="K388" s="1"/>
    </row>
    <row r="389" spans="1:11" ht="14.25" customHeight="1">
      <c r="A389" s="1"/>
      <c r="B389" s="1"/>
      <c r="C389" s="1"/>
      <c r="D389" s="1"/>
      <c r="K389" s="1"/>
    </row>
    <row r="390" spans="1:11" ht="14.25" customHeight="1">
      <c r="A390" s="1"/>
      <c r="B390" s="1"/>
      <c r="C390" s="1"/>
      <c r="D390" s="1"/>
      <c r="K390" s="1"/>
    </row>
    <row r="391" spans="1:11" ht="14.25" customHeight="1">
      <c r="A391" s="1"/>
      <c r="B391" s="1"/>
      <c r="C391" s="1"/>
      <c r="D391" s="1"/>
      <c r="K391" s="1"/>
    </row>
    <row r="392" spans="1:11" ht="14.25" customHeight="1">
      <c r="A392" s="1"/>
      <c r="B392" s="1"/>
      <c r="C392" s="1"/>
      <c r="D392" s="1"/>
      <c r="K392" s="1"/>
    </row>
    <row r="393" spans="1:11" ht="14.25" customHeight="1">
      <c r="A393" s="1"/>
      <c r="B393" s="1"/>
      <c r="C393" s="1"/>
      <c r="D393" s="1"/>
      <c r="K393" s="1"/>
    </row>
    <row r="394" spans="1:11" ht="14.25" customHeight="1">
      <c r="A394" s="1"/>
      <c r="B394" s="1"/>
      <c r="C394" s="1"/>
      <c r="D394" s="1"/>
      <c r="K394" s="1"/>
    </row>
    <row r="395" spans="1:11" ht="14.25" customHeight="1">
      <c r="A395" s="1"/>
      <c r="B395" s="1"/>
      <c r="C395" s="1"/>
      <c r="D395" s="1"/>
      <c r="K395" s="1"/>
    </row>
    <row r="396" spans="1:11" ht="14.25" customHeight="1">
      <c r="A396" s="1"/>
      <c r="B396" s="1"/>
      <c r="C396" s="1"/>
      <c r="D396" s="1"/>
      <c r="K396" s="1"/>
    </row>
    <row r="397" spans="1:11" ht="14.25" customHeight="1">
      <c r="A397" s="1"/>
      <c r="B397" s="1"/>
      <c r="C397" s="1"/>
      <c r="D397" s="1"/>
      <c r="K397" s="1"/>
    </row>
    <row r="398" spans="1:11" ht="14.25" customHeight="1">
      <c r="A398" s="1"/>
      <c r="B398" s="1"/>
      <c r="C398" s="1"/>
      <c r="D398" s="1"/>
      <c r="K398" s="1"/>
    </row>
    <row r="399" spans="1:11" ht="14.25" customHeight="1">
      <c r="A399" s="1"/>
      <c r="B399" s="1"/>
      <c r="C399" s="1"/>
      <c r="D399" s="1"/>
      <c r="K399" s="1"/>
    </row>
    <row r="400" spans="1:11" ht="14.25" customHeight="1">
      <c r="A400" s="1"/>
      <c r="B400" s="1"/>
      <c r="C400" s="1"/>
      <c r="D400" s="1"/>
      <c r="K400" s="1"/>
    </row>
    <row r="401" spans="1:11" ht="14.25" customHeight="1">
      <c r="A401" s="1"/>
      <c r="B401" s="1"/>
      <c r="C401" s="1"/>
      <c r="D401" s="1"/>
      <c r="K401" s="1"/>
    </row>
    <row r="402" spans="1:11" ht="14.25" customHeight="1">
      <c r="A402" s="1"/>
      <c r="B402" s="1"/>
      <c r="C402" s="1"/>
      <c r="D402" s="1"/>
      <c r="K402" s="1"/>
    </row>
    <row r="403" spans="1:11" ht="14.25" customHeight="1">
      <c r="A403" s="1"/>
      <c r="B403" s="1"/>
      <c r="C403" s="1"/>
      <c r="D403" s="1"/>
      <c r="K403" s="1"/>
    </row>
    <row r="404" spans="1:11" ht="14.25" customHeight="1">
      <c r="A404" s="1"/>
      <c r="B404" s="1"/>
      <c r="C404" s="1"/>
      <c r="D404" s="1"/>
      <c r="K404" s="1"/>
    </row>
    <row r="405" spans="1:11" ht="14.25" customHeight="1">
      <c r="A405" s="1"/>
      <c r="B405" s="1"/>
      <c r="C405" s="1"/>
      <c r="D405" s="1"/>
      <c r="K405" s="1"/>
    </row>
    <row r="406" spans="1:11" ht="14.25" customHeight="1">
      <c r="A406" s="1"/>
      <c r="B406" s="1"/>
      <c r="C406" s="1"/>
      <c r="D406" s="1"/>
      <c r="K406" s="1"/>
    </row>
    <row r="407" spans="1:11" ht="14.25" customHeight="1">
      <c r="A407" s="1"/>
      <c r="B407" s="1"/>
      <c r="C407" s="1"/>
      <c r="D407" s="1"/>
      <c r="K407" s="1"/>
    </row>
    <row r="408" spans="1:11" ht="14.25" customHeight="1">
      <c r="A408" s="1"/>
      <c r="B408" s="1"/>
      <c r="C408" s="1"/>
      <c r="D408" s="1"/>
      <c r="K408" s="1"/>
    </row>
    <row r="409" spans="1:11" ht="14.25" customHeight="1">
      <c r="A409" s="1"/>
      <c r="B409" s="1"/>
      <c r="C409" s="1"/>
      <c r="D409" s="1"/>
      <c r="K409" s="1"/>
    </row>
    <row r="410" spans="1:11" ht="14.25" customHeight="1">
      <c r="A410" s="1"/>
      <c r="B410" s="1"/>
      <c r="C410" s="1"/>
      <c r="D410" s="1"/>
      <c r="K410" s="1"/>
    </row>
    <row r="411" spans="1:11" ht="14.25" customHeight="1">
      <c r="A411" s="1"/>
      <c r="B411" s="1"/>
      <c r="C411" s="1"/>
      <c r="D411" s="1"/>
      <c r="K411" s="1"/>
    </row>
    <row r="412" spans="1:11" ht="14.25" customHeight="1">
      <c r="A412" s="1"/>
      <c r="B412" s="1"/>
      <c r="C412" s="1"/>
      <c r="D412" s="1"/>
      <c r="K412" s="1"/>
    </row>
    <row r="413" spans="1:11" ht="14.25" customHeight="1">
      <c r="A413" s="1"/>
      <c r="B413" s="1"/>
      <c r="C413" s="1"/>
      <c r="D413" s="1"/>
      <c r="K413" s="1"/>
    </row>
    <row r="414" spans="1:11" ht="14.25" customHeight="1">
      <c r="A414" s="1"/>
      <c r="B414" s="1"/>
      <c r="C414" s="1"/>
      <c r="D414" s="1"/>
      <c r="K414" s="1"/>
    </row>
    <row r="415" spans="1:11" ht="14.25" customHeight="1">
      <c r="A415" s="1"/>
      <c r="B415" s="1"/>
      <c r="C415" s="1"/>
      <c r="D415" s="1"/>
      <c r="K415" s="1"/>
    </row>
    <row r="416" spans="1:11" ht="14.25" customHeight="1">
      <c r="A416" s="1"/>
      <c r="B416" s="1"/>
      <c r="C416" s="1"/>
      <c r="D416" s="1"/>
      <c r="K416" s="1"/>
    </row>
    <row r="417" spans="1:11" ht="14.25" customHeight="1">
      <c r="A417" s="1"/>
      <c r="B417" s="1"/>
      <c r="C417" s="1"/>
      <c r="D417" s="1"/>
      <c r="K417" s="1"/>
    </row>
    <row r="418" spans="1:11" ht="14.25" customHeight="1">
      <c r="A418" s="1"/>
      <c r="B418" s="1"/>
      <c r="C418" s="1"/>
      <c r="D418" s="1"/>
      <c r="K418" s="1"/>
    </row>
    <row r="419" spans="1:11" ht="14.25" customHeight="1">
      <c r="A419" s="1"/>
      <c r="B419" s="1"/>
      <c r="C419" s="1"/>
      <c r="D419" s="1"/>
      <c r="K419" s="1"/>
    </row>
    <row r="420" spans="1:11" ht="14.25" customHeight="1">
      <c r="A420" s="1"/>
      <c r="B420" s="1"/>
      <c r="C420" s="1"/>
      <c r="D420" s="1"/>
      <c r="K420" s="1"/>
    </row>
    <row r="421" spans="1:11" ht="14.25" customHeight="1">
      <c r="A421" s="1"/>
      <c r="B421" s="1"/>
      <c r="C421" s="1"/>
      <c r="D421" s="1"/>
      <c r="K421" s="1"/>
    </row>
    <row r="422" spans="1:11" ht="14.25" customHeight="1">
      <c r="A422" s="1"/>
      <c r="B422" s="1"/>
      <c r="C422" s="1"/>
      <c r="D422" s="1"/>
      <c r="K422" s="1"/>
    </row>
    <row r="423" spans="1:11" ht="14.25" customHeight="1">
      <c r="A423" s="1"/>
      <c r="B423" s="1"/>
      <c r="C423" s="1"/>
      <c r="D423" s="1"/>
      <c r="K423" s="1"/>
    </row>
    <row r="424" spans="1:11" ht="14.25" customHeight="1">
      <c r="A424" s="1"/>
      <c r="B424" s="1"/>
      <c r="C424" s="1"/>
      <c r="D424" s="1"/>
      <c r="K424" s="1"/>
    </row>
    <row r="425" spans="1:11" ht="14.25" customHeight="1">
      <c r="A425" s="1"/>
      <c r="B425" s="1"/>
      <c r="C425" s="1"/>
      <c r="D425" s="1"/>
      <c r="K425" s="1"/>
    </row>
    <row r="426" spans="1:11" ht="14.25" customHeight="1">
      <c r="A426" s="1"/>
      <c r="B426" s="1"/>
      <c r="C426" s="1"/>
      <c r="D426" s="1"/>
      <c r="K426" s="1"/>
    </row>
    <row r="427" spans="1:11" ht="14.25" customHeight="1">
      <c r="A427" s="1"/>
      <c r="B427" s="1"/>
      <c r="C427" s="1"/>
      <c r="D427" s="1"/>
      <c r="K427" s="1"/>
    </row>
    <row r="428" spans="1:11" ht="14.25" customHeight="1">
      <c r="A428" s="1"/>
      <c r="B428" s="1"/>
      <c r="C428" s="1"/>
      <c r="D428" s="1"/>
      <c r="K428" s="1"/>
    </row>
    <row r="429" spans="1:11" ht="14.25" customHeight="1">
      <c r="A429" s="1"/>
      <c r="B429" s="1"/>
      <c r="C429" s="1"/>
      <c r="D429" s="1"/>
      <c r="K429" s="1"/>
    </row>
    <row r="430" spans="1:11" ht="14.25" customHeight="1">
      <c r="A430" s="1"/>
      <c r="B430" s="1"/>
      <c r="C430" s="1"/>
      <c r="D430" s="1"/>
      <c r="K430" s="1"/>
    </row>
    <row r="431" spans="1:11" ht="14.25" customHeight="1">
      <c r="A431" s="1"/>
      <c r="B431" s="1"/>
      <c r="C431" s="1"/>
      <c r="D431" s="1"/>
      <c r="K431" s="1"/>
    </row>
    <row r="432" spans="1:11" ht="14.25" customHeight="1">
      <c r="A432" s="1"/>
      <c r="B432" s="1"/>
      <c r="C432" s="1"/>
      <c r="D432" s="1"/>
      <c r="K432" s="1"/>
    </row>
    <row r="433" spans="1:11" ht="14.25" customHeight="1">
      <c r="A433" s="1"/>
      <c r="B433" s="1"/>
      <c r="C433" s="1"/>
      <c r="D433" s="1"/>
      <c r="K433" s="1"/>
    </row>
    <row r="434" spans="1:11" ht="14.25" customHeight="1">
      <c r="A434" s="1"/>
      <c r="B434" s="1"/>
      <c r="C434" s="1"/>
      <c r="D434" s="1"/>
      <c r="K434" s="1"/>
    </row>
    <row r="435" spans="1:11" ht="14.25" customHeight="1">
      <c r="A435" s="1"/>
      <c r="B435" s="1"/>
      <c r="C435" s="1"/>
      <c r="D435" s="1"/>
      <c r="K435" s="1"/>
    </row>
    <row r="436" spans="1:11" ht="14.25" customHeight="1">
      <c r="A436" s="1"/>
      <c r="B436" s="1"/>
      <c r="C436" s="1"/>
      <c r="D436" s="1"/>
      <c r="K436" s="1"/>
    </row>
    <row r="437" spans="1:11" ht="14.25" customHeight="1">
      <c r="A437" s="1"/>
      <c r="B437" s="1"/>
      <c r="C437" s="1"/>
      <c r="D437" s="1"/>
      <c r="K437" s="1"/>
    </row>
    <row r="438" spans="1:11" ht="14.25" customHeight="1">
      <c r="A438" s="1"/>
      <c r="B438" s="1"/>
      <c r="C438" s="1"/>
      <c r="D438" s="1"/>
      <c r="K438" s="1"/>
    </row>
    <row r="439" spans="1:11" ht="14.25" customHeight="1">
      <c r="A439" s="1"/>
      <c r="B439" s="1"/>
      <c r="C439" s="1"/>
      <c r="D439" s="1"/>
      <c r="K439" s="1"/>
    </row>
    <row r="440" spans="1:11" ht="14.25" customHeight="1">
      <c r="A440" s="1"/>
      <c r="B440" s="1"/>
      <c r="C440" s="1"/>
      <c r="D440" s="1"/>
      <c r="K440" s="1"/>
    </row>
    <row r="441" spans="1:11" ht="14.25" customHeight="1">
      <c r="A441" s="1"/>
      <c r="B441" s="1"/>
      <c r="C441" s="1"/>
      <c r="D441" s="1"/>
      <c r="K441" s="1"/>
    </row>
    <row r="442" spans="1:11" ht="14.25" customHeight="1">
      <c r="A442" s="1"/>
      <c r="B442" s="1"/>
      <c r="C442" s="1"/>
      <c r="D442" s="1"/>
      <c r="K442" s="1"/>
    </row>
    <row r="443" spans="1:11" ht="14.25" customHeight="1">
      <c r="A443" s="1"/>
      <c r="B443" s="1"/>
      <c r="C443" s="1"/>
      <c r="D443" s="1"/>
      <c r="K443" s="1"/>
    </row>
    <row r="444" spans="1:11" ht="14.25" customHeight="1">
      <c r="A444" s="1"/>
      <c r="B444" s="1"/>
      <c r="C444" s="1"/>
      <c r="D444" s="1"/>
      <c r="K444" s="1"/>
    </row>
    <row r="445" spans="1:11" ht="14.25" customHeight="1">
      <c r="A445" s="1"/>
      <c r="B445" s="1"/>
      <c r="C445" s="1"/>
      <c r="D445" s="1"/>
      <c r="K445" s="1"/>
    </row>
    <row r="446" spans="1:11" ht="14.25" customHeight="1">
      <c r="A446" s="1"/>
      <c r="B446" s="1"/>
      <c r="C446" s="1"/>
      <c r="D446" s="1"/>
      <c r="K446" s="1"/>
    </row>
    <row r="447" spans="1:11" ht="14.25" customHeight="1">
      <c r="A447" s="1"/>
      <c r="B447" s="1"/>
      <c r="C447" s="1"/>
      <c r="D447" s="1"/>
      <c r="K447" s="1"/>
    </row>
    <row r="448" spans="1:11" ht="14.25" customHeight="1">
      <c r="A448" s="1"/>
      <c r="B448" s="1"/>
      <c r="C448" s="1"/>
      <c r="D448" s="1"/>
      <c r="K448" s="1"/>
    </row>
    <row r="449" spans="1:11" ht="14.25" customHeight="1">
      <c r="A449" s="1"/>
      <c r="B449" s="1"/>
      <c r="C449" s="1"/>
      <c r="D449" s="1"/>
      <c r="K449" s="1"/>
    </row>
    <row r="450" spans="1:11" ht="14.25" customHeight="1">
      <c r="A450" s="1"/>
      <c r="B450" s="1"/>
      <c r="C450" s="1"/>
      <c r="D450" s="1"/>
      <c r="K450" s="1"/>
    </row>
    <row r="451" spans="1:11" ht="14.25" customHeight="1">
      <c r="A451" s="1"/>
      <c r="B451" s="1"/>
      <c r="C451" s="1"/>
      <c r="D451" s="1"/>
      <c r="K451" s="1"/>
    </row>
    <row r="452" spans="1:11" ht="14.25" customHeight="1">
      <c r="A452" s="1"/>
      <c r="B452" s="1"/>
      <c r="C452" s="1"/>
      <c r="D452" s="1"/>
      <c r="K452" s="1"/>
    </row>
    <row r="453" spans="1:11" ht="14.25" customHeight="1">
      <c r="A453" s="1"/>
      <c r="B453" s="1"/>
      <c r="C453" s="1"/>
      <c r="D453" s="1"/>
      <c r="K453" s="1"/>
    </row>
    <row r="454" spans="1:11" ht="14.25" customHeight="1">
      <c r="A454" s="1"/>
      <c r="B454" s="1"/>
      <c r="C454" s="1"/>
      <c r="D454" s="1"/>
      <c r="K454" s="1"/>
    </row>
    <row r="455" spans="1:11" ht="14.25" customHeight="1">
      <c r="A455" s="1"/>
      <c r="B455" s="1"/>
      <c r="C455" s="1"/>
      <c r="D455" s="1"/>
      <c r="K455" s="1"/>
    </row>
    <row r="456" spans="1:11" ht="14.25" customHeight="1">
      <c r="A456" s="1"/>
      <c r="B456" s="1"/>
      <c r="C456" s="1"/>
      <c r="D456" s="1"/>
      <c r="K456" s="1"/>
    </row>
    <row r="457" spans="1:11" ht="14.25" customHeight="1">
      <c r="A457" s="1"/>
      <c r="B457" s="1"/>
      <c r="C457" s="1"/>
      <c r="D457" s="1"/>
      <c r="K457" s="1"/>
    </row>
    <row r="458" spans="1:11" ht="14.25" customHeight="1">
      <c r="A458" s="1"/>
      <c r="B458" s="1"/>
      <c r="C458" s="1"/>
      <c r="D458" s="1"/>
      <c r="K458" s="1"/>
    </row>
    <row r="459" spans="1:11" ht="14.25" customHeight="1">
      <c r="A459" s="1"/>
      <c r="B459" s="1"/>
      <c r="C459" s="1"/>
      <c r="D459" s="1"/>
      <c r="K459" s="1"/>
    </row>
    <row r="460" spans="1:11" ht="14.25" customHeight="1">
      <c r="A460" s="1"/>
      <c r="B460" s="1"/>
      <c r="C460" s="1"/>
      <c r="D460" s="1"/>
      <c r="K460" s="1"/>
    </row>
    <row r="461" spans="1:11" ht="14.25" customHeight="1">
      <c r="A461" s="1"/>
      <c r="B461" s="1"/>
      <c r="C461" s="1"/>
      <c r="D461" s="1"/>
      <c r="K461" s="1"/>
    </row>
    <row r="462" spans="1:11" ht="14.25" customHeight="1">
      <c r="A462" s="1"/>
      <c r="B462" s="1"/>
      <c r="C462" s="1"/>
      <c r="D462" s="1"/>
      <c r="K462" s="1"/>
    </row>
    <row r="463" spans="1:11" ht="14.25" customHeight="1">
      <c r="A463" s="1"/>
      <c r="B463" s="1"/>
      <c r="C463" s="1"/>
      <c r="D463" s="1"/>
      <c r="K463" s="1"/>
    </row>
    <row r="464" spans="1:11" ht="14.25" customHeight="1">
      <c r="A464" s="1"/>
      <c r="B464" s="1"/>
      <c r="C464" s="1"/>
      <c r="D464" s="1"/>
      <c r="K464" s="1"/>
    </row>
    <row r="465" spans="1:11" ht="14.25" customHeight="1">
      <c r="A465" s="1"/>
      <c r="B465" s="1"/>
      <c r="C465" s="1"/>
      <c r="D465" s="1"/>
      <c r="K465" s="1"/>
    </row>
    <row r="466" spans="1:11" ht="14.25" customHeight="1">
      <c r="A466" s="1"/>
      <c r="B466" s="1"/>
      <c r="C466" s="1"/>
      <c r="D466" s="1"/>
      <c r="K466" s="1"/>
    </row>
    <row r="467" spans="1:11" ht="14.25" customHeight="1">
      <c r="A467" s="1"/>
      <c r="B467" s="1"/>
      <c r="C467" s="1"/>
      <c r="D467" s="1"/>
      <c r="K467" s="1"/>
    </row>
    <row r="468" spans="1:11" ht="14.25" customHeight="1">
      <c r="A468" s="1"/>
      <c r="B468" s="1"/>
      <c r="C468" s="1"/>
      <c r="D468" s="1"/>
      <c r="K468" s="1"/>
    </row>
    <row r="469" spans="1:11" ht="14.25" customHeight="1">
      <c r="A469" s="1"/>
      <c r="B469" s="1"/>
      <c r="C469" s="1"/>
      <c r="D469" s="1"/>
      <c r="K469" s="1"/>
    </row>
    <row r="470" spans="1:11" ht="14.25" customHeight="1">
      <c r="A470" s="1"/>
      <c r="B470" s="1"/>
      <c r="C470" s="1"/>
      <c r="D470" s="1"/>
      <c r="K470" s="1"/>
    </row>
    <row r="471" spans="1:11" ht="14.25" customHeight="1">
      <c r="A471" s="1"/>
      <c r="B471" s="1"/>
      <c r="C471" s="1"/>
      <c r="D471" s="1"/>
      <c r="K471" s="1"/>
    </row>
    <row r="472" spans="1:11" ht="14.25" customHeight="1">
      <c r="A472" s="1"/>
      <c r="B472" s="1"/>
      <c r="C472" s="1"/>
      <c r="D472" s="1"/>
      <c r="K472" s="1"/>
    </row>
    <row r="473" spans="1:11" ht="14.25" customHeight="1">
      <c r="A473" s="1"/>
      <c r="B473" s="1"/>
      <c r="C473" s="1"/>
      <c r="D473" s="1"/>
      <c r="K473" s="1"/>
    </row>
    <row r="474" spans="1:11" ht="14.25" customHeight="1">
      <c r="A474" s="1"/>
      <c r="B474" s="1"/>
      <c r="C474" s="1"/>
      <c r="D474" s="1"/>
      <c r="K474" s="1"/>
    </row>
    <row r="475" spans="1:11" ht="14.25" customHeight="1">
      <c r="A475" s="1"/>
      <c r="B475" s="1"/>
      <c r="C475" s="1"/>
      <c r="D475" s="1"/>
      <c r="K475" s="1"/>
    </row>
    <row r="476" spans="1:11" ht="14.25" customHeight="1">
      <c r="A476" s="1"/>
      <c r="B476" s="1"/>
      <c r="C476" s="1"/>
      <c r="D476" s="1"/>
      <c r="K476" s="1"/>
    </row>
    <row r="477" spans="1:11" ht="14.25" customHeight="1">
      <c r="A477" s="1"/>
      <c r="B477" s="1"/>
      <c r="C477" s="1"/>
      <c r="D477" s="1"/>
      <c r="K477" s="1"/>
    </row>
    <row r="478" spans="1:11" ht="14.25" customHeight="1">
      <c r="A478" s="1"/>
      <c r="B478" s="1"/>
      <c r="C478" s="1"/>
      <c r="D478" s="1"/>
      <c r="K478" s="1"/>
    </row>
    <row r="479" spans="1:11" ht="14.25" customHeight="1">
      <c r="A479" s="1"/>
      <c r="B479" s="1"/>
      <c r="C479" s="1"/>
      <c r="D479" s="1"/>
      <c r="K479" s="1"/>
    </row>
    <row r="480" spans="1:11" ht="14.25" customHeight="1">
      <c r="A480" s="1"/>
      <c r="B480" s="1"/>
      <c r="C480" s="1"/>
      <c r="D480" s="1"/>
      <c r="K480" s="1"/>
    </row>
    <row r="481" spans="1:11" ht="14.25" customHeight="1">
      <c r="A481" s="1"/>
      <c r="B481" s="1"/>
      <c r="C481" s="1"/>
      <c r="D481" s="1"/>
      <c r="K481" s="1"/>
    </row>
    <row r="482" spans="1:11" ht="14.25" customHeight="1">
      <c r="A482" s="1"/>
      <c r="B482" s="1"/>
      <c r="C482" s="1"/>
      <c r="D482" s="1"/>
      <c r="K482" s="1"/>
    </row>
    <row r="483" spans="1:11" ht="14.25" customHeight="1">
      <c r="A483" s="1"/>
      <c r="B483" s="1"/>
      <c r="C483" s="1"/>
      <c r="D483" s="1"/>
      <c r="K483" s="1"/>
    </row>
    <row r="484" spans="1:11" ht="14.25" customHeight="1">
      <c r="A484" s="1"/>
      <c r="B484" s="1"/>
      <c r="C484" s="1"/>
      <c r="D484" s="1"/>
      <c r="K484" s="1"/>
    </row>
    <row r="485" spans="1:11" ht="14.25" customHeight="1">
      <c r="A485" s="1"/>
      <c r="B485" s="1"/>
      <c r="C485" s="1"/>
      <c r="D485" s="1"/>
      <c r="K485" s="1"/>
    </row>
    <row r="486" spans="1:11" ht="14.25" customHeight="1">
      <c r="A486" s="1"/>
      <c r="B486" s="1"/>
      <c r="C486" s="1"/>
      <c r="D486" s="1"/>
      <c r="K486" s="1"/>
    </row>
    <row r="487" spans="1:11" ht="14.25" customHeight="1">
      <c r="A487" s="1"/>
      <c r="B487" s="1"/>
      <c r="C487" s="1"/>
      <c r="D487" s="1"/>
      <c r="K487" s="1"/>
    </row>
    <row r="488" spans="1:11" ht="14.25" customHeight="1">
      <c r="A488" s="1"/>
      <c r="B488" s="1"/>
      <c r="C488" s="1"/>
      <c r="D488" s="1"/>
      <c r="K488" s="1"/>
    </row>
    <row r="489" spans="1:11" ht="14.25" customHeight="1">
      <c r="A489" s="1"/>
      <c r="B489" s="1"/>
      <c r="C489" s="1"/>
      <c r="D489" s="1"/>
      <c r="K489" s="1"/>
    </row>
    <row r="490" spans="1:11" ht="14.25" customHeight="1">
      <c r="A490" s="1"/>
      <c r="B490" s="1"/>
      <c r="C490" s="1"/>
      <c r="D490" s="1"/>
      <c r="K490" s="1"/>
    </row>
    <row r="491" spans="1:11" ht="14.25" customHeight="1">
      <c r="A491" s="1"/>
      <c r="B491" s="1"/>
      <c r="C491" s="1"/>
      <c r="D491" s="1"/>
      <c r="K491" s="1"/>
    </row>
    <row r="492" spans="1:11" ht="14.25" customHeight="1">
      <c r="A492" s="1"/>
      <c r="B492" s="1"/>
      <c r="C492" s="1"/>
      <c r="D492" s="1"/>
      <c r="K492" s="1"/>
    </row>
    <row r="493" spans="1:11" ht="14.25" customHeight="1">
      <c r="A493" s="1"/>
      <c r="B493" s="1"/>
      <c r="C493" s="1"/>
      <c r="D493" s="1"/>
      <c r="K493" s="1"/>
    </row>
    <row r="494" spans="1:11" ht="14.25" customHeight="1">
      <c r="A494" s="1"/>
      <c r="B494" s="1"/>
      <c r="C494" s="1"/>
      <c r="D494" s="1"/>
      <c r="K494" s="1"/>
    </row>
    <row r="495" spans="1:11" ht="14.25" customHeight="1">
      <c r="A495" s="1"/>
      <c r="B495" s="1"/>
      <c r="C495" s="1"/>
      <c r="D495" s="1"/>
      <c r="K495" s="1"/>
    </row>
    <row r="496" spans="1:11" ht="14.25" customHeight="1">
      <c r="A496" s="1"/>
      <c r="B496" s="1"/>
      <c r="C496" s="1"/>
      <c r="D496" s="1"/>
      <c r="K496" s="1"/>
    </row>
    <row r="497" spans="1:11" ht="14.25" customHeight="1">
      <c r="A497" s="1"/>
      <c r="B497" s="1"/>
      <c r="C497" s="1"/>
      <c r="D497" s="1"/>
      <c r="K497" s="1"/>
    </row>
    <row r="498" spans="1:11" ht="14.25" customHeight="1">
      <c r="A498" s="1"/>
      <c r="B498" s="1"/>
      <c r="C498" s="1"/>
      <c r="D498" s="1"/>
      <c r="K498" s="1"/>
    </row>
    <row r="499" spans="1:11" ht="14.25" customHeight="1">
      <c r="A499" s="1"/>
      <c r="B499" s="1"/>
      <c r="C499" s="1"/>
      <c r="D499" s="1"/>
      <c r="K499" s="1"/>
    </row>
    <row r="500" spans="1:11" ht="14.25" customHeight="1">
      <c r="A500" s="1"/>
      <c r="B500" s="1"/>
      <c r="C500" s="1"/>
      <c r="D500" s="1"/>
      <c r="K500" s="1"/>
    </row>
    <row r="501" spans="1:11" ht="14.25" customHeight="1">
      <c r="A501" s="1"/>
      <c r="B501" s="1"/>
      <c r="C501" s="1"/>
      <c r="D501" s="1"/>
      <c r="K501" s="1"/>
    </row>
    <row r="502" spans="1:11" ht="14.25" customHeight="1">
      <c r="A502" s="1"/>
      <c r="B502" s="1"/>
      <c r="C502" s="1"/>
      <c r="D502" s="1"/>
      <c r="K502" s="1"/>
    </row>
    <row r="503" spans="1:11" ht="14.25" customHeight="1">
      <c r="A503" s="1"/>
      <c r="B503" s="1"/>
      <c r="C503" s="1"/>
      <c r="D503" s="1"/>
      <c r="K503" s="1"/>
    </row>
    <row r="504" spans="1:11" ht="14.25" customHeight="1">
      <c r="A504" s="1"/>
      <c r="B504" s="1"/>
      <c r="C504" s="1"/>
      <c r="D504" s="1"/>
      <c r="K504" s="1"/>
    </row>
    <row r="505" spans="1:11" ht="14.25" customHeight="1">
      <c r="A505" s="1"/>
      <c r="B505" s="1"/>
      <c r="C505" s="1"/>
      <c r="D505" s="1"/>
      <c r="K505" s="1"/>
    </row>
    <row r="506" spans="1:11" ht="14.25" customHeight="1">
      <c r="A506" s="1"/>
      <c r="B506" s="1"/>
      <c r="C506" s="1"/>
      <c r="D506" s="1"/>
      <c r="K506" s="1"/>
    </row>
    <row r="507" spans="1:11" ht="14.25" customHeight="1">
      <c r="A507" s="1"/>
      <c r="B507" s="1"/>
      <c r="C507" s="1"/>
      <c r="D507" s="1"/>
      <c r="K507" s="1"/>
    </row>
    <row r="508" spans="1:11" ht="14.25" customHeight="1">
      <c r="A508" s="1"/>
      <c r="B508" s="1"/>
      <c r="C508" s="1"/>
      <c r="D508" s="1"/>
      <c r="K508" s="1"/>
    </row>
    <row r="509" spans="1:11" ht="14.25" customHeight="1">
      <c r="A509" s="1"/>
      <c r="B509" s="1"/>
      <c r="C509" s="1"/>
      <c r="D509" s="1"/>
      <c r="K509" s="1"/>
    </row>
    <row r="510" spans="1:11" ht="14.25" customHeight="1">
      <c r="A510" s="1"/>
      <c r="B510" s="1"/>
      <c r="C510" s="1"/>
      <c r="D510" s="1"/>
      <c r="K510" s="1"/>
    </row>
    <row r="511" spans="1:11" ht="14.25" customHeight="1">
      <c r="A511" s="1"/>
      <c r="B511" s="1"/>
      <c r="C511" s="1"/>
      <c r="D511" s="1"/>
      <c r="K511" s="1"/>
    </row>
    <row r="512" spans="1:11" ht="14.25" customHeight="1">
      <c r="A512" s="1"/>
      <c r="B512" s="1"/>
      <c r="C512" s="1"/>
      <c r="D512" s="1"/>
      <c r="K512" s="1"/>
    </row>
    <row r="513" spans="1:11" ht="14.25" customHeight="1">
      <c r="A513" s="1"/>
      <c r="B513" s="1"/>
      <c r="C513" s="1"/>
      <c r="D513" s="1"/>
      <c r="K513" s="1"/>
    </row>
    <row r="514" spans="1:11" ht="14.25" customHeight="1">
      <c r="A514" s="1"/>
      <c r="B514" s="1"/>
      <c r="C514" s="1"/>
      <c r="D514" s="1"/>
      <c r="K514" s="1"/>
    </row>
    <row r="515" spans="1:11" ht="14.25" customHeight="1">
      <c r="A515" s="1"/>
      <c r="B515" s="1"/>
      <c r="C515" s="1"/>
      <c r="D515" s="1"/>
      <c r="K515" s="1"/>
    </row>
    <row r="516" spans="1:11" ht="14.25" customHeight="1">
      <c r="A516" s="1"/>
      <c r="B516" s="1"/>
      <c r="C516" s="1"/>
      <c r="D516" s="1"/>
      <c r="K516" s="1"/>
    </row>
    <row r="517" spans="1:11" ht="14.25" customHeight="1">
      <c r="A517" s="1"/>
      <c r="B517" s="1"/>
      <c r="C517" s="1"/>
      <c r="D517" s="1"/>
      <c r="K517" s="1"/>
    </row>
    <row r="518" spans="1:11" ht="14.25" customHeight="1">
      <c r="A518" s="1"/>
      <c r="B518" s="1"/>
      <c r="C518" s="1"/>
      <c r="D518" s="1"/>
      <c r="K518" s="1"/>
    </row>
    <row r="519" spans="1:11" ht="14.25" customHeight="1">
      <c r="A519" s="1"/>
      <c r="B519" s="1"/>
      <c r="C519" s="1"/>
      <c r="D519" s="1"/>
      <c r="K519" s="1"/>
    </row>
    <row r="520" spans="1:11" ht="14.25" customHeight="1">
      <c r="A520" s="1"/>
      <c r="B520" s="1"/>
      <c r="C520" s="1"/>
      <c r="D520" s="1"/>
      <c r="K520" s="1"/>
    </row>
    <row r="521" spans="1:11" ht="14.25" customHeight="1">
      <c r="A521" s="1"/>
      <c r="B521" s="1"/>
      <c r="C521" s="1"/>
      <c r="D521" s="1"/>
      <c r="K521" s="1"/>
    </row>
    <row r="522" spans="1:11" ht="14.25" customHeight="1">
      <c r="A522" s="1"/>
      <c r="B522" s="1"/>
      <c r="C522" s="1"/>
      <c r="D522" s="1"/>
      <c r="K522" s="1"/>
    </row>
    <row r="523" spans="1:11" ht="14.25" customHeight="1">
      <c r="A523" s="1"/>
      <c r="B523" s="1"/>
      <c r="C523" s="1"/>
      <c r="D523" s="1"/>
      <c r="K523" s="1"/>
    </row>
    <row r="524" spans="1:11" ht="14.25" customHeight="1">
      <c r="A524" s="1"/>
      <c r="B524" s="1"/>
      <c r="C524" s="1"/>
      <c r="D524" s="1"/>
      <c r="K524" s="1"/>
    </row>
    <row r="525" spans="1:11" ht="14.25" customHeight="1">
      <c r="A525" s="1"/>
      <c r="B525" s="1"/>
      <c r="C525" s="1"/>
      <c r="D525" s="1"/>
      <c r="K525" s="1"/>
    </row>
    <row r="526" spans="1:11" ht="14.25" customHeight="1">
      <c r="A526" s="1"/>
      <c r="B526" s="1"/>
      <c r="C526" s="1"/>
      <c r="D526" s="1"/>
      <c r="K526" s="1"/>
    </row>
    <row r="527" spans="1:11" ht="14.25" customHeight="1">
      <c r="A527" s="1"/>
      <c r="B527" s="1"/>
      <c r="C527" s="1"/>
      <c r="D527" s="1"/>
      <c r="K527" s="1"/>
    </row>
    <row r="528" spans="1:11" ht="14.25" customHeight="1">
      <c r="A528" s="1"/>
      <c r="B528" s="1"/>
      <c r="C528" s="1"/>
      <c r="D528" s="1"/>
      <c r="K528" s="1"/>
    </row>
    <row r="529" spans="1:11" ht="14.25" customHeight="1">
      <c r="A529" s="1"/>
      <c r="B529" s="1"/>
      <c r="C529" s="1"/>
      <c r="D529" s="1"/>
      <c r="K529" s="1"/>
    </row>
    <row r="530" spans="1:11" ht="14.25" customHeight="1">
      <c r="A530" s="1"/>
      <c r="B530" s="1"/>
      <c r="C530" s="1"/>
      <c r="D530" s="1"/>
      <c r="K530" s="1"/>
    </row>
    <row r="531" spans="1:11" ht="14.25" customHeight="1">
      <c r="A531" s="1"/>
      <c r="B531" s="1"/>
      <c r="C531" s="1"/>
      <c r="D531" s="1"/>
      <c r="K531" s="1"/>
    </row>
    <row r="532" spans="1:11" ht="14.25" customHeight="1">
      <c r="A532" s="1"/>
      <c r="B532" s="1"/>
      <c r="C532" s="1"/>
      <c r="D532" s="1"/>
      <c r="K532" s="1"/>
    </row>
    <row r="533" spans="1:11" ht="14.25" customHeight="1">
      <c r="A533" s="1"/>
      <c r="B533" s="1"/>
      <c r="C533" s="1"/>
      <c r="D533" s="1"/>
      <c r="K533" s="1"/>
    </row>
    <row r="534" spans="1:11" ht="14.25" customHeight="1">
      <c r="A534" s="1"/>
      <c r="B534" s="1"/>
      <c r="C534" s="1"/>
      <c r="D534" s="1"/>
      <c r="K534" s="1"/>
    </row>
    <row r="535" spans="1:11" ht="14.25" customHeight="1">
      <c r="A535" s="1"/>
      <c r="B535" s="1"/>
      <c r="C535" s="1"/>
      <c r="D535" s="1"/>
      <c r="K535" s="1"/>
    </row>
    <row r="536" spans="1:11" ht="14.25" customHeight="1">
      <c r="A536" s="1"/>
      <c r="B536" s="1"/>
      <c r="C536" s="1"/>
      <c r="D536" s="1"/>
      <c r="K536" s="1"/>
    </row>
    <row r="537" spans="1:11" ht="14.25" customHeight="1">
      <c r="A537" s="1"/>
      <c r="B537" s="1"/>
      <c r="C537" s="1"/>
      <c r="D537" s="1"/>
      <c r="K537" s="1"/>
    </row>
    <row r="538" spans="1:11" ht="14.25" customHeight="1">
      <c r="A538" s="1"/>
      <c r="B538" s="1"/>
      <c r="C538" s="1"/>
      <c r="D538" s="1"/>
      <c r="K538" s="1"/>
    </row>
    <row r="539" spans="1:11" ht="14.25" customHeight="1">
      <c r="A539" s="1"/>
      <c r="B539" s="1"/>
      <c r="C539" s="1"/>
      <c r="D539" s="1"/>
      <c r="K539" s="1"/>
    </row>
    <row r="540" spans="1:11" ht="14.25" customHeight="1">
      <c r="A540" s="1"/>
      <c r="B540" s="1"/>
      <c r="C540" s="1"/>
      <c r="D540" s="1"/>
      <c r="K540" s="1"/>
    </row>
    <row r="541" spans="1:11" ht="14.25" customHeight="1">
      <c r="A541" s="1"/>
      <c r="B541" s="1"/>
      <c r="C541" s="1"/>
      <c r="D541" s="1"/>
      <c r="K541" s="1"/>
    </row>
    <row r="542" spans="1:11" ht="14.25" customHeight="1">
      <c r="A542" s="1"/>
      <c r="B542" s="1"/>
      <c r="C542" s="1"/>
      <c r="D542" s="1"/>
      <c r="K542" s="1"/>
    </row>
    <row r="543" spans="1:11" ht="14.25" customHeight="1">
      <c r="A543" s="1"/>
      <c r="B543" s="1"/>
      <c r="C543" s="1"/>
      <c r="D543" s="1"/>
      <c r="K543" s="1"/>
    </row>
    <row r="544" spans="1:11" ht="14.25" customHeight="1">
      <c r="A544" s="1"/>
      <c r="B544" s="1"/>
      <c r="C544" s="1"/>
      <c r="D544" s="1"/>
      <c r="K544" s="1"/>
    </row>
    <row r="545" spans="1:11" ht="14.25" customHeight="1">
      <c r="A545" s="1"/>
      <c r="B545" s="1"/>
      <c r="C545" s="1"/>
      <c r="D545" s="1"/>
      <c r="K545" s="1"/>
    </row>
    <row r="546" spans="1:11" ht="14.25" customHeight="1">
      <c r="A546" s="1"/>
      <c r="B546" s="1"/>
      <c r="C546" s="1"/>
      <c r="D546" s="1"/>
      <c r="K546" s="1"/>
    </row>
    <row r="547" spans="1:11" ht="14.25" customHeight="1">
      <c r="A547" s="1"/>
      <c r="B547" s="1"/>
      <c r="C547" s="1"/>
      <c r="D547" s="1"/>
      <c r="K547" s="1"/>
    </row>
    <row r="548" spans="1:11" ht="14.25" customHeight="1">
      <c r="A548" s="1"/>
      <c r="B548" s="1"/>
      <c r="C548" s="1"/>
      <c r="D548" s="1"/>
      <c r="K548" s="1"/>
    </row>
    <row r="549" spans="1:11" ht="14.25" customHeight="1">
      <c r="A549" s="1"/>
      <c r="B549" s="1"/>
      <c r="C549" s="1"/>
      <c r="D549" s="1"/>
      <c r="K549" s="1"/>
    </row>
    <row r="550" spans="1:11" ht="14.25" customHeight="1">
      <c r="A550" s="1"/>
      <c r="B550" s="1"/>
      <c r="C550" s="1"/>
      <c r="D550" s="1"/>
      <c r="K550" s="1"/>
    </row>
    <row r="551" spans="1:11" ht="14.25" customHeight="1">
      <c r="A551" s="1"/>
      <c r="B551" s="1"/>
      <c r="C551" s="1"/>
      <c r="D551" s="1"/>
      <c r="K551" s="1"/>
    </row>
    <row r="552" spans="1:11" ht="14.25" customHeight="1">
      <c r="A552" s="1"/>
      <c r="B552" s="1"/>
      <c r="C552" s="1"/>
      <c r="D552" s="1"/>
      <c r="K552" s="1"/>
    </row>
    <row r="553" spans="1:11" ht="14.25" customHeight="1">
      <c r="A553" s="1"/>
      <c r="B553" s="1"/>
      <c r="C553" s="1"/>
      <c r="D553" s="1"/>
      <c r="K553" s="1"/>
    </row>
    <row r="554" spans="1:11" ht="14.25" customHeight="1">
      <c r="A554" s="1"/>
      <c r="B554" s="1"/>
      <c r="C554" s="1"/>
      <c r="D554" s="1"/>
      <c r="K554" s="1"/>
    </row>
    <row r="555" spans="1:11" ht="14.25" customHeight="1">
      <c r="A555" s="1"/>
      <c r="B555" s="1"/>
      <c r="C555" s="1"/>
      <c r="D555" s="1"/>
      <c r="K555" s="1"/>
    </row>
    <row r="556" spans="1:11" ht="14.25" customHeight="1">
      <c r="A556" s="1"/>
      <c r="B556" s="1"/>
      <c r="C556" s="1"/>
      <c r="D556" s="1"/>
      <c r="K556" s="1"/>
    </row>
    <row r="557" spans="1:11" ht="14.25" customHeight="1">
      <c r="A557" s="1"/>
      <c r="B557" s="1"/>
      <c r="C557" s="1"/>
      <c r="D557" s="1"/>
      <c r="K557" s="1"/>
    </row>
    <row r="558" spans="1:11" ht="14.25" customHeight="1">
      <c r="A558" s="1"/>
      <c r="B558" s="1"/>
      <c r="C558" s="1"/>
      <c r="D558" s="1"/>
      <c r="K558" s="1"/>
    </row>
    <row r="559" spans="1:11" ht="14.25" customHeight="1">
      <c r="A559" s="1"/>
      <c r="B559" s="1"/>
      <c r="C559" s="1"/>
      <c r="D559" s="1"/>
      <c r="K559" s="1"/>
    </row>
    <row r="560" spans="1:11" ht="14.25" customHeight="1">
      <c r="A560" s="1"/>
      <c r="B560" s="1"/>
      <c r="C560" s="1"/>
      <c r="D560" s="1"/>
      <c r="K560" s="1"/>
    </row>
    <row r="561" spans="1:11" ht="14.25" customHeight="1">
      <c r="A561" s="1"/>
      <c r="B561" s="1"/>
      <c r="C561" s="1"/>
      <c r="D561" s="1"/>
      <c r="K561" s="1"/>
    </row>
    <row r="562" spans="1:11" ht="14.25" customHeight="1">
      <c r="A562" s="1"/>
      <c r="B562" s="1"/>
      <c r="C562" s="1"/>
      <c r="D562" s="1"/>
      <c r="K562" s="1"/>
    </row>
    <row r="563" spans="1:11" ht="14.25" customHeight="1">
      <c r="A563" s="1"/>
      <c r="B563" s="1"/>
      <c r="C563" s="1"/>
      <c r="D563" s="1"/>
      <c r="K563" s="1"/>
    </row>
    <row r="564" spans="1:11" ht="14.25" customHeight="1">
      <c r="A564" s="1"/>
      <c r="B564" s="1"/>
      <c r="C564" s="1"/>
      <c r="D564" s="1"/>
      <c r="K564" s="1"/>
    </row>
    <row r="565" spans="1:11" ht="14.25" customHeight="1">
      <c r="A565" s="1"/>
      <c r="B565" s="1"/>
      <c r="C565" s="1"/>
      <c r="D565" s="1"/>
      <c r="K565" s="1"/>
    </row>
    <row r="566" spans="1:11" ht="14.25" customHeight="1">
      <c r="A566" s="1"/>
      <c r="B566" s="1"/>
      <c r="C566" s="1"/>
      <c r="D566" s="1"/>
      <c r="K566" s="1"/>
    </row>
    <row r="567" spans="1:11" ht="14.25" customHeight="1">
      <c r="A567" s="1"/>
      <c r="B567" s="1"/>
      <c r="C567" s="1"/>
      <c r="D567" s="1"/>
      <c r="K567" s="1"/>
    </row>
    <row r="568" spans="1:11" ht="14.25" customHeight="1">
      <c r="A568" s="1"/>
      <c r="B568" s="1"/>
      <c r="C568" s="1"/>
      <c r="D568" s="1"/>
      <c r="K568" s="1"/>
    </row>
    <row r="569" spans="1:11" ht="14.25" customHeight="1">
      <c r="A569" s="1"/>
      <c r="B569" s="1"/>
      <c r="C569" s="1"/>
      <c r="D569" s="1"/>
      <c r="K569" s="1"/>
    </row>
    <row r="570" spans="1:11" ht="14.25" customHeight="1">
      <c r="A570" s="1"/>
      <c r="B570" s="1"/>
      <c r="C570" s="1"/>
      <c r="D570" s="1"/>
      <c r="K570" s="1"/>
    </row>
    <row r="571" spans="1:11" ht="14.25" customHeight="1">
      <c r="A571" s="1"/>
      <c r="B571" s="1"/>
      <c r="C571" s="1"/>
      <c r="D571" s="1"/>
      <c r="K571" s="1"/>
    </row>
    <row r="572" spans="1:11" ht="14.25" customHeight="1">
      <c r="A572" s="1"/>
      <c r="B572" s="1"/>
      <c r="C572" s="1"/>
      <c r="D572" s="1"/>
      <c r="K572" s="1"/>
    </row>
    <row r="573" spans="1:11" ht="14.25" customHeight="1">
      <c r="A573" s="1"/>
      <c r="B573" s="1"/>
      <c r="C573" s="1"/>
      <c r="D573" s="1"/>
      <c r="K573" s="1"/>
    </row>
    <row r="574" spans="1:11" ht="14.25" customHeight="1">
      <c r="A574" s="1"/>
      <c r="B574" s="1"/>
      <c r="C574" s="1"/>
      <c r="D574" s="1"/>
      <c r="K574" s="1"/>
    </row>
    <row r="575" spans="1:11" ht="14.25" customHeight="1">
      <c r="A575" s="1"/>
      <c r="B575" s="1"/>
      <c r="C575" s="1"/>
      <c r="D575" s="1"/>
      <c r="K575" s="1"/>
    </row>
    <row r="576" spans="1:11" ht="14.25" customHeight="1">
      <c r="A576" s="1"/>
      <c r="B576" s="1"/>
      <c r="C576" s="1"/>
      <c r="D576" s="1"/>
      <c r="K576" s="1"/>
    </row>
    <row r="577" spans="1:11" ht="14.25" customHeight="1">
      <c r="A577" s="1"/>
      <c r="B577" s="1"/>
      <c r="C577" s="1"/>
      <c r="D577" s="1"/>
      <c r="K577" s="1"/>
    </row>
    <row r="578" spans="1:11" ht="14.25" customHeight="1">
      <c r="A578" s="1"/>
      <c r="B578" s="1"/>
      <c r="C578" s="1"/>
      <c r="D578" s="1"/>
      <c r="K578" s="1"/>
    </row>
    <row r="579" spans="1:11" ht="14.25" customHeight="1">
      <c r="A579" s="1"/>
      <c r="B579" s="1"/>
      <c r="C579" s="1"/>
      <c r="D579" s="1"/>
      <c r="K579" s="1"/>
    </row>
    <row r="580" spans="1:11" ht="14.25" customHeight="1">
      <c r="A580" s="1"/>
      <c r="B580" s="1"/>
      <c r="C580" s="1"/>
      <c r="D580" s="1"/>
      <c r="K580" s="1"/>
    </row>
    <row r="581" spans="1:11" ht="14.25" customHeight="1">
      <c r="A581" s="1"/>
      <c r="B581" s="1"/>
      <c r="C581" s="1"/>
      <c r="D581" s="1"/>
      <c r="K581" s="1"/>
    </row>
    <row r="582" spans="1:11" ht="14.25" customHeight="1">
      <c r="A582" s="1"/>
      <c r="B582" s="1"/>
      <c r="C582" s="1"/>
      <c r="D582" s="1"/>
      <c r="K582" s="1"/>
    </row>
    <row r="583" spans="1:11" ht="14.25" customHeight="1">
      <c r="A583" s="1"/>
      <c r="B583" s="1"/>
      <c r="C583" s="1"/>
      <c r="D583" s="1"/>
      <c r="K583" s="1"/>
    </row>
    <row r="584" spans="1:11" ht="14.25" customHeight="1">
      <c r="A584" s="1"/>
      <c r="B584" s="1"/>
      <c r="C584" s="1"/>
      <c r="D584" s="1"/>
      <c r="K584" s="1"/>
    </row>
    <row r="585" spans="1:11" ht="14.25" customHeight="1">
      <c r="A585" s="1"/>
      <c r="B585" s="1"/>
      <c r="C585" s="1"/>
      <c r="D585" s="1"/>
      <c r="K585" s="1"/>
    </row>
    <row r="586" spans="1:11" ht="14.25" customHeight="1">
      <c r="A586" s="1"/>
      <c r="B586" s="1"/>
      <c r="C586" s="1"/>
      <c r="D586" s="1"/>
      <c r="K586" s="1"/>
    </row>
    <row r="587" spans="1:11" ht="14.25" customHeight="1">
      <c r="A587" s="1"/>
      <c r="B587" s="1"/>
      <c r="C587" s="1"/>
      <c r="D587" s="1"/>
      <c r="K587" s="1"/>
    </row>
    <row r="588" spans="1:11" ht="14.25" customHeight="1">
      <c r="A588" s="1"/>
      <c r="B588" s="1"/>
      <c r="C588" s="1"/>
      <c r="D588" s="1"/>
      <c r="K588" s="1"/>
    </row>
    <row r="589" spans="1:11" ht="14.25" customHeight="1">
      <c r="A589" s="1"/>
      <c r="B589" s="1"/>
      <c r="C589" s="1"/>
      <c r="D589" s="1"/>
      <c r="K589" s="1"/>
    </row>
    <row r="590" spans="1:11" ht="14.25" customHeight="1">
      <c r="A590" s="1"/>
      <c r="B590" s="1"/>
      <c r="C590" s="1"/>
      <c r="D590" s="1"/>
      <c r="K590" s="1"/>
    </row>
    <row r="591" spans="1:11" ht="14.25" customHeight="1">
      <c r="A591" s="1"/>
      <c r="B591" s="1"/>
      <c r="C591" s="1"/>
      <c r="D591" s="1"/>
      <c r="K591" s="1"/>
    </row>
    <row r="592" spans="1:11" ht="14.25" customHeight="1">
      <c r="A592" s="1"/>
      <c r="B592" s="1"/>
      <c r="C592" s="1"/>
      <c r="D592" s="1"/>
      <c r="K592" s="1"/>
    </row>
    <row r="593" spans="1:11" ht="14.25" customHeight="1">
      <c r="A593" s="1"/>
      <c r="B593" s="1"/>
      <c r="C593" s="1"/>
      <c r="D593" s="1"/>
      <c r="K593" s="1"/>
    </row>
    <row r="594" spans="1:11" ht="14.25" customHeight="1">
      <c r="A594" s="1"/>
      <c r="B594" s="1"/>
      <c r="C594" s="1"/>
      <c r="D594" s="1"/>
      <c r="K594" s="1"/>
    </row>
    <row r="595" spans="1:11" ht="14.25" customHeight="1">
      <c r="A595" s="1"/>
      <c r="B595" s="1"/>
      <c r="C595" s="1"/>
      <c r="D595" s="1"/>
      <c r="K595" s="1"/>
    </row>
    <row r="596" spans="1:11" ht="14.25" customHeight="1">
      <c r="A596" s="1"/>
      <c r="B596" s="1"/>
      <c r="C596" s="1"/>
      <c r="D596" s="1"/>
      <c r="K596" s="1"/>
    </row>
    <row r="597" spans="1:11" ht="14.25" customHeight="1">
      <c r="A597" s="1"/>
      <c r="B597" s="1"/>
      <c r="C597" s="1"/>
      <c r="D597" s="1"/>
      <c r="K597" s="1"/>
    </row>
    <row r="598" spans="1:11" ht="14.25" customHeight="1">
      <c r="A598" s="1"/>
      <c r="B598" s="1"/>
      <c r="C598" s="1"/>
      <c r="D598" s="1"/>
      <c r="K598" s="1"/>
    </row>
    <row r="599" spans="1:11" ht="14.25" customHeight="1">
      <c r="A599" s="1"/>
      <c r="B599" s="1"/>
      <c r="C599" s="1"/>
      <c r="D599" s="1"/>
      <c r="K599" s="1"/>
    </row>
    <row r="600" spans="1:11" ht="14.25" customHeight="1">
      <c r="A600" s="1"/>
      <c r="B600" s="1"/>
      <c r="C600" s="1"/>
      <c r="D600" s="1"/>
      <c r="K600" s="1"/>
    </row>
    <row r="601" spans="1:11" ht="14.25" customHeight="1">
      <c r="A601" s="1"/>
      <c r="B601" s="1"/>
      <c r="C601" s="1"/>
      <c r="D601" s="1"/>
      <c r="K601" s="1"/>
    </row>
    <row r="602" spans="1:11" ht="14.25" customHeight="1">
      <c r="A602" s="1"/>
      <c r="B602" s="1"/>
      <c r="C602" s="1"/>
      <c r="D602" s="1"/>
      <c r="K602" s="1"/>
    </row>
    <row r="603" spans="1:11" ht="14.25" customHeight="1">
      <c r="A603" s="1"/>
      <c r="B603" s="1"/>
      <c r="C603" s="1"/>
      <c r="D603" s="1"/>
      <c r="K603" s="1"/>
    </row>
    <row r="604" spans="1:11" ht="14.25" customHeight="1">
      <c r="A604" s="1"/>
      <c r="B604" s="1"/>
      <c r="C604" s="1"/>
      <c r="D604" s="1"/>
      <c r="K604" s="1"/>
    </row>
    <row r="605" spans="1:11" ht="14.25" customHeight="1">
      <c r="A605" s="1"/>
      <c r="B605" s="1"/>
      <c r="C605" s="1"/>
      <c r="D605" s="1"/>
      <c r="K605" s="1"/>
    </row>
    <row r="606" spans="1:11" ht="14.25" customHeight="1">
      <c r="A606" s="1"/>
      <c r="B606" s="1"/>
      <c r="C606" s="1"/>
      <c r="D606" s="1"/>
      <c r="K606" s="1"/>
    </row>
    <row r="607" spans="1:11" ht="14.25" customHeight="1">
      <c r="A607" s="1"/>
      <c r="B607" s="1"/>
      <c r="C607" s="1"/>
      <c r="D607" s="1"/>
      <c r="K607" s="1"/>
    </row>
    <row r="608" spans="1:11" ht="14.25" customHeight="1">
      <c r="A608" s="1"/>
      <c r="B608" s="1"/>
      <c r="C608" s="1"/>
      <c r="D608" s="1"/>
      <c r="K608" s="1"/>
    </row>
    <row r="609" spans="1:11" ht="14.25" customHeight="1">
      <c r="A609" s="1"/>
      <c r="B609" s="1"/>
      <c r="C609" s="1"/>
      <c r="D609" s="1"/>
      <c r="K609" s="1"/>
    </row>
    <row r="610" spans="1:11" ht="14.25" customHeight="1">
      <c r="A610" s="1"/>
      <c r="B610" s="1"/>
      <c r="C610" s="1"/>
      <c r="D610" s="1"/>
      <c r="K610" s="1"/>
    </row>
    <row r="611" spans="1:11" ht="14.25" customHeight="1">
      <c r="A611" s="1"/>
      <c r="B611" s="1"/>
      <c r="C611" s="1"/>
      <c r="D611" s="1"/>
      <c r="K611" s="1"/>
    </row>
    <row r="612" spans="1:11" ht="14.25" customHeight="1">
      <c r="A612" s="1"/>
      <c r="B612" s="1"/>
      <c r="C612" s="1"/>
      <c r="D612" s="1"/>
      <c r="K612" s="1"/>
    </row>
    <row r="613" spans="1:11" ht="14.25" customHeight="1">
      <c r="A613" s="1"/>
      <c r="B613" s="1"/>
      <c r="C613" s="1"/>
      <c r="D613" s="1"/>
      <c r="K613" s="1"/>
    </row>
    <row r="614" spans="1:11" ht="14.25" customHeight="1">
      <c r="A614" s="1"/>
      <c r="B614" s="1"/>
      <c r="C614" s="1"/>
      <c r="D614" s="1"/>
      <c r="K614" s="1"/>
    </row>
    <row r="615" spans="1:11" ht="14.25" customHeight="1">
      <c r="A615" s="1"/>
      <c r="B615" s="1"/>
      <c r="C615" s="1"/>
      <c r="D615" s="1"/>
      <c r="K615" s="1"/>
    </row>
    <row r="616" spans="1:11" ht="14.25" customHeight="1">
      <c r="A616" s="1"/>
      <c r="B616" s="1"/>
      <c r="C616" s="1"/>
      <c r="D616" s="1"/>
      <c r="K616" s="1"/>
    </row>
    <row r="617" spans="1:11" ht="14.25" customHeight="1">
      <c r="A617" s="1"/>
      <c r="B617" s="1"/>
      <c r="C617" s="1"/>
      <c r="D617" s="1"/>
      <c r="K617" s="1"/>
    </row>
    <row r="618" spans="1:11" ht="14.25" customHeight="1">
      <c r="A618" s="1"/>
      <c r="B618" s="1"/>
      <c r="C618" s="1"/>
      <c r="D618" s="1"/>
      <c r="K618" s="1"/>
    </row>
    <row r="619" spans="1:11" ht="14.25" customHeight="1">
      <c r="A619" s="1"/>
      <c r="B619" s="1"/>
      <c r="C619" s="1"/>
      <c r="D619" s="1"/>
      <c r="K619" s="1"/>
    </row>
    <row r="620" spans="1:11" ht="14.25" customHeight="1">
      <c r="A620" s="1"/>
      <c r="B620" s="1"/>
      <c r="C620" s="1"/>
      <c r="D620" s="1"/>
      <c r="K620" s="1"/>
    </row>
    <row r="621" spans="1:11" ht="14.25" customHeight="1">
      <c r="A621" s="1"/>
      <c r="B621" s="1"/>
      <c r="C621" s="1"/>
      <c r="D621" s="1"/>
      <c r="K621" s="1"/>
    </row>
    <row r="622" spans="1:11" ht="14.25" customHeight="1">
      <c r="A622" s="1"/>
      <c r="B622" s="1"/>
      <c r="C622" s="1"/>
      <c r="D622" s="1"/>
      <c r="K622" s="1"/>
    </row>
    <row r="623" spans="1:11" ht="14.25" customHeight="1">
      <c r="A623" s="1"/>
      <c r="B623" s="1"/>
      <c r="C623" s="1"/>
      <c r="D623" s="1"/>
      <c r="K623" s="1"/>
    </row>
    <row r="624" spans="1:11" ht="14.25" customHeight="1">
      <c r="A624" s="1"/>
      <c r="B624" s="1"/>
      <c r="C624" s="1"/>
      <c r="D624" s="1"/>
      <c r="K624" s="1"/>
    </row>
    <row r="625" spans="1:11" ht="14.25" customHeight="1">
      <c r="A625" s="1"/>
      <c r="B625" s="1"/>
      <c r="C625" s="1"/>
      <c r="D625" s="1"/>
      <c r="K625" s="1"/>
    </row>
    <row r="626" spans="1:11" ht="14.25" customHeight="1">
      <c r="A626" s="1"/>
      <c r="B626" s="1"/>
      <c r="C626" s="1"/>
      <c r="D626" s="1"/>
      <c r="K626" s="1"/>
    </row>
    <row r="627" spans="1:11" ht="14.25" customHeight="1">
      <c r="A627" s="1"/>
      <c r="B627" s="1"/>
      <c r="C627" s="1"/>
      <c r="D627" s="1"/>
      <c r="K627" s="1"/>
    </row>
    <row r="628" spans="1:11" ht="14.25" customHeight="1">
      <c r="A628" s="1"/>
      <c r="B628" s="1"/>
      <c r="C628" s="1"/>
      <c r="D628" s="1"/>
      <c r="K628" s="1"/>
    </row>
    <row r="629" spans="1:11" ht="14.25" customHeight="1">
      <c r="A629" s="1"/>
      <c r="B629" s="1"/>
      <c r="C629" s="1"/>
      <c r="D629" s="1"/>
      <c r="K629" s="1"/>
    </row>
    <row r="630" spans="1:11" ht="14.25" customHeight="1">
      <c r="A630" s="1"/>
      <c r="B630" s="1"/>
      <c r="C630" s="1"/>
      <c r="D630" s="1"/>
      <c r="K630" s="1"/>
    </row>
    <row r="631" spans="1:11" ht="14.25" customHeight="1">
      <c r="A631" s="1"/>
      <c r="B631" s="1"/>
      <c r="C631" s="1"/>
      <c r="D631" s="1"/>
      <c r="K631" s="1"/>
    </row>
    <row r="632" spans="1:11" ht="14.25" customHeight="1">
      <c r="A632" s="1"/>
      <c r="B632" s="1"/>
      <c r="C632" s="1"/>
      <c r="D632" s="1"/>
      <c r="K632" s="1"/>
    </row>
    <row r="633" spans="1:11" ht="14.25" customHeight="1">
      <c r="A633" s="1"/>
      <c r="B633" s="1"/>
      <c r="C633" s="1"/>
      <c r="D633" s="1"/>
      <c r="K633" s="1"/>
    </row>
    <row r="634" spans="1:11" ht="14.25" customHeight="1">
      <c r="A634" s="1"/>
      <c r="B634" s="1"/>
      <c r="C634" s="1"/>
      <c r="D634" s="1"/>
      <c r="K634" s="1"/>
    </row>
    <row r="635" spans="1:11" ht="14.25" customHeight="1">
      <c r="A635" s="1"/>
      <c r="B635" s="1"/>
      <c r="C635" s="1"/>
      <c r="D635" s="1"/>
      <c r="K635" s="1"/>
    </row>
    <row r="636" spans="1:11" ht="14.25" customHeight="1">
      <c r="A636" s="1"/>
      <c r="B636" s="1"/>
      <c r="C636" s="1"/>
      <c r="D636" s="1"/>
      <c r="K636" s="1"/>
    </row>
    <row r="637" spans="1:11" ht="14.25" customHeight="1">
      <c r="A637" s="1"/>
      <c r="B637" s="1"/>
      <c r="C637" s="1"/>
      <c r="D637" s="1"/>
      <c r="K637" s="1"/>
    </row>
    <row r="638" spans="1:11" ht="14.25" customHeight="1">
      <c r="A638" s="1"/>
      <c r="B638" s="1"/>
      <c r="C638" s="1"/>
      <c r="D638" s="1"/>
      <c r="K638" s="1"/>
    </row>
    <row r="639" spans="1:11" ht="14.25" customHeight="1">
      <c r="A639" s="1"/>
      <c r="B639" s="1"/>
      <c r="C639" s="1"/>
      <c r="D639" s="1"/>
      <c r="K639" s="1"/>
    </row>
    <row r="640" spans="1:11" ht="14.25" customHeight="1">
      <c r="A640" s="1"/>
      <c r="B640" s="1"/>
      <c r="C640" s="1"/>
      <c r="D640" s="1"/>
      <c r="K640" s="1"/>
    </row>
    <row r="641" spans="1:11" ht="14.25" customHeight="1">
      <c r="A641" s="1"/>
      <c r="B641" s="1"/>
      <c r="C641" s="1"/>
      <c r="D641" s="1"/>
      <c r="K641" s="1"/>
    </row>
    <row r="642" spans="1:11" ht="14.25" customHeight="1">
      <c r="A642" s="1"/>
      <c r="B642" s="1"/>
      <c r="C642" s="1"/>
      <c r="D642" s="1"/>
      <c r="K642" s="1"/>
    </row>
    <row r="643" spans="1:11" ht="14.25" customHeight="1">
      <c r="A643" s="1"/>
      <c r="B643" s="1"/>
      <c r="C643" s="1"/>
      <c r="D643" s="1"/>
      <c r="K643" s="1"/>
    </row>
    <row r="644" spans="1:11" ht="14.25" customHeight="1">
      <c r="A644" s="1"/>
      <c r="B644" s="1"/>
      <c r="C644" s="1"/>
      <c r="D644" s="1"/>
      <c r="K644" s="1"/>
    </row>
    <row r="645" spans="1:11" ht="14.25" customHeight="1">
      <c r="A645" s="1"/>
      <c r="B645" s="1"/>
      <c r="C645" s="1"/>
      <c r="D645" s="1"/>
      <c r="K645" s="1"/>
    </row>
    <row r="646" spans="1:11" ht="14.25" customHeight="1">
      <c r="A646" s="1"/>
      <c r="B646" s="1"/>
      <c r="C646" s="1"/>
      <c r="D646" s="1"/>
      <c r="K646" s="1"/>
    </row>
    <row r="647" spans="1:11" ht="14.25" customHeight="1">
      <c r="A647" s="1"/>
      <c r="B647" s="1"/>
      <c r="C647" s="1"/>
      <c r="D647" s="1"/>
      <c r="K647" s="1"/>
    </row>
    <row r="648" spans="1:11" ht="14.25" customHeight="1">
      <c r="A648" s="1"/>
      <c r="B648" s="1"/>
      <c r="C648" s="1"/>
      <c r="D648" s="1"/>
      <c r="K648" s="1"/>
    </row>
    <row r="649" spans="1:11" ht="14.25" customHeight="1">
      <c r="A649" s="1"/>
      <c r="B649" s="1"/>
      <c r="C649" s="1"/>
      <c r="D649" s="1"/>
      <c r="K649" s="1"/>
    </row>
    <row r="650" spans="1:11" ht="14.25" customHeight="1">
      <c r="A650" s="1"/>
      <c r="B650" s="1"/>
      <c r="C650" s="1"/>
      <c r="D650" s="1"/>
      <c r="K650" s="1"/>
    </row>
    <row r="651" spans="1:11" ht="14.25" customHeight="1">
      <c r="A651" s="1"/>
      <c r="B651" s="1"/>
      <c r="C651" s="1"/>
      <c r="D651" s="1"/>
      <c r="K651" s="1"/>
    </row>
    <row r="652" spans="1:11" ht="14.25" customHeight="1">
      <c r="A652" s="1"/>
      <c r="B652" s="1"/>
      <c r="C652" s="1"/>
      <c r="D652" s="1"/>
      <c r="K652" s="1"/>
    </row>
    <row r="653" spans="1:11" ht="14.25" customHeight="1">
      <c r="A653" s="1"/>
      <c r="B653" s="1"/>
      <c r="C653" s="1"/>
      <c r="D653" s="1"/>
      <c r="K653" s="1"/>
    </row>
    <row r="654" spans="1:11" ht="14.25" customHeight="1">
      <c r="A654" s="1"/>
      <c r="B654" s="1"/>
      <c r="C654" s="1"/>
      <c r="D654" s="1"/>
      <c r="K654" s="1"/>
    </row>
    <row r="655" spans="1:11" ht="14.25" customHeight="1">
      <c r="A655" s="1"/>
      <c r="B655" s="1"/>
      <c r="C655" s="1"/>
      <c r="D655" s="1"/>
      <c r="K655" s="1"/>
    </row>
    <row r="656" spans="1:11" ht="14.25" customHeight="1">
      <c r="A656" s="1"/>
      <c r="B656" s="1"/>
      <c r="C656" s="1"/>
      <c r="D656" s="1"/>
      <c r="K656" s="1"/>
    </row>
    <row r="657" spans="1:11" ht="14.25" customHeight="1">
      <c r="A657" s="1"/>
      <c r="B657" s="1"/>
      <c r="C657" s="1"/>
      <c r="D657" s="1"/>
      <c r="K657" s="1"/>
    </row>
    <row r="658" spans="1:11" ht="14.25" customHeight="1">
      <c r="A658" s="1"/>
      <c r="B658" s="1"/>
      <c r="C658" s="1"/>
      <c r="D658" s="1"/>
      <c r="K658" s="1"/>
    </row>
    <row r="659" spans="1:11" ht="14.25" customHeight="1">
      <c r="A659" s="1"/>
      <c r="B659" s="1"/>
      <c r="C659" s="1"/>
      <c r="D659" s="1"/>
      <c r="K659" s="1"/>
    </row>
    <row r="660" spans="1:11" ht="14.25" customHeight="1">
      <c r="A660" s="1"/>
      <c r="B660" s="1"/>
      <c r="C660" s="1"/>
      <c r="D660" s="1"/>
      <c r="K660" s="1"/>
    </row>
    <row r="661" spans="1:11" ht="14.25" customHeight="1">
      <c r="A661" s="1"/>
      <c r="B661" s="1"/>
      <c r="C661" s="1"/>
      <c r="D661" s="1"/>
      <c r="K661" s="1"/>
    </row>
    <row r="662" spans="1:11" ht="14.25" customHeight="1">
      <c r="A662" s="1"/>
      <c r="B662" s="1"/>
      <c r="C662" s="1"/>
      <c r="D662" s="1"/>
      <c r="K662" s="1"/>
    </row>
    <row r="663" spans="1:11" ht="14.25" customHeight="1">
      <c r="A663" s="1"/>
      <c r="B663" s="1"/>
      <c r="C663" s="1"/>
      <c r="D663" s="1"/>
      <c r="K663" s="1"/>
    </row>
    <row r="664" spans="1:11" ht="14.25" customHeight="1">
      <c r="A664" s="1"/>
      <c r="B664" s="1"/>
      <c r="C664" s="1"/>
      <c r="D664" s="1"/>
      <c r="K664" s="1"/>
    </row>
    <row r="665" spans="1:11" ht="14.25" customHeight="1">
      <c r="A665" s="1"/>
      <c r="B665" s="1"/>
      <c r="C665" s="1"/>
      <c r="D665" s="1"/>
      <c r="K665" s="1"/>
    </row>
    <row r="666" spans="1:11" ht="14.25" customHeight="1">
      <c r="A666" s="1"/>
      <c r="B666" s="1"/>
      <c r="C666" s="1"/>
      <c r="D666" s="1"/>
      <c r="K666" s="1"/>
    </row>
    <row r="667" spans="1:11" ht="14.25" customHeight="1">
      <c r="A667" s="1"/>
      <c r="B667" s="1"/>
      <c r="C667" s="1"/>
      <c r="D667" s="1"/>
      <c r="K667" s="1"/>
    </row>
    <row r="668" spans="1:11" ht="14.25" customHeight="1">
      <c r="A668" s="1"/>
      <c r="B668" s="1"/>
      <c r="C668" s="1"/>
      <c r="D668" s="1"/>
      <c r="K668" s="1"/>
    </row>
    <row r="669" spans="1:11" ht="14.25" customHeight="1">
      <c r="A669" s="1"/>
      <c r="B669" s="1"/>
      <c r="C669" s="1"/>
      <c r="D669" s="1"/>
      <c r="K669" s="1"/>
    </row>
    <row r="670" spans="1:11" ht="14.25" customHeight="1">
      <c r="A670" s="1"/>
      <c r="B670" s="1"/>
      <c r="C670" s="1"/>
      <c r="D670" s="1"/>
      <c r="K670" s="1"/>
    </row>
    <row r="671" spans="1:11" ht="14.25" customHeight="1">
      <c r="A671" s="1"/>
      <c r="B671" s="1"/>
      <c r="C671" s="1"/>
      <c r="D671" s="1"/>
      <c r="K671" s="1"/>
    </row>
    <row r="672" spans="1:11" ht="14.25" customHeight="1">
      <c r="A672" s="1"/>
      <c r="B672" s="1"/>
      <c r="C672" s="1"/>
      <c r="D672" s="1"/>
      <c r="K672" s="1"/>
    </row>
    <row r="673" spans="1:11" ht="14.25" customHeight="1">
      <c r="A673" s="1"/>
      <c r="B673" s="1"/>
      <c r="C673" s="1"/>
      <c r="D673" s="1"/>
      <c r="K673" s="1"/>
    </row>
    <row r="674" spans="1:11" ht="14.25" customHeight="1">
      <c r="A674" s="1"/>
      <c r="B674" s="1"/>
      <c r="C674" s="1"/>
      <c r="D674" s="1"/>
      <c r="K674" s="1"/>
    </row>
    <row r="675" spans="1:11" ht="14.25" customHeight="1">
      <c r="A675" s="1"/>
      <c r="B675" s="1"/>
      <c r="C675" s="1"/>
      <c r="D675" s="1"/>
      <c r="K675" s="1"/>
    </row>
    <row r="676" spans="1:11" ht="14.25" customHeight="1">
      <c r="A676" s="1"/>
      <c r="B676" s="1"/>
      <c r="C676" s="1"/>
      <c r="D676" s="1"/>
      <c r="K676" s="1"/>
    </row>
    <row r="677" spans="1:11" ht="14.25" customHeight="1">
      <c r="A677" s="1"/>
      <c r="B677" s="1"/>
      <c r="C677" s="1"/>
      <c r="D677" s="1"/>
      <c r="K677" s="1"/>
    </row>
    <row r="678" spans="1:11" ht="14.25" customHeight="1">
      <c r="A678" s="1"/>
      <c r="B678" s="1"/>
      <c r="C678" s="1"/>
      <c r="D678" s="1"/>
      <c r="K678" s="1"/>
    </row>
    <row r="679" spans="1:11" ht="14.25" customHeight="1">
      <c r="A679" s="1"/>
      <c r="B679" s="1"/>
      <c r="C679" s="1"/>
      <c r="D679" s="1"/>
      <c r="K679" s="1"/>
    </row>
    <row r="680" spans="1:11" ht="14.25" customHeight="1">
      <c r="A680" s="1"/>
      <c r="B680" s="1"/>
      <c r="C680" s="1"/>
      <c r="D680" s="1"/>
      <c r="K680" s="1"/>
    </row>
    <row r="681" spans="1:11" ht="14.25" customHeight="1">
      <c r="A681" s="1"/>
      <c r="B681" s="1"/>
      <c r="C681" s="1"/>
      <c r="D681" s="1"/>
      <c r="K681" s="1"/>
    </row>
    <row r="682" spans="1:11" ht="14.25" customHeight="1">
      <c r="A682" s="1"/>
      <c r="B682" s="1"/>
      <c r="C682" s="1"/>
      <c r="D682" s="1"/>
      <c r="K682" s="1"/>
    </row>
    <row r="683" spans="1:11" ht="14.25" customHeight="1">
      <c r="A683" s="1"/>
      <c r="B683" s="1"/>
      <c r="C683" s="1"/>
      <c r="D683" s="1"/>
      <c r="K683" s="1"/>
    </row>
    <row r="684" spans="1:11" ht="14.25" customHeight="1">
      <c r="A684" s="1"/>
      <c r="B684" s="1"/>
      <c r="C684" s="1"/>
      <c r="D684" s="1"/>
      <c r="K684" s="1"/>
    </row>
    <row r="685" spans="1:11" ht="14.25" customHeight="1">
      <c r="A685" s="1"/>
      <c r="B685" s="1"/>
      <c r="C685" s="1"/>
      <c r="D685" s="1"/>
      <c r="K685" s="1"/>
    </row>
    <row r="686" spans="1:11" ht="14.25" customHeight="1">
      <c r="A686" s="1"/>
      <c r="B686" s="1"/>
      <c r="C686" s="1"/>
      <c r="D686" s="1"/>
      <c r="K686" s="1"/>
    </row>
    <row r="687" spans="1:11" ht="14.25" customHeight="1">
      <c r="A687" s="1"/>
      <c r="B687" s="1"/>
      <c r="C687" s="1"/>
      <c r="D687" s="1"/>
      <c r="K687" s="1"/>
    </row>
    <row r="688" spans="1:11" ht="14.25" customHeight="1">
      <c r="A688" s="1"/>
      <c r="B688" s="1"/>
      <c r="C688" s="1"/>
      <c r="D688" s="1"/>
      <c r="K688" s="1"/>
    </row>
    <row r="689" spans="1:11" ht="14.25" customHeight="1">
      <c r="A689" s="1"/>
      <c r="B689" s="1"/>
      <c r="C689" s="1"/>
      <c r="D689" s="1"/>
      <c r="K689" s="1"/>
    </row>
    <row r="690" spans="1:11" ht="14.25" customHeight="1">
      <c r="A690" s="1"/>
      <c r="B690" s="1"/>
      <c r="C690" s="1"/>
      <c r="D690" s="1"/>
      <c r="K690" s="1"/>
    </row>
    <row r="691" spans="1:11" ht="14.25" customHeight="1">
      <c r="A691" s="1"/>
      <c r="B691" s="1"/>
      <c r="C691" s="1"/>
      <c r="D691" s="1"/>
      <c r="K691" s="1"/>
    </row>
    <row r="692" spans="1:11" ht="14.25" customHeight="1">
      <c r="A692" s="1"/>
      <c r="B692" s="1"/>
      <c r="C692" s="1"/>
      <c r="D692" s="1"/>
      <c r="K692" s="1"/>
    </row>
    <row r="693" spans="1:11" ht="14.25" customHeight="1">
      <c r="A693" s="1"/>
      <c r="B693" s="1"/>
      <c r="C693" s="1"/>
      <c r="D693" s="1"/>
      <c r="K693" s="1"/>
    </row>
    <row r="694" spans="1:11" ht="14.25" customHeight="1">
      <c r="A694" s="1"/>
      <c r="B694" s="1"/>
      <c r="C694" s="1"/>
      <c r="D694" s="1"/>
      <c r="K694" s="1"/>
    </row>
    <row r="695" spans="1:11" ht="14.25" customHeight="1">
      <c r="A695" s="1"/>
      <c r="B695" s="1"/>
      <c r="C695" s="1"/>
      <c r="D695" s="1"/>
      <c r="K695" s="1"/>
    </row>
    <row r="696" spans="1:11" ht="14.25" customHeight="1">
      <c r="A696" s="1"/>
      <c r="B696" s="1"/>
      <c r="C696" s="1"/>
      <c r="D696" s="1"/>
      <c r="K696" s="1"/>
    </row>
    <row r="697" spans="1:11" ht="14.25" customHeight="1">
      <c r="A697" s="1"/>
      <c r="B697" s="1"/>
      <c r="C697" s="1"/>
      <c r="D697" s="1"/>
      <c r="K697" s="1"/>
    </row>
    <row r="698" spans="1:11" ht="14.25" customHeight="1">
      <c r="A698" s="1"/>
      <c r="B698" s="1"/>
      <c r="C698" s="1"/>
      <c r="D698" s="1"/>
      <c r="K698" s="1"/>
    </row>
    <row r="699" spans="1:11" ht="14.25" customHeight="1">
      <c r="A699" s="1"/>
      <c r="B699" s="1"/>
      <c r="C699" s="1"/>
      <c r="D699" s="1"/>
      <c r="K699" s="1"/>
    </row>
    <row r="700" spans="1:11" ht="14.25" customHeight="1">
      <c r="A700" s="1"/>
      <c r="B700" s="1"/>
      <c r="C700" s="1"/>
      <c r="D700" s="1"/>
      <c r="K700" s="1"/>
    </row>
    <row r="701" spans="1:11" ht="14.25" customHeight="1">
      <c r="A701" s="1"/>
      <c r="B701" s="1"/>
      <c r="C701" s="1"/>
      <c r="D701" s="1"/>
      <c r="K701" s="1"/>
    </row>
    <row r="702" spans="1:11" ht="14.25" customHeight="1">
      <c r="A702" s="1"/>
      <c r="B702" s="1"/>
      <c r="C702" s="1"/>
      <c r="D702" s="1"/>
      <c r="K702" s="1"/>
    </row>
    <row r="703" spans="1:11" ht="14.25" customHeight="1">
      <c r="A703" s="1"/>
      <c r="B703" s="1"/>
      <c r="C703" s="1"/>
      <c r="D703" s="1"/>
      <c r="K703" s="1"/>
    </row>
    <row r="704" spans="1:11" ht="14.25" customHeight="1">
      <c r="A704" s="1"/>
      <c r="B704" s="1"/>
      <c r="C704" s="1"/>
      <c r="D704" s="1"/>
      <c r="K704" s="1"/>
    </row>
    <row r="705" spans="1:11" ht="14.25" customHeight="1">
      <c r="A705" s="1"/>
      <c r="B705" s="1"/>
      <c r="C705" s="1"/>
      <c r="D705" s="1"/>
      <c r="K705" s="1"/>
    </row>
    <row r="706" spans="1:11" ht="14.25" customHeight="1">
      <c r="A706" s="1"/>
      <c r="B706" s="1"/>
      <c r="C706" s="1"/>
      <c r="D706" s="1"/>
      <c r="K706" s="1"/>
    </row>
    <row r="707" spans="1:11" ht="14.25" customHeight="1">
      <c r="A707" s="1"/>
      <c r="B707" s="1"/>
      <c r="C707" s="1"/>
      <c r="D707" s="1"/>
      <c r="K707" s="1"/>
    </row>
    <row r="708" spans="1:11" ht="14.25" customHeight="1">
      <c r="A708" s="1"/>
      <c r="B708" s="1"/>
      <c r="C708" s="1"/>
      <c r="D708" s="1"/>
      <c r="K708" s="1"/>
    </row>
    <row r="709" spans="1:11" ht="14.25" customHeight="1">
      <c r="A709" s="1"/>
      <c r="B709" s="1"/>
      <c r="C709" s="1"/>
      <c r="D709" s="1"/>
      <c r="K709" s="1"/>
    </row>
    <row r="710" spans="1:11" ht="14.25" customHeight="1">
      <c r="A710" s="1"/>
      <c r="B710" s="1"/>
      <c r="C710" s="1"/>
      <c r="D710" s="1"/>
      <c r="K710" s="1"/>
    </row>
    <row r="711" spans="1:11" ht="14.25" customHeight="1">
      <c r="A711" s="1"/>
      <c r="B711" s="1"/>
      <c r="C711" s="1"/>
      <c r="D711" s="1"/>
      <c r="K711" s="1"/>
    </row>
    <row r="712" spans="1:11" ht="14.25" customHeight="1">
      <c r="A712" s="1"/>
      <c r="B712" s="1"/>
      <c r="C712" s="1"/>
      <c r="D712" s="1"/>
      <c r="K712" s="1"/>
    </row>
    <row r="713" spans="1:11" ht="14.25" customHeight="1">
      <c r="A713" s="1"/>
      <c r="B713" s="1"/>
      <c r="C713" s="1"/>
      <c r="D713" s="1"/>
      <c r="K713" s="1"/>
    </row>
    <row r="714" spans="1:11" ht="14.25" customHeight="1">
      <c r="A714" s="1"/>
      <c r="B714" s="1"/>
      <c r="C714" s="1"/>
      <c r="D714" s="1"/>
      <c r="K714" s="1"/>
    </row>
    <row r="715" spans="1:11" ht="14.25" customHeight="1">
      <c r="A715" s="1"/>
      <c r="B715" s="1"/>
      <c r="C715" s="1"/>
      <c r="D715" s="1"/>
      <c r="K715" s="1"/>
    </row>
    <row r="716" spans="1:11" ht="14.25" customHeight="1">
      <c r="A716" s="1"/>
      <c r="B716" s="1"/>
      <c r="C716" s="1"/>
      <c r="D716" s="1"/>
      <c r="K716" s="1"/>
    </row>
    <row r="717" spans="1:11" ht="14.25" customHeight="1">
      <c r="A717" s="1"/>
      <c r="B717" s="1"/>
      <c r="C717" s="1"/>
      <c r="D717" s="1"/>
      <c r="K717" s="1"/>
    </row>
    <row r="718" spans="1:11" ht="14.25" customHeight="1">
      <c r="A718" s="1"/>
      <c r="B718" s="1"/>
      <c r="C718" s="1"/>
      <c r="D718" s="1"/>
      <c r="K718" s="1"/>
    </row>
    <row r="719" spans="1:11" ht="14.25" customHeight="1">
      <c r="A719" s="1"/>
      <c r="B719" s="1"/>
      <c r="C719" s="1"/>
      <c r="D719" s="1"/>
      <c r="K719" s="1"/>
    </row>
    <row r="720" spans="1:11" ht="14.25" customHeight="1">
      <c r="A720" s="1"/>
      <c r="B720" s="1"/>
      <c r="C720" s="1"/>
      <c r="D720" s="1"/>
      <c r="K720" s="1"/>
    </row>
    <row r="721" spans="1:11" ht="14.25" customHeight="1">
      <c r="A721" s="1"/>
      <c r="B721" s="1"/>
      <c r="C721" s="1"/>
      <c r="D721" s="1"/>
      <c r="K721" s="1"/>
    </row>
    <row r="722" spans="1:11" ht="14.25" customHeight="1">
      <c r="A722" s="1"/>
      <c r="B722" s="1"/>
      <c r="C722" s="1"/>
      <c r="D722" s="1"/>
      <c r="K722" s="1"/>
    </row>
    <row r="723" spans="1:11" ht="14.25" customHeight="1">
      <c r="A723" s="1"/>
      <c r="B723" s="1"/>
      <c r="C723" s="1"/>
      <c r="D723" s="1"/>
      <c r="K723" s="1"/>
    </row>
    <row r="724" spans="1:11" ht="14.25" customHeight="1">
      <c r="A724" s="1"/>
      <c r="B724" s="1"/>
      <c r="C724" s="1"/>
      <c r="D724" s="1"/>
      <c r="K724" s="1"/>
    </row>
    <row r="725" spans="1:11" ht="14.25" customHeight="1">
      <c r="A725" s="1"/>
      <c r="B725" s="1"/>
      <c r="C725" s="1"/>
      <c r="D725" s="1"/>
      <c r="K725" s="1"/>
    </row>
    <row r="726" spans="1:11" ht="14.25" customHeight="1">
      <c r="A726" s="1"/>
      <c r="B726" s="1"/>
      <c r="C726" s="1"/>
      <c r="D726" s="1"/>
      <c r="K726" s="1"/>
    </row>
    <row r="727" spans="1:11" ht="14.25" customHeight="1">
      <c r="A727" s="1"/>
      <c r="B727" s="1"/>
      <c r="C727" s="1"/>
      <c r="D727" s="1"/>
      <c r="K727" s="1"/>
    </row>
    <row r="728" spans="1:11" ht="14.25" customHeight="1">
      <c r="A728" s="1"/>
      <c r="B728" s="1"/>
      <c r="C728" s="1"/>
      <c r="D728" s="1"/>
      <c r="K728" s="1"/>
    </row>
    <row r="729" spans="1:11" ht="14.25" customHeight="1">
      <c r="A729" s="1"/>
      <c r="B729" s="1"/>
      <c r="C729" s="1"/>
      <c r="D729" s="1"/>
      <c r="K729" s="1"/>
    </row>
    <row r="730" spans="1:11" ht="14.25" customHeight="1">
      <c r="A730" s="1"/>
      <c r="B730" s="1"/>
      <c r="C730" s="1"/>
      <c r="D730" s="1"/>
      <c r="K730" s="1"/>
    </row>
    <row r="731" spans="1:11" ht="14.25" customHeight="1">
      <c r="A731" s="1"/>
      <c r="B731" s="1"/>
      <c r="C731" s="1"/>
      <c r="D731" s="1"/>
      <c r="K731" s="1"/>
    </row>
    <row r="732" spans="1:11" ht="14.25" customHeight="1">
      <c r="A732" s="1"/>
      <c r="B732" s="1"/>
      <c r="C732" s="1"/>
      <c r="D732" s="1"/>
      <c r="K732" s="1"/>
    </row>
    <row r="733" spans="1:11" ht="14.25" customHeight="1">
      <c r="A733" s="1"/>
      <c r="B733" s="1"/>
      <c r="C733" s="1"/>
      <c r="D733" s="1"/>
      <c r="K733" s="1"/>
    </row>
    <row r="734" spans="1:11" ht="14.25" customHeight="1">
      <c r="A734" s="1"/>
      <c r="B734" s="1"/>
      <c r="C734" s="1"/>
      <c r="D734" s="1"/>
      <c r="K734" s="1"/>
    </row>
    <row r="735" spans="1:11" ht="14.25" customHeight="1">
      <c r="A735" s="1"/>
      <c r="B735" s="1"/>
      <c r="C735" s="1"/>
      <c r="D735" s="1"/>
      <c r="K735" s="1"/>
    </row>
    <row r="736" spans="1:11" ht="14.25" customHeight="1">
      <c r="A736" s="1"/>
      <c r="B736" s="1"/>
      <c r="C736" s="1"/>
      <c r="D736" s="1"/>
      <c r="K736" s="1"/>
    </row>
    <row r="737" spans="1:11" ht="14.25" customHeight="1">
      <c r="A737" s="1"/>
      <c r="B737" s="1"/>
      <c r="C737" s="1"/>
      <c r="D737" s="1"/>
      <c r="K737" s="1"/>
    </row>
    <row r="738" spans="1:11" ht="14.25" customHeight="1">
      <c r="A738" s="1"/>
      <c r="B738" s="1"/>
      <c r="C738" s="1"/>
      <c r="D738" s="1"/>
      <c r="K738" s="1"/>
    </row>
    <row r="739" spans="1:11" ht="14.25" customHeight="1">
      <c r="A739" s="1"/>
      <c r="B739" s="1"/>
      <c r="C739" s="1"/>
      <c r="D739" s="1"/>
      <c r="K739" s="1"/>
    </row>
    <row r="740" spans="1:11" ht="14.25" customHeight="1">
      <c r="A740" s="1"/>
      <c r="B740" s="1"/>
      <c r="C740" s="1"/>
      <c r="D740" s="1"/>
      <c r="K740" s="1"/>
    </row>
    <row r="741" spans="1:11" ht="14.25" customHeight="1">
      <c r="A741" s="1"/>
      <c r="B741" s="1"/>
      <c r="C741" s="1"/>
      <c r="D741" s="1"/>
      <c r="K741" s="1"/>
    </row>
    <row r="742" spans="1:11" ht="14.25" customHeight="1">
      <c r="A742" s="1"/>
      <c r="B742" s="1"/>
      <c r="C742" s="1"/>
      <c r="D742" s="1"/>
      <c r="K742" s="1"/>
    </row>
    <row r="743" spans="1:11" ht="14.25" customHeight="1">
      <c r="A743" s="1"/>
      <c r="B743" s="1"/>
      <c r="C743" s="1"/>
      <c r="D743" s="1"/>
      <c r="K743" s="1"/>
    </row>
    <row r="744" spans="1:11" ht="14.25" customHeight="1">
      <c r="A744" s="1"/>
      <c r="B744" s="1"/>
      <c r="C744" s="1"/>
      <c r="D744" s="1"/>
      <c r="K744" s="1"/>
    </row>
    <row r="745" spans="1:11" ht="14.25" customHeight="1">
      <c r="A745" s="1"/>
      <c r="B745" s="1"/>
      <c r="C745" s="1"/>
      <c r="D745" s="1"/>
      <c r="K745" s="1"/>
    </row>
    <row r="746" spans="1:11" ht="14.25" customHeight="1">
      <c r="A746" s="1"/>
      <c r="B746" s="1"/>
      <c r="C746" s="1"/>
      <c r="D746" s="1"/>
      <c r="K746" s="1"/>
    </row>
    <row r="747" spans="1:11" ht="14.25" customHeight="1">
      <c r="A747" s="1"/>
      <c r="B747" s="1"/>
      <c r="C747" s="1"/>
      <c r="D747" s="1"/>
      <c r="K747" s="1"/>
    </row>
    <row r="748" spans="1:11" ht="14.25" customHeight="1">
      <c r="A748" s="1"/>
      <c r="B748" s="1"/>
      <c r="C748" s="1"/>
      <c r="D748" s="1"/>
      <c r="K748" s="1"/>
    </row>
    <row r="749" spans="1:11" ht="14.25" customHeight="1">
      <c r="A749" s="1"/>
      <c r="B749" s="1"/>
      <c r="C749" s="1"/>
      <c r="D749" s="1"/>
      <c r="K749" s="1"/>
    </row>
    <row r="750" spans="1:11" ht="14.25" customHeight="1">
      <c r="A750" s="1"/>
      <c r="B750" s="1"/>
      <c r="C750" s="1"/>
      <c r="D750" s="1"/>
      <c r="K750" s="1"/>
    </row>
    <row r="751" spans="1:11" ht="14.25" customHeight="1">
      <c r="A751" s="1"/>
      <c r="B751" s="1"/>
      <c r="C751" s="1"/>
      <c r="D751" s="1"/>
      <c r="K751" s="1"/>
    </row>
    <row r="752" spans="1:11" ht="14.25" customHeight="1">
      <c r="A752" s="1"/>
      <c r="B752" s="1"/>
      <c r="C752" s="1"/>
      <c r="D752" s="1"/>
      <c r="K752" s="1"/>
    </row>
    <row r="753" spans="1:11" ht="14.25" customHeight="1">
      <c r="A753" s="1"/>
      <c r="B753" s="1"/>
      <c r="C753" s="1"/>
      <c r="D753" s="1"/>
      <c r="K753" s="1"/>
    </row>
    <row r="754" spans="1:11" ht="14.25" customHeight="1">
      <c r="A754" s="1"/>
      <c r="B754" s="1"/>
      <c r="C754" s="1"/>
      <c r="D754" s="1"/>
      <c r="K754" s="1"/>
    </row>
    <row r="755" spans="1:11" ht="14.25" customHeight="1">
      <c r="A755" s="1"/>
      <c r="B755" s="1"/>
      <c r="C755" s="1"/>
      <c r="D755" s="1"/>
      <c r="K755" s="1"/>
    </row>
    <row r="756" spans="1:11" ht="14.25" customHeight="1">
      <c r="A756" s="1"/>
      <c r="B756" s="1"/>
      <c r="C756" s="1"/>
      <c r="D756" s="1"/>
      <c r="K756" s="1"/>
    </row>
    <row r="757" spans="1:11" ht="14.25" customHeight="1">
      <c r="A757" s="1"/>
      <c r="B757" s="1"/>
      <c r="C757" s="1"/>
      <c r="D757" s="1"/>
      <c r="K757" s="1"/>
    </row>
    <row r="758" spans="1:11" ht="14.25" customHeight="1">
      <c r="A758" s="1"/>
      <c r="B758" s="1"/>
      <c r="C758" s="1"/>
      <c r="D758" s="1"/>
      <c r="K758" s="1"/>
    </row>
    <row r="759" spans="1:11" ht="14.25" customHeight="1">
      <c r="A759" s="1"/>
      <c r="B759" s="1"/>
      <c r="C759" s="1"/>
      <c r="D759" s="1"/>
      <c r="K759" s="1"/>
    </row>
    <row r="760" spans="1:11" ht="14.25" customHeight="1">
      <c r="A760" s="1"/>
      <c r="B760" s="1"/>
      <c r="C760" s="1"/>
      <c r="D760" s="1"/>
      <c r="K760" s="1"/>
    </row>
    <row r="761" spans="1:11" ht="14.25" customHeight="1">
      <c r="A761" s="1"/>
      <c r="B761" s="1"/>
      <c r="C761" s="1"/>
      <c r="D761" s="1"/>
      <c r="K761" s="1"/>
    </row>
    <row r="762" spans="1:11" ht="14.25" customHeight="1">
      <c r="A762" s="1"/>
      <c r="B762" s="1"/>
      <c r="C762" s="1"/>
      <c r="D762" s="1"/>
      <c r="K762" s="1"/>
    </row>
    <row r="763" spans="1:11" ht="14.25" customHeight="1">
      <c r="A763" s="1"/>
      <c r="B763" s="1"/>
      <c r="C763" s="1"/>
      <c r="D763" s="1"/>
      <c r="K763" s="1"/>
    </row>
    <row r="764" spans="1:11" ht="14.25" customHeight="1">
      <c r="A764" s="1"/>
      <c r="B764" s="1"/>
      <c r="C764" s="1"/>
      <c r="D764" s="1"/>
      <c r="K764" s="1"/>
    </row>
    <row r="765" spans="1:11" ht="14.25" customHeight="1">
      <c r="A765" s="1"/>
      <c r="B765" s="1"/>
      <c r="C765" s="1"/>
      <c r="D765" s="1"/>
      <c r="K765" s="1"/>
    </row>
    <row r="766" spans="1:11" ht="14.25" customHeight="1">
      <c r="A766" s="1"/>
      <c r="B766" s="1"/>
      <c r="C766" s="1"/>
      <c r="D766" s="1"/>
      <c r="K766" s="1"/>
    </row>
    <row r="767" spans="1:11" ht="14.25" customHeight="1">
      <c r="A767" s="1"/>
      <c r="B767" s="1"/>
      <c r="C767" s="1"/>
      <c r="D767" s="1"/>
      <c r="K767" s="1"/>
    </row>
    <row r="768" spans="1:11" ht="14.25" customHeight="1">
      <c r="A768" s="1"/>
      <c r="B768" s="1"/>
      <c r="C768" s="1"/>
      <c r="D768" s="1"/>
      <c r="K768" s="1"/>
    </row>
    <row r="769" spans="1:11" ht="14.25" customHeight="1">
      <c r="A769" s="1"/>
      <c r="B769" s="1"/>
      <c r="C769" s="1"/>
      <c r="D769" s="1"/>
      <c r="K769" s="1"/>
    </row>
    <row r="770" spans="1:11" ht="14.25" customHeight="1">
      <c r="A770" s="1"/>
      <c r="B770" s="1"/>
      <c r="C770" s="1"/>
      <c r="D770" s="1"/>
      <c r="K770" s="1"/>
    </row>
    <row r="771" spans="1:11" ht="14.25" customHeight="1">
      <c r="A771" s="1"/>
      <c r="B771" s="1"/>
      <c r="C771" s="1"/>
      <c r="D771" s="1"/>
      <c r="K771" s="1"/>
    </row>
    <row r="772" spans="1:11" ht="14.25" customHeight="1">
      <c r="A772" s="1"/>
      <c r="B772" s="1"/>
      <c r="C772" s="1"/>
      <c r="D772" s="1"/>
      <c r="K772" s="1"/>
    </row>
    <row r="773" spans="1:11" ht="14.25" customHeight="1">
      <c r="A773" s="1"/>
      <c r="B773" s="1"/>
      <c r="C773" s="1"/>
      <c r="D773" s="1"/>
      <c r="K773" s="1"/>
    </row>
    <row r="774" spans="1:11" ht="14.25" customHeight="1">
      <c r="A774" s="1"/>
      <c r="B774" s="1"/>
      <c r="C774" s="1"/>
      <c r="D774" s="1"/>
      <c r="K774" s="1"/>
    </row>
    <row r="775" spans="1:11" ht="14.25" customHeight="1">
      <c r="A775" s="1"/>
      <c r="B775" s="1"/>
      <c r="C775" s="1"/>
      <c r="D775" s="1"/>
      <c r="K775" s="1"/>
    </row>
    <row r="776" spans="1:11" ht="14.25" customHeight="1">
      <c r="A776" s="1"/>
      <c r="B776" s="1"/>
      <c r="C776" s="1"/>
      <c r="D776" s="1"/>
      <c r="K776" s="1"/>
    </row>
    <row r="777" spans="1:11" ht="14.25" customHeight="1">
      <c r="A777" s="1"/>
      <c r="B777" s="1"/>
      <c r="C777" s="1"/>
      <c r="D777" s="1"/>
      <c r="K777" s="1"/>
    </row>
    <row r="778" spans="1:11" ht="14.25" customHeight="1">
      <c r="A778" s="1"/>
      <c r="B778" s="1"/>
      <c r="C778" s="1"/>
      <c r="D778" s="1"/>
      <c r="K778" s="1"/>
    </row>
    <row r="779" spans="1:11" ht="14.25" customHeight="1">
      <c r="A779" s="1"/>
      <c r="B779" s="1"/>
      <c r="C779" s="1"/>
      <c r="D779" s="1"/>
      <c r="K779" s="1"/>
    </row>
    <row r="780" spans="1:11" ht="14.25" customHeight="1">
      <c r="A780" s="1"/>
      <c r="B780" s="1"/>
      <c r="C780" s="1"/>
      <c r="D780" s="1"/>
      <c r="K780" s="1"/>
    </row>
    <row r="781" spans="1:11" ht="14.25" customHeight="1">
      <c r="A781" s="1"/>
      <c r="B781" s="1"/>
      <c r="C781" s="1"/>
      <c r="D781" s="1"/>
      <c r="K781" s="1"/>
    </row>
    <row r="782" spans="1:11" ht="14.25" customHeight="1">
      <c r="A782" s="1"/>
      <c r="B782" s="1"/>
      <c r="C782" s="1"/>
      <c r="D782" s="1"/>
      <c r="K782" s="1"/>
    </row>
    <row r="783" spans="1:11" ht="14.25" customHeight="1">
      <c r="A783" s="1"/>
      <c r="B783" s="1"/>
      <c r="C783" s="1"/>
      <c r="D783" s="1"/>
      <c r="K783" s="1"/>
    </row>
    <row r="784" spans="1:11" ht="14.25" customHeight="1">
      <c r="A784" s="1"/>
      <c r="B784" s="1"/>
      <c r="C784" s="1"/>
      <c r="D784" s="1"/>
      <c r="K784" s="1"/>
    </row>
    <row r="785" spans="1:11" ht="14.25" customHeight="1">
      <c r="A785" s="1"/>
      <c r="B785" s="1"/>
      <c r="C785" s="1"/>
      <c r="D785" s="1"/>
      <c r="K785" s="1"/>
    </row>
    <row r="786" spans="1:11" ht="14.25" customHeight="1">
      <c r="A786" s="1"/>
      <c r="B786" s="1"/>
      <c r="C786" s="1"/>
      <c r="D786" s="1"/>
      <c r="K786" s="1"/>
    </row>
    <row r="787" spans="1:11" ht="14.25" customHeight="1">
      <c r="A787" s="1"/>
      <c r="B787" s="1"/>
      <c r="C787" s="1"/>
      <c r="D787" s="1"/>
      <c r="K787" s="1"/>
    </row>
    <row r="788" spans="1:11" ht="14.25" customHeight="1">
      <c r="A788" s="1"/>
      <c r="B788" s="1"/>
      <c r="C788" s="1"/>
      <c r="D788" s="1"/>
      <c r="K788" s="1"/>
    </row>
    <row r="789" spans="1:11" ht="14.25" customHeight="1">
      <c r="A789" s="1"/>
      <c r="B789" s="1"/>
      <c r="C789" s="1"/>
      <c r="D789" s="1"/>
      <c r="K789" s="1"/>
    </row>
    <row r="790" spans="1:11" ht="14.25" customHeight="1">
      <c r="A790" s="1"/>
      <c r="B790" s="1"/>
      <c r="C790" s="1"/>
      <c r="D790" s="1"/>
      <c r="K790" s="1"/>
    </row>
    <row r="791" spans="1:11" ht="14.25" customHeight="1">
      <c r="A791" s="1"/>
      <c r="B791" s="1"/>
      <c r="C791" s="1"/>
      <c r="D791" s="1"/>
      <c r="K791" s="1"/>
    </row>
    <row r="792" spans="1:11" ht="14.25" customHeight="1">
      <c r="A792" s="1"/>
      <c r="B792" s="1"/>
      <c r="C792" s="1"/>
      <c r="D792" s="1"/>
      <c r="K792" s="1"/>
    </row>
    <row r="793" spans="1:11" ht="14.25" customHeight="1">
      <c r="A793" s="1"/>
      <c r="B793" s="1"/>
      <c r="C793" s="1"/>
      <c r="D793" s="1"/>
      <c r="K793" s="1"/>
    </row>
    <row r="794" spans="1:11" ht="14.25" customHeight="1">
      <c r="A794" s="1"/>
      <c r="B794" s="1"/>
      <c r="C794" s="1"/>
      <c r="D794" s="1"/>
      <c r="K794" s="1"/>
    </row>
    <row r="795" spans="1:11" ht="14.25" customHeight="1">
      <c r="A795" s="1"/>
      <c r="B795" s="1"/>
      <c r="C795" s="1"/>
      <c r="D795" s="1"/>
      <c r="K795" s="1"/>
    </row>
    <row r="796" spans="1:11" ht="14.25" customHeight="1">
      <c r="A796" s="1"/>
      <c r="B796" s="1"/>
      <c r="C796" s="1"/>
      <c r="D796" s="1"/>
      <c r="K796" s="1"/>
    </row>
    <row r="797" spans="1:11" ht="14.25" customHeight="1">
      <c r="A797" s="1"/>
      <c r="B797" s="1"/>
      <c r="C797" s="1"/>
      <c r="D797" s="1"/>
      <c r="K797" s="1"/>
    </row>
    <row r="798" spans="1:11" ht="14.25" customHeight="1">
      <c r="A798" s="1"/>
      <c r="B798" s="1"/>
      <c r="C798" s="1"/>
      <c r="D798" s="1"/>
      <c r="K798" s="1"/>
    </row>
    <row r="799" spans="1:11" ht="14.25" customHeight="1">
      <c r="A799" s="1"/>
      <c r="B799" s="1"/>
      <c r="C799" s="1"/>
      <c r="D799" s="1"/>
      <c r="K799" s="1"/>
    </row>
    <row r="800" spans="1:11" ht="14.25" customHeight="1">
      <c r="A800" s="1"/>
      <c r="B800" s="1"/>
      <c r="C800" s="1"/>
      <c r="D800" s="1"/>
      <c r="K800" s="1"/>
    </row>
    <row r="801" spans="1:11" ht="14.25" customHeight="1">
      <c r="A801" s="1"/>
      <c r="B801" s="1"/>
      <c r="C801" s="1"/>
      <c r="D801" s="1"/>
      <c r="K801" s="1"/>
    </row>
    <row r="802" spans="1:11" ht="14.25" customHeight="1">
      <c r="A802" s="1"/>
      <c r="B802" s="1"/>
      <c r="C802" s="1"/>
      <c r="D802" s="1"/>
      <c r="K802" s="1"/>
    </row>
    <row r="803" spans="1:11" ht="14.25" customHeight="1">
      <c r="A803" s="1"/>
      <c r="B803" s="1"/>
      <c r="C803" s="1"/>
      <c r="D803" s="1"/>
      <c r="K803" s="1"/>
    </row>
    <row r="804" spans="1:11" ht="14.25" customHeight="1">
      <c r="A804" s="1"/>
      <c r="B804" s="1"/>
      <c r="C804" s="1"/>
      <c r="D804" s="1"/>
      <c r="K804" s="1"/>
    </row>
    <row r="805" spans="1:11" ht="14.25" customHeight="1">
      <c r="A805" s="1"/>
      <c r="B805" s="1"/>
      <c r="C805" s="1"/>
      <c r="D805" s="1"/>
      <c r="K805" s="1"/>
    </row>
    <row r="806" spans="1:11" ht="14.25" customHeight="1">
      <c r="A806" s="1"/>
      <c r="B806" s="1"/>
      <c r="C806" s="1"/>
      <c r="D806" s="1"/>
      <c r="K806" s="1"/>
    </row>
    <row r="807" spans="1:11" ht="14.25" customHeight="1">
      <c r="A807" s="1"/>
      <c r="B807" s="1"/>
      <c r="C807" s="1"/>
      <c r="D807" s="1"/>
      <c r="K807" s="1"/>
    </row>
    <row r="808" spans="1:11" ht="14.25" customHeight="1">
      <c r="A808" s="1"/>
      <c r="B808" s="1"/>
      <c r="C808" s="1"/>
      <c r="D808" s="1"/>
      <c r="K808" s="1"/>
    </row>
    <row r="809" spans="1:11" ht="14.25" customHeight="1">
      <c r="A809" s="1"/>
      <c r="B809" s="1"/>
      <c r="C809" s="1"/>
      <c r="D809" s="1"/>
      <c r="K809" s="1"/>
    </row>
    <row r="810" spans="1:11" ht="14.25" customHeight="1">
      <c r="A810" s="1"/>
      <c r="B810" s="1"/>
      <c r="C810" s="1"/>
      <c r="D810" s="1"/>
      <c r="K810" s="1"/>
    </row>
    <row r="811" spans="1:11" ht="14.25" customHeight="1">
      <c r="A811" s="1"/>
      <c r="B811" s="1"/>
      <c r="C811" s="1"/>
      <c r="D811" s="1"/>
      <c r="K811" s="1"/>
    </row>
    <row r="812" spans="1:11" ht="14.25" customHeight="1">
      <c r="A812" s="1"/>
      <c r="B812" s="1"/>
      <c r="C812" s="1"/>
      <c r="D812" s="1"/>
      <c r="K812" s="1"/>
    </row>
    <row r="813" spans="1:11" ht="14.25" customHeight="1">
      <c r="A813" s="1"/>
      <c r="B813" s="1"/>
      <c r="C813" s="1"/>
      <c r="D813" s="1"/>
      <c r="K813" s="1"/>
    </row>
    <row r="814" spans="1:11" ht="14.25" customHeight="1">
      <c r="A814" s="1"/>
      <c r="B814" s="1"/>
      <c r="C814" s="1"/>
      <c r="D814" s="1"/>
      <c r="K814" s="1"/>
    </row>
    <row r="815" spans="1:11" ht="14.25" customHeight="1">
      <c r="A815" s="1"/>
      <c r="B815" s="1"/>
      <c r="C815" s="1"/>
      <c r="D815" s="1"/>
      <c r="K815" s="1"/>
    </row>
    <row r="816" spans="1:11" ht="14.25" customHeight="1">
      <c r="A816" s="1"/>
      <c r="B816" s="1"/>
      <c r="C816" s="1"/>
      <c r="D816" s="1"/>
      <c r="K816" s="1"/>
    </row>
    <row r="817" spans="1:11" ht="14.25" customHeight="1">
      <c r="A817" s="1"/>
      <c r="B817" s="1"/>
      <c r="C817" s="1"/>
      <c r="D817" s="1"/>
      <c r="K817" s="1"/>
    </row>
    <row r="818" spans="1:11" ht="14.25" customHeight="1">
      <c r="A818" s="1"/>
      <c r="B818" s="1"/>
      <c r="C818" s="1"/>
      <c r="D818" s="1"/>
      <c r="K818" s="1"/>
    </row>
    <row r="819" spans="1:11" ht="14.25" customHeight="1">
      <c r="A819" s="1"/>
      <c r="B819" s="1"/>
      <c r="C819" s="1"/>
      <c r="D819" s="1"/>
      <c r="K819" s="1"/>
    </row>
    <row r="820" spans="1:11" ht="14.25" customHeight="1">
      <c r="A820" s="1"/>
      <c r="B820" s="1"/>
      <c r="C820" s="1"/>
      <c r="D820" s="1"/>
      <c r="K820" s="1"/>
    </row>
    <row r="821" spans="1:11" ht="14.25" customHeight="1">
      <c r="A821" s="1"/>
      <c r="B821" s="1"/>
      <c r="C821" s="1"/>
      <c r="D821" s="1"/>
      <c r="K821" s="1"/>
    </row>
    <row r="822" spans="1:11" ht="14.25" customHeight="1">
      <c r="A822" s="1"/>
      <c r="B822" s="1"/>
      <c r="C822" s="1"/>
      <c r="D822" s="1"/>
      <c r="K822" s="1"/>
    </row>
    <row r="823" spans="1:11" ht="14.25" customHeight="1">
      <c r="A823" s="1"/>
      <c r="B823" s="1"/>
      <c r="C823" s="1"/>
      <c r="D823" s="1"/>
      <c r="K823" s="1"/>
    </row>
    <row r="824" spans="1:11" ht="14.25" customHeight="1">
      <c r="A824" s="1"/>
      <c r="B824" s="1"/>
      <c r="C824" s="1"/>
      <c r="D824" s="1"/>
      <c r="K824" s="1"/>
    </row>
    <row r="825" spans="1:11" ht="14.25" customHeight="1">
      <c r="A825" s="1"/>
      <c r="B825" s="1"/>
      <c r="C825" s="1"/>
      <c r="D825" s="1"/>
      <c r="K825" s="1"/>
    </row>
    <row r="826" spans="1:11" ht="14.25" customHeight="1">
      <c r="A826" s="1"/>
      <c r="B826" s="1"/>
      <c r="C826" s="1"/>
      <c r="D826" s="1"/>
      <c r="K826" s="1"/>
    </row>
    <row r="827" spans="1:11" ht="14.25" customHeight="1">
      <c r="A827" s="1"/>
      <c r="B827" s="1"/>
      <c r="C827" s="1"/>
      <c r="D827" s="1"/>
      <c r="K827" s="1"/>
    </row>
    <row r="828" spans="1:11" ht="14.25" customHeight="1">
      <c r="A828" s="1"/>
      <c r="B828" s="1"/>
      <c r="C828" s="1"/>
      <c r="D828" s="1"/>
      <c r="K828" s="1"/>
    </row>
    <row r="829" spans="1:11" ht="14.25" customHeight="1">
      <c r="A829" s="1"/>
      <c r="B829" s="1"/>
      <c r="C829" s="1"/>
      <c r="D829" s="1"/>
      <c r="K829" s="1"/>
    </row>
    <row r="830" spans="1:11" ht="14.25" customHeight="1">
      <c r="A830" s="1"/>
      <c r="B830" s="1"/>
      <c r="C830" s="1"/>
      <c r="D830" s="1"/>
      <c r="K830" s="1"/>
    </row>
    <row r="831" spans="1:11" ht="14.25" customHeight="1">
      <c r="A831" s="1"/>
      <c r="B831" s="1"/>
      <c r="C831" s="1"/>
      <c r="D831" s="1"/>
      <c r="K831" s="1"/>
    </row>
    <row r="832" spans="1:11" ht="14.25" customHeight="1">
      <c r="A832" s="1"/>
      <c r="B832" s="1"/>
      <c r="C832" s="1"/>
      <c r="D832" s="1"/>
      <c r="K832" s="1"/>
    </row>
    <row r="833" spans="1:11" ht="14.25" customHeight="1">
      <c r="A833" s="1"/>
      <c r="B833" s="1"/>
      <c r="C833" s="1"/>
      <c r="D833" s="1"/>
      <c r="K833" s="1"/>
    </row>
    <row r="834" spans="1:11" ht="14.25" customHeight="1">
      <c r="A834" s="1"/>
      <c r="B834" s="1"/>
      <c r="C834" s="1"/>
      <c r="D834" s="1"/>
      <c r="K834" s="1"/>
    </row>
    <row r="835" spans="1:11" ht="14.25" customHeight="1">
      <c r="A835" s="1"/>
      <c r="B835" s="1"/>
      <c r="C835" s="1"/>
      <c r="D835" s="1"/>
      <c r="K835" s="1"/>
    </row>
    <row r="836" spans="1:11" ht="14.25" customHeight="1">
      <c r="A836" s="1"/>
      <c r="B836" s="1"/>
      <c r="C836" s="1"/>
      <c r="D836" s="1"/>
      <c r="K836" s="1"/>
    </row>
    <row r="837" spans="1:11" ht="14.25" customHeight="1">
      <c r="A837" s="1"/>
      <c r="B837" s="1"/>
      <c r="C837" s="1"/>
      <c r="D837" s="1"/>
      <c r="K837" s="1"/>
    </row>
    <row r="838" spans="1:11" ht="14.25" customHeight="1">
      <c r="A838" s="1"/>
      <c r="B838" s="1"/>
      <c r="C838" s="1"/>
      <c r="D838" s="1"/>
      <c r="K838" s="1"/>
    </row>
    <row r="839" spans="1:11" ht="14.25" customHeight="1">
      <c r="A839" s="1"/>
      <c r="B839" s="1"/>
      <c r="C839" s="1"/>
      <c r="D839" s="1"/>
      <c r="K839" s="1"/>
    </row>
    <row r="840" spans="1:11" ht="14.25" customHeight="1">
      <c r="A840" s="1"/>
      <c r="B840" s="1"/>
      <c r="C840" s="1"/>
      <c r="D840" s="1"/>
      <c r="K840" s="1"/>
    </row>
    <row r="841" spans="1:11" ht="14.25" customHeight="1">
      <c r="A841" s="1"/>
      <c r="B841" s="1"/>
      <c r="C841" s="1"/>
      <c r="D841" s="1"/>
      <c r="K841" s="1"/>
    </row>
    <row r="842" spans="1:11" ht="14.25" customHeight="1">
      <c r="A842" s="1"/>
      <c r="B842" s="1"/>
      <c r="C842" s="1"/>
      <c r="D842" s="1"/>
      <c r="K842" s="1"/>
    </row>
    <row r="843" spans="1:11" ht="14.25" customHeight="1">
      <c r="A843" s="1"/>
      <c r="B843" s="1"/>
      <c r="C843" s="1"/>
      <c r="D843" s="1"/>
      <c r="K843" s="1"/>
    </row>
    <row r="844" spans="1:11" ht="14.25" customHeight="1">
      <c r="A844" s="1"/>
      <c r="B844" s="1"/>
      <c r="C844" s="1"/>
      <c r="D844" s="1"/>
      <c r="K844" s="1"/>
    </row>
    <row r="845" spans="1:11" ht="14.25" customHeight="1">
      <c r="A845" s="1"/>
      <c r="B845" s="1"/>
      <c r="C845" s="1"/>
      <c r="D845" s="1"/>
      <c r="K845" s="1"/>
    </row>
    <row r="846" spans="1:11" ht="14.25" customHeight="1">
      <c r="A846" s="1"/>
      <c r="B846" s="1"/>
      <c r="C846" s="1"/>
      <c r="D846" s="1"/>
      <c r="K846" s="1"/>
    </row>
    <row r="847" spans="1:11" ht="14.25" customHeight="1">
      <c r="A847" s="1"/>
      <c r="B847" s="1"/>
      <c r="C847" s="1"/>
      <c r="D847" s="1"/>
      <c r="K847" s="1"/>
    </row>
    <row r="848" spans="1:11" ht="14.25" customHeight="1">
      <c r="A848" s="1"/>
      <c r="B848" s="1"/>
      <c r="C848" s="1"/>
      <c r="D848" s="1"/>
      <c r="K848" s="1"/>
    </row>
    <row r="849" spans="1:11" ht="14.25" customHeight="1">
      <c r="A849" s="1"/>
      <c r="B849" s="1"/>
      <c r="C849" s="1"/>
      <c r="D849" s="1"/>
      <c r="K849" s="1"/>
    </row>
    <row r="850" spans="1:11" ht="14.25" customHeight="1">
      <c r="A850" s="1"/>
      <c r="B850" s="1"/>
      <c r="C850" s="1"/>
      <c r="D850" s="1"/>
      <c r="K850" s="1"/>
    </row>
    <row r="851" spans="1:11" ht="14.25" customHeight="1">
      <c r="A851" s="1"/>
      <c r="B851" s="1"/>
      <c r="C851" s="1"/>
      <c r="D851" s="1"/>
      <c r="K851" s="1"/>
    </row>
    <row r="852" spans="1:11" ht="14.25" customHeight="1">
      <c r="A852" s="1"/>
      <c r="B852" s="1"/>
      <c r="C852" s="1"/>
      <c r="D852" s="1"/>
      <c r="K852" s="1"/>
    </row>
    <row r="853" spans="1:11" ht="14.25" customHeight="1">
      <c r="A853" s="1"/>
      <c r="B853" s="1"/>
      <c r="C853" s="1"/>
      <c r="D853" s="1"/>
      <c r="K853" s="1"/>
    </row>
    <row r="854" spans="1:11" ht="14.25" customHeight="1">
      <c r="A854" s="1"/>
      <c r="B854" s="1"/>
      <c r="C854" s="1"/>
      <c r="D854" s="1"/>
      <c r="K854" s="1"/>
    </row>
    <row r="855" spans="1:11" ht="14.25" customHeight="1">
      <c r="A855" s="1"/>
      <c r="B855" s="1"/>
      <c r="C855" s="1"/>
      <c r="D855" s="1"/>
      <c r="K855" s="1"/>
    </row>
    <row r="856" spans="1:11" ht="14.25" customHeight="1">
      <c r="A856" s="1"/>
      <c r="B856" s="1"/>
      <c r="C856" s="1"/>
      <c r="D856" s="1"/>
      <c r="K856" s="1"/>
    </row>
    <row r="857" spans="1:11" ht="14.25" customHeight="1">
      <c r="A857" s="1"/>
      <c r="B857" s="1"/>
      <c r="C857" s="1"/>
      <c r="D857" s="1"/>
      <c r="K857" s="1"/>
    </row>
    <row r="858" spans="1:11" ht="14.25" customHeight="1">
      <c r="A858" s="1"/>
      <c r="B858" s="1"/>
      <c r="C858" s="1"/>
      <c r="D858" s="1"/>
      <c r="K858" s="1"/>
    </row>
    <row r="859" spans="1:11" ht="14.25" customHeight="1">
      <c r="A859" s="1"/>
      <c r="B859" s="1"/>
      <c r="C859" s="1"/>
      <c r="D859" s="1"/>
      <c r="K859" s="1"/>
    </row>
    <row r="860" spans="1:11" ht="14.25" customHeight="1">
      <c r="A860" s="1"/>
      <c r="B860" s="1"/>
      <c r="C860" s="1"/>
      <c r="D860" s="1"/>
      <c r="K860" s="1"/>
    </row>
    <row r="861" spans="1:11" ht="14.25" customHeight="1">
      <c r="A861" s="1"/>
      <c r="B861" s="1"/>
      <c r="C861" s="1"/>
      <c r="D861" s="1"/>
      <c r="K861" s="1"/>
    </row>
    <row r="862" spans="1:11" ht="14.25" customHeight="1">
      <c r="A862" s="1"/>
      <c r="B862" s="1"/>
      <c r="C862" s="1"/>
      <c r="D862" s="1"/>
      <c r="K862" s="1"/>
    </row>
    <row r="863" spans="1:11" ht="14.25" customHeight="1">
      <c r="A863" s="1"/>
      <c r="B863" s="1"/>
      <c r="C863" s="1"/>
      <c r="D863" s="1"/>
      <c r="K863" s="1"/>
    </row>
    <row r="864" spans="1:11" ht="14.25" customHeight="1">
      <c r="A864" s="1"/>
      <c r="B864" s="1"/>
      <c r="C864" s="1"/>
      <c r="D864" s="1"/>
      <c r="K864" s="1"/>
    </row>
    <row r="865" spans="1:11" ht="14.25" customHeight="1">
      <c r="A865" s="1"/>
      <c r="B865" s="1"/>
      <c r="C865" s="1"/>
      <c r="D865" s="1"/>
      <c r="K865" s="1"/>
    </row>
    <row r="866" spans="1:11" ht="14.25" customHeight="1">
      <c r="A866" s="1"/>
      <c r="B866" s="1"/>
      <c r="C866" s="1"/>
      <c r="D866" s="1"/>
      <c r="K866" s="1"/>
    </row>
    <row r="867" spans="1:11" ht="14.25" customHeight="1">
      <c r="A867" s="1"/>
      <c r="B867" s="1"/>
      <c r="C867" s="1"/>
      <c r="D867" s="1"/>
      <c r="K867" s="1"/>
    </row>
    <row r="868" spans="1:11" ht="14.25" customHeight="1">
      <c r="A868" s="1"/>
      <c r="B868" s="1"/>
      <c r="C868" s="1"/>
      <c r="D868" s="1"/>
      <c r="K868" s="1"/>
    </row>
    <row r="869" spans="1:11" ht="14.25" customHeight="1">
      <c r="A869" s="1"/>
      <c r="B869" s="1"/>
      <c r="C869" s="1"/>
      <c r="D869" s="1"/>
      <c r="K869" s="1"/>
    </row>
    <row r="870" spans="1:11" ht="14.25" customHeight="1">
      <c r="A870" s="1"/>
      <c r="B870" s="1"/>
      <c r="C870" s="1"/>
      <c r="D870" s="1"/>
      <c r="K870" s="1"/>
    </row>
    <row r="871" spans="1:11" ht="14.25" customHeight="1">
      <c r="A871" s="1"/>
      <c r="B871" s="1"/>
      <c r="C871" s="1"/>
      <c r="D871" s="1"/>
      <c r="K871" s="1"/>
    </row>
    <row r="872" spans="1:11" ht="14.25" customHeight="1">
      <c r="A872" s="1"/>
      <c r="B872" s="1"/>
      <c r="C872" s="1"/>
      <c r="D872" s="1"/>
      <c r="K872" s="1"/>
    </row>
    <row r="873" spans="1:11" ht="14.25" customHeight="1">
      <c r="A873" s="1"/>
      <c r="B873" s="1"/>
      <c r="C873" s="1"/>
      <c r="D873" s="1"/>
      <c r="K873" s="1"/>
    </row>
    <row r="874" spans="1:11" ht="14.25" customHeight="1">
      <c r="A874" s="1"/>
      <c r="B874" s="1"/>
      <c r="C874" s="1"/>
      <c r="D874" s="1"/>
      <c r="K874" s="1"/>
    </row>
    <row r="875" spans="1:11" ht="14.25" customHeight="1">
      <c r="A875" s="1"/>
      <c r="B875" s="1"/>
      <c r="C875" s="1"/>
      <c r="D875" s="1"/>
      <c r="K875" s="1"/>
    </row>
    <row r="876" spans="1:11" ht="14.25" customHeight="1">
      <c r="A876" s="1"/>
      <c r="B876" s="1"/>
      <c r="C876" s="1"/>
      <c r="D876" s="1"/>
      <c r="K876" s="1"/>
    </row>
    <row r="877" spans="1:11" ht="14.25" customHeight="1">
      <c r="A877" s="1"/>
      <c r="B877" s="1"/>
      <c r="C877" s="1"/>
      <c r="D877" s="1"/>
      <c r="K877" s="1"/>
    </row>
    <row r="878" spans="1:11" ht="14.25" customHeight="1">
      <c r="A878" s="1"/>
      <c r="B878" s="1"/>
      <c r="C878" s="1"/>
      <c r="D878" s="1"/>
      <c r="K878" s="1"/>
    </row>
    <row r="879" spans="1:11" ht="14.25" customHeight="1">
      <c r="A879" s="1"/>
      <c r="B879" s="1"/>
      <c r="C879" s="1"/>
      <c r="D879" s="1"/>
      <c r="K879" s="1"/>
    </row>
    <row r="880" spans="1:11" ht="14.25" customHeight="1">
      <c r="A880" s="1"/>
      <c r="B880" s="1"/>
      <c r="C880" s="1"/>
      <c r="D880" s="1"/>
      <c r="K880" s="1"/>
    </row>
    <row r="881" spans="1:11" ht="14.25" customHeight="1">
      <c r="A881" s="1"/>
      <c r="B881" s="1"/>
      <c r="C881" s="1"/>
      <c r="D881" s="1"/>
      <c r="K881" s="1"/>
    </row>
    <row r="882" spans="1:11" ht="14.25" customHeight="1">
      <c r="A882" s="1"/>
      <c r="B882" s="1"/>
      <c r="C882" s="1"/>
      <c r="D882" s="1"/>
      <c r="K882" s="1"/>
    </row>
    <row r="883" spans="1:11" ht="14.25" customHeight="1">
      <c r="A883" s="1"/>
      <c r="B883" s="1"/>
      <c r="C883" s="1"/>
      <c r="D883" s="1"/>
      <c r="K883" s="1"/>
    </row>
    <row r="884" spans="1:11" ht="14.25" customHeight="1">
      <c r="A884" s="1"/>
      <c r="B884" s="1"/>
      <c r="C884" s="1"/>
      <c r="D884" s="1"/>
      <c r="K884" s="1"/>
    </row>
    <row r="885" spans="1:11" ht="14.25" customHeight="1">
      <c r="A885" s="1"/>
      <c r="B885" s="1"/>
      <c r="C885" s="1"/>
      <c r="D885" s="1"/>
      <c r="K885" s="1"/>
    </row>
    <row r="886" spans="1:11" ht="14.25" customHeight="1">
      <c r="A886" s="1"/>
      <c r="B886" s="1"/>
      <c r="C886" s="1"/>
      <c r="D886" s="1"/>
      <c r="K886" s="1"/>
    </row>
    <row r="887" spans="1:11" ht="14.25" customHeight="1">
      <c r="A887" s="1"/>
      <c r="B887" s="1"/>
      <c r="C887" s="1"/>
      <c r="D887" s="1"/>
      <c r="K887" s="1"/>
    </row>
    <row r="888" spans="1:11" ht="14.25" customHeight="1">
      <c r="A888" s="1"/>
      <c r="B888" s="1"/>
      <c r="C888" s="1"/>
      <c r="D888" s="1"/>
      <c r="K888" s="1"/>
    </row>
    <row r="889" spans="1:11" ht="14.25" customHeight="1">
      <c r="A889" s="1"/>
      <c r="B889" s="1"/>
      <c r="C889" s="1"/>
      <c r="D889" s="1"/>
      <c r="K889" s="1"/>
    </row>
    <row r="890" spans="1:11" ht="14.25" customHeight="1">
      <c r="A890" s="1"/>
      <c r="B890" s="1"/>
      <c r="C890" s="1"/>
      <c r="D890" s="1"/>
      <c r="K890" s="1"/>
    </row>
    <row r="891" spans="1:11" ht="14.25" customHeight="1">
      <c r="A891" s="1"/>
      <c r="B891" s="1"/>
      <c r="C891" s="1"/>
      <c r="D891" s="1"/>
      <c r="K891" s="1"/>
    </row>
    <row r="892" spans="1:11" ht="14.25" customHeight="1">
      <c r="A892" s="1"/>
      <c r="B892" s="1"/>
      <c r="C892" s="1"/>
      <c r="D892" s="1"/>
      <c r="K892" s="1"/>
    </row>
    <row r="893" spans="1:11" ht="14.25" customHeight="1">
      <c r="A893" s="1"/>
      <c r="B893" s="1"/>
      <c r="C893" s="1"/>
      <c r="D893" s="1"/>
      <c r="K893" s="1"/>
    </row>
    <row r="894" spans="1:11" ht="14.25" customHeight="1">
      <c r="A894" s="1"/>
      <c r="B894" s="1"/>
      <c r="C894" s="1"/>
      <c r="D894" s="1"/>
      <c r="K894" s="1"/>
    </row>
    <row r="895" spans="1:11" ht="14.25" customHeight="1">
      <c r="A895" s="1"/>
      <c r="B895" s="1"/>
      <c r="C895" s="1"/>
      <c r="D895" s="1"/>
      <c r="K895" s="1"/>
    </row>
    <row r="896" spans="1:11" ht="14.25" customHeight="1">
      <c r="A896" s="1"/>
      <c r="B896" s="1"/>
      <c r="C896" s="1"/>
      <c r="D896" s="1"/>
      <c r="K896" s="1"/>
    </row>
    <row r="897" spans="1:11" ht="14.25" customHeight="1">
      <c r="A897" s="1"/>
      <c r="B897" s="1"/>
      <c r="C897" s="1"/>
      <c r="D897" s="1"/>
      <c r="K897" s="1"/>
    </row>
    <row r="898" spans="1:11" ht="14.25" customHeight="1">
      <c r="A898" s="1"/>
      <c r="B898" s="1"/>
      <c r="C898" s="1"/>
      <c r="D898" s="1"/>
      <c r="K898" s="1"/>
    </row>
    <row r="899" spans="1:11" ht="14.25" customHeight="1">
      <c r="A899" s="1"/>
      <c r="B899" s="1"/>
      <c r="C899" s="1"/>
      <c r="D899" s="1"/>
      <c r="K899" s="1"/>
    </row>
    <row r="900" spans="1:11" ht="14.25" customHeight="1">
      <c r="A900" s="1"/>
      <c r="B900" s="1"/>
      <c r="C900" s="1"/>
      <c r="D900" s="1"/>
      <c r="K900" s="1"/>
    </row>
    <row r="901" spans="1:11" ht="14.25" customHeight="1">
      <c r="A901" s="1"/>
      <c r="B901" s="1"/>
      <c r="C901" s="1"/>
      <c r="D901" s="1"/>
      <c r="K901" s="1"/>
    </row>
    <row r="902" spans="1:11" ht="14.25" customHeight="1">
      <c r="A902" s="1"/>
      <c r="B902" s="1"/>
      <c r="C902" s="1"/>
      <c r="D902" s="1"/>
      <c r="K902" s="1"/>
    </row>
    <row r="903" spans="1:11" ht="14.25" customHeight="1">
      <c r="A903" s="1"/>
      <c r="B903" s="1"/>
      <c r="C903" s="1"/>
      <c r="D903" s="1"/>
      <c r="K903" s="1"/>
    </row>
    <row r="904" spans="1:11" ht="14.25" customHeight="1">
      <c r="A904" s="1"/>
      <c r="B904" s="1"/>
      <c r="C904" s="1"/>
      <c r="D904" s="1"/>
      <c r="K904" s="1"/>
    </row>
    <row r="905" spans="1:11" ht="14.25" customHeight="1">
      <c r="A905" s="1"/>
      <c r="B905" s="1"/>
      <c r="C905" s="1"/>
      <c r="D905" s="1"/>
      <c r="K905" s="1"/>
    </row>
    <row r="906" spans="1:11" ht="14.25" customHeight="1">
      <c r="A906" s="1"/>
      <c r="B906" s="1"/>
      <c r="C906" s="1"/>
      <c r="D906" s="1"/>
      <c r="K906" s="1"/>
    </row>
    <row r="907" spans="1:11" ht="14.25" customHeight="1">
      <c r="A907" s="1"/>
      <c r="B907" s="1"/>
      <c r="C907" s="1"/>
      <c r="D907" s="1"/>
      <c r="K907" s="1"/>
    </row>
    <row r="908" spans="1:11" ht="14.25" customHeight="1">
      <c r="A908" s="1"/>
      <c r="B908" s="1"/>
      <c r="C908" s="1"/>
      <c r="D908" s="1"/>
      <c r="K908" s="1"/>
    </row>
    <row r="909" spans="1:11" ht="14.25" customHeight="1">
      <c r="A909" s="1"/>
      <c r="B909" s="1"/>
      <c r="C909" s="1"/>
      <c r="D909" s="1"/>
      <c r="K909" s="1"/>
    </row>
    <row r="910" spans="1:11" ht="14.25" customHeight="1">
      <c r="A910" s="1"/>
      <c r="B910" s="1"/>
      <c r="C910" s="1"/>
      <c r="D910" s="1"/>
      <c r="K910" s="1"/>
    </row>
    <row r="911" spans="1:11" ht="14.25" customHeight="1">
      <c r="A911" s="1"/>
      <c r="B911" s="1"/>
      <c r="C911" s="1"/>
      <c r="D911" s="1"/>
      <c r="K911" s="1"/>
    </row>
    <row r="912" spans="1:11" ht="14.25" customHeight="1">
      <c r="A912" s="1"/>
      <c r="B912" s="1"/>
      <c r="C912" s="1"/>
      <c r="D912" s="1"/>
      <c r="K912" s="1"/>
    </row>
    <row r="913" spans="1:11" ht="14.25" customHeight="1">
      <c r="A913" s="1"/>
      <c r="B913" s="1"/>
      <c r="C913" s="1"/>
      <c r="D913" s="1"/>
      <c r="K913" s="1"/>
    </row>
    <row r="914" spans="1:11" ht="14.25" customHeight="1">
      <c r="A914" s="1"/>
      <c r="B914" s="1"/>
      <c r="C914" s="1"/>
      <c r="D914" s="1"/>
      <c r="K914" s="1"/>
    </row>
    <row r="915" spans="1:11" ht="14.25" customHeight="1">
      <c r="A915" s="1"/>
      <c r="B915" s="1"/>
      <c r="C915" s="1"/>
      <c r="D915" s="1"/>
      <c r="K915" s="1"/>
    </row>
    <row r="916" spans="1:11" ht="14.25" customHeight="1">
      <c r="A916" s="1"/>
      <c r="B916" s="1"/>
      <c r="C916" s="1"/>
      <c r="D916" s="1"/>
      <c r="K916" s="1"/>
    </row>
    <row r="917" spans="1:11" ht="14.25" customHeight="1">
      <c r="A917" s="1"/>
      <c r="B917" s="1"/>
      <c r="C917" s="1"/>
      <c r="D917" s="1"/>
      <c r="K917" s="1"/>
    </row>
    <row r="918" spans="1:11" ht="14.25" customHeight="1">
      <c r="A918" s="1"/>
      <c r="B918" s="1"/>
      <c r="C918" s="1"/>
      <c r="D918" s="1"/>
      <c r="K918" s="1"/>
    </row>
    <row r="919" spans="1:11" ht="14.25" customHeight="1">
      <c r="A919" s="1"/>
      <c r="B919" s="1"/>
      <c r="C919" s="1"/>
      <c r="D919" s="1"/>
      <c r="K919" s="1"/>
    </row>
    <row r="920" spans="1:11" ht="14.25" customHeight="1">
      <c r="A920" s="1"/>
      <c r="B920" s="1"/>
      <c r="C920" s="1"/>
      <c r="D920" s="1"/>
      <c r="K920" s="1"/>
    </row>
    <row r="921" spans="1:11" ht="14.25" customHeight="1">
      <c r="A921" s="1"/>
      <c r="B921" s="1"/>
      <c r="C921" s="1"/>
      <c r="D921" s="1"/>
      <c r="K921" s="1"/>
    </row>
    <row r="922" spans="1:11" ht="14.25" customHeight="1">
      <c r="A922" s="1"/>
      <c r="B922" s="1"/>
      <c r="C922" s="1"/>
      <c r="D922" s="1"/>
      <c r="K922" s="1"/>
    </row>
    <row r="923" spans="1:11" ht="14.25" customHeight="1">
      <c r="A923" s="1"/>
      <c r="B923" s="1"/>
      <c r="C923" s="1"/>
      <c r="D923" s="1"/>
      <c r="K923" s="1"/>
    </row>
    <row r="924" spans="1:11" ht="14.25" customHeight="1">
      <c r="A924" s="1"/>
      <c r="B924" s="1"/>
      <c r="C924" s="1"/>
      <c r="D924" s="1"/>
      <c r="K924" s="1"/>
    </row>
    <row r="925" spans="1:11" ht="14.25" customHeight="1">
      <c r="A925" s="1"/>
      <c r="B925" s="1"/>
      <c r="C925" s="1"/>
      <c r="D925" s="1"/>
      <c r="K925" s="1"/>
    </row>
    <row r="926" spans="1:11" ht="14.25" customHeight="1">
      <c r="A926" s="1"/>
      <c r="B926" s="1"/>
      <c r="C926" s="1"/>
      <c r="D926" s="1"/>
      <c r="K926" s="1"/>
    </row>
    <row r="927" spans="1:11" ht="14.25" customHeight="1">
      <c r="A927" s="1"/>
      <c r="B927" s="1"/>
      <c r="C927" s="1"/>
      <c r="D927" s="1"/>
      <c r="K927" s="1"/>
    </row>
    <row r="928" spans="1:11" ht="14.25" customHeight="1">
      <c r="A928" s="1"/>
      <c r="B928" s="1"/>
      <c r="C928" s="1"/>
      <c r="D928" s="1"/>
      <c r="K928" s="1"/>
    </row>
    <row r="929" spans="1:11" ht="14.25" customHeight="1">
      <c r="A929" s="1"/>
      <c r="B929" s="1"/>
      <c r="C929" s="1"/>
      <c r="D929" s="1"/>
      <c r="K929" s="1"/>
    </row>
    <row r="930" spans="1:11" ht="14.25" customHeight="1">
      <c r="A930" s="1"/>
      <c r="B930" s="1"/>
      <c r="C930" s="1"/>
      <c r="D930" s="1"/>
      <c r="K930" s="1"/>
    </row>
    <row r="931" spans="1:11" ht="14.25" customHeight="1">
      <c r="A931" s="1"/>
      <c r="B931" s="1"/>
      <c r="C931" s="1"/>
      <c r="D931" s="1"/>
      <c r="K931" s="1"/>
    </row>
    <row r="932" spans="1:11" ht="14.25" customHeight="1">
      <c r="A932" s="1"/>
      <c r="B932" s="1"/>
      <c r="C932" s="1"/>
      <c r="D932" s="1"/>
      <c r="K932" s="1"/>
    </row>
    <row r="933" spans="1:11" ht="14.25" customHeight="1">
      <c r="A933" s="1"/>
      <c r="B933" s="1"/>
      <c r="C933" s="1"/>
      <c r="D933" s="1"/>
      <c r="K933" s="1"/>
    </row>
    <row r="934" spans="1:11" ht="14.25" customHeight="1">
      <c r="A934" s="1"/>
      <c r="B934" s="1"/>
      <c r="C934" s="1"/>
      <c r="D934" s="1"/>
      <c r="K934" s="1"/>
    </row>
    <row r="935" spans="1:11" ht="14.25" customHeight="1">
      <c r="A935" s="1"/>
      <c r="B935" s="1"/>
      <c r="C935" s="1"/>
      <c r="D935" s="1"/>
      <c r="K935" s="1"/>
    </row>
    <row r="936" spans="1:11" ht="14.25" customHeight="1">
      <c r="A936" s="1"/>
      <c r="B936" s="1"/>
      <c r="C936" s="1"/>
      <c r="D936" s="1"/>
      <c r="K936" s="1"/>
    </row>
    <row r="937" spans="1:11" ht="14.25" customHeight="1">
      <c r="A937" s="1"/>
      <c r="B937" s="1"/>
      <c r="C937" s="1"/>
      <c r="D937" s="1"/>
      <c r="K937" s="1"/>
    </row>
    <row r="938" spans="1:11" ht="14.25" customHeight="1">
      <c r="A938" s="1"/>
      <c r="B938" s="1"/>
      <c r="C938" s="1"/>
      <c r="D938" s="1"/>
      <c r="K938" s="1"/>
    </row>
    <row r="939" spans="1:11" ht="14.25" customHeight="1">
      <c r="A939" s="1"/>
      <c r="B939" s="1"/>
      <c r="C939" s="1"/>
      <c r="D939" s="1"/>
      <c r="K939" s="1"/>
    </row>
    <row r="940" spans="1:11" ht="14.25" customHeight="1">
      <c r="A940" s="1"/>
      <c r="B940" s="1"/>
      <c r="C940" s="1"/>
      <c r="D940" s="1"/>
      <c r="K940" s="1"/>
    </row>
    <row r="941" spans="1:11" ht="14.25" customHeight="1">
      <c r="A941" s="1"/>
      <c r="B941" s="1"/>
      <c r="C941" s="1"/>
      <c r="D941" s="1"/>
      <c r="K941" s="1"/>
    </row>
    <row r="942" spans="1:11" ht="14.25" customHeight="1">
      <c r="A942" s="1"/>
      <c r="B942" s="1"/>
      <c r="C942" s="1"/>
      <c r="D942" s="1"/>
      <c r="K942" s="1"/>
    </row>
    <row r="943" spans="1:11" ht="14.25" customHeight="1">
      <c r="A943" s="1"/>
      <c r="B943" s="1"/>
      <c r="C943" s="1"/>
      <c r="D943" s="1"/>
      <c r="K943" s="1"/>
    </row>
    <row r="944" spans="1:11" ht="14.25" customHeight="1">
      <c r="A944" s="1"/>
      <c r="B944" s="1"/>
      <c r="C944" s="1"/>
      <c r="D944" s="1"/>
      <c r="K944" s="1"/>
    </row>
    <row r="945" spans="1:11" ht="14.25" customHeight="1">
      <c r="A945" s="1"/>
      <c r="B945" s="1"/>
      <c r="C945" s="1"/>
      <c r="D945" s="1"/>
      <c r="K945" s="1"/>
    </row>
    <row r="946" spans="1:11" ht="14.25" customHeight="1">
      <c r="A946" s="1"/>
      <c r="B946" s="1"/>
      <c r="C946" s="1"/>
      <c r="D946" s="1"/>
      <c r="K946" s="1"/>
    </row>
    <row r="947" spans="1:11" ht="14.25" customHeight="1">
      <c r="A947" s="1"/>
      <c r="B947" s="1"/>
      <c r="C947" s="1"/>
      <c r="D947" s="1"/>
      <c r="K947" s="1"/>
    </row>
    <row r="948" spans="1:11" ht="14.25" customHeight="1">
      <c r="A948" s="1"/>
      <c r="B948" s="1"/>
      <c r="C948" s="1"/>
      <c r="D948" s="1"/>
      <c r="K948" s="1"/>
    </row>
    <row r="949" spans="1:11" ht="14.25" customHeight="1">
      <c r="A949" s="1"/>
      <c r="B949" s="1"/>
      <c r="C949" s="1"/>
      <c r="D949" s="1"/>
      <c r="K949" s="1"/>
    </row>
    <row r="950" spans="1:11" ht="14.25" customHeight="1">
      <c r="A950" s="1"/>
      <c r="B950" s="1"/>
      <c r="C950" s="1"/>
      <c r="D950" s="1"/>
      <c r="K950" s="1"/>
    </row>
    <row r="951" spans="1:11" ht="14.25" customHeight="1">
      <c r="A951" s="1"/>
      <c r="B951" s="1"/>
      <c r="C951" s="1"/>
      <c r="D951" s="1"/>
      <c r="K951" s="1"/>
    </row>
    <row r="952" spans="1:11" ht="14.25" customHeight="1">
      <c r="A952" s="1"/>
      <c r="B952" s="1"/>
      <c r="C952" s="1"/>
      <c r="D952" s="1"/>
      <c r="K952" s="1"/>
    </row>
    <row r="953" spans="1:11" ht="14.25" customHeight="1">
      <c r="A953" s="1"/>
      <c r="B953" s="1"/>
      <c r="C953" s="1"/>
      <c r="D953" s="1"/>
      <c r="K953" s="1"/>
    </row>
    <row r="954" spans="1:11" ht="14.25" customHeight="1">
      <c r="A954" s="1"/>
      <c r="B954" s="1"/>
      <c r="C954" s="1"/>
      <c r="D954" s="1"/>
      <c r="K954" s="1"/>
    </row>
    <row r="955" spans="1:11" ht="14.25" customHeight="1">
      <c r="A955" s="1"/>
      <c r="B955" s="1"/>
      <c r="C955" s="1"/>
      <c r="D955" s="1"/>
      <c r="K955" s="1"/>
    </row>
    <row r="956" spans="1:11" ht="14.25" customHeight="1">
      <c r="A956" s="1"/>
      <c r="B956" s="1"/>
      <c r="C956" s="1"/>
      <c r="D956" s="1"/>
      <c r="K956" s="1"/>
    </row>
    <row r="957" spans="1:11" ht="14.25" customHeight="1">
      <c r="A957" s="1"/>
      <c r="B957" s="1"/>
      <c r="C957" s="1"/>
      <c r="D957" s="1"/>
      <c r="K957" s="1"/>
    </row>
    <row r="958" spans="1:11" ht="14.25" customHeight="1">
      <c r="A958" s="1"/>
      <c r="B958" s="1"/>
      <c r="C958" s="1"/>
      <c r="D958" s="1"/>
      <c r="K958" s="1"/>
    </row>
    <row r="959" spans="1:11" ht="14.25" customHeight="1">
      <c r="A959" s="1"/>
      <c r="B959" s="1"/>
      <c r="C959" s="1"/>
      <c r="D959" s="1"/>
      <c r="K959" s="1"/>
    </row>
    <row r="960" spans="1:11" ht="14.25" customHeight="1">
      <c r="A960" s="1"/>
      <c r="B960" s="1"/>
      <c r="C960" s="1"/>
      <c r="D960" s="1"/>
      <c r="K960" s="1"/>
    </row>
    <row r="961" spans="1:11" ht="14.25" customHeight="1">
      <c r="A961" s="1"/>
      <c r="B961" s="1"/>
      <c r="C961" s="1"/>
      <c r="D961" s="1"/>
      <c r="K961" s="1"/>
    </row>
    <row r="962" spans="1:11" ht="14.25" customHeight="1">
      <c r="A962" s="1"/>
      <c r="B962" s="1"/>
      <c r="C962" s="1"/>
      <c r="D962" s="1"/>
      <c r="K962" s="1"/>
    </row>
    <row r="963" spans="1:11" ht="14.25" customHeight="1">
      <c r="A963" s="1"/>
      <c r="B963" s="1"/>
      <c r="C963" s="1"/>
      <c r="D963" s="1"/>
      <c r="K963" s="1"/>
    </row>
    <row r="964" spans="1:11" ht="14.25" customHeight="1">
      <c r="A964" s="1"/>
      <c r="B964" s="1"/>
      <c r="C964" s="1"/>
      <c r="D964" s="1"/>
      <c r="K964" s="1"/>
    </row>
    <row r="965" spans="1:11" ht="14.25" customHeight="1">
      <c r="A965" s="1"/>
      <c r="B965" s="1"/>
      <c r="C965" s="1"/>
      <c r="D965" s="1"/>
      <c r="K965" s="1"/>
    </row>
    <row r="966" spans="1:11" ht="14.25" customHeight="1">
      <c r="A966" s="1"/>
      <c r="B966" s="1"/>
      <c r="C966" s="1"/>
      <c r="D966" s="1"/>
      <c r="K966" s="1"/>
    </row>
    <row r="967" spans="1:11" ht="14.25" customHeight="1">
      <c r="A967" s="1"/>
      <c r="B967" s="1"/>
      <c r="C967" s="1"/>
      <c r="D967" s="1"/>
      <c r="K967" s="1"/>
    </row>
    <row r="968" spans="1:11" ht="14.25" customHeight="1">
      <c r="A968" s="1"/>
      <c r="B968" s="1"/>
      <c r="C968" s="1"/>
      <c r="D968" s="1"/>
      <c r="K968" s="1"/>
    </row>
    <row r="969" spans="1:11" ht="14.25" customHeight="1">
      <c r="A969" s="1"/>
      <c r="B969" s="1"/>
      <c r="C969" s="1"/>
      <c r="D969" s="1"/>
      <c r="K969" s="1"/>
    </row>
    <row r="970" spans="1:11" ht="14.25" customHeight="1">
      <c r="A970" s="1"/>
      <c r="B970" s="1"/>
      <c r="C970" s="1"/>
      <c r="D970" s="1"/>
      <c r="K970" s="1"/>
    </row>
    <row r="971" spans="1:11" ht="14.25" customHeight="1">
      <c r="A971" s="1"/>
      <c r="B971" s="1"/>
      <c r="C971" s="1"/>
      <c r="D971" s="1"/>
      <c r="K971" s="1"/>
    </row>
    <row r="972" spans="1:11" ht="14.25" customHeight="1">
      <c r="A972" s="1"/>
      <c r="B972" s="1"/>
      <c r="C972" s="1"/>
      <c r="D972" s="1"/>
      <c r="K972" s="1"/>
    </row>
    <row r="973" spans="1:11" ht="14.25" customHeight="1">
      <c r="A973" s="1"/>
      <c r="B973" s="1"/>
      <c r="C973" s="1"/>
      <c r="D973" s="1"/>
      <c r="K973" s="1"/>
    </row>
    <row r="974" spans="1:11" ht="14.25" customHeight="1">
      <c r="A974" s="1"/>
      <c r="B974" s="1"/>
      <c r="C974" s="1"/>
      <c r="D974" s="1"/>
      <c r="K974" s="1"/>
    </row>
    <row r="975" spans="1:11" ht="14.25" customHeight="1">
      <c r="A975" s="1"/>
      <c r="B975" s="1"/>
      <c r="C975" s="1"/>
      <c r="D975" s="1"/>
      <c r="K975" s="1"/>
    </row>
    <row r="976" spans="1:11" ht="14.25" customHeight="1">
      <c r="A976" s="1"/>
      <c r="B976" s="1"/>
      <c r="C976" s="1"/>
      <c r="D976" s="1"/>
      <c r="K976" s="1"/>
    </row>
    <row r="977" spans="1:11" ht="14.25" customHeight="1">
      <c r="A977" s="1"/>
      <c r="B977" s="1"/>
      <c r="C977" s="1"/>
      <c r="D977" s="1"/>
      <c r="K977" s="1"/>
    </row>
    <row r="978" spans="1:11" ht="14.25" customHeight="1">
      <c r="A978" s="1"/>
      <c r="B978" s="1"/>
      <c r="C978" s="1"/>
      <c r="D978" s="1"/>
      <c r="K978" s="1"/>
    </row>
    <row r="979" spans="1:11" ht="14.25" customHeight="1">
      <c r="A979" s="1"/>
      <c r="B979" s="1"/>
      <c r="C979" s="1"/>
      <c r="D979" s="1"/>
      <c r="K979" s="1"/>
    </row>
    <row r="980" spans="1:11" ht="14.25" customHeight="1">
      <c r="A980" s="1"/>
      <c r="B980" s="1"/>
      <c r="C980" s="1"/>
      <c r="D980" s="1"/>
      <c r="K980" s="1"/>
    </row>
    <row r="981" spans="1:11" ht="14.25" customHeight="1">
      <c r="A981" s="1"/>
      <c r="B981" s="1"/>
      <c r="C981" s="1"/>
      <c r="D981" s="1"/>
      <c r="K981" s="1"/>
    </row>
    <row r="982" spans="1:11" ht="14.25" customHeight="1">
      <c r="A982" s="1"/>
      <c r="B982" s="1"/>
      <c r="C982" s="1"/>
      <c r="D982" s="1"/>
      <c r="K982" s="1"/>
    </row>
    <row r="983" spans="1:11" ht="14.25" customHeight="1">
      <c r="A983" s="1"/>
      <c r="B983" s="1"/>
      <c r="C983" s="1"/>
      <c r="D983" s="1"/>
      <c r="K983" s="1"/>
    </row>
    <row r="984" spans="1:11" ht="14.25" customHeight="1">
      <c r="A984" s="1"/>
      <c r="B984" s="1"/>
      <c r="C984" s="1"/>
      <c r="D984" s="1"/>
      <c r="K984" s="1"/>
    </row>
    <row r="985" spans="1:11" ht="14.25" customHeight="1">
      <c r="A985" s="1"/>
      <c r="B985" s="1"/>
      <c r="C985" s="1"/>
      <c r="D985" s="1"/>
      <c r="K985" s="1"/>
    </row>
    <row r="986" spans="1:11" ht="14.25" customHeight="1">
      <c r="A986" s="1"/>
      <c r="B986" s="1"/>
      <c r="C986" s="1"/>
      <c r="D986" s="1"/>
      <c r="K986" s="1"/>
    </row>
    <row r="987" spans="1:11" ht="14.25" customHeight="1">
      <c r="A987" s="1"/>
      <c r="B987" s="1"/>
      <c r="C987" s="1"/>
      <c r="D987" s="1"/>
      <c r="K987" s="1"/>
    </row>
    <row r="988" spans="1:11" ht="14.25" customHeight="1">
      <c r="A988" s="1"/>
      <c r="B988" s="1"/>
      <c r="C988" s="1"/>
      <c r="D988" s="1"/>
      <c r="K988" s="1"/>
    </row>
    <row r="989" spans="1:11" ht="14.25" customHeight="1">
      <c r="A989" s="1"/>
      <c r="B989" s="1"/>
      <c r="C989" s="1"/>
      <c r="D989" s="1"/>
      <c r="K989" s="1"/>
    </row>
    <row r="990" spans="1:11" ht="14.25" customHeight="1">
      <c r="A990" s="1"/>
      <c r="B990" s="1"/>
      <c r="C990" s="1"/>
      <c r="D990" s="1"/>
      <c r="K990" s="1"/>
    </row>
    <row r="991" spans="1:11" ht="14.25" customHeight="1">
      <c r="A991" s="1"/>
      <c r="B991" s="1"/>
      <c r="C991" s="1"/>
      <c r="D991" s="1"/>
      <c r="K991" s="1"/>
    </row>
    <row r="992" spans="1:11" ht="14.25" customHeight="1">
      <c r="A992" s="1"/>
      <c r="B992" s="1"/>
      <c r="C992" s="1"/>
      <c r="D992" s="1"/>
      <c r="K992" s="1"/>
    </row>
    <row r="993" spans="1:11" ht="14.25" customHeight="1">
      <c r="A993" s="1"/>
      <c r="B993" s="1"/>
      <c r="C993" s="1"/>
      <c r="D993" s="1"/>
      <c r="K993" s="1"/>
    </row>
    <row r="994" spans="1:11" ht="14.25" customHeight="1">
      <c r="A994" s="1"/>
      <c r="B994" s="1"/>
      <c r="C994" s="1"/>
      <c r="D994" s="1"/>
      <c r="K994" s="1"/>
    </row>
    <row r="995" spans="1:11" ht="14.25" customHeight="1">
      <c r="A995" s="1"/>
      <c r="B995" s="1"/>
      <c r="C995" s="1"/>
      <c r="D995" s="1"/>
      <c r="K995" s="1"/>
    </row>
    <row r="996" spans="1:11" ht="14.25" customHeight="1">
      <c r="A996" s="1"/>
      <c r="B996" s="1"/>
      <c r="C996" s="1"/>
      <c r="D996" s="1"/>
      <c r="K996" s="1"/>
    </row>
    <row r="997" spans="1:11" ht="14.25" customHeight="1">
      <c r="A997" s="1"/>
      <c r="B997" s="1"/>
      <c r="C997" s="1"/>
      <c r="D997" s="1"/>
      <c r="K997" s="1"/>
    </row>
    <row r="998" spans="1:11" ht="14.25" customHeight="1">
      <c r="A998" s="1"/>
      <c r="B998" s="1"/>
      <c r="C998" s="1"/>
      <c r="D998" s="1"/>
      <c r="K998" s="1"/>
    </row>
    <row r="999" spans="1:11" ht="14.25" customHeight="1">
      <c r="A999" s="1"/>
      <c r="B999" s="1"/>
      <c r="C999" s="1"/>
      <c r="D999" s="1"/>
      <c r="K999" s="1"/>
    </row>
    <row r="1000" spans="1:11" ht="14.25" customHeight="1">
      <c r="A1000" s="1"/>
      <c r="B1000" s="1"/>
      <c r="C1000" s="1"/>
      <c r="D1000" s="1"/>
      <c r="K1000" s="1"/>
    </row>
    <row r="1001" spans="1:11" ht="14.25" customHeight="1">
      <c r="A1001" s="1"/>
      <c r="B1001" s="1"/>
      <c r="C1001" s="1"/>
      <c r="D1001" s="1"/>
      <c r="K1001" s="1"/>
    </row>
    <row r="1002" spans="1:11" ht="14.25" customHeight="1">
      <c r="A1002" s="1"/>
      <c r="B1002" s="1"/>
      <c r="C1002" s="1"/>
      <c r="D1002" s="1"/>
      <c r="K1002" s="1"/>
    </row>
    <row r="1003" spans="1:11" ht="14.25" customHeight="1">
      <c r="A1003" s="1"/>
      <c r="B1003" s="1"/>
      <c r="C1003" s="1"/>
      <c r="D1003" s="1"/>
      <c r="K1003" s="1"/>
    </row>
    <row r="1004" spans="1:11" ht="14.25" customHeight="1">
      <c r="A1004" s="1"/>
      <c r="B1004" s="1"/>
      <c r="C1004" s="1"/>
      <c r="D1004" s="1"/>
      <c r="K1004" s="1"/>
    </row>
    <row r="1005" spans="1:11" ht="14.25" customHeight="1">
      <c r="A1005" s="1"/>
      <c r="B1005" s="1"/>
      <c r="C1005" s="1"/>
      <c r="D1005" s="1"/>
      <c r="K1005" s="1"/>
    </row>
    <row r="1006" spans="1:11" ht="14.25" customHeight="1">
      <c r="A1006" s="1"/>
      <c r="B1006" s="1"/>
      <c r="C1006" s="1"/>
      <c r="D1006" s="1"/>
      <c r="K1006" s="1"/>
    </row>
    <row r="1007" spans="1:11" ht="14.25" customHeight="1">
      <c r="A1007" s="1"/>
      <c r="B1007" s="1"/>
      <c r="C1007" s="1"/>
      <c r="D1007" s="1"/>
      <c r="K1007" s="1"/>
    </row>
    <row r="1008" spans="1:11" ht="14.25" customHeight="1">
      <c r="A1008" s="1"/>
      <c r="B1008" s="1"/>
      <c r="C1008" s="1"/>
      <c r="D1008" s="1"/>
      <c r="K1008" s="1"/>
    </row>
    <row r="1009" spans="1:11" ht="14.25" customHeight="1">
      <c r="A1009" s="1"/>
      <c r="B1009" s="1"/>
      <c r="C1009" s="1"/>
      <c r="D1009" s="1"/>
      <c r="K1009" s="1"/>
    </row>
    <row r="1010" spans="1:11" ht="14.25" customHeight="1">
      <c r="A1010" s="1"/>
      <c r="B1010" s="1"/>
      <c r="C1010" s="1"/>
      <c r="D1010" s="1"/>
      <c r="K1010" s="1"/>
    </row>
    <row r="1011" spans="1:11" ht="14.25" customHeight="1">
      <c r="A1011" s="1"/>
      <c r="B1011" s="1"/>
      <c r="C1011" s="1"/>
      <c r="D1011" s="1"/>
      <c r="K1011" s="1"/>
    </row>
    <row r="1012" spans="1:11" ht="14.25" customHeight="1">
      <c r="A1012" s="1"/>
      <c r="B1012" s="1"/>
      <c r="C1012" s="1"/>
      <c r="D1012" s="1"/>
      <c r="K1012" s="1"/>
    </row>
    <row r="1013" spans="1:11" ht="14.25" customHeight="1">
      <c r="A1013" s="1"/>
      <c r="B1013" s="1"/>
      <c r="C1013" s="1"/>
      <c r="D1013" s="1"/>
      <c r="K1013" s="1"/>
    </row>
    <row r="1014" spans="1:11" ht="14.25" customHeight="1">
      <c r="A1014" s="1"/>
      <c r="B1014" s="1"/>
      <c r="C1014" s="1"/>
      <c r="D1014" s="1"/>
      <c r="K1014" s="1"/>
    </row>
    <row r="1015" spans="1:11" ht="14.25" customHeight="1">
      <c r="A1015" s="1"/>
      <c r="B1015" s="1"/>
      <c r="C1015" s="1"/>
      <c r="D1015" s="1"/>
      <c r="K1015" s="1"/>
    </row>
    <row r="1016" spans="1:11" ht="14.25" customHeight="1">
      <c r="A1016" s="1"/>
      <c r="B1016" s="1"/>
      <c r="C1016" s="1"/>
      <c r="D1016" s="1"/>
      <c r="K1016" s="1"/>
    </row>
    <row r="1017" spans="1:11" ht="14.25" customHeight="1">
      <c r="A1017" s="1"/>
      <c r="B1017" s="1"/>
      <c r="C1017" s="1"/>
      <c r="D1017" s="1"/>
      <c r="K1017" s="1"/>
    </row>
    <row r="1018" spans="1:11" ht="14.25" customHeight="1">
      <c r="A1018" s="1"/>
      <c r="B1018" s="1"/>
      <c r="C1018" s="1"/>
      <c r="D1018" s="1"/>
      <c r="K1018" s="1"/>
    </row>
    <row r="1019" spans="1:11" ht="14.25" customHeight="1">
      <c r="A1019" s="1"/>
      <c r="B1019" s="1"/>
      <c r="C1019" s="1"/>
      <c r="D1019" s="1"/>
      <c r="K1019" s="1"/>
    </row>
    <row r="1020" spans="1:11" ht="14.25" customHeight="1">
      <c r="A1020" s="1"/>
      <c r="B1020" s="1"/>
      <c r="C1020" s="1"/>
      <c r="D1020" s="1"/>
      <c r="K1020" s="1"/>
    </row>
    <row r="1021" spans="1:11" ht="14.25" customHeight="1">
      <c r="A1021" s="1"/>
      <c r="B1021" s="1"/>
      <c r="C1021" s="1"/>
      <c r="D1021" s="1"/>
      <c r="K1021" s="1"/>
    </row>
    <row r="1022" spans="1:11" ht="14.25" customHeight="1">
      <c r="A1022" s="1"/>
      <c r="B1022" s="1"/>
      <c r="C1022" s="1"/>
      <c r="D1022" s="1"/>
      <c r="K1022" s="1"/>
    </row>
    <row r="1023" spans="1:11" ht="14.25" customHeight="1">
      <c r="A1023" s="1"/>
      <c r="B1023" s="1"/>
      <c r="C1023" s="1"/>
      <c r="D1023" s="1"/>
      <c r="K1023" s="1"/>
    </row>
    <row r="1024" spans="1:11" ht="14.25" customHeight="1">
      <c r="A1024" s="1"/>
      <c r="B1024" s="1"/>
      <c r="C1024" s="1"/>
      <c r="D1024" s="1"/>
      <c r="K1024" s="1"/>
    </row>
    <row r="1025" spans="1:11" ht="14.25" customHeight="1">
      <c r="A1025" s="1"/>
      <c r="B1025" s="1"/>
      <c r="C1025" s="1"/>
      <c r="D1025" s="1"/>
      <c r="K1025" s="1"/>
    </row>
    <row r="1026" spans="1:11" ht="14.25" customHeight="1">
      <c r="A1026" s="1"/>
      <c r="B1026" s="1"/>
      <c r="C1026" s="1"/>
      <c r="D1026" s="1"/>
      <c r="K1026" s="1"/>
    </row>
    <row r="1027" spans="1:11" ht="14.25" customHeight="1">
      <c r="A1027" s="1"/>
      <c r="B1027" s="1"/>
      <c r="C1027" s="1"/>
      <c r="D1027" s="1"/>
      <c r="K1027" s="1"/>
    </row>
    <row r="1028" spans="1:11" ht="14.25" customHeight="1">
      <c r="A1028" s="1"/>
      <c r="B1028" s="1"/>
      <c r="C1028" s="1"/>
      <c r="D1028" s="1"/>
      <c r="K1028" s="1"/>
    </row>
    <row r="1029" spans="1:11" ht="14.25" customHeight="1">
      <c r="A1029" s="1"/>
      <c r="B1029" s="1"/>
      <c r="C1029" s="1"/>
      <c r="D1029" s="1"/>
      <c r="K1029" s="1"/>
    </row>
    <row r="1030" spans="1:11" ht="14.25" customHeight="1">
      <c r="A1030" s="1"/>
      <c r="B1030" s="1"/>
      <c r="C1030" s="1"/>
      <c r="D1030" s="1"/>
      <c r="K1030" s="1"/>
    </row>
    <row r="1031" spans="1:11" ht="14.25" customHeight="1">
      <c r="A1031" s="1"/>
      <c r="B1031" s="1"/>
      <c r="C1031" s="1"/>
      <c r="D1031" s="1"/>
      <c r="K1031" s="1"/>
    </row>
    <row r="1032" spans="1:11" ht="14.25" customHeight="1">
      <c r="A1032" s="1"/>
      <c r="B1032" s="1"/>
      <c r="C1032" s="1"/>
      <c r="D1032" s="1"/>
      <c r="K1032" s="1"/>
    </row>
    <row r="1033" spans="1:11" ht="14.25" customHeight="1"/>
    <row r="1034" spans="1:11" ht="14.25" customHeight="1"/>
    <row r="1035" spans="1:11" ht="14.25" customHeight="1"/>
    <row r="1036" spans="1:11" ht="14.25" customHeight="1"/>
    <row r="1037" spans="1:11" ht="14.25" customHeight="1"/>
    <row r="1038" spans="1:11" ht="14.25" customHeight="1"/>
    <row r="1039" spans="1:11" ht="14.25" customHeight="1"/>
    <row r="1040" spans="1:11" ht="14.25" customHeight="1"/>
    <row r="1041" ht="14.25" customHeight="1"/>
    <row r="1042" ht="14.25" customHeight="1"/>
    <row r="1043" ht="14.25" customHeight="1"/>
    <row r="1044" ht="14.25" customHeight="1"/>
    <row r="1045" ht="14.25" customHeight="1"/>
    <row r="1046" ht="14.25" customHeight="1"/>
  </sheetData>
  <mergeCells count="20">
    <mergeCell ref="H112:J112"/>
    <mergeCell ref="L111:T111"/>
    <mergeCell ref="AB144:AD144"/>
    <mergeCell ref="V142:AD142"/>
    <mergeCell ref="V143:AD143"/>
    <mergeCell ref="V144:X144"/>
    <mergeCell ref="B111:J111"/>
    <mergeCell ref="AB112:AD112"/>
    <mergeCell ref="B110:J110"/>
    <mergeCell ref="Y144:AA144"/>
    <mergeCell ref="R112:T112"/>
    <mergeCell ref="V112:X112"/>
    <mergeCell ref="Y112:AA112"/>
    <mergeCell ref="V110:AD110"/>
    <mergeCell ref="V111:AD111"/>
    <mergeCell ref="L110:T110"/>
    <mergeCell ref="L112:N112"/>
    <mergeCell ref="O112:Q112"/>
    <mergeCell ref="B112:D112"/>
    <mergeCell ref="E112:G112"/>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9857B-6705-4D1A-B5AD-C1E4CF755D1B}">
  <dimension ref="A6:AA24"/>
  <sheetViews>
    <sheetView topLeftCell="W1" workbookViewId="0">
      <selection activeCell="K29" sqref="K29"/>
    </sheetView>
  </sheetViews>
  <sheetFormatPr defaultRowHeight="14"/>
  <cols>
    <col min="1" max="1" width="26.796875" style="44" customWidth="1"/>
    <col min="2" max="2" width="44.296875" style="46" customWidth="1"/>
    <col min="3" max="3" width="32.796875" style="45" customWidth="1"/>
    <col min="4" max="4" width="44.296875" style="46" customWidth="1"/>
    <col min="5" max="5" width="32.796875" style="45" customWidth="1"/>
    <col min="6" max="6" width="45.296875" style="46" customWidth="1"/>
    <col min="7" max="7" width="33.19921875" style="54" customWidth="1"/>
    <col min="8" max="8" width="33.19921875" style="46" customWidth="1"/>
    <col min="9" max="9" width="33.19921875" style="45" customWidth="1"/>
    <col min="10" max="10" width="44.8984375" style="46" customWidth="1"/>
    <col min="11" max="11" width="33.296875" style="54" customWidth="1"/>
    <col min="12" max="12" width="33.296875" style="46" customWidth="1"/>
    <col min="13" max="13" width="33.296875" style="54" customWidth="1"/>
    <col min="14" max="14" width="33.296875" style="46" customWidth="1"/>
    <col min="15" max="15" width="33.296875" style="45" customWidth="1"/>
    <col min="16" max="16" width="52.5" style="46" customWidth="1"/>
    <col min="17" max="17" width="33.19921875" style="47" customWidth="1"/>
    <col min="18" max="18" width="53" style="54" customWidth="1"/>
    <col min="19" max="19" width="33.19921875" style="54" customWidth="1"/>
    <col min="20" max="20" width="52.296875" style="46" customWidth="1"/>
    <col min="21" max="21" width="32.3984375" style="47" customWidth="1"/>
    <col min="22" max="22" width="52.3984375" style="54" customWidth="1"/>
    <col min="23" max="23" width="32.3984375" style="47" customWidth="1"/>
    <col min="24" max="24" width="59.3984375" style="54" customWidth="1"/>
    <col min="25" max="25" width="32.3984375" style="47" customWidth="1"/>
    <col min="26" max="26" width="60.796875" style="45" customWidth="1"/>
    <col min="27" max="27" width="34.296875" style="47" customWidth="1"/>
    <col min="28" max="16384" width="8.796875" style="45"/>
  </cols>
  <sheetData>
    <row r="6" spans="1:27" s="48" customFormat="1">
      <c r="B6" s="72" t="s">
        <v>135</v>
      </c>
      <c r="C6" s="73"/>
      <c r="D6" s="72" t="s">
        <v>91</v>
      </c>
      <c r="E6" s="73"/>
      <c r="F6" s="72" t="s">
        <v>100</v>
      </c>
      <c r="G6" s="73"/>
      <c r="H6" s="72" t="s">
        <v>147</v>
      </c>
      <c r="I6" s="73"/>
      <c r="J6" s="72" t="s">
        <v>146</v>
      </c>
      <c r="K6" s="73"/>
      <c r="L6" s="72" t="s">
        <v>153</v>
      </c>
      <c r="M6" s="73"/>
      <c r="N6" s="72" t="s">
        <v>152</v>
      </c>
      <c r="O6" s="73"/>
      <c r="P6" s="72" t="s">
        <v>151</v>
      </c>
      <c r="Q6" s="73"/>
      <c r="R6" s="72" t="s">
        <v>154</v>
      </c>
      <c r="S6" s="73"/>
      <c r="T6" s="72" t="s">
        <v>155</v>
      </c>
      <c r="U6" s="73"/>
      <c r="V6" s="72" t="s">
        <v>156</v>
      </c>
      <c r="W6" s="73"/>
      <c r="X6" s="72" t="s">
        <v>157</v>
      </c>
      <c r="Y6" s="73"/>
      <c r="Z6" s="72" t="s">
        <v>159</v>
      </c>
      <c r="AA6" s="73"/>
    </row>
    <row r="7" spans="1:27" s="49" customFormat="1">
      <c r="A7" s="49" t="s">
        <v>97</v>
      </c>
      <c r="B7" s="55" t="s">
        <v>88</v>
      </c>
      <c r="C7" s="49" t="s">
        <v>89</v>
      </c>
      <c r="D7" s="55" t="s">
        <v>88</v>
      </c>
      <c r="E7" s="49" t="s">
        <v>89</v>
      </c>
      <c r="F7" s="55" t="s">
        <v>88</v>
      </c>
      <c r="G7" s="49" t="s">
        <v>89</v>
      </c>
      <c r="H7" s="55" t="s">
        <v>88</v>
      </c>
      <c r="I7" s="49" t="s">
        <v>89</v>
      </c>
      <c r="J7" s="55" t="s">
        <v>88</v>
      </c>
      <c r="K7" s="49" t="s">
        <v>89</v>
      </c>
      <c r="L7" s="55" t="s">
        <v>88</v>
      </c>
      <c r="M7" s="50" t="s">
        <v>89</v>
      </c>
      <c r="N7" s="55" t="s">
        <v>88</v>
      </c>
      <c r="O7" s="50" t="s">
        <v>89</v>
      </c>
      <c r="P7" s="55" t="s">
        <v>88</v>
      </c>
      <c r="Q7" s="50" t="s">
        <v>89</v>
      </c>
      <c r="R7" s="55" t="s">
        <v>88</v>
      </c>
      <c r="S7" s="49" t="s">
        <v>89</v>
      </c>
      <c r="T7" s="55" t="s">
        <v>88</v>
      </c>
      <c r="U7" s="50" t="s">
        <v>89</v>
      </c>
      <c r="V7" s="55" t="s">
        <v>88</v>
      </c>
      <c r="W7" s="50" t="s">
        <v>89</v>
      </c>
      <c r="X7" s="63" t="s">
        <v>88</v>
      </c>
      <c r="Y7" s="50" t="s">
        <v>89</v>
      </c>
      <c r="Z7" s="63" t="s">
        <v>88</v>
      </c>
      <c r="AA7" s="50" t="s">
        <v>89</v>
      </c>
    </row>
    <row r="8" spans="1:27">
      <c r="A8" s="44" t="s">
        <v>90</v>
      </c>
      <c r="B8" s="56" t="s">
        <v>92</v>
      </c>
      <c r="C8" s="54" t="s">
        <v>92</v>
      </c>
      <c r="D8" s="56" t="s">
        <v>92</v>
      </c>
      <c r="E8" s="54" t="s">
        <v>92</v>
      </c>
      <c r="F8" s="56" t="s">
        <v>92</v>
      </c>
      <c r="G8" s="54" t="s">
        <v>92</v>
      </c>
      <c r="H8" s="56" t="s">
        <v>92</v>
      </c>
      <c r="I8" s="54" t="s">
        <v>92</v>
      </c>
      <c r="J8" s="56" t="s">
        <v>92</v>
      </c>
      <c r="K8" s="54" t="s">
        <v>92</v>
      </c>
      <c r="L8" s="56" t="s">
        <v>92</v>
      </c>
      <c r="M8" s="54" t="s">
        <v>92</v>
      </c>
      <c r="N8" s="56" t="s">
        <v>92</v>
      </c>
      <c r="O8" s="54" t="s">
        <v>92</v>
      </c>
      <c r="P8" s="56" t="s">
        <v>92</v>
      </c>
      <c r="Q8" s="54" t="s">
        <v>92</v>
      </c>
      <c r="R8" s="56" t="s">
        <v>92</v>
      </c>
      <c r="S8" s="64" t="s">
        <v>92</v>
      </c>
      <c r="T8" s="56" t="s">
        <v>92</v>
      </c>
      <c r="U8" s="57" t="s">
        <v>92</v>
      </c>
      <c r="V8" s="56" t="s">
        <v>92</v>
      </c>
      <c r="W8" s="57" t="s">
        <v>92</v>
      </c>
      <c r="X8" s="64" t="s">
        <v>92</v>
      </c>
      <c r="Y8" s="57" t="s">
        <v>92</v>
      </c>
      <c r="Z8" s="64" t="s">
        <v>92</v>
      </c>
      <c r="AA8" s="57" t="s">
        <v>92</v>
      </c>
    </row>
    <row r="9" spans="1:27">
      <c r="A9" s="44" t="s">
        <v>112</v>
      </c>
      <c r="B9" s="51" t="s">
        <v>136</v>
      </c>
      <c r="C9" s="53" t="s">
        <v>118</v>
      </c>
      <c r="D9" s="51" t="s">
        <v>131</v>
      </c>
      <c r="E9" s="53" t="s">
        <v>118</v>
      </c>
      <c r="F9" s="51" t="s">
        <v>131</v>
      </c>
      <c r="G9" s="53" t="s">
        <v>119</v>
      </c>
      <c r="H9" s="51" t="s">
        <v>131</v>
      </c>
      <c r="I9" s="53" t="s">
        <v>148</v>
      </c>
      <c r="J9" s="51" t="s">
        <v>131</v>
      </c>
      <c r="K9" s="53" t="s">
        <v>120</v>
      </c>
      <c r="L9" s="51" t="s">
        <v>132</v>
      </c>
      <c r="M9" s="53" t="s">
        <v>118</v>
      </c>
      <c r="N9" s="51" t="s">
        <v>132</v>
      </c>
      <c r="O9" s="53" t="s">
        <v>149</v>
      </c>
      <c r="P9" s="51" t="s">
        <v>132</v>
      </c>
      <c r="Q9" s="53" t="s">
        <v>120</v>
      </c>
      <c r="R9" s="51" t="s">
        <v>133</v>
      </c>
      <c r="S9" s="53" t="s">
        <v>118</v>
      </c>
      <c r="T9" s="51" t="s">
        <v>133</v>
      </c>
      <c r="U9" s="52" t="s">
        <v>150</v>
      </c>
      <c r="V9" s="51" t="s">
        <v>133</v>
      </c>
      <c r="W9" s="52" t="s">
        <v>120</v>
      </c>
      <c r="X9" s="53" t="s">
        <v>134</v>
      </c>
      <c r="Y9" s="52" t="s">
        <v>136</v>
      </c>
      <c r="Z9" s="53" t="s">
        <v>134</v>
      </c>
      <c r="AA9" s="52" t="s">
        <v>158</v>
      </c>
    </row>
    <row r="10" spans="1:27">
      <c r="A10" s="44" t="s">
        <v>93</v>
      </c>
      <c r="B10" s="46" t="s">
        <v>94</v>
      </c>
      <c r="C10" s="54" t="s">
        <v>94</v>
      </c>
      <c r="D10" s="46" t="s">
        <v>94</v>
      </c>
      <c r="E10" s="54" t="s">
        <v>94</v>
      </c>
      <c r="F10" s="46" t="s">
        <v>94</v>
      </c>
      <c r="G10" s="54" t="s">
        <v>94</v>
      </c>
      <c r="H10" s="46" t="s">
        <v>94</v>
      </c>
      <c r="I10" s="54" t="s">
        <v>94</v>
      </c>
      <c r="J10" s="46" t="s">
        <v>94</v>
      </c>
      <c r="K10" s="54" t="s">
        <v>94</v>
      </c>
      <c r="L10" s="46" t="s">
        <v>94</v>
      </c>
      <c r="M10" s="54" t="s">
        <v>94</v>
      </c>
      <c r="N10" s="46" t="s">
        <v>94</v>
      </c>
      <c r="O10" s="54" t="s">
        <v>94</v>
      </c>
      <c r="P10" s="46" t="s">
        <v>94</v>
      </c>
      <c r="Q10" s="54" t="s">
        <v>94</v>
      </c>
      <c r="R10" s="46" t="s">
        <v>94</v>
      </c>
      <c r="S10" s="54" t="s">
        <v>94</v>
      </c>
      <c r="T10" s="46" t="s">
        <v>94</v>
      </c>
      <c r="U10" s="47" t="s">
        <v>94</v>
      </c>
      <c r="V10" s="46" t="s">
        <v>94</v>
      </c>
      <c r="W10" s="47" t="s">
        <v>94</v>
      </c>
      <c r="X10" s="54" t="s">
        <v>94</v>
      </c>
      <c r="Y10" s="47" t="s">
        <v>94</v>
      </c>
      <c r="Z10" s="54" t="s">
        <v>94</v>
      </c>
      <c r="AA10" s="47" t="s">
        <v>94</v>
      </c>
    </row>
    <row r="11" spans="1:27">
      <c r="A11" s="44" t="s">
        <v>80</v>
      </c>
      <c r="B11" s="51" t="s">
        <v>116</v>
      </c>
      <c r="C11" s="53" t="s">
        <v>117</v>
      </c>
      <c r="D11" s="51" t="s">
        <v>116</v>
      </c>
      <c r="E11" s="53" t="s">
        <v>117</v>
      </c>
      <c r="F11" s="51" t="s">
        <v>116</v>
      </c>
      <c r="G11" s="53" t="s">
        <v>117</v>
      </c>
      <c r="H11" s="51" t="s">
        <v>116</v>
      </c>
      <c r="I11" s="53" t="s">
        <v>117</v>
      </c>
      <c r="J11" s="51" t="s">
        <v>116</v>
      </c>
      <c r="K11" s="53" t="s">
        <v>117</v>
      </c>
      <c r="L11" s="51" t="s">
        <v>116</v>
      </c>
      <c r="M11" s="53" t="s">
        <v>117</v>
      </c>
      <c r="N11" s="51" t="s">
        <v>116</v>
      </c>
      <c r="O11" s="53" t="s">
        <v>117</v>
      </c>
      <c r="P11" s="51" t="s">
        <v>116</v>
      </c>
      <c r="Q11" s="53" t="s">
        <v>117</v>
      </c>
      <c r="R11" s="51" t="s">
        <v>116</v>
      </c>
      <c r="S11" s="53" t="s">
        <v>117</v>
      </c>
      <c r="T11" s="51" t="s">
        <v>116</v>
      </c>
      <c r="U11" s="52" t="s">
        <v>117</v>
      </c>
      <c r="V11" s="51" t="s">
        <v>116</v>
      </c>
      <c r="W11" s="52" t="s">
        <v>117</v>
      </c>
      <c r="X11" s="53" t="s">
        <v>116</v>
      </c>
      <c r="Y11" s="52" t="s">
        <v>117</v>
      </c>
      <c r="Z11" s="53" t="s">
        <v>116</v>
      </c>
      <c r="AA11" s="52" t="s">
        <v>117</v>
      </c>
    </row>
    <row r="12" spans="1:27">
      <c r="A12" s="44" t="s">
        <v>95</v>
      </c>
      <c r="B12" s="46" t="s">
        <v>98</v>
      </c>
      <c r="C12" s="54" t="s">
        <v>99</v>
      </c>
      <c r="D12" s="46" t="s">
        <v>98</v>
      </c>
      <c r="E12" s="54" t="s">
        <v>99</v>
      </c>
      <c r="F12" s="46" t="s">
        <v>98</v>
      </c>
      <c r="G12" s="54" t="s">
        <v>99</v>
      </c>
      <c r="H12" s="46" t="s">
        <v>98</v>
      </c>
      <c r="I12" s="54" t="s">
        <v>99</v>
      </c>
      <c r="J12" s="46" t="s">
        <v>98</v>
      </c>
      <c r="K12" s="54" t="s">
        <v>99</v>
      </c>
      <c r="L12" s="46" t="s">
        <v>98</v>
      </c>
      <c r="M12" s="54" t="s">
        <v>99</v>
      </c>
      <c r="N12" s="46" t="s">
        <v>98</v>
      </c>
      <c r="O12" s="54" t="s">
        <v>99</v>
      </c>
      <c r="P12" s="46" t="s">
        <v>98</v>
      </c>
      <c r="Q12" s="54" t="s">
        <v>99</v>
      </c>
      <c r="R12" s="46" t="s">
        <v>98</v>
      </c>
      <c r="S12" s="54" t="s">
        <v>99</v>
      </c>
      <c r="T12" s="46" t="s">
        <v>98</v>
      </c>
      <c r="U12" s="47" t="s">
        <v>99</v>
      </c>
      <c r="V12" s="46" t="s">
        <v>98</v>
      </c>
      <c r="W12" s="47" t="s">
        <v>99</v>
      </c>
      <c r="X12" s="54" t="s">
        <v>98</v>
      </c>
      <c r="Y12" s="47" t="s">
        <v>99</v>
      </c>
      <c r="Z12" s="54" t="s">
        <v>98</v>
      </c>
      <c r="AA12" s="47" t="s">
        <v>99</v>
      </c>
    </row>
    <row r="13" spans="1:27">
      <c r="A13" s="44" t="s">
        <v>101</v>
      </c>
      <c r="B13" s="51" t="s">
        <v>102</v>
      </c>
      <c r="C13" s="53" t="s">
        <v>103</v>
      </c>
      <c r="D13" s="51" t="s">
        <v>102</v>
      </c>
      <c r="E13" s="53" t="s">
        <v>103</v>
      </c>
      <c r="F13" s="51" t="s">
        <v>102</v>
      </c>
      <c r="G13" s="53" t="s">
        <v>103</v>
      </c>
      <c r="H13" s="51" t="s">
        <v>102</v>
      </c>
      <c r="I13" s="53" t="s">
        <v>103</v>
      </c>
      <c r="J13" s="51" t="s">
        <v>102</v>
      </c>
      <c r="K13" s="53" t="s">
        <v>103</v>
      </c>
      <c r="L13" s="51" t="s">
        <v>102</v>
      </c>
      <c r="M13" s="53" t="s">
        <v>103</v>
      </c>
      <c r="N13" s="51" t="s">
        <v>102</v>
      </c>
      <c r="O13" s="53" t="s">
        <v>103</v>
      </c>
      <c r="P13" s="51" t="s">
        <v>102</v>
      </c>
      <c r="Q13" s="53" t="s">
        <v>103</v>
      </c>
      <c r="R13" s="51" t="s">
        <v>102</v>
      </c>
      <c r="S13" s="53" t="s">
        <v>103</v>
      </c>
      <c r="T13" s="51" t="s">
        <v>102</v>
      </c>
      <c r="U13" s="52" t="s">
        <v>103</v>
      </c>
      <c r="V13" s="51" t="s">
        <v>102</v>
      </c>
      <c r="W13" s="52" t="s">
        <v>103</v>
      </c>
      <c r="X13" s="53" t="s">
        <v>102</v>
      </c>
      <c r="Y13" s="52" t="s">
        <v>103</v>
      </c>
      <c r="Z13" s="53" t="s">
        <v>102</v>
      </c>
      <c r="AA13" s="52" t="s">
        <v>103</v>
      </c>
    </row>
    <row r="14" spans="1:27">
      <c r="A14" s="44" t="s">
        <v>96</v>
      </c>
      <c r="B14" s="46">
        <v>0.4</v>
      </c>
      <c r="C14" s="54">
        <v>0.4</v>
      </c>
      <c r="D14" s="46">
        <v>0.4</v>
      </c>
      <c r="E14" s="54">
        <v>0.4</v>
      </c>
      <c r="F14" s="46">
        <v>0.4</v>
      </c>
      <c r="G14" s="54">
        <v>0.4</v>
      </c>
      <c r="H14" s="46">
        <v>0.4</v>
      </c>
      <c r="I14" s="54">
        <v>0.4</v>
      </c>
      <c r="J14" s="46">
        <v>0.4</v>
      </c>
      <c r="K14" s="54">
        <v>0.4</v>
      </c>
      <c r="L14" s="46">
        <v>0.4</v>
      </c>
      <c r="M14" s="54">
        <v>0.4</v>
      </c>
      <c r="N14" s="46">
        <v>0.4</v>
      </c>
      <c r="O14" s="54">
        <v>0.4</v>
      </c>
      <c r="P14" s="46">
        <v>0.4</v>
      </c>
      <c r="Q14" s="54">
        <v>0.4</v>
      </c>
      <c r="R14" s="46">
        <v>0.4</v>
      </c>
      <c r="S14" s="54">
        <v>0.4</v>
      </c>
      <c r="T14" s="46">
        <v>0.4</v>
      </c>
      <c r="U14" s="47">
        <v>0.4</v>
      </c>
      <c r="V14" s="46">
        <v>0.4</v>
      </c>
      <c r="W14" s="47">
        <v>0.4</v>
      </c>
      <c r="X14" s="54">
        <v>0.4</v>
      </c>
      <c r="Y14" s="47">
        <v>0.4</v>
      </c>
      <c r="Z14" s="54">
        <v>0.4</v>
      </c>
      <c r="AA14" s="47">
        <v>0.4</v>
      </c>
    </row>
    <row r="15" spans="1:27">
      <c r="A15" s="44" t="s">
        <v>104</v>
      </c>
      <c r="B15" s="51" t="s">
        <v>107</v>
      </c>
      <c r="C15" s="53" t="s">
        <v>129</v>
      </c>
      <c r="D15" s="51" t="s">
        <v>107</v>
      </c>
      <c r="E15" s="53" t="s">
        <v>129</v>
      </c>
      <c r="F15" s="51" t="s">
        <v>107</v>
      </c>
      <c r="G15" s="53" t="s">
        <v>129</v>
      </c>
      <c r="H15" s="51" t="s">
        <v>107</v>
      </c>
      <c r="I15" s="53" t="s">
        <v>129</v>
      </c>
      <c r="J15" s="51" t="s">
        <v>107</v>
      </c>
      <c r="K15" s="53" t="s">
        <v>129</v>
      </c>
      <c r="L15" s="51" t="s">
        <v>107</v>
      </c>
      <c r="M15" s="53" t="s">
        <v>129</v>
      </c>
      <c r="N15" s="51" t="s">
        <v>107</v>
      </c>
      <c r="O15" s="53" t="s">
        <v>129</v>
      </c>
      <c r="P15" s="51" t="s">
        <v>107</v>
      </c>
      <c r="Q15" s="53" t="s">
        <v>129</v>
      </c>
      <c r="R15" s="51" t="s">
        <v>107</v>
      </c>
      <c r="S15" s="53" t="s">
        <v>129</v>
      </c>
      <c r="T15" s="51" t="s">
        <v>107</v>
      </c>
      <c r="U15" s="52" t="s">
        <v>129</v>
      </c>
      <c r="V15" s="51" t="s">
        <v>107</v>
      </c>
      <c r="W15" s="52" t="s">
        <v>129</v>
      </c>
      <c r="X15" s="53" t="s">
        <v>107</v>
      </c>
      <c r="Y15" s="52" t="s">
        <v>129</v>
      </c>
      <c r="Z15" s="53" t="s">
        <v>107</v>
      </c>
      <c r="AA15" s="52" t="s">
        <v>129</v>
      </c>
    </row>
    <row r="16" spans="1:27">
      <c r="A16" s="44" t="s">
        <v>105</v>
      </c>
      <c r="B16" s="51" t="s">
        <v>107</v>
      </c>
      <c r="C16" s="53" t="s">
        <v>130</v>
      </c>
      <c r="D16" s="51" t="s">
        <v>107</v>
      </c>
      <c r="E16" s="53" t="s">
        <v>130</v>
      </c>
      <c r="F16" s="51" t="s">
        <v>107</v>
      </c>
      <c r="G16" s="53" t="s">
        <v>130</v>
      </c>
      <c r="H16" s="51" t="s">
        <v>107</v>
      </c>
      <c r="I16" s="53" t="s">
        <v>130</v>
      </c>
      <c r="J16" s="51" t="s">
        <v>107</v>
      </c>
      <c r="K16" s="53" t="s">
        <v>130</v>
      </c>
      <c r="L16" s="51" t="s">
        <v>107</v>
      </c>
      <c r="M16" s="53" t="s">
        <v>130</v>
      </c>
      <c r="N16" s="51" t="s">
        <v>107</v>
      </c>
      <c r="O16" s="53" t="s">
        <v>130</v>
      </c>
      <c r="P16" s="51" t="s">
        <v>107</v>
      </c>
      <c r="Q16" s="53" t="s">
        <v>130</v>
      </c>
      <c r="R16" s="51" t="s">
        <v>107</v>
      </c>
      <c r="S16" s="53" t="s">
        <v>130</v>
      </c>
      <c r="T16" s="51" t="s">
        <v>107</v>
      </c>
      <c r="U16" s="52" t="s">
        <v>130</v>
      </c>
      <c r="V16" s="51" t="s">
        <v>107</v>
      </c>
      <c r="W16" s="52" t="s">
        <v>130</v>
      </c>
      <c r="X16" s="53" t="s">
        <v>107</v>
      </c>
      <c r="Y16" s="52" t="s">
        <v>130</v>
      </c>
      <c r="Z16" s="53" t="s">
        <v>107</v>
      </c>
      <c r="AA16" s="52" t="s">
        <v>130</v>
      </c>
    </row>
    <row r="17" spans="1:27">
      <c r="A17" s="44" t="s">
        <v>106</v>
      </c>
      <c r="B17" s="51" t="s">
        <v>107</v>
      </c>
      <c r="C17" s="53" t="s">
        <v>107</v>
      </c>
      <c r="D17" s="51" t="s">
        <v>107</v>
      </c>
      <c r="E17" s="53" t="s">
        <v>107</v>
      </c>
      <c r="F17" s="51" t="s">
        <v>107</v>
      </c>
      <c r="G17" s="53" t="s">
        <v>107</v>
      </c>
      <c r="H17" s="51" t="s">
        <v>107</v>
      </c>
      <c r="I17" s="53" t="s">
        <v>107</v>
      </c>
      <c r="J17" s="51" t="s">
        <v>107</v>
      </c>
      <c r="K17" s="53" t="s">
        <v>107</v>
      </c>
      <c r="L17" s="51" t="s">
        <v>107</v>
      </c>
      <c r="M17" s="53" t="s">
        <v>107</v>
      </c>
      <c r="N17" s="51" t="s">
        <v>107</v>
      </c>
      <c r="O17" s="53" t="s">
        <v>107</v>
      </c>
      <c r="P17" s="51" t="s">
        <v>107</v>
      </c>
      <c r="Q17" s="53" t="s">
        <v>107</v>
      </c>
      <c r="R17" s="51" t="s">
        <v>107</v>
      </c>
      <c r="S17" s="53" t="s">
        <v>107</v>
      </c>
      <c r="T17" s="51" t="s">
        <v>107</v>
      </c>
      <c r="U17" s="52" t="s">
        <v>107</v>
      </c>
      <c r="V17" s="51" t="s">
        <v>107</v>
      </c>
      <c r="W17" s="52" t="s">
        <v>107</v>
      </c>
      <c r="X17" s="53" t="s">
        <v>107</v>
      </c>
      <c r="Y17" s="52" t="s">
        <v>107</v>
      </c>
      <c r="Z17" s="53" t="s">
        <v>107</v>
      </c>
      <c r="AA17" s="52" t="s">
        <v>107</v>
      </c>
    </row>
    <row r="18" spans="1:27">
      <c r="A18" s="44" t="s">
        <v>108</v>
      </c>
      <c r="B18" s="51" t="s">
        <v>107</v>
      </c>
      <c r="C18" s="53" t="s">
        <v>107</v>
      </c>
      <c r="D18" s="51" t="s">
        <v>107</v>
      </c>
      <c r="E18" s="53" t="s">
        <v>107</v>
      </c>
      <c r="F18" s="51" t="s">
        <v>107</v>
      </c>
      <c r="G18" s="53" t="s">
        <v>107</v>
      </c>
      <c r="H18" s="51" t="s">
        <v>107</v>
      </c>
      <c r="I18" s="53" t="s">
        <v>107</v>
      </c>
      <c r="J18" s="51" t="s">
        <v>107</v>
      </c>
      <c r="K18" s="53" t="s">
        <v>107</v>
      </c>
      <c r="L18" s="51" t="s">
        <v>107</v>
      </c>
      <c r="M18" s="53" t="s">
        <v>107</v>
      </c>
      <c r="N18" s="51" t="s">
        <v>107</v>
      </c>
      <c r="O18" s="53" t="s">
        <v>107</v>
      </c>
      <c r="P18" s="51" t="s">
        <v>107</v>
      </c>
      <c r="Q18" s="53" t="s">
        <v>107</v>
      </c>
      <c r="R18" s="51" t="s">
        <v>107</v>
      </c>
      <c r="S18" s="53" t="s">
        <v>107</v>
      </c>
      <c r="T18" s="51" t="s">
        <v>107</v>
      </c>
      <c r="U18" s="52" t="s">
        <v>107</v>
      </c>
      <c r="V18" s="51" t="s">
        <v>107</v>
      </c>
      <c r="W18" s="52" t="s">
        <v>107</v>
      </c>
      <c r="X18" s="53" t="s">
        <v>107</v>
      </c>
      <c r="Y18" s="52" t="s">
        <v>107</v>
      </c>
      <c r="Z18" s="53" t="s">
        <v>107</v>
      </c>
      <c r="AA18" s="52" t="s">
        <v>107</v>
      </c>
    </row>
    <row r="19" spans="1:27">
      <c r="A19" s="44" t="s">
        <v>109</v>
      </c>
      <c r="B19" s="51" t="s">
        <v>127</v>
      </c>
      <c r="C19" s="53" t="s">
        <v>125</v>
      </c>
      <c r="D19" s="51" t="s">
        <v>127</v>
      </c>
      <c r="E19" s="53" t="s">
        <v>125</v>
      </c>
      <c r="F19" s="51" t="s">
        <v>127</v>
      </c>
      <c r="G19" s="53" t="s">
        <v>125</v>
      </c>
      <c r="H19" s="51" t="s">
        <v>127</v>
      </c>
      <c r="I19" s="53" t="s">
        <v>125</v>
      </c>
      <c r="J19" s="51" t="s">
        <v>127</v>
      </c>
      <c r="K19" s="53" t="s">
        <v>125</v>
      </c>
      <c r="L19" s="51" t="s">
        <v>127</v>
      </c>
      <c r="M19" s="53" t="s">
        <v>125</v>
      </c>
      <c r="N19" s="51" t="s">
        <v>127</v>
      </c>
      <c r="O19" s="53" t="s">
        <v>125</v>
      </c>
      <c r="P19" s="51" t="s">
        <v>127</v>
      </c>
      <c r="Q19" s="53" t="s">
        <v>125</v>
      </c>
      <c r="R19" s="51" t="s">
        <v>127</v>
      </c>
      <c r="S19" s="53" t="s">
        <v>125</v>
      </c>
      <c r="T19" s="51" t="s">
        <v>127</v>
      </c>
      <c r="U19" s="52" t="s">
        <v>125</v>
      </c>
      <c r="V19" s="51" t="s">
        <v>127</v>
      </c>
      <c r="W19" s="52" t="s">
        <v>125</v>
      </c>
      <c r="X19" s="53" t="s">
        <v>127</v>
      </c>
      <c r="Y19" s="52" t="s">
        <v>125</v>
      </c>
      <c r="Z19" s="53" t="s">
        <v>127</v>
      </c>
      <c r="AA19" s="52" t="s">
        <v>125</v>
      </c>
    </row>
    <row r="20" spans="1:27">
      <c r="A20" s="44" t="s">
        <v>110</v>
      </c>
      <c r="B20" s="51" t="s">
        <v>126</v>
      </c>
      <c r="C20" s="53" t="s">
        <v>124</v>
      </c>
      <c r="D20" s="51" t="s">
        <v>126</v>
      </c>
      <c r="E20" s="53" t="s">
        <v>124</v>
      </c>
      <c r="F20" s="51" t="s">
        <v>126</v>
      </c>
      <c r="G20" s="53" t="s">
        <v>124</v>
      </c>
      <c r="H20" s="51" t="s">
        <v>126</v>
      </c>
      <c r="I20" s="53" t="s">
        <v>124</v>
      </c>
      <c r="J20" s="51" t="s">
        <v>126</v>
      </c>
      <c r="K20" s="53" t="s">
        <v>124</v>
      </c>
      <c r="L20" s="51" t="s">
        <v>126</v>
      </c>
      <c r="M20" s="53" t="s">
        <v>124</v>
      </c>
      <c r="N20" s="51" t="s">
        <v>126</v>
      </c>
      <c r="O20" s="53" t="s">
        <v>124</v>
      </c>
      <c r="P20" s="51" t="s">
        <v>126</v>
      </c>
      <c r="Q20" s="53" t="s">
        <v>124</v>
      </c>
      <c r="R20" s="51" t="s">
        <v>126</v>
      </c>
      <c r="S20" s="53" t="s">
        <v>124</v>
      </c>
      <c r="T20" s="51" t="s">
        <v>126</v>
      </c>
      <c r="U20" s="52" t="s">
        <v>124</v>
      </c>
      <c r="V20" s="51" t="s">
        <v>126</v>
      </c>
      <c r="W20" s="52" t="s">
        <v>124</v>
      </c>
      <c r="X20" s="53" t="s">
        <v>126</v>
      </c>
      <c r="Y20" s="52" t="s">
        <v>124</v>
      </c>
      <c r="Z20" s="53" t="s">
        <v>126</v>
      </c>
      <c r="AA20" s="52" t="s">
        <v>124</v>
      </c>
    </row>
    <row r="21" spans="1:27">
      <c r="A21" s="44" t="s">
        <v>111</v>
      </c>
      <c r="B21" s="51" t="s">
        <v>122</v>
      </c>
      <c r="C21" s="53" t="s">
        <v>117</v>
      </c>
      <c r="D21" s="51" t="s">
        <v>122</v>
      </c>
      <c r="E21" s="53" t="s">
        <v>117</v>
      </c>
      <c r="F21" s="51" t="s">
        <v>122</v>
      </c>
      <c r="G21" s="53" t="s">
        <v>117</v>
      </c>
      <c r="H21" s="51" t="s">
        <v>122</v>
      </c>
      <c r="I21" s="53" t="s">
        <v>117</v>
      </c>
      <c r="J21" s="51" t="s">
        <v>122</v>
      </c>
      <c r="K21" s="53" t="s">
        <v>117</v>
      </c>
      <c r="L21" s="51" t="s">
        <v>122</v>
      </c>
      <c r="M21" s="53" t="s">
        <v>117</v>
      </c>
      <c r="N21" s="51" t="s">
        <v>122</v>
      </c>
      <c r="O21" s="53" t="s">
        <v>117</v>
      </c>
      <c r="P21" s="51" t="s">
        <v>122</v>
      </c>
      <c r="Q21" s="53" t="s">
        <v>117</v>
      </c>
      <c r="R21" s="51" t="s">
        <v>122</v>
      </c>
      <c r="S21" s="53" t="s">
        <v>117</v>
      </c>
      <c r="T21" s="51" t="s">
        <v>122</v>
      </c>
      <c r="U21" s="52" t="s">
        <v>117</v>
      </c>
      <c r="V21" s="51" t="s">
        <v>122</v>
      </c>
      <c r="W21" s="52" t="s">
        <v>117</v>
      </c>
      <c r="X21" s="53" t="s">
        <v>122</v>
      </c>
      <c r="Y21" s="52" t="s">
        <v>117</v>
      </c>
      <c r="Z21" s="53" t="s">
        <v>122</v>
      </c>
      <c r="AA21" s="52" t="s">
        <v>117</v>
      </c>
    </row>
    <row r="22" spans="1:27">
      <c r="A22" s="44" t="s">
        <v>17</v>
      </c>
      <c r="B22" s="51" t="s">
        <v>121</v>
      </c>
      <c r="C22" s="53" t="s">
        <v>123</v>
      </c>
      <c r="D22" s="51" t="s">
        <v>121</v>
      </c>
      <c r="E22" s="53" t="s">
        <v>123</v>
      </c>
      <c r="F22" s="51" t="s">
        <v>121</v>
      </c>
      <c r="G22" s="53" t="s">
        <v>123</v>
      </c>
      <c r="H22" s="51" t="s">
        <v>121</v>
      </c>
      <c r="I22" s="53" t="s">
        <v>123</v>
      </c>
      <c r="J22" s="51" t="s">
        <v>121</v>
      </c>
      <c r="K22" s="53" t="s">
        <v>123</v>
      </c>
      <c r="L22" s="51" t="s">
        <v>121</v>
      </c>
      <c r="M22" s="53" t="s">
        <v>123</v>
      </c>
      <c r="N22" s="51" t="s">
        <v>121</v>
      </c>
      <c r="O22" s="53" t="s">
        <v>123</v>
      </c>
      <c r="P22" s="51" t="s">
        <v>121</v>
      </c>
      <c r="Q22" s="53" t="s">
        <v>123</v>
      </c>
      <c r="R22" s="51" t="s">
        <v>121</v>
      </c>
      <c r="S22" s="53" t="s">
        <v>123</v>
      </c>
      <c r="T22" s="51" t="s">
        <v>121</v>
      </c>
      <c r="U22" s="52" t="s">
        <v>123</v>
      </c>
      <c r="V22" s="51" t="s">
        <v>121</v>
      </c>
      <c r="W22" s="52" t="s">
        <v>123</v>
      </c>
      <c r="X22" s="53" t="s">
        <v>121</v>
      </c>
      <c r="Y22" s="52" t="s">
        <v>123</v>
      </c>
      <c r="Z22" s="53" t="s">
        <v>121</v>
      </c>
      <c r="AA22" s="52" t="s">
        <v>123</v>
      </c>
    </row>
    <row r="23" spans="1:27">
      <c r="A23" s="44" t="s">
        <v>113</v>
      </c>
      <c r="B23" s="51" t="s">
        <v>114</v>
      </c>
      <c r="C23" s="53" t="s">
        <v>114</v>
      </c>
      <c r="D23" s="51" t="s">
        <v>114</v>
      </c>
      <c r="E23" s="53" t="s">
        <v>114</v>
      </c>
      <c r="F23" s="51" t="s">
        <v>114</v>
      </c>
      <c r="G23" s="53" t="s">
        <v>114</v>
      </c>
      <c r="H23" s="51" t="s">
        <v>114</v>
      </c>
      <c r="I23" s="53" t="s">
        <v>114</v>
      </c>
      <c r="J23" s="51" t="s">
        <v>114</v>
      </c>
      <c r="K23" s="53" t="s">
        <v>114</v>
      </c>
      <c r="L23" s="51" t="s">
        <v>114</v>
      </c>
      <c r="M23" s="53" t="s">
        <v>114</v>
      </c>
      <c r="N23" s="51" t="s">
        <v>114</v>
      </c>
      <c r="O23" s="53" t="s">
        <v>114</v>
      </c>
      <c r="P23" s="51" t="s">
        <v>114</v>
      </c>
      <c r="Q23" s="53" t="s">
        <v>114</v>
      </c>
      <c r="R23" s="51" t="s">
        <v>114</v>
      </c>
      <c r="S23" s="53" t="s">
        <v>114</v>
      </c>
      <c r="T23" s="51" t="s">
        <v>114</v>
      </c>
      <c r="U23" s="52" t="s">
        <v>114</v>
      </c>
      <c r="V23" s="51" t="s">
        <v>114</v>
      </c>
      <c r="W23" s="52" t="s">
        <v>114</v>
      </c>
      <c r="X23" s="53" t="s">
        <v>114</v>
      </c>
      <c r="Y23" s="52" t="s">
        <v>114</v>
      </c>
      <c r="Z23" s="53" t="s">
        <v>114</v>
      </c>
      <c r="AA23" s="52" t="s">
        <v>114</v>
      </c>
    </row>
    <row r="24" spans="1:27">
      <c r="A24" s="44" t="s">
        <v>115</v>
      </c>
      <c r="B24" s="51" t="s">
        <v>107</v>
      </c>
      <c r="C24" s="53" t="s">
        <v>107</v>
      </c>
      <c r="D24" s="51" t="s">
        <v>107</v>
      </c>
      <c r="E24" s="53" t="s">
        <v>107</v>
      </c>
      <c r="F24" s="51" t="s">
        <v>107</v>
      </c>
      <c r="G24" s="53" t="s">
        <v>107</v>
      </c>
      <c r="H24" s="51" t="s">
        <v>107</v>
      </c>
      <c r="I24" s="53" t="s">
        <v>107</v>
      </c>
      <c r="J24" s="51" t="s">
        <v>107</v>
      </c>
      <c r="K24" s="53" t="s">
        <v>107</v>
      </c>
      <c r="L24" s="51" t="s">
        <v>107</v>
      </c>
      <c r="M24" s="53" t="s">
        <v>107</v>
      </c>
      <c r="N24" s="51" t="s">
        <v>107</v>
      </c>
      <c r="O24" s="53" t="s">
        <v>107</v>
      </c>
      <c r="P24" s="51" t="s">
        <v>107</v>
      </c>
      <c r="Q24" s="53" t="s">
        <v>107</v>
      </c>
      <c r="R24" s="51" t="s">
        <v>107</v>
      </c>
      <c r="S24" s="53" t="s">
        <v>107</v>
      </c>
      <c r="T24" s="51" t="s">
        <v>107</v>
      </c>
      <c r="U24" s="52" t="s">
        <v>107</v>
      </c>
      <c r="V24" s="51" t="s">
        <v>107</v>
      </c>
      <c r="W24" s="52" t="s">
        <v>107</v>
      </c>
      <c r="X24" s="53" t="s">
        <v>107</v>
      </c>
      <c r="Y24" s="52" t="s">
        <v>107</v>
      </c>
      <c r="Z24" s="53" t="s">
        <v>107</v>
      </c>
      <c r="AA24" s="52" t="s">
        <v>107</v>
      </c>
    </row>
  </sheetData>
  <mergeCells count="13">
    <mergeCell ref="L6:M6"/>
    <mergeCell ref="B6:C6"/>
    <mergeCell ref="D6:E6"/>
    <mergeCell ref="F6:G6"/>
    <mergeCell ref="H6:I6"/>
    <mergeCell ref="J6:K6"/>
    <mergeCell ref="Z6:AA6"/>
    <mergeCell ref="N6:O6"/>
    <mergeCell ref="P6:Q6"/>
    <mergeCell ref="R6:S6"/>
    <mergeCell ref="T6:U6"/>
    <mergeCell ref="V6:W6"/>
    <mergeCell ref="X6:Y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C977C-60FD-42D6-B127-6A36DA3C0419}">
  <dimension ref="A6:AA24"/>
  <sheetViews>
    <sheetView tabSelected="1" workbookViewId="0">
      <selection activeCell="AA15" sqref="AA15:AA19"/>
    </sheetView>
  </sheetViews>
  <sheetFormatPr defaultRowHeight="14"/>
  <cols>
    <col min="1" max="1" width="26.796875" style="44" customWidth="1"/>
    <col min="2" max="2" width="44.296875" style="46" customWidth="1"/>
    <col min="3" max="3" width="32.796875" style="45" customWidth="1"/>
    <col min="4" max="4" width="44.296875" style="46" customWidth="1"/>
    <col min="5" max="5" width="32.796875" style="45" customWidth="1"/>
    <col min="6" max="6" width="45.296875" style="46" customWidth="1"/>
    <col min="7" max="7" width="33.19921875" style="54" customWidth="1"/>
    <col min="8" max="8" width="33.19921875" style="46" customWidth="1"/>
    <col min="9" max="9" width="33.19921875" style="45" customWidth="1"/>
    <col min="10" max="10" width="44.8984375" style="46" customWidth="1"/>
    <col min="11" max="13" width="33.296875" style="54" customWidth="1"/>
    <col min="14" max="14" width="33.296875" style="46" customWidth="1"/>
    <col min="15" max="15" width="33.296875" style="45" customWidth="1"/>
    <col min="16" max="16" width="52.5" style="46" customWidth="1"/>
    <col min="17" max="17" width="33.19921875" style="47" customWidth="1"/>
    <col min="18" max="18" width="53" style="54" customWidth="1"/>
    <col min="19" max="19" width="33.19921875" style="54" customWidth="1"/>
    <col min="20" max="20" width="52.296875" style="46" customWidth="1"/>
    <col min="21" max="21" width="32.3984375" style="47" customWidth="1"/>
    <col min="22" max="22" width="52.3984375" style="54" customWidth="1"/>
    <col min="23" max="23" width="32.3984375" style="47" customWidth="1"/>
    <col min="24" max="24" width="59.3984375" style="54" customWidth="1"/>
    <col min="25" max="25" width="32.3984375" style="47" customWidth="1"/>
    <col min="26" max="26" width="60.796875" style="45" customWidth="1"/>
    <col min="27" max="27" width="34.296875" style="47" customWidth="1"/>
    <col min="28" max="16384" width="8.796875" style="45"/>
  </cols>
  <sheetData>
    <row r="6" spans="1:27" s="48" customFormat="1">
      <c r="B6" s="72" t="s">
        <v>135</v>
      </c>
      <c r="C6" s="73"/>
      <c r="D6" s="72" t="s">
        <v>91</v>
      </c>
      <c r="E6" s="73"/>
      <c r="F6" s="72" t="s">
        <v>100</v>
      </c>
      <c r="G6" s="73"/>
      <c r="H6" s="72" t="s">
        <v>147</v>
      </c>
      <c r="I6" s="73"/>
      <c r="J6" s="72" t="s">
        <v>146</v>
      </c>
      <c r="K6" s="73"/>
      <c r="L6" s="72" t="s">
        <v>153</v>
      </c>
      <c r="M6" s="73"/>
      <c r="N6" s="72" t="s">
        <v>152</v>
      </c>
      <c r="O6" s="73"/>
      <c r="P6" s="72" t="s">
        <v>151</v>
      </c>
      <c r="Q6" s="73"/>
      <c r="R6" s="72" t="s">
        <v>154</v>
      </c>
      <c r="S6" s="73"/>
      <c r="T6" s="72" t="s">
        <v>155</v>
      </c>
      <c r="U6" s="73"/>
      <c r="V6" s="72" t="s">
        <v>156</v>
      </c>
      <c r="W6" s="73"/>
      <c r="X6" s="72" t="s">
        <v>157</v>
      </c>
      <c r="Y6" s="73"/>
      <c r="Z6" s="72" t="s">
        <v>159</v>
      </c>
      <c r="AA6" s="73"/>
    </row>
    <row r="7" spans="1:27" s="49" customFormat="1">
      <c r="A7" s="49" t="s">
        <v>97</v>
      </c>
      <c r="B7" s="55" t="s">
        <v>88</v>
      </c>
      <c r="C7" s="49" t="s">
        <v>89</v>
      </c>
      <c r="D7" s="55" t="s">
        <v>88</v>
      </c>
      <c r="E7" s="49" t="s">
        <v>89</v>
      </c>
      <c r="F7" s="55" t="s">
        <v>88</v>
      </c>
      <c r="G7" s="49" t="s">
        <v>89</v>
      </c>
      <c r="H7" s="55" t="s">
        <v>88</v>
      </c>
      <c r="I7" s="49" t="s">
        <v>89</v>
      </c>
      <c r="J7" s="55" t="s">
        <v>88</v>
      </c>
      <c r="K7" s="49" t="s">
        <v>89</v>
      </c>
      <c r="L7" s="55" t="s">
        <v>88</v>
      </c>
      <c r="M7" s="50" t="s">
        <v>89</v>
      </c>
      <c r="N7" s="55" t="s">
        <v>88</v>
      </c>
      <c r="O7" s="50" t="s">
        <v>89</v>
      </c>
      <c r="P7" s="55" t="s">
        <v>88</v>
      </c>
      <c r="Q7" s="50" t="s">
        <v>89</v>
      </c>
      <c r="R7" s="55" t="s">
        <v>88</v>
      </c>
      <c r="S7" s="49" t="s">
        <v>89</v>
      </c>
      <c r="T7" s="55" t="s">
        <v>88</v>
      </c>
      <c r="U7" s="50" t="s">
        <v>89</v>
      </c>
      <c r="V7" s="55" t="s">
        <v>88</v>
      </c>
      <c r="W7" s="50" t="s">
        <v>89</v>
      </c>
      <c r="X7" s="63" t="s">
        <v>88</v>
      </c>
      <c r="Y7" s="50" t="s">
        <v>89</v>
      </c>
      <c r="Z7" s="63" t="s">
        <v>88</v>
      </c>
      <c r="AA7" s="50" t="s">
        <v>89</v>
      </c>
    </row>
    <row r="8" spans="1:27">
      <c r="A8" s="44" t="s">
        <v>90</v>
      </c>
      <c r="B8" s="56" t="s">
        <v>183</v>
      </c>
      <c r="C8" s="56" t="s">
        <v>183</v>
      </c>
      <c r="D8" s="56" t="s">
        <v>183</v>
      </c>
      <c r="E8" s="56" t="s">
        <v>183</v>
      </c>
      <c r="F8" s="56" t="s">
        <v>183</v>
      </c>
      <c r="G8" s="56" t="s">
        <v>183</v>
      </c>
      <c r="H8" s="56" t="s">
        <v>183</v>
      </c>
      <c r="I8" s="56" t="s">
        <v>183</v>
      </c>
      <c r="J8" s="56" t="s">
        <v>183</v>
      </c>
      <c r="K8" s="56" t="s">
        <v>183</v>
      </c>
      <c r="L8" s="56" t="s">
        <v>183</v>
      </c>
      <c r="M8" s="56" t="s">
        <v>183</v>
      </c>
      <c r="N8" s="56" t="s">
        <v>183</v>
      </c>
      <c r="O8" s="56" t="s">
        <v>183</v>
      </c>
      <c r="P8" s="56" t="s">
        <v>183</v>
      </c>
      <c r="Q8" s="56" t="s">
        <v>183</v>
      </c>
      <c r="R8" s="56" t="s">
        <v>183</v>
      </c>
      <c r="S8" s="56" t="s">
        <v>183</v>
      </c>
      <c r="T8" s="56" t="s">
        <v>183</v>
      </c>
      <c r="U8" s="56" t="s">
        <v>183</v>
      </c>
      <c r="V8" s="56" t="s">
        <v>183</v>
      </c>
      <c r="W8" s="56" t="s">
        <v>183</v>
      </c>
      <c r="X8" s="56" t="s">
        <v>183</v>
      </c>
      <c r="Y8" s="56" t="s">
        <v>183</v>
      </c>
      <c r="Z8" s="56" t="s">
        <v>183</v>
      </c>
      <c r="AA8" s="56" t="s">
        <v>183</v>
      </c>
    </row>
    <row r="9" spans="1:27">
      <c r="A9" s="44" t="s">
        <v>112</v>
      </c>
      <c r="B9" s="51" t="s">
        <v>136</v>
      </c>
      <c r="C9" s="53" t="s">
        <v>118</v>
      </c>
      <c r="D9" s="51" t="s">
        <v>131</v>
      </c>
      <c r="E9" s="53" t="s">
        <v>118</v>
      </c>
      <c r="F9" s="51" t="s">
        <v>131</v>
      </c>
      <c r="G9" s="53" t="s">
        <v>119</v>
      </c>
      <c r="H9" s="51" t="s">
        <v>131</v>
      </c>
      <c r="I9" s="53" t="s">
        <v>148</v>
      </c>
      <c r="J9" s="51" t="s">
        <v>131</v>
      </c>
      <c r="K9" s="53" t="s">
        <v>120</v>
      </c>
      <c r="L9" s="51" t="s">
        <v>132</v>
      </c>
      <c r="M9" s="53" t="s">
        <v>118</v>
      </c>
      <c r="N9" s="51" t="s">
        <v>132</v>
      </c>
      <c r="O9" s="53" t="s">
        <v>149</v>
      </c>
      <c r="P9" s="51" t="s">
        <v>132</v>
      </c>
      <c r="Q9" s="53" t="s">
        <v>120</v>
      </c>
      <c r="R9" s="51" t="s">
        <v>133</v>
      </c>
      <c r="S9" s="53" t="s">
        <v>118</v>
      </c>
      <c r="T9" s="51" t="s">
        <v>133</v>
      </c>
      <c r="U9" s="52" t="s">
        <v>150</v>
      </c>
      <c r="V9" s="51" t="s">
        <v>133</v>
      </c>
      <c r="W9" s="52" t="s">
        <v>120</v>
      </c>
      <c r="X9" s="53" t="s">
        <v>134</v>
      </c>
      <c r="Y9" s="52" t="s">
        <v>136</v>
      </c>
      <c r="Z9" s="53" t="s">
        <v>134</v>
      </c>
      <c r="AA9" s="52" t="s">
        <v>158</v>
      </c>
    </row>
    <row r="10" spans="1:27">
      <c r="A10" s="44" t="s">
        <v>93</v>
      </c>
      <c r="B10" s="46" t="s">
        <v>184</v>
      </c>
      <c r="C10" s="46" t="s">
        <v>184</v>
      </c>
      <c r="D10" s="46" t="s">
        <v>184</v>
      </c>
      <c r="E10" s="46" t="s">
        <v>184</v>
      </c>
      <c r="F10" s="46" t="s">
        <v>184</v>
      </c>
      <c r="G10" s="46" t="s">
        <v>184</v>
      </c>
      <c r="H10" s="46" t="s">
        <v>184</v>
      </c>
      <c r="I10" s="46" t="s">
        <v>184</v>
      </c>
      <c r="J10" s="46" t="s">
        <v>184</v>
      </c>
      <c r="K10" s="46" t="s">
        <v>184</v>
      </c>
      <c r="L10" s="46" t="s">
        <v>184</v>
      </c>
      <c r="M10" s="46" t="s">
        <v>184</v>
      </c>
      <c r="N10" s="46" t="s">
        <v>184</v>
      </c>
      <c r="O10" s="46" t="s">
        <v>184</v>
      </c>
      <c r="P10" s="46" t="s">
        <v>184</v>
      </c>
      <c r="Q10" s="46" t="s">
        <v>184</v>
      </c>
      <c r="R10" s="46" t="s">
        <v>184</v>
      </c>
      <c r="S10" s="46" t="s">
        <v>184</v>
      </c>
      <c r="T10" s="46" t="s">
        <v>184</v>
      </c>
      <c r="U10" s="46" t="s">
        <v>184</v>
      </c>
      <c r="V10" s="46" t="s">
        <v>184</v>
      </c>
      <c r="W10" s="46" t="s">
        <v>184</v>
      </c>
      <c r="X10" s="46" t="s">
        <v>184</v>
      </c>
      <c r="Y10" s="46" t="s">
        <v>184</v>
      </c>
      <c r="Z10" s="46" t="s">
        <v>184</v>
      </c>
      <c r="AA10" s="46" t="s">
        <v>184</v>
      </c>
    </row>
    <row r="11" spans="1:27">
      <c r="A11" s="44" t="s">
        <v>80</v>
      </c>
      <c r="B11" s="51" t="s">
        <v>185</v>
      </c>
      <c r="C11" s="53" t="s">
        <v>117</v>
      </c>
      <c r="D11" s="51" t="s">
        <v>116</v>
      </c>
      <c r="E11" s="53" t="s">
        <v>117</v>
      </c>
      <c r="F11" s="51" t="s">
        <v>116</v>
      </c>
      <c r="G11" s="53" t="s">
        <v>117</v>
      </c>
      <c r="H11" s="51" t="s">
        <v>116</v>
      </c>
      <c r="I11" s="53" t="s">
        <v>117</v>
      </c>
      <c r="J11" s="51" t="s">
        <v>116</v>
      </c>
      <c r="K11" s="53" t="s">
        <v>117</v>
      </c>
      <c r="L11" s="51" t="s">
        <v>116</v>
      </c>
      <c r="M11" s="53" t="s">
        <v>117</v>
      </c>
      <c r="N11" s="51" t="s">
        <v>116</v>
      </c>
      <c r="O11" s="53" t="s">
        <v>117</v>
      </c>
      <c r="P11" s="51" t="s">
        <v>116</v>
      </c>
      <c r="Q11" s="53" t="s">
        <v>117</v>
      </c>
      <c r="R11" s="51" t="s">
        <v>116</v>
      </c>
      <c r="S11" s="53" t="s">
        <v>117</v>
      </c>
      <c r="T11" s="51" t="s">
        <v>116</v>
      </c>
      <c r="U11" s="52" t="s">
        <v>117</v>
      </c>
      <c r="V11" s="51" t="s">
        <v>116</v>
      </c>
      <c r="W11" s="52" t="s">
        <v>117</v>
      </c>
      <c r="X11" s="53" t="s">
        <v>116</v>
      </c>
      <c r="Y11" s="52" t="s">
        <v>117</v>
      </c>
      <c r="Z11" s="53" t="s">
        <v>116</v>
      </c>
      <c r="AA11" s="52" t="s">
        <v>117</v>
      </c>
    </row>
    <row r="12" spans="1:27">
      <c r="A12" s="44" t="s">
        <v>95</v>
      </c>
      <c r="B12" s="46" t="s">
        <v>114</v>
      </c>
      <c r="C12" s="46" t="s">
        <v>114</v>
      </c>
      <c r="D12" s="46" t="s">
        <v>114</v>
      </c>
      <c r="E12" s="46" t="s">
        <v>114</v>
      </c>
      <c r="F12" s="46" t="s">
        <v>114</v>
      </c>
      <c r="G12" s="46" t="s">
        <v>114</v>
      </c>
      <c r="H12" s="46" t="s">
        <v>114</v>
      </c>
      <c r="I12" s="46" t="s">
        <v>114</v>
      </c>
      <c r="J12" s="46" t="s">
        <v>114</v>
      </c>
      <c r="K12" s="46" t="s">
        <v>114</v>
      </c>
      <c r="L12" s="46" t="s">
        <v>114</v>
      </c>
      <c r="M12" s="46" t="s">
        <v>114</v>
      </c>
      <c r="N12" s="46" t="s">
        <v>114</v>
      </c>
      <c r="O12" s="46" t="s">
        <v>114</v>
      </c>
      <c r="P12" s="46" t="s">
        <v>114</v>
      </c>
      <c r="Q12" s="46" t="s">
        <v>114</v>
      </c>
      <c r="R12" s="46" t="s">
        <v>114</v>
      </c>
      <c r="S12" s="46" t="s">
        <v>114</v>
      </c>
      <c r="T12" s="46" t="s">
        <v>114</v>
      </c>
      <c r="U12" s="46" t="s">
        <v>114</v>
      </c>
      <c r="V12" s="46" t="s">
        <v>114</v>
      </c>
      <c r="W12" s="46" t="s">
        <v>114</v>
      </c>
      <c r="X12" s="46" t="s">
        <v>114</v>
      </c>
      <c r="Y12" s="46" t="s">
        <v>114</v>
      </c>
      <c r="Z12" s="46" t="s">
        <v>114</v>
      </c>
      <c r="AA12" s="46" t="s">
        <v>114</v>
      </c>
    </row>
    <row r="13" spans="1:27">
      <c r="A13" s="44" t="s">
        <v>101</v>
      </c>
      <c r="B13" s="51" t="s">
        <v>102</v>
      </c>
      <c r="C13" s="53" t="s">
        <v>103</v>
      </c>
      <c r="D13" s="51" t="s">
        <v>102</v>
      </c>
      <c r="E13" s="53" t="s">
        <v>103</v>
      </c>
      <c r="F13" s="51" t="s">
        <v>102</v>
      </c>
      <c r="G13" s="53" t="s">
        <v>103</v>
      </c>
      <c r="H13" s="51" t="s">
        <v>102</v>
      </c>
      <c r="I13" s="53" t="s">
        <v>103</v>
      </c>
      <c r="J13" s="51" t="s">
        <v>102</v>
      </c>
      <c r="K13" s="53" t="s">
        <v>103</v>
      </c>
      <c r="L13" s="51" t="s">
        <v>102</v>
      </c>
      <c r="M13" s="53" t="s">
        <v>103</v>
      </c>
      <c r="N13" s="51" t="s">
        <v>102</v>
      </c>
      <c r="O13" s="53" t="s">
        <v>103</v>
      </c>
      <c r="P13" s="51" t="s">
        <v>102</v>
      </c>
      <c r="Q13" s="53" t="s">
        <v>103</v>
      </c>
      <c r="R13" s="51" t="s">
        <v>102</v>
      </c>
      <c r="S13" s="53" t="s">
        <v>103</v>
      </c>
      <c r="T13" s="51" t="s">
        <v>102</v>
      </c>
      <c r="U13" s="52" t="s">
        <v>103</v>
      </c>
      <c r="V13" s="51" t="s">
        <v>102</v>
      </c>
      <c r="W13" s="52" t="s">
        <v>103</v>
      </c>
      <c r="X13" s="53" t="s">
        <v>102</v>
      </c>
      <c r="Y13" s="52" t="s">
        <v>103</v>
      </c>
      <c r="Z13" s="53" t="s">
        <v>102</v>
      </c>
      <c r="AA13" s="52" t="s">
        <v>103</v>
      </c>
    </row>
    <row r="14" spans="1:27">
      <c r="A14" s="44" t="s">
        <v>96</v>
      </c>
      <c r="B14" s="46">
        <v>0.4</v>
      </c>
      <c r="C14" s="54">
        <v>0.4</v>
      </c>
      <c r="D14" s="46">
        <v>0.4</v>
      </c>
      <c r="E14" s="54">
        <v>0.4</v>
      </c>
      <c r="F14" s="46">
        <v>0.4</v>
      </c>
      <c r="G14" s="54">
        <v>0.4</v>
      </c>
      <c r="H14" s="46">
        <v>0.4</v>
      </c>
      <c r="I14" s="54">
        <v>0.4</v>
      </c>
      <c r="J14" s="46">
        <v>0.4</v>
      </c>
      <c r="K14" s="54">
        <v>0.4</v>
      </c>
      <c r="L14" s="46">
        <v>0.4</v>
      </c>
      <c r="M14" s="54">
        <v>0.4</v>
      </c>
      <c r="N14" s="46">
        <v>0.4</v>
      </c>
      <c r="O14" s="54">
        <v>0.4</v>
      </c>
      <c r="P14" s="46">
        <v>0.4</v>
      </c>
      <c r="Q14" s="54">
        <v>0.4</v>
      </c>
      <c r="R14" s="46">
        <v>0.4</v>
      </c>
      <c r="S14" s="54">
        <v>0.4</v>
      </c>
      <c r="T14" s="46">
        <v>0.4</v>
      </c>
      <c r="U14" s="47">
        <v>0.4</v>
      </c>
      <c r="V14" s="46">
        <v>0.4</v>
      </c>
      <c r="W14" s="47">
        <v>0.4</v>
      </c>
      <c r="X14" s="54">
        <v>0.4</v>
      </c>
      <c r="Y14" s="47">
        <v>0.4</v>
      </c>
      <c r="Z14" s="54">
        <v>0.4</v>
      </c>
      <c r="AA14" s="47">
        <v>0.4</v>
      </c>
    </row>
    <row r="15" spans="1:27">
      <c r="A15" s="44" t="s">
        <v>104</v>
      </c>
      <c r="B15" s="51" t="s">
        <v>107</v>
      </c>
      <c r="C15" s="53" t="s">
        <v>186</v>
      </c>
      <c r="D15" s="51" t="s">
        <v>107</v>
      </c>
      <c r="E15" s="53" t="s">
        <v>186</v>
      </c>
      <c r="F15" s="51" t="s">
        <v>107</v>
      </c>
      <c r="G15" s="53" t="s">
        <v>186</v>
      </c>
      <c r="H15" s="51" t="s">
        <v>107</v>
      </c>
      <c r="I15" s="53" t="s">
        <v>186</v>
      </c>
      <c r="J15" s="51" t="s">
        <v>107</v>
      </c>
      <c r="K15" s="53" t="s">
        <v>186</v>
      </c>
      <c r="L15" s="51" t="s">
        <v>107</v>
      </c>
      <c r="M15" s="53" t="s">
        <v>186</v>
      </c>
      <c r="N15" s="51" t="s">
        <v>107</v>
      </c>
      <c r="O15" s="53" t="s">
        <v>186</v>
      </c>
      <c r="P15" s="51" t="s">
        <v>107</v>
      </c>
      <c r="Q15" s="53" t="s">
        <v>186</v>
      </c>
      <c r="R15" s="51" t="s">
        <v>107</v>
      </c>
      <c r="S15" s="53" t="s">
        <v>186</v>
      </c>
      <c r="T15" s="51" t="s">
        <v>107</v>
      </c>
      <c r="U15" s="53" t="s">
        <v>186</v>
      </c>
      <c r="V15" s="51" t="s">
        <v>107</v>
      </c>
      <c r="W15" s="53" t="s">
        <v>186</v>
      </c>
      <c r="X15" s="53" t="s">
        <v>107</v>
      </c>
      <c r="Y15" s="53" t="s">
        <v>186</v>
      </c>
      <c r="Z15" s="53" t="s">
        <v>107</v>
      </c>
      <c r="AA15" s="53" t="s">
        <v>186</v>
      </c>
    </row>
    <row r="16" spans="1:27">
      <c r="A16" s="44" t="s">
        <v>105</v>
      </c>
      <c r="B16" s="51" t="s">
        <v>107</v>
      </c>
      <c r="C16" s="53" t="s">
        <v>114</v>
      </c>
      <c r="D16" s="51" t="s">
        <v>107</v>
      </c>
      <c r="E16" s="53" t="s">
        <v>114</v>
      </c>
      <c r="F16" s="51" t="s">
        <v>107</v>
      </c>
      <c r="G16" s="53" t="s">
        <v>114</v>
      </c>
      <c r="H16" s="51" t="s">
        <v>107</v>
      </c>
      <c r="I16" s="53" t="s">
        <v>114</v>
      </c>
      <c r="J16" s="51" t="s">
        <v>107</v>
      </c>
      <c r="K16" s="53" t="s">
        <v>114</v>
      </c>
      <c r="L16" s="51" t="s">
        <v>107</v>
      </c>
      <c r="M16" s="53" t="s">
        <v>114</v>
      </c>
      <c r="N16" s="51" t="s">
        <v>107</v>
      </c>
      <c r="O16" s="53" t="s">
        <v>114</v>
      </c>
      <c r="P16" s="51" t="s">
        <v>107</v>
      </c>
      <c r="Q16" s="53" t="s">
        <v>114</v>
      </c>
      <c r="R16" s="51" t="s">
        <v>107</v>
      </c>
      <c r="S16" s="53" t="s">
        <v>114</v>
      </c>
      <c r="T16" s="51" t="s">
        <v>107</v>
      </c>
      <c r="U16" s="53" t="s">
        <v>114</v>
      </c>
      <c r="V16" s="51" t="s">
        <v>107</v>
      </c>
      <c r="W16" s="53" t="s">
        <v>114</v>
      </c>
      <c r="X16" s="53" t="s">
        <v>107</v>
      </c>
      <c r="Y16" s="53" t="s">
        <v>114</v>
      </c>
      <c r="Z16" s="53" t="s">
        <v>107</v>
      </c>
      <c r="AA16" s="53" t="s">
        <v>114</v>
      </c>
    </row>
    <row r="17" spans="1:27">
      <c r="A17" s="44" t="s">
        <v>106</v>
      </c>
      <c r="B17" s="51" t="s">
        <v>107</v>
      </c>
      <c r="C17" s="53" t="s">
        <v>107</v>
      </c>
      <c r="D17" s="51" t="s">
        <v>107</v>
      </c>
      <c r="E17" s="53" t="s">
        <v>107</v>
      </c>
      <c r="F17" s="51" t="s">
        <v>107</v>
      </c>
      <c r="G17" s="53" t="s">
        <v>107</v>
      </c>
      <c r="H17" s="51" t="s">
        <v>107</v>
      </c>
      <c r="I17" s="53" t="s">
        <v>107</v>
      </c>
      <c r="J17" s="51" t="s">
        <v>107</v>
      </c>
      <c r="K17" s="53" t="s">
        <v>107</v>
      </c>
      <c r="L17" s="51" t="s">
        <v>107</v>
      </c>
      <c r="M17" s="53" t="s">
        <v>107</v>
      </c>
      <c r="N17" s="51" t="s">
        <v>107</v>
      </c>
      <c r="O17" s="53" t="s">
        <v>107</v>
      </c>
      <c r="P17" s="51" t="s">
        <v>107</v>
      </c>
      <c r="Q17" s="53" t="s">
        <v>107</v>
      </c>
      <c r="R17" s="51" t="s">
        <v>107</v>
      </c>
      <c r="S17" s="53" t="s">
        <v>107</v>
      </c>
      <c r="T17" s="51" t="s">
        <v>107</v>
      </c>
      <c r="U17" s="53" t="s">
        <v>107</v>
      </c>
      <c r="V17" s="51" t="s">
        <v>107</v>
      </c>
      <c r="W17" s="53" t="s">
        <v>107</v>
      </c>
      <c r="X17" s="53" t="s">
        <v>107</v>
      </c>
      <c r="Y17" s="53" t="s">
        <v>107</v>
      </c>
      <c r="Z17" s="53" t="s">
        <v>107</v>
      </c>
      <c r="AA17" s="53" t="s">
        <v>107</v>
      </c>
    </row>
    <row r="18" spans="1:27">
      <c r="A18" s="44" t="s">
        <v>108</v>
      </c>
      <c r="B18" s="51" t="s">
        <v>107</v>
      </c>
      <c r="C18" s="53" t="s">
        <v>107</v>
      </c>
      <c r="D18" s="51" t="s">
        <v>107</v>
      </c>
      <c r="E18" s="53" t="s">
        <v>107</v>
      </c>
      <c r="F18" s="51" t="s">
        <v>107</v>
      </c>
      <c r="G18" s="53" t="s">
        <v>107</v>
      </c>
      <c r="H18" s="51" t="s">
        <v>107</v>
      </c>
      <c r="I18" s="53" t="s">
        <v>107</v>
      </c>
      <c r="J18" s="51" t="s">
        <v>107</v>
      </c>
      <c r="K18" s="53" t="s">
        <v>107</v>
      </c>
      <c r="L18" s="51" t="s">
        <v>107</v>
      </c>
      <c r="M18" s="53" t="s">
        <v>107</v>
      </c>
      <c r="N18" s="51" t="s">
        <v>107</v>
      </c>
      <c r="O18" s="53" t="s">
        <v>107</v>
      </c>
      <c r="P18" s="51" t="s">
        <v>107</v>
      </c>
      <c r="Q18" s="53" t="s">
        <v>107</v>
      </c>
      <c r="R18" s="51" t="s">
        <v>107</v>
      </c>
      <c r="S18" s="53" t="s">
        <v>107</v>
      </c>
      <c r="T18" s="51" t="s">
        <v>107</v>
      </c>
      <c r="U18" s="53" t="s">
        <v>107</v>
      </c>
      <c r="V18" s="51" t="s">
        <v>107</v>
      </c>
      <c r="W18" s="53" t="s">
        <v>107</v>
      </c>
      <c r="X18" s="53" t="s">
        <v>107</v>
      </c>
      <c r="Y18" s="53" t="s">
        <v>107</v>
      </c>
      <c r="Z18" s="53" t="s">
        <v>107</v>
      </c>
      <c r="AA18" s="53" t="s">
        <v>107</v>
      </c>
    </row>
    <row r="19" spans="1:27">
      <c r="A19" s="44" t="s">
        <v>109</v>
      </c>
      <c r="B19" s="51" t="s">
        <v>127</v>
      </c>
      <c r="C19" s="53" t="s">
        <v>187</v>
      </c>
      <c r="D19" s="51" t="s">
        <v>127</v>
      </c>
      <c r="E19" s="53" t="s">
        <v>187</v>
      </c>
      <c r="F19" s="51" t="s">
        <v>127</v>
      </c>
      <c r="G19" s="53" t="s">
        <v>187</v>
      </c>
      <c r="H19" s="51" t="s">
        <v>127</v>
      </c>
      <c r="I19" s="53" t="s">
        <v>187</v>
      </c>
      <c r="J19" s="51" t="s">
        <v>127</v>
      </c>
      <c r="K19" s="53" t="s">
        <v>187</v>
      </c>
      <c r="L19" s="51" t="s">
        <v>127</v>
      </c>
      <c r="M19" s="53" t="s">
        <v>187</v>
      </c>
      <c r="N19" s="51" t="s">
        <v>127</v>
      </c>
      <c r="O19" s="53" t="s">
        <v>187</v>
      </c>
      <c r="P19" s="51" t="s">
        <v>127</v>
      </c>
      <c r="Q19" s="53" t="s">
        <v>187</v>
      </c>
      <c r="R19" s="51" t="s">
        <v>127</v>
      </c>
      <c r="S19" s="53" t="s">
        <v>187</v>
      </c>
      <c r="T19" s="51" t="s">
        <v>127</v>
      </c>
      <c r="U19" s="53" t="s">
        <v>187</v>
      </c>
      <c r="V19" s="51" t="s">
        <v>127</v>
      </c>
      <c r="W19" s="53" t="s">
        <v>187</v>
      </c>
      <c r="X19" s="53" t="s">
        <v>127</v>
      </c>
      <c r="Y19" s="53" t="s">
        <v>187</v>
      </c>
      <c r="Z19" s="53" t="s">
        <v>127</v>
      </c>
      <c r="AA19" s="53" t="s">
        <v>187</v>
      </c>
    </row>
    <row r="20" spans="1:27">
      <c r="A20" s="44" t="s">
        <v>110</v>
      </c>
      <c r="B20" s="51" t="s">
        <v>126</v>
      </c>
      <c r="C20" s="53" t="s">
        <v>124</v>
      </c>
      <c r="D20" s="51" t="s">
        <v>126</v>
      </c>
      <c r="E20" s="53" t="s">
        <v>124</v>
      </c>
      <c r="F20" s="51" t="s">
        <v>126</v>
      </c>
      <c r="G20" s="53" t="s">
        <v>124</v>
      </c>
      <c r="H20" s="51" t="s">
        <v>126</v>
      </c>
      <c r="I20" s="53" t="s">
        <v>124</v>
      </c>
      <c r="J20" s="51" t="s">
        <v>126</v>
      </c>
      <c r="K20" s="53" t="s">
        <v>124</v>
      </c>
      <c r="L20" s="51" t="s">
        <v>126</v>
      </c>
      <c r="M20" s="53" t="s">
        <v>124</v>
      </c>
      <c r="N20" s="51" t="s">
        <v>126</v>
      </c>
      <c r="O20" s="53" t="s">
        <v>124</v>
      </c>
      <c r="P20" s="51" t="s">
        <v>126</v>
      </c>
      <c r="Q20" s="53" t="s">
        <v>124</v>
      </c>
      <c r="R20" s="51" t="s">
        <v>126</v>
      </c>
      <c r="S20" s="53" t="s">
        <v>124</v>
      </c>
      <c r="T20" s="51" t="s">
        <v>126</v>
      </c>
      <c r="U20" s="52" t="s">
        <v>124</v>
      </c>
      <c r="V20" s="51" t="s">
        <v>126</v>
      </c>
      <c r="W20" s="52" t="s">
        <v>124</v>
      </c>
      <c r="X20" s="53" t="s">
        <v>126</v>
      </c>
      <c r="Y20" s="52" t="s">
        <v>124</v>
      </c>
      <c r="Z20" s="53" t="s">
        <v>126</v>
      </c>
      <c r="AA20" s="52" t="s">
        <v>124</v>
      </c>
    </row>
    <row r="21" spans="1:27">
      <c r="A21" s="44" t="s">
        <v>111</v>
      </c>
      <c r="B21" s="51" t="s">
        <v>122</v>
      </c>
      <c r="C21" s="53" t="s">
        <v>117</v>
      </c>
      <c r="D21" s="51" t="s">
        <v>122</v>
      </c>
      <c r="E21" s="53" t="s">
        <v>117</v>
      </c>
      <c r="F21" s="51" t="s">
        <v>122</v>
      </c>
      <c r="G21" s="53" t="s">
        <v>117</v>
      </c>
      <c r="H21" s="51" t="s">
        <v>122</v>
      </c>
      <c r="I21" s="53" t="s">
        <v>117</v>
      </c>
      <c r="J21" s="51" t="s">
        <v>122</v>
      </c>
      <c r="K21" s="53" t="s">
        <v>117</v>
      </c>
      <c r="L21" s="51" t="s">
        <v>122</v>
      </c>
      <c r="M21" s="53" t="s">
        <v>117</v>
      </c>
      <c r="N21" s="51" t="s">
        <v>122</v>
      </c>
      <c r="O21" s="53" t="s">
        <v>117</v>
      </c>
      <c r="P21" s="51" t="s">
        <v>122</v>
      </c>
      <c r="Q21" s="53" t="s">
        <v>117</v>
      </c>
      <c r="R21" s="51" t="s">
        <v>122</v>
      </c>
      <c r="S21" s="53" t="s">
        <v>117</v>
      </c>
      <c r="T21" s="51" t="s">
        <v>122</v>
      </c>
      <c r="U21" s="52" t="s">
        <v>117</v>
      </c>
      <c r="V21" s="51" t="s">
        <v>122</v>
      </c>
      <c r="W21" s="52" t="s">
        <v>117</v>
      </c>
      <c r="X21" s="53" t="s">
        <v>122</v>
      </c>
      <c r="Y21" s="52" t="s">
        <v>117</v>
      </c>
      <c r="Z21" s="53" t="s">
        <v>122</v>
      </c>
      <c r="AA21" s="52" t="s">
        <v>117</v>
      </c>
    </row>
    <row r="22" spans="1:27">
      <c r="A22" s="44" t="s">
        <v>17</v>
      </c>
      <c r="B22" s="51" t="s">
        <v>121</v>
      </c>
      <c r="C22" s="53" t="s">
        <v>123</v>
      </c>
      <c r="D22" s="51" t="s">
        <v>121</v>
      </c>
      <c r="E22" s="53" t="s">
        <v>123</v>
      </c>
      <c r="F22" s="51" t="s">
        <v>121</v>
      </c>
      <c r="G22" s="53" t="s">
        <v>123</v>
      </c>
      <c r="H22" s="51" t="s">
        <v>121</v>
      </c>
      <c r="I22" s="53" t="s">
        <v>123</v>
      </c>
      <c r="J22" s="51" t="s">
        <v>121</v>
      </c>
      <c r="K22" s="53" t="s">
        <v>123</v>
      </c>
      <c r="L22" s="51" t="s">
        <v>121</v>
      </c>
      <c r="M22" s="53" t="s">
        <v>123</v>
      </c>
      <c r="N22" s="51" t="s">
        <v>121</v>
      </c>
      <c r="O22" s="53" t="s">
        <v>123</v>
      </c>
      <c r="P22" s="51" t="s">
        <v>121</v>
      </c>
      <c r="Q22" s="53" t="s">
        <v>123</v>
      </c>
      <c r="R22" s="51" t="s">
        <v>121</v>
      </c>
      <c r="S22" s="53" t="s">
        <v>123</v>
      </c>
      <c r="T22" s="51" t="s">
        <v>121</v>
      </c>
      <c r="U22" s="52" t="s">
        <v>123</v>
      </c>
      <c r="V22" s="51" t="s">
        <v>121</v>
      </c>
      <c r="W22" s="52" t="s">
        <v>123</v>
      </c>
      <c r="X22" s="53" t="s">
        <v>121</v>
      </c>
      <c r="Y22" s="52" t="s">
        <v>123</v>
      </c>
      <c r="Z22" s="53" t="s">
        <v>121</v>
      </c>
      <c r="AA22" s="52" t="s">
        <v>123</v>
      </c>
    </row>
    <row r="23" spans="1:27">
      <c r="A23" s="44" t="s">
        <v>113</v>
      </c>
      <c r="B23" s="51" t="s">
        <v>114</v>
      </c>
      <c r="C23" s="53" t="s">
        <v>114</v>
      </c>
      <c r="D23" s="51" t="s">
        <v>114</v>
      </c>
      <c r="E23" s="53" t="s">
        <v>114</v>
      </c>
      <c r="F23" s="51" t="s">
        <v>114</v>
      </c>
      <c r="G23" s="53" t="s">
        <v>114</v>
      </c>
      <c r="H23" s="51" t="s">
        <v>114</v>
      </c>
      <c r="I23" s="53" t="s">
        <v>114</v>
      </c>
      <c r="J23" s="51" t="s">
        <v>114</v>
      </c>
      <c r="K23" s="53" t="s">
        <v>114</v>
      </c>
      <c r="L23" s="51" t="s">
        <v>114</v>
      </c>
      <c r="M23" s="53" t="s">
        <v>114</v>
      </c>
      <c r="N23" s="51" t="s">
        <v>114</v>
      </c>
      <c r="O23" s="53" t="s">
        <v>114</v>
      </c>
      <c r="P23" s="51" t="s">
        <v>114</v>
      </c>
      <c r="Q23" s="53" t="s">
        <v>114</v>
      </c>
      <c r="R23" s="51" t="s">
        <v>114</v>
      </c>
      <c r="S23" s="53" t="s">
        <v>114</v>
      </c>
      <c r="T23" s="51" t="s">
        <v>114</v>
      </c>
      <c r="U23" s="52" t="s">
        <v>114</v>
      </c>
      <c r="V23" s="51" t="s">
        <v>114</v>
      </c>
      <c r="W23" s="52" t="s">
        <v>114</v>
      </c>
      <c r="X23" s="53" t="s">
        <v>114</v>
      </c>
      <c r="Y23" s="52" t="s">
        <v>114</v>
      </c>
      <c r="Z23" s="53" t="s">
        <v>114</v>
      </c>
      <c r="AA23" s="52" t="s">
        <v>114</v>
      </c>
    </row>
    <row r="24" spans="1:27">
      <c r="A24" s="44" t="s">
        <v>115</v>
      </c>
      <c r="B24" s="51" t="s">
        <v>107</v>
      </c>
      <c r="C24" s="53" t="s">
        <v>107</v>
      </c>
      <c r="D24" s="51" t="s">
        <v>107</v>
      </c>
      <c r="E24" s="53" t="s">
        <v>107</v>
      </c>
      <c r="F24" s="51" t="s">
        <v>107</v>
      </c>
      <c r="G24" s="53" t="s">
        <v>107</v>
      </c>
      <c r="H24" s="51" t="s">
        <v>107</v>
      </c>
      <c r="I24" s="53" t="s">
        <v>107</v>
      </c>
      <c r="J24" s="51" t="s">
        <v>107</v>
      </c>
      <c r="K24" s="53" t="s">
        <v>107</v>
      </c>
      <c r="L24" s="51" t="s">
        <v>107</v>
      </c>
      <c r="M24" s="53" t="s">
        <v>107</v>
      </c>
      <c r="N24" s="51" t="s">
        <v>107</v>
      </c>
      <c r="O24" s="53" t="s">
        <v>107</v>
      </c>
      <c r="P24" s="51" t="s">
        <v>107</v>
      </c>
      <c r="Q24" s="53" t="s">
        <v>107</v>
      </c>
      <c r="R24" s="51" t="s">
        <v>107</v>
      </c>
      <c r="S24" s="53" t="s">
        <v>107</v>
      </c>
      <c r="T24" s="51" t="s">
        <v>107</v>
      </c>
      <c r="U24" s="52" t="s">
        <v>107</v>
      </c>
      <c r="V24" s="51" t="s">
        <v>107</v>
      </c>
      <c r="W24" s="52" t="s">
        <v>107</v>
      </c>
      <c r="X24" s="53" t="s">
        <v>107</v>
      </c>
      <c r="Y24" s="52" t="s">
        <v>107</v>
      </c>
      <c r="Z24" s="53" t="s">
        <v>107</v>
      </c>
      <c r="AA24" s="52" t="s">
        <v>107</v>
      </c>
    </row>
  </sheetData>
  <mergeCells count="13">
    <mergeCell ref="B6:C6"/>
    <mergeCell ref="D6:E6"/>
    <mergeCell ref="F6:G6"/>
    <mergeCell ref="H6:I6"/>
    <mergeCell ref="J6:K6"/>
    <mergeCell ref="Z6:AA6"/>
    <mergeCell ref="P6:Q6"/>
    <mergeCell ref="T6:U6"/>
    <mergeCell ref="X6:Y6"/>
    <mergeCell ref="L6:M6"/>
    <mergeCell ref="R6:S6"/>
    <mergeCell ref="V6:W6"/>
    <mergeCell ref="N6:O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24249-E218-404D-A84B-2F02685DFF51}">
  <dimension ref="A1"/>
  <sheetViews>
    <sheetView workbookViewId="0"/>
  </sheetViews>
  <sheetFormatPr defaultRowHeight="1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Parameters</vt:lpstr>
      <vt:lpstr>Scenarios--Spatial Hetero.</vt:lpstr>
      <vt:lpstr>Scenarios--Metapop</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DGOETHEL</dc:creator>
  <cp:lastModifiedBy>Kristen L. Omori</cp:lastModifiedBy>
  <dcterms:created xsi:type="dcterms:W3CDTF">2018-09-04T17:32:37Z</dcterms:created>
  <dcterms:modified xsi:type="dcterms:W3CDTF">2022-05-03T23:10:21Z</dcterms:modified>
</cp:coreProperties>
</file>