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Music\Eafit\6-Semestre\Metodos\Semana 11\"/>
    </mc:Choice>
  </mc:AlternateContent>
  <xr:revisionPtr revIDLastSave="0" documentId="13_ncr:1_{C9B58AD0-8184-46E9-BEFE-97D89A1071BC}" xr6:coauthVersionLast="47" xr6:coauthVersionMax="47" xr10:uidLastSave="{00000000-0000-0000-0000-000000000000}"/>
  <bookViews>
    <workbookView xWindow="-120" yWindow="-120" windowWidth="20730" windowHeight="11160" xr2:uid="{5B7EB6C3-FC3E-4894-BB4D-E1D1646DF9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C21" i="1"/>
  <c r="C20" i="1"/>
  <c r="B22" i="1"/>
  <c r="B21" i="1"/>
  <c r="B20" i="1"/>
  <c r="C61" i="1"/>
  <c r="D61" i="1"/>
  <c r="E61" i="1"/>
  <c r="B61" i="1"/>
  <c r="F53" i="1"/>
  <c r="F54" i="1"/>
  <c r="F55" i="1"/>
  <c r="F52" i="1"/>
  <c r="G56" i="1"/>
  <c r="F45" i="1"/>
  <c r="F46" i="1"/>
  <c r="F47" i="1"/>
  <c r="F44" i="1"/>
  <c r="G48" i="1" s="1"/>
  <c r="F37" i="1"/>
  <c r="F38" i="1"/>
  <c r="G40" i="1" s="1"/>
  <c r="F39" i="1"/>
  <c r="F36" i="1"/>
  <c r="F29" i="1"/>
  <c r="F30" i="1"/>
  <c r="F31" i="1"/>
  <c r="F28" i="1"/>
  <c r="G32" i="1" s="1"/>
  <c r="E20" i="1"/>
  <c r="D20" i="1"/>
  <c r="I4" i="1"/>
  <c r="M4" i="1" s="1"/>
  <c r="J4" i="1"/>
  <c r="K4" i="1"/>
  <c r="L4" i="1"/>
  <c r="I5" i="1"/>
  <c r="M5" i="1" s="1"/>
  <c r="J5" i="1"/>
  <c r="K5" i="1"/>
  <c r="L5" i="1"/>
  <c r="I6" i="1"/>
  <c r="M6" i="1" s="1"/>
  <c r="J6" i="1"/>
  <c r="K6" i="1"/>
  <c r="L6" i="1"/>
  <c r="J3" i="1"/>
  <c r="J9" i="1" s="1"/>
  <c r="K3" i="1"/>
  <c r="K9" i="1" s="1"/>
  <c r="L3" i="1"/>
  <c r="L9" i="1" s="1"/>
  <c r="I3" i="1"/>
  <c r="M3" i="1" s="1"/>
  <c r="D22" i="1"/>
  <c r="E22" i="1"/>
  <c r="D21" i="1"/>
  <c r="E21" i="1"/>
  <c r="C22" i="1"/>
  <c r="B23" i="1"/>
  <c r="C23" i="1"/>
  <c r="D23" i="1"/>
  <c r="E23" i="1"/>
  <c r="F13" i="1"/>
  <c r="F14" i="1"/>
  <c r="F15" i="1"/>
  <c r="F12" i="1"/>
  <c r="E13" i="1"/>
  <c r="E12" i="1"/>
  <c r="B13" i="1"/>
  <c r="C13" i="1"/>
  <c r="D13" i="1"/>
  <c r="B14" i="1"/>
  <c r="C14" i="1"/>
  <c r="D14" i="1"/>
  <c r="E14" i="1"/>
  <c r="B15" i="1"/>
  <c r="C15" i="1"/>
  <c r="D15" i="1"/>
  <c r="E15" i="1"/>
  <c r="C12" i="1"/>
  <c r="D12" i="1"/>
  <c r="F61" i="1" l="1"/>
  <c r="N7" i="1"/>
  <c r="I9" i="1"/>
  <c r="N9" i="1" s="1"/>
  <c r="N11" i="1" s="1"/>
  <c r="F62" i="1" l="1"/>
  <c r="F63" i="1"/>
</calcChain>
</file>

<file path=xl/sharedStrings.xml><?xml version="1.0" encoding="utf-8"?>
<sst xmlns="http://schemas.openxmlformats.org/spreadsheetml/2006/main" count="34" uniqueCount="16">
  <si>
    <t xml:space="preserve">Demanda pronosticada </t>
  </si>
  <si>
    <t>Demanda que realmente ocurrio</t>
  </si>
  <si>
    <t>Fraccion de tiempo</t>
  </si>
  <si>
    <t>P(N)</t>
  </si>
  <si>
    <t>P(R)</t>
  </si>
  <si>
    <t>Numero de que ocurrio</t>
  </si>
  <si>
    <t>pv</t>
  </si>
  <si>
    <t>cost</t>
  </si>
  <si>
    <t>sal</t>
  </si>
  <si>
    <t>Probabilidades posteriores</t>
  </si>
  <si>
    <t>vme del pronostivo de prueba</t>
  </si>
  <si>
    <t>MVE</t>
  </si>
  <si>
    <t>Valor de la prueba</t>
  </si>
  <si>
    <t>VME IP</t>
  </si>
  <si>
    <t>VIP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</si>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</sst>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0" xfId="0" applyFill="1"/>
    <xf numFmtId="0" fontId="0" fillId="4" borderId="0" xfId="0" applyFill="1"/>
    <xf numFmtId="0" fontId="0" fillId="0" borderId="3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AA67-13E5-4AE3-9D4E-BEEC26BE08A2}">
  <dimension ref="A1:O67"/>
  <sheetViews>
    <sheetView tabSelected="1" topLeftCell="A55" workbookViewId="0">
      <selection activeCell="K66" sqref="K66"/>
    </sheetView>
  </sheetViews>
  <sheetFormatPr baseColWidth="10" defaultRowHeight="15" x14ac:dyDescent="0.25"/>
  <cols>
    <col min="1" max="1" width="15.85546875" customWidth="1"/>
  </cols>
  <sheetData>
    <row r="1" spans="1:15" ht="30.75" customHeight="1" x14ac:dyDescent="0.25">
      <c r="A1" s="12" t="s">
        <v>0</v>
      </c>
      <c r="B1" s="13" t="s">
        <v>1</v>
      </c>
      <c r="C1" s="13"/>
      <c r="D1" s="13"/>
      <c r="E1" s="13"/>
      <c r="H1" s="12" t="s">
        <v>0</v>
      </c>
      <c r="I1" s="13" t="s">
        <v>5</v>
      </c>
      <c r="J1" s="13"/>
      <c r="K1" s="13"/>
      <c r="L1" s="13"/>
    </row>
    <row r="2" spans="1:15" x14ac:dyDescent="0.25">
      <c r="A2" s="12"/>
      <c r="B2" s="3">
        <v>2000</v>
      </c>
      <c r="C2" s="3">
        <v>2500</v>
      </c>
      <c r="D2" s="3">
        <v>4000</v>
      </c>
      <c r="E2" s="3">
        <v>6000</v>
      </c>
      <c r="H2" s="12"/>
      <c r="I2" s="3">
        <v>2000</v>
      </c>
      <c r="J2" s="3">
        <v>2500</v>
      </c>
      <c r="K2" s="3">
        <v>4000</v>
      </c>
      <c r="L2" s="3">
        <v>6000</v>
      </c>
      <c r="N2" t="s">
        <v>6</v>
      </c>
      <c r="O2" s="9">
        <v>100</v>
      </c>
    </row>
    <row r="3" spans="1:15" x14ac:dyDescent="0.25">
      <c r="A3" s="3">
        <v>2000</v>
      </c>
      <c r="B3" s="2">
        <v>0.7</v>
      </c>
      <c r="C3" s="2">
        <v>0.2</v>
      </c>
      <c r="D3" s="2">
        <v>0.1</v>
      </c>
      <c r="E3" s="2">
        <v>0.05</v>
      </c>
      <c r="H3" s="3">
        <v>2000</v>
      </c>
      <c r="I3" s="2">
        <f>IF($H3&lt;I$2,$H3*$O$2-$H3*$O$3,I$2*$O$2-$H3*$O$3+($H3-I$2)*$O$4)</f>
        <v>80000</v>
      </c>
      <c r="J3" s="2">
        <f t="shared" ref="J3:L6" si="0">IF($H3&lt;J$2,$H3*$O$2-$H3*$O$3,J$2*$O$2-$H3*$O$3+($H3-J$2)*$O$4)</f>
        <v>80000</v>
      </c>
      <c r="K3" s="2">
        <f t="shared" si="0"/>
        <v>80000</v>
      </c>
      <c r="L3" s="2">
        <f t="shared" si="0"/>
        <v>80000</v>
      </c>
      <c r="M3" s="4">
        <f>SUMPRODUCT(I3:L3,$I$7:$L$7)</f>
        <v>80000</v>
      </c>
      <c r="N3" t="s">
        <v>7</v>
      </c>
      <c r="O3">
        <v>60</v>
      </c>
    </row>
    <row r="4" spans="1:15" x14ac:dyDescent="0.25">
      <c r="A4" s="3">
        <v>2500</v>
      </c>
      <c r="B4" s="2">
        <v>0.2</v>
      </c>
      <c r="C4" s="2">
        <v>0.5</v>
      </c>
      <c r="D4" s="2">
        <v>0.15</v>
      </c>
      <c r="E4" s="2">
        <v>0.1</v>
      </c>
      <c r="H4" s="3">
        <v>2500</v>
      </c>
      <c r="I4" s="2">
        <f t="shared" ref="I4:I6" si="1">IF($H4&lt;I$2,$H4*$O$2-$H4*$O$3,I$2*$O$2-$H4*$O$3+($H4-I$2)*$O$4)</f>
        <v>55000</v>
      </c>
      <c r="J4" s="2">
        <f t="shared" si="0"/>
        <v>100000</v>
      </c>
      <c r="K4" s="2">
        <f t="shared" si="0"/>
        <v>100000</v>
      </c>
      <c r="L4" s="2">
        <f t="shared" si="0"/>
        <v>100000</v>
      </c>
      <c r="M4" s="4">
        <f t="shared" ref="M4:M6" si="2">SUMPRODUCT(I4:L4,$I$7:$L$7)</f>
        <v>95500</v>
      </c>
      <c r="N4" t="s">
        <v>8</v>
      </c>
      <c r="O4">
        <v>10</v>
      </c>
    </row>
    <row r="5" spans="1:15" x14ac:dyDescent="0.25">
      <c r="A5" s="3">
        <v>4000</v>
      </c>
      <c r="B5" s="2">
        <v>0.1</v>
      </c>
      <c r="C5" s="2">
        <v>0.2</v>
      </c>
      <c r="D5" s="2">
        <v>0.65</v>
      </c>
      <c r="E5" s="2">
        <v>0.15</v>
      </c>
      <c r="H5" s="3">
        <v>4000</v>
      </c>
      <c r="I5" s="2">
        <f t="shared" si="1"/>
        <v>-20000</v>
      </c>
      <c r="J5" s="2">
        <f t="shared" si="0"/>
        <v>25000</v>
      </c>
      <c r="K5" s="2">
        <f t="shared" si="0"/>
        <v>160000</v>
      </c>
      <c r="L5" s="2">
        <f t="shared" si="0"/>
        <v>160000</v>
      </c>
      <c r="M5" s="4">
        <f t="shared" si="2"/>
        <v>115000</v>
      </c>
    </row>
    <row r="6" spans="1:15" x14ac:dyDescent="0.25">
      <c r="A6" s="3">
        <v>6000</v>
      </c>
      <c r="B6" s="2">
        <v>0</v>
      </c>
      <c r="C6" s="2">
        <v>0.1</v>
      </c>
      <c r="D6" s="2">
        <v>0.1</v>
      </c>
      <c r="E6" s="2">
        <v>0.7</v>
      </c>
      <c r="H6" s="3">
        <v>6000</v>
      </c>
      <c r="I6" s="2">
        <f t="shared" si="1"/>
        <v>-120000</v>
      </c>
      <c r="J6" s="2">
        <f t="shared" si="0"/>
        <v>-75000</v>
      </c>
      <c r="K6" s="2">
        <f t="shared" si="0"/>
        <v>60000</v>
      </c>
      <c r="L6" s="2">
        <f t="shared" si="0"/>
        <v>240000</v>
      </c>
      <c r="M6" s="4">
        <f t="shared" si="2"/>
        <v>51000</v>
      </c>
    </row>
    <row r="7" spans="1:15" x14ac:dyDescent="0.25">
      <c r="A7" t="s">
        <v>2</v>
      </c>
      <c r="B7" s="4">
        <v>0.1</v>
      </c>
      <c r="C7" s="4">
        <v>0.2</v>
      </c>
      <c r="D7" s="4">
        <v>0.5</v>
      </c>
      <c r="E7" s="4">
        <v>0.2</v>
      </c>
      <c r="F7" t="s">
        <v>3</v>
      </c>
      <c r="H7" t="s">
        <v>2</v>
      </c>
      <c r="I7" s="4">
        <v>0.1</v>
      </c>
      <c r="J7" s="4">
        <v>0.2</v>
      </c>
      <c r="K7" s="4">
        <v>0.5</v>
      </c>
      <c r="L7" s="4">
        <v>0.2</v>
      </c>
      <c r="N7">
        <f>MAX(M3:M6)</f>
        <v>115000</v>
      </c>
      <c r="O7" t="s">
        <v>11</v>
      </c>
    </row>
    <row r="9" spans="1:15" x14ac:dyDescent="0.25">
      <c r="I9">
        <f>MAX(I3:I6)*I7</f>
        <v>8000</v>
      </c>
      <c r="J9">
        <f t="shared" ref="J9:L9" si="3">MAX(J3:J6)*J7</f>
        <v>20000</v>
      </c>
      <c r="K9">
        <f t="shared" si="3"/>
        <v>80000</v>
      </c>
      <c r="L9">
        <f t="shared" si="3"/>
        <v>48000</v>
      </c>
      <c r="N9">
        <f>SUM(I9:L9)</f>
        <v>156000</v>
      </c>
      <c r="O9" t="s">
        <v>13</v>
      </c>
    </row>
    <row r="10" spans="1:15" x14ac:dyDescent="0.25">
      <c r="A10" s="12" t="s">
        <v>0</v>
      </c>
      <c r="B10" s="13" t="s">
        <v>1</v>
      </c>
      <c r="C10" s="13"/>
      <c r="D10" s="13"/>
      <c r="E10" s="13"/>
    </row>
    <row r="11" spans="1:15" x14ac:dyDescent="0.25">
      <c r="A11" s="12"/>
      <c r="B11" s="3">
        <v>2000</v>
      </c>
      <c r="C11" s="3">
        <v>2500</v>
      </c>
      <c r="D11" s="3">
        <v>4000</v>
      </c>
      <c r="E11" s="3">
        <v>6000</v>
      </c>
      <c r="F11" t="s">
        <v>4</v>
      </c>
      <c r="N11">
        <f>N9-N7</f>
        <v>41000</v>
      </c>
      <c r="O11" t="s">
        <v>14</v>
      </c>
    </row>
    <row r="12" spans="1:15" x14ac:dyDescent="0.25">
      <c r="A12" s="3">
        <v>2000</v>
      </c>
      <c r="B12" s="2">
        <f>B3*B$7</f>
        <v>6.9999999999999993E-2</v>
      </c>
      <c r="C12" s="2">
        <f t="shared" ref="C12:D12" si="4">C3*C$7</f>
        <v>4.0000000000000008E-2</v>
      </c>
      <c r="D12" s="2">
        <f t="shared" si="4"/>
        <v>0.05</v>
      </c>
      <c r="E12" s="2">
        <f>E3*E$7</f>
        <v>1.0000000000000002E-2</v>
      </c>
      <c r="F12" s="4">
        <f>SUM(B12:E12)</f>
        <v>0.17</v>
      </c>
    </row>
    <row r="13" spans="1:15" x14ac:dyDescent="0.25">
      <c r="A13" s="3">
        <v>2500</v>
      </c>
      <c r="B13" s="2">
        <f t="shared" ref="B13:D13" si="5">B4*B$7</f>
        <v>2.0000000000000004E-2</v>
      </c>
      <c r="C13" s="2">
        <f t="shared" si="5"/>
        <v>0.1</v>
      </c>
      <c r="D13" s="2">
        <f t="shared" si="5"/>
        <v>7.4999999999999997E-2</v>
      </c>
      <c r="E13" s="2">
        <f>E4*E$7</f>
        <v>2.0000000000000004E-2</v>
      </c>
      <c r="F13" s="4">
        <f t="shared" ref="F13:F15" si="6">SUM(B13:E13)</f>
        <v>0.21500000000000002</v>
      </c>
    </row>
    <row r="14" spans="1:15" x14ac:dyDescent="0.25">
      <c r="A14" s="3">
        <v>4000</v>
      </c>
      <c r="B14" s="2">
        <f t="shared" ref="B14:E14" si="7">B5*B$7</f>
        <v>1.0000000000000002E-2</v>
      </c>
      <c r="C14" s="2">
        <f t="shared" si="7"/>
        <v>4.0000000000000008E-2</v>
      </c>
      <c r="D14" s="2">
        <f t="shared" si="7"/>
        <v>0.32500000000000001</v>
      </c>
      <c r="E14" s="2">
        <f t="shared" si="7"/>
        <v>0.03</v>
      </c>
      <c r="F14" s="4">
        <f t="shared" si="6"/>
        <v>0.40500000000000003</v>
      </c>
    </row>
    <row r="15" spans="1:15" x14ac:dyDescent="0.25">
      <c r="A15" s="3">
        <v>6000</v>
      </c>
      <c r="B15" s="2">
        <f t="shared" ref="B15:E15" si="8">B6*B$7</f>
        <v>0</v>
      </c>
      <c r="C15" s="2">
        <f t="shared" si="8"/>
        <v>2.0000000000000004E-2</v>
      </c>
      <c r="D15" s="2">
        <f t="shared" si="8"/>
        <v>0.05</v>
      </c>
      <c r="E15" s="2">
        <f t="shared" si="8"/>
        <v>0.13999999999999999</v>
      </c>
      <c r="F15" s="4">
        <f t="shared" si="6"/>
        <v>0.21</v>
      </c>
    </row>
    <row r="18" spans="1:7" x14ac:dyDescent="0.25">
      <c r="A18" s="12" t="s">
        <v>0</v>
      </c>
      <c r="B18" s="13" t="s">
        <v>1</v>
      </c>
      <c r="C18" s="13"/>
      <c r="D18" s="13"/>
      <c r="E18" s="13"/>
    </row>
    <row r="19" spans="1:7" x14ac:dyDescent="0.25">
      <c r="A19" s="12"/>
      <c r="B19" s="3">
        <v>2000</v>
      </c>
      <c r="C19" s="3">
        <v>2500</v>
      </c>
      <c r="D19" s="3">
        <v>4000</v>
      </c>
      <c r="E19" s="3">
        <v>6000</v>
      </c>
    </row>
    <row r="20" spans="1:7" x14ac:dyDescent="0.25">
      <c r="A20" s="3">
        <v>2000</v>
      </c>
      <c r="B20" s="5">
        <f>B12/$F12</f>
        <v>0.41176470588235287</v>
      </c>
      <c r="C20" s="5">
        <f>C12/$F12</f>
        <v>0.23529411764705885</v>
      </c>
      <c r="D20" s="5">
        <f t="shared" ref="C20:E20" si="9">D12/$F12</f>
        <v>0.29411764705882354</v>
      </c>
      <c r="E20" s="5">
        <f t="shared" si="9"/>
        <v>5.8823529411764712E-2</v>
      </c>
    </row>
    <row r="21" spans="1:7" x14ac:dyDescent="0.25">
      <c r="A21" s="3">
        <v>2500</v>
      </c>
      <c r="B21" s="6">
        <f>B13/$F13</f>
        <v>9.3023255813953501E-2</v>
      </c>
      <c r="C21" s="6">
        <f>C13/$F13</f>
        <v>0.46511627906976744</v>
      </c>
      <c r="D21" s="6">
        <f t="shared" ref="B21:E21" si="10">D13/$F13</f>
        <v>0.34883720930232553</v>
      </c>
      <c r="E21" s="6">
        <f t="shared" si="10"/>
        <v>9.3023255813953501E-2</v>
      </c>
    </row>
    <row r="22" spans="1:7" x14ac:dyDescent="0.25">
      <c r="A22" s="3">
        <v>4000</v>
      </c>
      <c r="B22" s="7">
        <f>B14/$F14</f>
        <v>2.469135802469136E-2</v>
      </c>
      <c r="C22" s="7">
        <f t="shared" ref="B22:C22" si="11">C14/$F14</f>
        <v>9.876543209876544E-2</v>
      </c>
      <c r="D22" s="7">
        <f>D14/$F14</f>
        <v>0.80246913580246915</v>
      </c>
      <c r="E22" s="7">
        <f>E14/$F14</f>
        <v>7.407407407407407E-2</v>
      </c>
    </row>
    <row r="23" spans="1:7" x14ac:dyDescent="0.25">
      <c r="A23" s="3">
        <v>6000</v>
      </c>
      <c r="B23" s="8">
        <f t="shared" ref="B23:E23" si="12">B15/$F15</f>
        <v>0</v>
      </c>
      <c r="C23" s="8">
        <f t="shared" si="12"/>
        <v>9.5238095238095261E-2</v>
      </c>
      <c r="D23" s="8">
        <f t="shared" si="12"/>
        <v>0.23809523809523811</v>
      </c>
      <c r="E23" s="8">
        <f t="shared" si="12"/>
        <v>0.66666666666666663</v>
      </c>
    </row>
    <row r="26" spans="1:7" x14ac:dyDescent="0.25">
      <c r="A26" s="12" t="s">
        <v>0</v>
      </c>
      <c r="B26" s="13" t="s">
        <v>5</v>
      </c>
      <c r="C26" s="13"/>
      <c r="D26" s="13"/>
      <c r="E26" s="13"/>
    </row>
    <row r="27" spans="1:7" x14ac:dyDescent="0.25">
      <c r="A27" s="12"/>
      <c r="B27" s="3">
        <v>2000</v>
      </c>
      <c r="C27" s="3">
        <v>2500</v>
      </c>
      <c r="D27" s="3">
        <v>4000</v>
      </c>
      <c r="E27" s="3">
        <v>6000</v>
      </c>
    </row>
    <row r="28" spans="1:7" x14ac:dyDescent="0.25">
      <c r="A28" s="3">
        <v>2000</v>
      </c>
      <c r="B28" s="2">
        <v>80000</v>
      </c>
      <c r="C28" s="2">
        <v>80000</v>
      </c>
      <c r="D28" s="2">
        <v>80000</v>
      </c>
      <c r="E28" s="2">
        <v>80000</v>
      </c>
      <c r="F28">
        <f>SUMPRODUCT(B28:E28,$B$32:$E$32)</f>
        <v>80000</v>
      </c>
    </row>
    <row r="29" spans="1:7" x14ac:dyDescent="0.25">
      <c r="A29" s="3">
        <v>2500</v>
      </c>
      <c r="B29" s="2">
        <v>55000</v>
      </c>
      <c r="C29" s="2">
        <v>100000</v>
      </c>
      <c r="D29" s="2">
        <v>100000</v>
      </c>
      <c r="E29" s="2">
        <v>100000</v>
      </c>
      <c r="F29">
        <f t="shared" ref="F29:F31" si="13">SUMPRODUCT(B29:E29,$B$32:$E$32)</f>
        <v>81470.588235294126</v>
      </c>
    </row>
    <row r="30" spans="1:7" x14ac:dyDescent="0.25">
      <c r="A30" s="3">
        <v>4000</v>
      </c>
      <c r="B30" s="2">
        <v>-20000</v>
      </c>
      <c r="C30" s="2">
        <v>25000</v>
      </c>
      <c r="D30" s="2">
        <v>160000</v>
      </c>
      <c r="E30" s="2">
        <v>160000</v>
      </c>
      <c r="F30">
        <f t="shared" si="13"/>
        <v>54117.647058823539</v>
      </c>
    </row>
    <row r="31" spans="1:7" x14ac:dyDescent="0.25">
      <c r="A31" s="3">
        <v>6000</v>
      </c>
      <c r="B31" s="2">
        <v>-120000</v>
      </c>
      <c r="C31" s="2">
        <v>-75000</v>
      </c>
      <c r="D31" s="2">
        <v>60000</v>
      </c>
      <c r="E31" s="2">
        <v>240000</v>
      </c>
      <c r="F31">
        <f t="shared" si="13"/>
        <v>-35294.117647058803</v>
      </c>
    </row>
    <row r="32" spans="1:7" ht="28.5" customHeight="1" x14ac:dyDescent="0.25">
      <c r="A32" s="1" t="s">
        <v>9</v>
      </c>
      <c r="B32" s="10">
        <v>0.41176470588235287</v>
      </c>
      <c r="C32" s="10">
        <v>0.23529411764705885</v>
      </c>
      <c r="D32" s="10">
        <v>0.29411764705882354</v>
      </c>
      <c r="E32" s="10">
        <v>5.8823529411764712E-2</v>
      </c>
      <c r="G32">
        <f>MAX(F28:F31)</f>
        <v>81470.588235294126</v>
      </c>
    </row>
    <row r="34" spans="1:7" x14ac:dyDescent="0.25">
      <c r="A34" s="12" t="s">
        <v>0</v>
      </c>
      <c r="B34" s="13" t="s">
        <v>5</v>
      </c>
      <c r="C34" s="13"/>
      <c r="D34" s="13"/>
      <c r="E34" s="13"/>
    </row>
    <row r="35" spans="1:7" x14ac:dyDescent="0.25">
      <c r="A35" s="12"/>
      <c r="B35" s="3">
        <v>2000</v>
      </c>
      <c r="C35" s="3">
        <v>2500</v>
      </c>
      <c r="D35" s="3">
        <v>4000</v>
      </c>
      <c r="E35" s="3">
        <v>6000</v>
      </c>
    </row>
    <row r="36" spans="1:7" x14ac:dyDescent="0.25">
      <c r="A36" s="3">
        <v>2000</v>
      </c>
      <c r="B36" s="2">
        <v>80000</v>
      </c>
      <c r="C36" s="2">
        <v>80000</v>
      </c>
      <c r="D36" s="2">
        <v>80000</v>
      </c>
      <c r="E36" s="2">
        <v>80000</v>
      </c>
      <c r="F36">
        <f>SUMPRODUCT(B36:E36,$B$40:$E$40)</f>
        <v>80000</v>
      </c>
    </row>
    <row r="37" spans="1:7" x14ac:dyDescent="0.25">
      <c r="A37" s="3">
        <v>2500</v>
      </c>
      <c r="B37" s="2">
        <v>55000</v>
      </c>
      <c r="C37" s="2">
        <v>100000</v>
      </c>
      <c r="D37" s="2">
        <v>100000</v>
      </c>
      <c r="E37" s="2">
        <v>100000</v>
      </c>
      <c r="F37">
        <f t="shared" ref="F37:F39" si="14">SUMPRODUCT(B37:E37,$B$40:$E$40)</f>
        <v>95813.953488372077</v>
      </c>
    </row>
    <row r="38" spans="1:7" x14ac:dyDescent="0.25">
      <c r="A38" s="3">
        <v>4000</v>
      </c>
      <c r="B38" s="2">
        <v>-20000</v>
      </c>
      <c r="C38" s="2">
        <v>25000</v>
      </c>
      <c r="D38" s="2">
        <v>160000</v>
      </c>
      <c r="E38" s="2">
        <v>160000</v>
      </c>
      <c r="F38">
        <f t="shared" si="14"/>
        <v>80465.116279069756</v>
      </c>
    </row>
    <row r="39" spans="1:7" x14ac:dyDescent="0.25">
      <c r="A39" s="3">
        <v>6000</v>
      </c>
      <c r="B39" s="2">
        <v>-120000</v>
      </c>
      <c r="C39" s="2">
        <v>-75000</v>
      </c>
      <c r="D39" s="2">
        <v>60000</v>
      </c>
      <c r="E39" s="2">
        <v>240000</v>
      </c>
      <c r="F39">
        <f t="shared" si="14"/>
        <v>-2790.6976744186068</v>
      </c>
    </row>
    <row r="40" spans="1:7" ht="30" x14ac:dyDescent="0.25">
      <c r="A40" s="1" t="s">
        <v>9</v>
      </c>
      <c r="B40" s="6">
        <v>9.3023255813953501E-2</v>
      </c>
      <c r="C40" s="6">
        <v>0.46511627906976744</v>
      </c>
      <c r="D40" s="6">
        <v>0.34883720930232553</v>
      </c>
      <c r="E40" s="6">
        <v>9.3023255813953501E-2</v>
      </c>
      <c r="G40">
        <f>MAX(F36:F39)</f>
        <v>95813.953488372077</v>
      </c>
    </row>
    <row r="42" spans="1:7" x14ac:dyDescent="0.25">
      <c r="A42" s="12" t="s">
        <v>0</v>
      </c>
      <c r="B42" s="13" t="s">
        <v>5</v>
      </c>
      <c r="C42" s="13"/>
      <c r="D42" s="13"/>
      <c r="E42" s="13"/>
    </row>
    <row r="43" spans="1:7" x14ac:dyDescent="0.25">
      <c r="A43" s="12"/>
      <c r="B43" s="3">
        <v>2000</v>
      </c>
      <c r="C43" s="3">
        <v>2500</v>
      </c>
      <c r="D43" s="3">
        <v>4000</v>
      </c>
      <c r="E43" s="3">
        <v>6000</v>
      </c>
    </row>
    <row r="44" spans="1:7" x14ac:dyDescent="0.25">
      <c r="A44" s="3">
        <v>2000</v>
      </c>
      <c r="B44" s="2">
        <v>80000</v>
      </c>
      <c r="C44" s="2">
        <v>80000</v>
      </c>
      <c r="D44" s="2">
        <v>80000</v>
      </c>
      <c r="E44" s="2">
        <v>80000</v>
      </c>
      <c r="F44">
        <f>SUMPRODUCT(B44:E44,$B$48:$E$48)</f>
        <v>80000</v>
      </c>
    </row>
    <row r="45" spans="1:7" x14ac:dyDescent="0.25">
      <c r="A45" s="3">
        <v>2500</v>
      </c>
      <c r="B45" s="2">
        <v>55000</v>
      </c>
      <c r="C45" s="2">
        <v>100000</v>
      </c>
      <c r="D45" s="2">
        <v>100000</v>
      </c>
      <c r="E45" s="2">
        <v>100000</v>
      </c>
      <c r="F45">
        <f t="shared" ref="F45:F47" si="15">SUMPRODUCT(B45:E45,$B$48:$E$48)</f>
        <v>98888.888888888876</v>
      </c>
    </row>
    <row r="46" spans="1:7" x14ac:dyDescent="0.25">
      <c r="A46" s="3">
        <v>4000</v>
      </c>
      <c r="B46" s="2">
        <v>-20000</v>
      </c>
      <c r="C46" s="2">
        <v>25000</v>
      </c>
      <c r="D46" s="2">
        <v>160000</v>
      </c>
      <c r="E46" s="2">
        <v>160000</v>
      </c>
      <c r="F46">
        <f t="shared" si="15"/>
        <v>142222.22222222222</v>
      </c>
    </row>
    <row r="47" spans="1:7" x14ac:dyDescent="0.25">
      <c r="A47" s="3">
        <v>6000</v>
      </c>
      <c r="B47" s="2">
        <v>-120000</v>
      </c>
      <c r="C47" s="2">
        <v>-75000</v>
      </c>
      <c r="D47" s="2">
        <v>60000</v>
      </c>
      <c r="E47" s="2">
        <v>240000</v>
      </c>
      <c r="F47">
        <f t="shared" si="15"/>
        <v>55555.555555555547</v>
      </c>
    </row>
    <row r="48" spans="1:7" ht="30" x14ac:dyDescent="0.25">
      <c r="A48" s="1" t="s">
        <v>9</v>
      </c>
      <c r="B48" s="7">
        <v>2.469135802469136E-2</v>
      </c>
      <c r="C48" s="7">
        <v>9.876543209876544E-2</v>
      </c>
      <c r="D48" s="7">
        <v>0.80246913580246915</v>
      </c>
      <c r="E48" s="7">
        <v>7.407407407407407E-2</v>
      </c>
      <c r="G48">
        <f>MAX(F44:F47)</f>
        <v>142222.22222222222</v>
      </c>
    </row>
    <row r="50" spans="1:7" x14ac:dyDescent="0.25">
      <c r="A50" s="12" t="s">
        <v>0</v>
      </c>
      <c r="B50" s="13" t="s">
        <v>5</v>
      </c>
      <c r="C50" s="13"/>
      <c r="D50" s="13"/>
      <c r="E50" s="13"/>
    </row>
    <row r="51" spans="1:7" x14ac:dyDescent="0.25">
      <c r="A51" s="12"/>
      <c r="B51" s="3">
        <v>2000</v>
      </c>
      <c r="C51" s="3">
        <v>2500</v>
      </c>
      <c r="D51" s="3">
        <v>4000</v>
      </c>
      <c r="E51" s="3">
        <v>6000</v>
      </c>
    </row>
    <row r="52" spans="1:7" x14ac:dyDescent="0.25">
      <c r="A52" s="3">
        <v>2000</v>
      </c>
      <c r="B52" s="2">
        <v>80000</v>
      </c>
      <c r="C52" s="2">
        <v>80000</v>
      </c>
      <c r="D52" s="2">
        <v>80000</v>
      </c>
      <c r="E52" s="2">
        <v>80000</v>
      </c>
      <c r="F52">
        <f>SUMPRODUCT(B52:E52,$B$56:$E$56)</f>
        <v>80000</v>
      </c>
    </row>
    <row r="53" spans="1:7" x14ac:dyDescent="0.25">
      <c r="A53" s="3">
        <v>2500</v>
      </c>
      <c r="B53" s="2">
        <v>55000</v>
      </c>
      <c r="C53" s="2">
        <v>100000</v>
      </c>
      <c r="D53" s="2">
        <v>100000</v>
      </c>
      <c r="E53" s="2">
        <v>100000</v>
      </c>
      <c r="F53">
        <f t="shared" ref="F53:F55" si="16">SUMPRODUCT(B53:E53,$B$56:$E$56)</f>
        <v>100000</v>
      </c>
    </row>
    <row r="54" spans="1:7" x14ac:dyDescent="0.25">
      <c r="A54" s="3">
        <v>4000</v>
      </c>
      <c r="B54" s="2">
        <v>-20000</v>
      </c>
      <c r="C54" s="2">
        <v>25000</v>
      </c>
      <c r="D54" s="2">
        <v>160000</v>
      </c>
      <c r="E54" s="2">
        <v>160000</v>
      </c>
      <c r="F54">
        <f t="shared" si="16"/>
        <v>147142.85714285713</v>
      </c>
    </row>
    <row r="55" spans="1:7" x14ac:dyDescent="0.25">
      <c r="A55" s="3">
        <v>6000</v>
      </c>
      <c r="B55" s="2">
        <v>-120000</v>
      </c>
      <c r="C55" s="2">
        <v>-75000</v>
      </c>
      <c r="D55" s="2">
        <v>60000</v>
      </c>
      <c r="E55" s="2">
        <v>240000</v>
      </c>
      <c r="F55">
        <f t="shared" si="16"/>
        <v>167142.85714285713</v>
      </c>
    </row>
    <row r="56" spans="1:7" ht="30" x14ac:dyDescent="0.25">
      <c r="A56" s="1" t="s">
        <v>9</v>
      </c>
      <c r="B56" s="8">
        <v>0</v>
      </c>
      <c r="C56" s="8">
        <v>9.5238095238095261E-2</v>
      </c>
      <c r="D56" s="8">
        <v>0.23809523809523811</v>
      </c>
      <c r="E56" s="8">
        <v>0.66666666666666663</v>
      </c>
      <c r="G56">
        <f>MAX(F52:F55)</f>
        <v>167142.85714285713</v>
      </c>
    </row>
    <row r="59" spans="1:7" x14ac:dyDescent="0.25">
      <c r="B59" s="2">
        <v>81470.588235294126</v>
      </c>
      <c r="C59" s="2">
        <v>95813.953488372077</v>
      </c>
      <c r="D59" s="2">
        <v>142222.22222222222</v>
      </c>
      <c r="E59" s="2">
        <v>167142.85714285713</v>
      </c>
    </row>
    <row r="60" spans="1:7" x14ac:dyDescent="0.25">
      <c r="A60" t="s">
        <v>4</v>
      </c>
      <c r="B60">
        <v>0.17</v>
      </c>
      <c r="C60">
        <v>0.21500000000000002</v>
      </c>
      <c r="D60">
        <v>0.40500000000000003</v>
      </c>
      <c r="E60">
        <v>0.21</v>
      </c>
    </row>
    <row r="61" spans="1:7" x14ac:dyDescent="0.25">
      <c r="B61" s="2">
        <f>B59*B60</f>
        <v>13850.000000000002</v>
      </c>
      <c r="C61" s="2">
        <f t="shared" ref="C61:E61" si="17">C59*C60</f>
        <v>20600</v>
      </c>
      <c r="D61" s="2">
        <f t="shared" si="17"/>
        <v>57600</v>
      </c>
      <c r="E61" s="2">
        <f t="shared" si="17"/>
        <v>35099.999999999993</v>
      </c>
      <c r="F61" s="11">
        <f>SUM(B61:E61)</f>
        <v>127150</v>
      </c>
      <c r="G61" t="s">
        <v>10</v>
      </c>
    </row>
    <row r="62" spans="1:7" x14ac:dyDescent="0.25">
      <c r="F62">
        <f>F61-N7</f>
        <v>12150</v>
      </c>
      <c r="G62" t="s">
        <v>12</v>
      </c>
    </row>
    <row r="63" spans="1:7" x14ac:dyDescent="0.25">
      <c r="F63">
        <f>F62/N11</f>
        <v>0.29634146341463413</v>
      </c>
      <c r="G63" t="s">
        <v>15</v>
      </c>
    </row>
    <row r="64" spans="1:7" x14ac:dyDescent="0.25">
      <c r="B64" s="4"/>
      <c r="C64">
        <v>0.17</v>
      </c>
    </row>
    <row r="65" spans="2:3" x14ac:dyDescent="0.25">
      <c r="B65" s="4"/>
      <c r="C65">
        <v>0.21500000000000002</v>
      </c>
    </row>
    <row r="66" spans="2:3" x14ac:dyDescent="0.25">
      <c r="B66" s="4"/>
      <c r="C66">
        <v>0.40500000000000003</v>
      </c>
    </row>
    <row r="67" spans="2:3" x14ac:dyDescent="0.25">
      <c r="B67" s="4"/>
      <c r="C67">
        <v>0.21</v>
      </c>
    </row>
  </sheetData>
  <mergeCells count="16">
    <mergeCell ref="I1:L1"/>
    <mergeCell ref="A26:A27"/>
    <mergeCell ref="B26:E26"/>
    <mergeCell ref="A34:A35"/>
    <mergeCell ref="B34:E34"/>
    <mergeCell ref="B1:E1"/>
    <mergeCell ref="A1:A2"/>
    <mergeCell ref="A10:A11"/>
    <mergeCell ref="B10:E10"/>
    <mergeCell ref="A18:A19"/>
    <mergeCell ref="B18:E18"/>
    <mergeCell ref="A42:A43"/>
    <mergeCell ref="B42:E42"/>
    <mergeCell ref="A50:A51"/>
    <mergeCell ref="B50:E50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2022-10-03T14:48:10Z</dcterms:created>
  <dcterms:modified xsi:type="dcterms:W3CDTF">2022-10-03T15:57:38Z</dcterms:modified>
</cp:coreProperties>
</file>