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anigomezlechonbarrachina/Desktop/"/>
    </mc:Choice>
  </mc:AlternateContent>
  <xr:revisionPtr revIDLastSave="0" documentId="13_ncr:1_{A1AEE590-D96C-0443-86C9-F0839116DD0A}" xr6:coauthVersionLast="47" xr6:coauthVersionMax="47" xr10:uidLastSave="{00000000-0000-0000-0000-000000000000}"/>
  <bookViews>
    <workbookView xWindow="0" yWindow="0" windowWidth="25600" windowHeight="16000" activeTab="1" xr2:uid="{1FC5846D-6D05-B24A-92AA-15CDFD3BBB41}"/>
  </bookViews>
  <sheets>
    <sheet name="Launch day calculation" sheetId="1" r:id="rId1"/>
    <sheet name="P&amp;L projectio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7" i="1" l="1"/>
  <c r="G35" i="1"/>
  <c r="G33" i="1"/>
  <c r="H26" i="1"/>
  <c r="H24" i="1"/>
  <c r="C35" i="1"/>
  <c r="G12" i="1"/>
  <c r="G22" i="1" s="1"/>
  <c r="C12" i="1"/>
  <c r="H5" i="1" s="1"/>
  <c r="G24" i="1" l="1"/>
  <c r="G26" i="1"/>
  <c r="G15" i="1"/>
  <c r="H15" i="1" s="1"/>
</calcChain>
</file>

<file path=xl/sharedStrings.xml><?xml version="1.0" encoding="utf-8"?>
<sst xmlns="http://schemas.openxmlformats.org/spreadsheetml/2006/main" count="42" uniqueCount="41">
  <si>
    <t>Cadiz population</t>
  </si>
  <si>
    <t>15-19</t>
  </si>
  <si>
    <t>20-24</t>
  </si>
  <si>
    <t>25-29</t>
  </si>
  <si>
    <t>30-34</t>
  </si>
  <si>
    <t>35-39</t>
  </si>
  <si>
    <t>Age</t>
  </si>
  <si>
    <t>Population</t>
  </si>
  <si>
    <t>Total</t>
  </si>
  <si>
    <t>* Our main target population size</t>
  </si>
  <si>
    <t>Eaters</t>
  </si>
  <si>
    <t>Metrics/objectives</t>
  </si>
  <si>
    <t>New eaters/week</t>
  </si>
  <si>
    <t>Average basket size</t>
  </si>
  <si>
    <t>Average orders/week</t>
  </si>
  <si>
    <t>Restaurants</t>
  </si>
  <si>
    <t>New restaurants/week</t>
  </si>
  <si>
    <t>Average order size</t>
  </si>
  <si>
    <t>Couriers</t>
  </si>
  <si>
    <t>New couriers/week</t>
  </si>
  <si>
    <t>Number of orders/hour</t>
  </si>
  <si>
    <t>Unit</t>
  </si>
  <si>
    <t>€/order</t>
  </si>
  <si>
    <t>Campaign start date</t>
  </si>
  <si>
    <t xml:space="preserve">number of orders/week </t>
  </si>
  <si>
    <t>minimum orders/delivery period</t>
  </si>
  <si>
    <t>* we consider 7 days a week (x2 lunch and dinner) so divided across 14 delivery periods</t>
  </si>
  <si>
    <t>*Assuming 40% on weekends (4 delivery periods for 40% of demand):</t>
  </si>
  <si>
    <t>minimum orders/delivery period (adjusted)</t>
  </si>
  <si>
    <t>average orders/delivery period/restaurant</t>
  </si>
  <si>
    <t>Minimum amout of restaurants available</t>
  </si>
  <si>
    <t>Minimum amout of couriers available</t>
  </si>
  <si>
    <t>Number of orders/delivery period</t>
  </si>
  <si>
    <t>15/1/2019</t>
  </si>
  <si>
    <t>Amount of weeks needed</t>
  </si>
  <si>
    <t>Customer launch day objective</t>
  </si>
  <si>
    <t>*% as of total target population</t>
  </si>
  <si>
    <t>To meet eaters objective</t>
  </si>
  <si>
    <t>To meet Restaurants objective</t>
  </si>
  <si>
    <t># of weeks</t>
  </si>
  <si>
    <t>Salary/hour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</si>
</sst>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5" formatCode="#,##0.00\ [$€-40A]"/>
  </numFmts>
  <fonts count="2" x14ac:knownFonts="1">
    <font>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2" borderId="7" xfId="0" applyFill="1" applyBorder="1"/>
    <xf numFmtId="0" fontId="0" fillId="3" borderId="6" xfId="0" applyFill="1" applyBorder="1"/>
    <xf numFmtId="0" fontId="0" fillId="3" borderId="7" xfId="0" applyFill="1" applyBorder="1"/>
    <xf numFmtId="10" fontId="0" fillId="0" borderId="0" xfId="2" applyNumberFormat="1" applyFont="1"/>
    <xf numFmtId="0" fontId="0" fillId="3" borderId="0" xfId="0" applyFill="1"/>
    <xf numFmtId="0" fontId="0" fillId="4" borderId="0" xfId="0" applyFill="1"/>
    <xf numFmtId="0" fontId="0" fillId="0" borderId="8" xfId="0" applyBorder="1"/>
    <xf numFmtId="0" fontId="0" fillId="0" borderId="9" xfId="0" applyBorder="1"/>
    <xf numFmtId="0" fontId="0" fillId="3" borderId="1" xfId="0" applyFill="1" applyBorder="1"/>
    <xf numFmtId="0" fontId="0" fillId="2" borderId="0" xfId="0" applyFill="1"/>
    <xf numFmtId="0" fontId="0" fillId="2" borderId="6" xfId="0" applyFill="1" applyBorder="1"/>
    <xf numFmtId="10" fontId="0" fillId="0" borderId="7" xfId="2" applyNumberFormat="1" applyFont="1" applyBorder="1"/>
    <xf numFmtId="14" fontId="0" fillId="2" borderId="0" xfId="0" applyNumberFormat="1" applyFill="1"/>
    <xf numFmtId="2" fontId="0" fillId="2" borderId="0" xfId="0" applyNumberFormat="1" applyFill="1"/>
    <xf numFmtId="43" fontId="0" fillId="0" borderId="0" xfId="1" applyFont="1"/>
    <xf numFmtId="43" fontId="0" fillId="5" borderId="0" xfId="1" applyFont="1" applyFill="1"/>
    <xf numFmtId="0" fontId="0" fillId="5" borderId="0" xfId="0" applyFill="1"/>
    <xf numFmtId="0" fontId="0" fillId="6" borderId="0" xfId="0" applyFill="1"/>
    <xf numFmtId="43" fontId="0" fillId="0" borderId="0" xfId="0" applyNumberFormat="1"/>
    <xf numFmtId="0" fontId="0" fillId="0" borderId="0" xfId="0" applyNumberFormat="1"/>
    <xf numFmtId="175" fontId="0" fillId="0" borderId="0" xfId="0" applyNumberForma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38100</xdr:colOff>
      <xdr:row>15</xdr:row>
      <xdr:rowOff>139700</xdr:rowOff>
    </xdr:from>
    <xdr:to>
      <xdr:col>5</xdr:col>
      <xdr:colOff>5537200</xdr:colOff>
      <xdr:row>19</xdr:row>
      <xdr:rowOff>101600</xdr:rowOff>
    </xdr:to>
    <xdr:sp macro="" textlink="">
      <xdr:nvSpPr>
        <xdr:cNvPr id="2" name="CuadroTexto 1">
          <a:extLst>
            <a:ext uri="{FF2B5EF4-FFF2-40B4-BE49-F238E27FC236}">
              <a16:creationId xmlns:a16="http://schemas.microsoft.com/office/drawing/2014/main" id="{0589351D-08B5-1728-AA22-0AC2B75B4DAB}"/>
            </a:ext>
          </a:extLst>
        </xdr:cNvPr>
        <xdr:cNvSpPr txBox="1"/>
      </xdr:nvSpPr>
      <xdr:spPr>
        <a:xfrm>
          <a:off x="7340600" y="3263900"/>
          <a:ext cx="54991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It is</a:t>
          </a:r>
          <a:r>
            <a:rPr lang="es-MX" sz="1100" baseline="0"/>
            <a:t> not accurate to assume that every delivery period will have the same amount of orders as i.e. during the weekend there are more orders than during normal work days. Therefore I will assume that 40% percent of orders are on weekends, so that we can make sure at pike times we have enough couriers to satisfy demand.</a:t>
          </a:r>
          <a:endParaRPr lang="es-MX" sz="1100"/>
        </a:p>
      </xdr:txBody>
    </xdr:sp>
    <xdr:clientData/>
  </xdr:twoCellAnchor>
  <xdr:twoCellAnchor>
    <xdr:from>
      <xdr:col>1</xdr:col>
      <xdr:colOff>38100</xdr:colOff>
      <xdr:row>39</xdr:row>
      <xdr:rowOff>25400</xdr:rowOff>
    </xdr:from>
    <xdr:to>
      <xdr:col>3</xdr:col>
      <xdr:colOff>25400</xdr:colOff>
      <xdr:row>42</xdr:row>
      <xdr:rowOff>63500</xdr:rowOff>
    </xdr:to>
    <xdr:sp macro="" textlink="">
      <xdr:nvSpPr>
        <xdr:cNvPr id="3" name="CuadroTexto 2">
          <a:extLst>
            <a:ext uri="{FF2B5EF4-FFF2-40B4-BE49-F238E27FC236}">
              <a16:creationId xmlns:a16="http://schemas.microsoft.com/office/drawing/2014/main" id="{223A035A-C9E5-4230-7893-B137FF1FD3F5}"/>
            </a:ext>
          </a:extLst>
        </xdr:cNvPr>
        <xdr:cNvSpPr txBox="1"/>
      </xdr:nvSpPr>
      <xdr:spPr>
        <a:xfrm>
          <a:off x="863600" y="8128000"/>
          <a:ext cx="35687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The maximum distance in bike in cadiz is arounf 20/25 minutes</a:t>
          </a:r>
          <a:r>
            <a:rPr lang="es-MX" sz="1100" baseline="0"/>
            <a:t>. Therefore I will put as average of 2 the orders a courier can cover in one hour.</a:t>
          </a:r>
        </a:p>
        <a:p>
          <a:endParaRPr lang="es-MX" sz="1100" baseline="0"/>
        </a:p>
        <a:p>
          <a:endParaRPr lang="es-MX" sz="1100"/>
        </a:p>
      </xdr:txBody>
    </xdr:sp>
    <xdr:clientData/>
  </xdr:twoCellAnchor>
  <xdr:twoCellAnchor>
    <xdr:from>
      <xdr:col>3</xdr:col>
      <xdr:colOff>114300</xdr:colOff>
      <xdr:row>21</xdr:row>
      <xdr:rowOff>63500</xdr:rowOff>
    </xdr:from>
    <xdr:to>
      <xdr:col>4</xdr:col>
      <xdr:colOff>558800</xdr:colOff>
      <xdr:row>25</xdr:row>
      <xdr:rowOff>88900</xdr:rowOff>
    </xdr:to>
    <xdr:sp macro="" textlink="">
      <xdr:nvSpPr>
        <xdr:cNvPr id="4" name="CuadroTexto 3">
          <a:extLst>
            <a:ext uri="{FF2B5EF4-FFF2-40B4-BE49-F238E27FC236}">
              <a16:creationId xmlns:a16="http://schemas.microsoft.com/office/drawing/2014/main" id="{D4CC27F6-F900-D948-9B12-B71F89E74B6C}"/>
            </a:ext>
          </a:extLst>
        </xdr:cNvPr>
        <xdr:cNvSpPr txBox="1"/>
      </xdr:nvSpPr>
      <xdr:spPr>
        <a:xfrm>
          <a:off x="4521200" y="4432300"/>
          <a:ext cx="2667000"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I will consider a delivery period a period of either lunch or dinner of 3 hours. Therefore for the purpose of this study I will assume 6 hours of service a day.</a:t>
          </a:r>
        </a:p>
        <a:p>
          <a:endParaRPr lang="es-MX" sz="1100"/>
        </a:p>
      </xdr:txBody>
    </xdr:sp>
    <xdr:clientData/>
  </xdr:twoCellAnchor>
  <xdr:twoCellAnchor>
    <xdr:from>
      <xdr:col>3</xdr:col>
      <xdr:colOff>127000</xdr:colOff>
      <xdr:row>25</xdr:row>
      <xdr:rowOff>139700</xdr:rowOff>
    </xdr:from>
    <xdr:to>
      <xdr:col>4</xdr:col>
      <xdr:colOff>571500</xdr:colOff>
      <xdr:row>31</xdr:row>
      <xdr:rowOff>165100</xdr:rowOff>
    </xdr:to>
    <xdr:sp macro="" textlink="">
      <xdr:nvSpPr>
        <xdr:cNvPr id="5" name="CuadroTexto 4">
          <a:extLst>
            <a:ext uri="{FF2B5EF4-FFF2-40B4-BE49-F238E27FC236}">
              <a16:creationId xmlns:a16="http://schemas.microsoft.com/office/drawing/2014/main" id="{ECD2B822-37BB-DD42-9C2C-E8C7869F4741}"/>
            </a:ext>
          </a:extLst>
        </xdr:cNvPr>
        <xdr:cNvSpPr txBox="1"/>
      </xdr:nvSpPr>
      <xdr:spPr>
        <a:xfrm>
          <a:off x="4533900" y="5346700"/>
          <a:ext cx="2667000" cy="128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The</a:t>
          </a:r>
          <a:r>
            <a:rPr lang="es-MX" sz="1100" baseline="0"/>
            <a:t> amount of orders a restaurant can cover will vary (its not the same pizzahut or a gourmet restaurant). In order to be conservative and to be able to meet demand i will assume restaurants can meet on average 2 orders/hour. Therefore 6 orders per delivery period.</a:t>
          </a:r>
          <a:endParaRPr lang="es-MX" sz="1100"/>
        </a:p>
      </xdr:txBody>
    </xdr:sp>
    <xdr:clientData/>
  </xdr:twoCellAnchor>
  <xdr:twoCellAnchor>
    <xdr:from>
      <xdr:col>5</xdr:col>
      <xdr:colOff>12700</xdr:colOff>
      <xdr:row>37</xdr:row>
      <xdr:rowOff>165100</xdr:rowOff>
    </xdr:from>
    <xdr:to>
      <xdr:col>5</xdr:col>
      <xdr:colOff>5511800</xdr:colOff>
      <xdr:row>41</xdr:row>
      <xdr:rowOff>0</xdr:rowOff>
    </xdr:to>
    <xdr:sp macro="" textlink="">
      <xdr:nvSpPr>
        <xdr:cNvPr id="7" name="CuadroTexto 6">
          <a:extLst>
            <a:ext uri="{FF2B5EF4-FFF2-40B4-BE49-F238E27FC236}">
              <a16:creationId xmlns:a16="http://schemas.microsoft.com/office/drawing/2014/main" id="{2B4010A9-AF2E-C048-BDC6-2D7A41851368}"/>
            </a:ext>
          </a:extLst>
        </xdr:cNvPr>
        <xdr:cNvSpPr txBox="1"/>
      </xdr:nvSpPr>
      <xdr:spPr>
        <a:xfrm>
          <a:off x="7467600" y="7861300"/>
          <a:ext cx="54991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The most restrictive one  is the amount of weeks we will need to get the eaters we need for the launch. As a result we will open on the 12th week since we started the campaign on the second week of january. This means our launching day will be the 25th of march 2018.</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DCEF4-A878-3A48-AC80-E2944BB358F1}">
  <dimension ref="B3:I37"/>
  <sheetViews>
    <sheetView topLeftCell="A15" workbookViewId="0">
      <selection activeCell="B46" sqref="B46"/>
    </sheetView>
  </sheetViews>
  <sheetFormatPr baseColWidth="10" defaultRowHeight="16" x14ac:dyDescent="0.2"/>
  <cols>
    <col min="2" max="2" width="36.1640625" bestFit="1" customWidth="1"/>
    <col min="4" max="4" width="29.1640625" bestFit="1" customWidth="1"/>
    <col min="6" max="6" width="72.83203125" bestFit="1" customWidth="1"/>
    <col min="7" max="7" width="12.6640625" bestFit="1" customWidth="1"/>
  </cols>
  <sheetData>
    <row r="3" spans="2:9" x14ac:dyDescent="0.2">
      <c r="B3" s="11" t="s">
        <v>0</v>
      </c>
    </row>
    <row r="4" spans="2:9" ht="17" thickBot="1" x14ac:dyDescent="0.25"/>
    <row r="5" spans="2:9" ht="17" thickBot="1" x14ac:dyDescent="0.25">
      <c r="B5" s="7" t="s">
        <v>6</v>
      </c>
      <c r="C5" s="8" t="s">
        <v>7</v>
      </c>
      <c r="F5" s="10" t="s">
        <v>35</v>
      </c>
      <c r="G5" s="16">
        <v>1000</v>
      </c>
      <c r="H5" s="17">
        <f>(1000/C12)</f>
        <v>2.9252596167909903E-2</v>
      </c>
      <c r="I5" t="s">
        <v>36</v>
      </c>
    </row>
    <row r="6" spans="2:9" x14ac:dyDescent="0.2">
      <c r="B6" s="1" t="s">
        <v>1</v>
      </c>
      <c r="C6" s="2">
        <v>5121</v>
      </c>
    </row>
    <row r="7" spans="2:9" x14ac:dyDescent="0.2">
      <c r="B7" s="1" t="s">
        <v>2</v>
      </c>
      <c r="C7" s="2">
        <v>6024</v>
      </c>
      <c r="F7" s="10" t="s">
        <v>23</v>
      </c>
      <c r="G7" s="18" t="s">
        <v>33</v>
      </c>
    </row>
    <row r="8" spans="2:9" x14ac:dyDescent="0.2">
      <c r="B8" s="1" t="s">
        <v>3</v>
      </c>
      <c r="C8" s="2">
        <v>6693</v>
      </c>
    </row>
    <row r="9" spans="2:9" x14ac:dyDescent="0.2">
      <c r="B9" s="1" t="s">
        <v>4</v>
      </c>
      <c r="C9" s="2">
        <v>7742</v>
      </c>
    </row>
    <row r="10" spans="2:9" ht="17" thickBot="1" x14ac:dyDescent="0.25">
      <c r="B10" s="3" t="s">
        <v>5</v>
      </c>
      <c r="C10" s="4">
        <v>8605</v>
      </c>
    </row>
    <row r="11" spans="2:9" ht="17" thickBot="1" x14ac:dyDescent="0.25"/>
    <row r="12" spans="2:9" ht="17" thickBot="1" x14ac:dyDescent="0.25">
      <c r="B12" s="5" t="s">
        <v>8</v>
      </c>
      <c r="C12" s="6">
        <f>SUM(C6:C10)</f>
        <v>34185</v>
      </c>
      <c r="D12" t="s">
        <v>9</v>
      </c>
      <c r="F12" s="10" t="s">
        <v>24</v>
      </c>
      <c r="G12" s="22">
        <f>G5*C21</f>
        <v>1000</v>
      </c>
    </row>
    <row r="13" spans="2:9" x14ac:dyDescent="0.2">
      <c r="F13" t="s">
        <v>26</v>
      </c>
    </row>
    <row r="14" spans="2:9" x14ac:dyDescent="0.2">
      <c r="B14" s="11" t="s">
        <v>11</v>
      </c>
    </row>
    <row r="15" spans="2:9" ht="17" thickBot="1" x14ac:dyDescent="0.25">
      <c r="F15" s="10" t="s">
        <v>25</v>
      </c>
      <c r="G15" s="19">
        <f>G12/14</f>
        <v>71.428571428571431</v>
      </c>
      <c r="H15" s="9">
        <f>G15/G12</f>
        <v>7.1428571428571425E-2</v>
      </c>
    </row>
    <row r="16" spans="2:9" ht="17" thickBot="1" x14ac:dyDescent="0.25">
      <c r="B16" s="14" t="s">
        <v>10</v>
      </c>
      <c r="C16" s="8"/>
      <c r="D16" t="s">
        <v>21</v>
      </c>
    </row>
    <row r="17" spans="2:8" x14ac:dyDescent="0.2">
      <c r="B17" s="12" t="s">
        <v>12</v>
      </c>
      <c r="C17" s="2">
        <v>90</v>
      </c>
    </row>
    <row r="18" spans="2:8" x14ac:dyDescent="0.2">
      <c r="B18" s="12"/>
      <c r="C18" s="2"/>
    </row>
    <row r="19" spans="2:8" x14ac:dyDescent="0.2">
      <c r="B19" s="12" t="s">
        <v>13</v>
      </c>
      <c r="C19" s="2">
        <v>17</v>
      </c>
      <c r="D19" t="s">
        <v>22</v>
      </c>
    </row>
    <row r="20" spans="2:8" x14ac:dyDescent="0.2">
      <c r="B20" s="12"/>
      <c r="C20" s="2"/>
    </row>
    <row r="21" spans="2:8" ht="17" thickBot="1" x14ac:dyDescent="0.25">
      <c r="B21" s="13" t="s">
        <v>14</v>
      </c>
      <c r="C21" s="4">
        <v>1</v>
      </c>
      <c r="F21" t="s">
        <v>27</v>
      </c>
    </row>
    <row r="22" spans="2:8" x14ac:dyDescent="0.2">
      <c r="F22" s="10" t="s">
        <v>28</v>
      </c>
      <c r="G22" s="15">
        <f>(G12*0.4)/4</f>
        <v>100</v>
      </c>
    </row>
    <row r="23" spans="2:8" ht="17" thickBot="1" x14ac:dyDescent="0.25"/>
    <row r="24" spans="2:8" ht="17" thickBot="1" x14ac:dyDescent="0.25">
      <c r="B24" s="14" t="s">
        <v>15</v>
      </c>
      <c r="C24" s="8"/>
      <c r="F24" s="10" t="s">
        <v>30</v>
      </c>
      <c r="G24" s="21">
        <f>G22/C29</f>
        <v>16.666666666666668</v>
      </c>
      <c r="H24" s="24">
        <f>ROUNDUP(G24,0)</f>
        <v>17</v>
      </c>
    </row>
    <row r="25" spans="2:8" x14ac:dyDescent="0.2">
      <c r="B25" s="12" t="s">
        <v>16</v>
      </c>
      <c r="C25" s="2">
        <v>2</v>
      </c>
    </row>
    <row r="26" spans="2:8" x14ac:dyDescent="0.2">
      <c r="B26" s="12"/>
      <c r="C26" s="2"/>
      <c r="F26" s="10" t="s">
        <v>31</v>
      </c>
      <c r="G26" s="21">
        <f>G22/C35</f>
        <v>11.111111111111111</v>
      </c>
      <c r="H26" s="24">
        <f>ROUNDUP(G26,0)</f>
        <v>12</v>
      </c>
    </row>
    <row r="27" spans="2:8" x14ac:dyDescent="0.2">
      <c r="B27" s="12" t="s">
        <v>17</v>
      </c>
      <c r="C27" s="2">
        <v>17</v>
      </c>
    </row>
    <row r="28" spans="2:8" x14ac:dyDescent="0.2">
      <c r="B28" s="12"/>
      <c r="C28" s="2"/>
    </row>
    <row r="29" spans="2:8" ht="17" thickBot="1" x14ac:dyDescent="0.25">
      <c r="B29" s="13" t="s">
        <v>29</v>
      </c>
      <c r="C29" s="4">
        <v>6</v>
      </c>
    </row>
    <row r="30" spans="2:8" ht="17" thickBot="1" x14ac:dyDescent="0.25"/>
    <row r="31" spans="2:8" ht="17" thickBot="1" x14ac:dyDescent="0.25">
      <c r="B31" s="14" t="s">
        <v>18</v>
      </c>
      <c r="C31" s="8"/>
      <c r="F31" s="11" t="s">
        <v>34</v>
      </c>
      <c r="G31" s="23" t="s">
        <v>39</v>
      </c>
    </row>
    <row r="32" spans="2:8" x14ac:dyDescent="0.2">
      <c r="B32" s="12" t="s">
        <v>19</v>
      </c>
      <c r="C32" s="2">
        <v>3</v>
      </c>
    </row>
    <row r="33" spans="2:7" x14ac:dyDescent="0.2">
      <c r="B33" s="12"/>
      <c r="C33" s="2"/>
      <c r="F33" t="s">
        <v>37</v>
      </c>
      <c r="G33" s="20">
        <f>G12/C17</f>
        <v>11.111111111111111</v>
      </c>
    </row>
    <row r="34" spans="2:7" x14ac:dyDescent="0.2">
      <c r="B34" s="12" t="s">
        <v>20</v>
      </c>
      <c r="C34" s="2">
        <v>3</v>
      </c>
    </row>
    <row r="35" spans="2:7" ht="17" thickBot="1" x14ac:dyDescent="0.25">
      <c r="B35" s="13" t="s">
        <v>32</v>
      </c>
      <c r="C35" s="4">
        <f>C34*3</f>
        <v>9</v>
      </c>
      <c r="F35" t="s">
        <v>38</v>
      </c>
      <c r="G35" s="24">
        <f>H24/C25</f>
        <v>8.5</v>
      </c>
    </row>
    <row r="37" spans="2:7" x14ac:dyDescent="0.2">
      <c r="B37" t="s">
        <v>40</v>
      </c>
      <c r="C37" s="26">
        <v>7</v>
      </c>
      <c r="F37" t="s">
        <v>37</v>
      </c>
      <c r="G37" s="25">
        <f>H26/C32</f>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1459-CA42-AF41-8432-1D6829B5BACF}">
  <dimension ref="A1"/>
  <sheetViews>
    <sheetView tabSelected="1" workbookViewId="0">
      <selection activeCell="D25" sqref="D25"/>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Launch day calculation</vt:lpstr>
      <vt:lpstr>P&amp;L projection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GOMEZ-LECHON BARRACHINA</dc:creator>
  <cp:lastModifiedBy>DANIEL GOMEZ-LECHON BARRACHINA</cp:lastModifiedBy>
  <dcterms:created xsi:type="dcterms:W3CDTF">2022-07-10T08:12:29Z</dcterms:created>
  <dcterms:modified xsi:type="dcterms:W3CDTF">2022-07-10T09:23:50Z</dcterms:modified>
</cp:coreProperties>
</file>