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D:\Pedidos Obra\2024\Pedidos semana 37\PMX-CCC MÉRIDA II-119-3 (ANCLO, Abrazaderas para soportación)\"/>
    </mc:Choice>
  </mc:AlternateContent>
  <xr:revisionPtr revIDLastSave="0" documentId="13_ncr:1_{7C0B1A3A-FACF-40DD-9C0E-6F6810873C1E}" xr6:coauthVersionLast="47" xr6:coauthVersionMax="47" xr10:uidLastSave="{00000000-0000-0000-0000-000000000000}"/>
  <bookViews>
    <workbookView xWindow="-108" yWindow="-108" windowWidth="23256" windowHeight="13896" tabRatio="754" firstSheet="1" activeTab="1" xr2:uid="{00000000-000D-0000-FFFF-FFFF00000000}"/>
  </bookViews>
  <sheets>
    <sheet name="CFE" sheetId="47" state="hidden" r:id="rId1"/>
    <sheet name="Proveedor" sheetId="46" r:id="rId2"/>
    <sheet name="Inmediato" sheetId="49" r:id="rId3"/>
    <sheet name="1 semana" sheetId="50" r:id="rId4"/>
  </sheets>
  <externalReferences>
    <externalReference r:id="rId5"/>
    <externalReference r:id="rId6"/>
    <externalReference r:id="rId7"/>
    <externalReference r:id="rId8"/>
  </externalReferences>
  <definedNames>
    <definedName name="_xlnm._FilterDatabase" localSheetId="0" hidden="1">CFE!$B$38:$I$40</definedName>
    <definedName name="_Key1" localSheetId="3" hidden="1">'[1]#¡REF'!#REF!</definedName>
    <definedName name="_Key1" localSheetId="0" hidden="1">'[1]#¡REF'!#REF!</definedName>
    <definedName name="_Key1" localSheetId="2" hidden="1">'[1]#¡REF'!#REF!</definedName>
    <definedName name="_Key1" localSheetId="1" hidden="1">'[1]#¡REF'!#REF!</definedName>
    <definedName name="_Key1" hidden="1">'[1]#¡REF'!#REF!</definedName>
    <definedName name="_Order1" hidden="1">255</definedName>
    <definedName name="_Sort" localSheetId="3" hidden="1">'[1]#¡REF'!#REF!</definedName>
    <definedName name="_Sort" localSheetId="0" hidden="1">'[1]#¡REF'!#REF!</definedName>
    <definedName name="_Sort" localSheetId="2" hidden="1">'[1]#¡REF'!#REF!</definedName>
    <definedName name="_Sort" localSheetId="1" hidden="1">'[1]#¡REF'!#REF!</definedName>
    <definedName name="_Sort" hidden="1">'[1]#¡REF'!#REF!</definedName>
    <definedName name="_xlnm.Print_Area" localSheetId="3">'1 semana'!$B$15:$J$146</definedName>
    <definedName name="_xlnm.Print_Area" localSheetId="0">CFE!$A$16:$I$82</definedName>
    <definedName name="_xlnm.Print_Area" localSheetId="2">Inmediato!$B$15:$J$142</definedName>
    <definedName name="_xlnm.Print_Area" localSheetId="1">Proveedor!$B$15:$J$135</definedName>
    <definedName name="DatosOrden">[2]INICIO!$D$11:$D$39</definedName>
    <definedName name="SALV" localSheetId="3">[3]APU!#REF!</definedName>
    <definedName name="SALV" localSheetId="0">[3]APU!#REF!</definedName>
    <definedName name="SALV" localSheetId="2">[3]APU!#REF!</definedName>
    <definedName name="SALV" localSheetId="1">[3]APU!#REF!</definedName>
    <definedName name="SALV">[3]APU!#REF!</definedName>
    <definedName name="SJR" localSheetId="3">[3]APU!#REF!</definedName>
    <definedName name="SJR" localSheetId="0">[3]APU!#REF!</definedName>
    <definedName name="SJR" localSheetId="2">[3]APU!#REF!</definedName>
    <definedName name="SJR" localSheetId="1">[3]APU!#REF!</definedName>
    <definedName name="SJR">[3]APU!#REF!</definedName>
    <definedName name="_xlnm.Print_Titles" localSheetId="3">'1 semana'!$1:$14</definedName>
    <definedName name="_xlnm.Print_Titles" localSheetId="0">CFE!$1:$15</definedName>
    <definedName name="_xlnm.Print_Titles" localSheetId="2">Inmediato!$1:$14</definedName>
    <definedName name="_xlnm.Print_Titles" localSheetId="1">Proveedor!$1:$14</definedName>
    <definedName name="TTAPU">[4]APU!$V$521</definedName>
    <definedName name="VRCFE">[4]Res!$M$33</definedName>
    <definedName name="ZAC" localSheetId="3">[3]APU!#REF!</definedName>
    <definedName name="ZAC" localSheetId="0">[3]APU!#REF!</definedName>
    <definedName name="ZAC" localSheetId="2">[3]APU!#REF!</definedName>
    <definedName name="ZAC" localSheetId="1">[3]APU!#REF!</definedName>
    <definedName name="ZAC">[3]APU!#REF!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3" i="46" l="1"/>
  <c r="G146" i="50"/>
  <c r="G145" i="50"/>
  <c r="B137" i="50"/>
  <c r="N56" i="50"/>
  <c r="P56" i="50" s="1"/>
  <c r="M56" i="50"/>
  <c r="J56" i="50"/>
  <c r="N55" i="50"/>
  <c r="P55" i="50" s="1"/>
  <c r="M55" i="50"/>
  <c r="J55" i="50"/>
  <c r="N54" i="50"/>
  <c r="P54" i="50" s="1"/>
  <c r="M54" i="50"/>
  <c r="J54" i="50"/>
  <c r="N53" i="50"/>
  <c r="P53" i="50" s="1"/>
  <c r="M53" i="50"/>
  <c r="J53" i="50"/>
  <c r="N52" i="50"/>
  <c r="P52" i="50" s="1"/>
  <c r="M52" i="50"/>
  <c r="J52" i="50"/>
  <c r="N51" i="50"/>
  <c r="P51" i="50" s="1"/>
  <c r="M51" i="50"/>
  <c r="J51" i="50"/>
  <c r="N50" i="50"/>
  <c r="P50" i="50" s="1"/>
  <c r="M50" i="50"/>
  <c r="J50" i="50"/>
  <c r="N49" i="50"/>
  <c r="P49" i="50" s="1"/>
  <c r="M49" i="50"/>
  <c r="J49" i="50"/>
  <c r="N48" i="50"/>
  <c r="P48" i="50" s="1"/>
  <c r="M48" i="50"/>
  <c r="J48" i="50"/>
  <c r="N47" i="50"/>
  <c r="P47" i="50" s="1"/>
  <c r="M47" i="50"/>
  <c r="J47" i="50"/>
  <c r="N46" i="50"/>
  <c r="P46" i="50" s="1"/>
  <c r="M46" i="50"/>
  <c r="J46" i="50"/>
  <c r="N45" i="50"/>
  <c r="P45" i="50" s="1"/>
  <c r="M45" i="50"/>
  <c r="J45" i="50"/>
  <c r="N44" i="50"/>
  <c r="P44" i="50" s="1"/>
  <c r="M44" i="50"/>
  <c r="J44" i="50"/>
  <c r="N43" i="50"/>
  <c r="P43" i="50" s="1"/>
  <c r="M43" i="50"/>
  <c r="J43" i="50"/>
  <c r="N42" i="50"/>
  <c r="P42" i="50" s="1"/>
  <c r="M42" i="50"/>
  <c r="J42" i="50"/>
  <c r="N41" i="50"/>
  <c r="P41" i="50" s="1"/>
  <c r="M41" i="50"/>
  <c r="J41" i="50"/>
  <c r="N40" i="50"/>
  <c r="P40" i="50" s="1"/>
  <c r="M40" i="50"/>
  <c r="J40" i="50"/>
  <c r="N39" i="50"/>
  <c r="P39" i="50" s="1"/>
  <c r="M39" i="50"/>
  <c r="J39" i="50"/>
  <c r="C39" i="50"/>
  <c r="C40" i="50" s="1"/>
  <c r="C41" i="50" s="1"/>
  <c r="C42" i="50" s="1"/>
  <c r="C43" i="50" s="1"/>
  <c r="C44" i="50" s="1"/>
  <c r="C45" i="50" s="1"/>
  <c r="C46" i="50" s="1"/>
  <c r="C47" i="50" s="1"/>
  <c r="C48" i="50" s="1"/>
  <c r="C49" i="50" s="1"/>
  <c r="C50" i="50" s="1"/>
  <c r="C51" i="50" s="1"/>
  <c r="C52" i="50" s="1"/>
  <c r="C53" i="50" s="1"/>
  <c r="C54" i="50" s="1"/>
  <c r="C55" i="50" s="1"/>
  <c r="C56" i="50" s="1"/>
  <c r="B17" i="50"/>
  <c r="C40" i="49"/>
  <c r="C41" i="49" s="1"/>
  <c r="C42" i="49" s="1"/>
  <c r="C43" i="49" s="1"/>
  <c r="C44" i="49" s="1"/>
  <c r="C45" i="49" s="1"/>
  <c r="C46" i="49" s="1"/>
  <c r="C47" i="49" s="1"/>
  <c r="C48" i="49" s="1"/>
  <c r="C49" i="49" s="1"/>
  <c r="C50" i="49" s="1"/>
  <c r="C51" i="49" s="1"/>
  <c r="C52" i="49" s="1"/>
  <c r="C53" i="49" s="1"/>
  <c r="C54" i="49" s="1"/>
  <c r="C55" i="49" s="1"/>
  <c r="C56" i="49" s="1"/>
  <c r="C57" i="49" s="1"/>
  <c r="C58" i="49" s="1"/>
  <c r="C59" i="49" s="1"/>
  <c r="G142" i="49"/>
  <c r="G141" i="49"/>
  <c r="B133" i="49"/>
  <c r="N59" i="49"/>
  <c r="P59" i="49" s="1"/>
  <c r="M59" i="49"/>
  <c r="J59" i="49"/>
  <c r="N58" i="49"/>
  <c r="P58" i="49" s="1"/>
  <c r="M58" i="49"/>
  <c r="J58" i="49"/>
  <c r="N57" i="49"/>
  <c r="P57" i="49" s="1"/>
  <c r="M57" i="49"/>
  <c r="J57" i="49"/>
  <c r="N56" i="49"/>
  <c r="P56" i="49" s="1"/>
  <c r="M56" i="49"/>
  <c r="J56" i="49"/>
  <c r="N55" i="49"/>
  <c r="P55" i="49" s="1"/>
  <c r="M55" i="49"/>
  <c r="J55" i="49"/>
  <c r="N54" i="49"/>
  <c r="P54" i="49" s="1"/>
  <c r="M54" i="49"/>
  <c r="J54" i="49"/>
  <c r="N53" i="49"/>
  <c r="P53" i="49" s="1"/>
  <c r="M53" i="49"/>
  <c r="J53" i="49"/>
  <c r="N52" i="49"/>
  <c r="P52" i="49" s="1"/>
  <c r="M52" i="49"/>
  <c r="J52" i="49"/>
  <c r="N51" i="49"/>
  <c r="P51" i="49" s="1"/>
  <c r="M51" i="49"/>
  <c r="J51" i="49"/>
  <c r="N50" i="49"/>
  <c r="P50" i="49" s="1"/>
  <c r="M50" i="49"/>
  <c r="J50" i="49"/>
  <c r="N49" i="49"/>
  <c r="P49" i="49" s="1"/>
  <c r="M49" i="49"/>
  <c r="J49" i="49"/>
  <c r="N48" i="49"/>
  <c r="P48" i="49" s="1"/>
  <c r="M48" i="49"/>
  <c r="J48" i="49"/>
  <c r="N47" i="49"/>
  <c r="P47" i="49" s="1"/>
  <c r="M47" i="49"/>
  <c r="J47" i="49"/>
  <c r="N46" i="49"/>
  <c r="P46" i="49" s="1"/>
  <c r="M46" i="49"/>
  <c r="J46" i="49"/>
  <c r="N45" i="49"/>
  <c r="P45" i="49" s="1"/>
  <c r="M45" i="49"/>
  <c r="J45" i="49"/>
  <c r="N44" i="49"/>
  <c r="P44" i="49" s="1"/>
  <c r="M44" i="49"/>
  <c r="J44" i="49"/>
  <c r="N43" i="49"/>
  <c r="P43" i="49" s="1"/>
  <c r="M43" i="49"/>
  <c r="J43" i="49"/>
  <c r="N42" i="49"/>
  <c r="P42" i="49" s="1"/>
  <c r="M42" i="49"/>
  <c r="J42" i="49"/>
  <c r="N41" i="49"/>
  <c r="P41" i="49" s="1"/>
  <c r="M41" i="49"/>
  <c r="J41" i="49"/>
  <c r="N40" i="49"/>
  <c r="P40" i="49" s="1"/>
  <c r="M40" i="49"/>
  <c r="J40" i="49"/>
  <c r="N39" i="49"/>
  <c r="P39" i="49" s="1"/>
  <c r="M39" i="49"/>
  <c r="J39" i="49"/>
  <c r="C39" i="49"/>
  <c r="B17" i="49"/>
  <c r="M76" i="50" l="1"/>
  <c r="M77" i="50" s="1"/>
  <c r="M78" i="50" s="1"/>
  <c r="J76" i="50"/>
  <c r="J77" i="50" s="1"/>
  <c r="J78" i="50" s="1"/>
  <c r="P76" i="50"/>
  <c r="M72" i="49"/>
  <c r="J72" i="49"/>
  <c r="J73" i="49" s="1"/>
  <c r="J74" i="49" s="1"/>
  <c r="M73" i="49"/>
  <c r="M74" i="49" s="1"/>
  <c r="P72" i="49"/>
  <c r="P77" i="50" l="1"/>
  <c r="P78" i="50" s="1"/>
  <c r="P73" i="49"/>
  <c r="P74" i="49" s="1"/>
  <c r="J44" i="46" l="1"/>
  <c r="J41" i="46" l="1"/>
  <c r="J40" i="46"/>
  <c r="J39" i="46"/>
  <c r="J65" i="46" l="1"/>
  <c r="C39" i="46"/>
  <c r="C40" i="46" s="1"/>
  <c r="C41" i="46" l="1"/>
  <c r="B17" i="46"/>
  <c r="J66" i="46" l="1"/>
  <c r="J67" i="46" s="1"/>
  <c r="B126" i="46" l="1"/>
  <c r="G134" i="46"/>
  <c r="G135" i="46"/>
  <c r="F96" i="47"/>
  <c r="A88" i="47"/>
  <c r="I40" i="47"/>
  <c r="I41" i="47" s="1"/>
  <c r="I42" i="47" s="1"/>
  <c r="A18" i="47"/>
  <c r="I43" i="47" l="1"/>
  <c r="I44" i="47" s="1"/>
</calcChain>
</file>

<file path=xl/sharedStrings.xml><?xml version="1.0" encoding="utf-8"?>
<sst xmlns="http://schemas.openxmlformats.org/spreadsheetml/2006/main" count="461" uniqueCount="181">
  <si>
    <t>DATOS DEL PROVEEDOR</t>
  </si>
  <si>
    <t>LUGAR Y FECHA DE EMISIÓN:</t>
  </si>
  <si>
    <t>ITEM</t>
  </si>
  <si>
    <t>UNIDAD</t>
  </si>
  <si>
    <t>DESCRIPCIÓN / ESPECIFICACIONES</t>
  </si>
  <si>
    <t>ACEPTACIÓN</t>
  </si>
  <si>
    <t xml:space="preserve"> RAZÓN SOCIAL:</t>
  </si>
  <si>
    <t xml:space="preserve"> DOMICILIO:</t>
  </si>
  <si>
    <t>PRECIO UNIT.</t>
  </si>
  <si>
    <t>SUB-TOTAL</t>
  </si>
  <si>
    <t>R.F.C.: EDE 001013 G67</t>
  </si>
  <si>
    <t>REV 0</t>
  </si>
  <si>
    <t>IVA</t>
  </si>
  <si>
    <t>POR "ELPROVEEDOR"</t>
  </si>
  <si>
    <t xml:space="preserve">CANT </t>
  </si>
  <si>
    <t>Los Representantes Legales de las Empresas que firman el presente pedido declaran, bajo protesta de decir verdad, que cuentan con las facultades suficientes para obligar a sus representadas en los términos del presente Pedido, las cuales no le han sido revocadas ni restringidas de manera alguna a la fecha del presente Pedido, señalado como domicilio para estos efectos los indicados al principio del presente Pedido.</t>
  </si>
  <si>
    <t>Representante Legal</t>
  </si>
  <si>
    <t>Mariano Escobedo 510 piso 7, CP 11590, Col. Nueva Anzures, Del. Miguel Hidalgo, Ciudad de Mexico</t>
  </si>
  <si>
    <t xml:space="preserve">  Sírvase despacharnos las siguientes mercancías, de acuerdo a las especificaciones y condiciones indivadas en la presente carátula de Pedido y en sus Anexos:</t>
  </si>
  <si>
    <t>Fecha:</t>
  </si>
  <si>
    <t>Ciudad de México</t>
  </si>
  <si>
    <t>Lugar:</t>
  </si>
  <si>
    <t>DATOS DEL PEDIDO</t>
  </si>
  <si>
    <t>PLAZOS:</t>
  </si>
  <si>
    <t>PAGO:</t>
  </si>
  <si>
    <t>Según Cláusula 8 del Anexo 1</t>
  </si>
  <si>
    <t>TELÉFONO:</t>
  </si>
  <si>
    <t>E-MAIL:</t>
  </si>
  <si>
    <t>REPRESENTANTE:</t>
  </si>
  <si>
    <t>Teléfono/ Fax:  (52 55) 5531 2929, 5531 2930, 52003 3996, E-Mail: ghenao@edemtec.com.mx</t>
  </si>
  <si>
    <t>MONTO TOTAL</t>
  </si>
  <si>
    <t>MONEDA</t>
  </si>
  <si>
    <t xml:space="preserve">USD </t>
  </si>
  <si>
    <t>CONTRATO CFE No. PIF-010/2016</t>
  </si>
  <si>
    <t>DECLARACIONES:</t>
  </si>
  <si>
    <t>a) Que su representada es una sociedad mercantil, legalmente constituida de conformidad con las leyes de la República Mexicana.</t>
  </si>
  <si>
    <t>II.  Declara el representante de EL PROVEEDOR</t>
  </si>
  <si>
    <t>b) Que su Representante Legal,  tiene las facultades legales para celebrar el presente Pedido,  y para obligar a su representada en el cumplimiento de las condiciones que el se estipulan.</t>
  </si>
  <si>
    <t>c) Que reúne las condiciones técnicas, físicas y económicas para llevar a cabo lo relacionado con este Pedido, de acuerdo a las condiciones estipuladas en el mismo.</t>
  </si>
  <si>
    <t>I.  Declara el representante de  EL CLIENTE</t>
  </si>
  <si>
    <t>b) Que su representante legal,  tiene las facultades legales para celebrar el presente Pedido</t>
  </si>
  <si>
    <t>CLÁUSULAS:</t>
  </si>
  <si>
    <r>
      <rPr>
        <b/>
        <sz val="8"/>
        <rFont val="Arial"/>
        <family val="2"/>
      </rPr>
      <t xml:space="preserve">OBJETO: </t>
    </r>
    <r>
      <rPr>
        <sz val="8"/>
        <rFont val="Arial"/>
        <family val="2"/>
      </rPr>
      <t xml:space="preserve"> Con la firma de este Pedido EL PROVEEDOR se obliga para con EL CLIENTE a suministrar los Bienes y/o Servicios, denominados en los sucesivo como los Materiales, que se relacionan a continuación:</t>
    </r>
  </si>
  <si>
    <r>
      <t xml:space="preserve">Para los pagos se debe elaborar una Factura Comercial (original y una copia) acompañada de copia de este Pedido, la respectiva Nota de Remisión y toda la documentación requerida por EL CLIENTE según lo estipulado en el </t>
    </r>
    <r>
      <rPr>
        <b/>
        <sz val="8"/>
        <color indexed="12"/>
        <rFont val="Arial"/>
        <family val="2"/>
      </rPr>
      <t>Anexo 1</t>
    </r>
    <r>
      <rPr>
        <sz val="8"/>
        <rFont val="Arial"/>
        <family val="2"/>
      </rPr>
      <t xml:space="preserve"> de este Pedido.</t>
    </r>
  </si>
  <si>
    <t>EL PROVEEDOR manifiesta fehacientemente que tiene la capacidad para realizar el suministro de los Materriales objeto de presente Pedido y tiene la capacidad de proveer servicio y mantenimiento oportuno para los Materiales en el sitio de las Obras.</t>
  </si>
  <si>
    <t>EL PROVEEDOR deberá entregar a EL CLIENTE una Garantía de Fiel Cumplimiento y de Calidad, para garantizar el debido, propio y absoluto cumplimiento de todas sus obligaciones establecidas en el Pedido, la cual deberá permanecer en vigor 24 meses contados a partir de la fecha de la última entrega de los Materiales objeto del Pedido.</t>
  </si>
  <si>
    <t>Si cualesquiera de los Materiales objeto del presente Pedido, ya sea durante la inspección o durante su instalación o durante el Período de Garantía, tuviera algún Defecto o no cumpliera con las Especificaciones aplicables, EL CLIENTE podrá (no obstante cualquier inspección o Prueba previa) rechazar dichos Materiales y requerir que EL PROVEEDOR, sin costo o gasto adicional para EL CLIENTE, reponga o en su caso, repare de inmediato tales Materiales para asegurar el cumplimiento del Pedido.  En tal caso, el Material sustituto deberá  ser garantizado por una duración adicional de 12 meses contados a partir de la fecha de su puesta en funcionamiento.</t>
  </si>
  <si>
    <t>Las deficiencias o fallas que se presentaren en los Materiales deberán ser atendidas por "EL PROVEEDOR" en un plazo máximo de dos (2) semanas contadas a partir de la fecha en le sean notificadas por "EL CLIENTE". "EL PROVEEDOR" se compromete a informar las acciones correctivas dentro de la semana siguiente a la fecha de notificación de la deficiencia ó falla</t>
  </si>
  <si>
    <t xml:space="preserve">Ninguna inspección, prueba o aprobación por parte de "EL CLIENTE", ni su omisión de inspeccionar o rechazar cualquier parte de los Materiales objeto del presente Pedido, liberará de manera alguna a "EL PROVEEDOR" del debido cumplimiento de sus obligaciones o disminuirá su responsabilidad conforme a este Pedido. </t>
  </si>
  <si>
    <t>c) Que requiere de “EL PROVEEDOR” el suministro de los Materiales que se relacionan en la Clausula 1 de este Pedido.</t>
  </si>
  <si>
    <t>ESTIPULACIONES</t>
  </si>
  <si>
    <t>A juicio de EL CLIENTE, los errores mecanográficos están sujetos a corrección</t>
  </si>
  <si>
    <t>JURISDICCIÓN.  Para la interpretación y cumplimiento del presente Pedido, así como para todo aquello que no esté estipulado en el mismo, LAS PARTES  se someten a la competencia de los Tribunales con residencia en la ciudad de México, Distrito Federal, por lo tanto EL PROVEEDOR renuncia al fuero que pudiere corresponderle por razón de su domicilio presente o futuro o por cualesquier otra causa.</t>
  </si>
  <si>
    <t>PRECIOS FIJOS, NO REAJUSTABLES, HASTA EL CUMPLIMIENTO DEL 100% DEL PEDIDO</t>
  </si>
  <si>
    <t>EL PROVEEDOR se obliga al establecimiento y aplicación de un Sistema de Gestión de Calidad en sus procesos de trabajo y fabricación que asegure que los Materiales objeto de este pedido  cumpla con las Especificaciones aplicables.</t>
  </si>
  <si>
    <t>PARTIDA DE LA OFERTA</t>
  </si>
  <si>
    <t>MONTO
(USD)</t>
  </si>
  <si>
    <t>PROYECTO: Subestación SE Calera II (1-AT-3F, 75/100 MVA, 230/115/13.8 kV)</t>
  </si>
  <si>
    <t>Este Pedido se regirá por  los términos y condiciones del Anexo 1 suscrito entre EL CLIENTE y EL PROVEEDOR identificado con el mismo número de este Pedido.</t>
  </si>
  <si>
    <t xml:space="preserve">EL CLIENTE y EL PROVEEDOR acuerdan explícitamente que:  (i) LA BUFA WIND, S.A.P.I. DE C.V.  (en lo sucesivo "La Bufa")  a partir de la Fecha de Aceptación Definitiva de la Obra a la que pertenezca los Materiales objeto de este Pedido, será la titular de las garantías que, en su caso, tengan una vigencia posterior a dicha Fecha de Aceptación Definitiva y (ii) "La Bufa" tendrá el derecho de asumir el papel de EL CLIENTE como comprador de los Materiales objeto del presente Pedido, mediante la notificación de La Bufa" a EL PROVEEDOR de la terminación anticipada del Contrato Principal y de la intención de "La Bufa" de recibir de EL CLIENTE la cesión del presente Pedido (incluyendo, sin limitación, todas las garantías y obligaciones de EL PROVEEDOR), en la inteligencia que el presente Pedido permanecerá sin cambio alguno y EL PROVEEDOR no deberá requerir ninguna garantía adicional de "La Bufa". </t>
  </si>
  <si>
    <t>El PROVEEDOR se obliga a entregar a EL CLIENTE los documentos requeridos para el pago, para cada una de las entregas programadas, a mas tardar el día 20 del mes de entrega. Si no se cumple con esta condición, el pago que deba hacer EL CLIENTE al PROVEEDOR se retrasará 30 Días.</t>
  </si>
  <si>
    <t>Capital Registral:</t>
  </si>
  <si>
    <t>OBRA: Subestación SE Calera II</t>
  </si>
  <si>
    <t>POR  EL CLIENTE</t>
  </si>
  <si>
    <t>Coordinador de Proyecto</t>
  </si>
  <si>
    <t>JORGE UBALDO ZAVALA</t>
  </si>
  <si>
    <t>GONZALO HERNANDO HENAO G.</t>
  </si>
  <si>
    <t>AUTORIZACIÓN</t>
  </si>
  <si>
    <t>ELABORACÓN</t>
  </si>
  <si>
    <t>TRANSPORTE:  Terrestre</t>
  </si>
  <si>
    <t>al 03 de Mayo de 2017</t>
  </si>
  <si>
    <t>CECOHESA, S.A. DE C.V.</t>
  </si>
  <si>
    <t>KM 14 CARRETERA A TALA, 45640 SANTA CRUZ DE LAS FLORES, TLAJOMULCO, JALISCO, MÉXICO</t>
  </si>
  <si>
    <t>(52 33) 3283 1800, FAX: (52 33) 3796 0906</t>
  </si>
  <si>
    <t>jrflores@cecohesa.com.mx</t>
  </si>
  <si>
    <t>JOSÉ RODOLFO FLORES TORRES</t>
  </si>
  <si>
    <t>LUGAR DE ENTREGA: DDP Almacenes de Obra</t>
  </si>
  <si>
    <t>DCTO</t>
  </si>
  <si>
    <t>HERRAJES. MARCA CECOHESA</t>
  </si>
  <si>
    <t>Lote</t>
  </si>
  <si>
    <t>PEDIDO No  EDE-SE CAL-010</t>
  </si>
  <si>
    <t>Al 15 de Junio de 2017</t>
  </si>
  <si>
    <t>R.F.C.: PME1702204F5</t>
  </si>
  <si>
    <t>RAZÓN SOCIAL:</t>
  </si>
  <si>
    <t>DOMICILIO:</t>
  </si>
  <si>
    <t>ESTIPULACIONES COMERCIALES</t>
  </si>
  <si>
    <r>
      <rPr>
        <b/>
        <sz val="8"/>
        <rFont val="Arial"/>
        <family val="2"/>
      </rPr>
      <t>PRECIOS</t>
    </r>
    <r>
      <rPr>
        <sz val="8"/>
        <rFont val="Arial"/>
        <family val="2"/>
      </rPr>
      <t>.  Los precios son firmes, no reajustables, hasta el cumplimiento del 100% de este Pedido.</t>
    </r>
  </si>
  <si>
    <r>
      <rPr>
        <b/>
        <sz val="8"/>
        <rFont val="Arial"/>
        <family val="2"/>
      </rPr>
      <t>DOMICILIOS Y NOTIFICACIONES</t>
    </r>
    <r>
      <rPr>
        <sz val="8"/>
        <rFont val="Arial"/>
        <family val="2"/>
      </rPr>
      <t>.  Salvo por disposición en contrarío contenida en el presente Pedido, todo aviso y demás comunicaciones entre LAS PARTES emitidos de conformidad con este Pedido, deberán hacerse por escrito y serán efectivas al momento de su recepción por el destinatario en los Domicilios que se indican en el encabezado de este Pedido.</t>
    </r>
  </si>
  <si>
    <t>FORMA DE PAGO:</t>
  </si>
  <si>
    <t>b) Que su representante,  tiene las facultades para celebrar el presente Pedido</t>
  </si>
  <si>
    <t>MONTO</t>
  </si>
  <si>
    <t>LUGAR DE ENTREGA:</t>
  </si>
  <si>
    <t xml:space="preserve">  Sírvase a proveer los materiales de acuerdo a las especificaciones y condiciones indicadas en la presente carátula de Pedido y en sus Anexos:</t>
  </si>
  <si>
    <t>b) Que su Representante Legal,  tiene las facultades legales para celebrar el presente Pedido, y para obligar a su representada en el cumplimiento de las condiciones que el se estipulan.</t>
  </si>
  <si>
    <t>No</t>
  </si>
  <si>
    <t>PROINELCA MÉXICO, S.A. de C.V.</t>
  </si>
  <si>
    <t>TRANSFERENCIA</t>
  </si>
  <si>
    <t>c) Que requiere de “EL PROVEEDOR” la prestación de servicios que se relacionan en la Cláusula 1 de este Pedido.</t>
  </si>
  <si>
    <t>CANTIDAD</t>
  </si>
  <si>
    <t>RFC:</t>
  </si>
  <si>
    <t>FECHA DE ENTREGA:</t>
  </si>
  <si>
    <r>
      <rPr>
        <b/>
        <sz val="8"/>
        <rFont val="Arial"/>
        <family val="2"/>
      </rPr>
      <t>LUGAR DE ENTREGA:</t>
    </r>
    <r>
      <rPr>
        <sz val="8"/>
        <rFont val="Arial"/>
        <family val="2"/>
      </rPr>
      <t xml:space="preserve"> </t>
    </r>
  </si>
  <si>
    <t>TIEMPO DE ENTREGA:</t>
  </si>
  <si>
    <r>
      <rPr>
        <b/>
        <sz val="8"/>
        <rFont val="Arial"/>
        <family val="2"/>
      </rPr>
      <t>MONEDA</t>
    </r>
    <r>
      <rPr>
        <sz val="8"/>
        <rFont val="Arial"/>
        <family val="2"/>
      </rPr>
      <t>.  Los precios están dados en Moneda Nacional.</t>
    </r>
  </si>
  <si>
    <r>
      <rPr>
        <b/>
        <sz val="8"/>
        <rFont val="Arial"/>
        <family val="2"/>
      </rPr>
      <t xml:space="preserve">OBJETO: </t>
    </r>
    <r>
      <rPr>
        <sz val="8"/>
        <rFont val="Arial"/>
        <family val="2"/>
      </rPr>
      <t xml:space="preserve"> Con la firma de este Pedido EL CLIENTE se compromete con EL PROVEEDOR a NO cancelar lo estipulado, así como EL PROVEEDOR se obliga para con EL CLIENTE a suministrar los Bienes y/o Servicios, denominados en los sucesivo como los Materiales, que se relacionan a continuación:</t>
    </r>
  </si>
  <si>
    <r>
      <t xml:space="preserve">DERECHOS DE EL CLIENTE PRINCIPAL. </t>
    </r>
    <r>
      <rPr>
        <sz val="8"/>
        <rFont val="Arial"/>
        <family val="2"/>
      </rPr>
      <t xml:space="preserve"> "EL PROVEEDOR" Y "EL CLIENTE" acuerdan que (i) EL CLIENTE PRINCIPAL a partir de la fecha de Aceptación de la Línea o Subestación a la que pertenezca el Servicio Prestado, será la titular de las garantías que en su caso, tengan una vigencia posterior a dicha Fecha de Aceptación Definitiva y (ii) El Cliente Principal tendrá el derecho de asumir el papel de "EL CLIENTE DIRECTO" como comprador de los Servicios en cuestión, mediante la notificación de EL CLIENTE PRINCIPAL a "EL PROVEEDOR"  de la terminación del CONTRATO y de la intención de recibir del "CLIENTE" la cesión de dicho PEDIDO (incluyendo sin limitación, todas las garantías y obligaciones de servicios del "PROVEEDOR"), en la inteligencia que el PEDIDO de que se trate permanecerá sin cambio alguno y "EL PROVEEDOR" no deberá requerir ninguna garantía adicional de EL CLIENTE FINAL.</t>
    </r>
  </si>
  <si>
    <t>JORGE E. UBALDO ZAVALA</t>
  </si>
  <si>
    <r>
      <rPr>
        <b/>
        <sz val="8"/>
        <rFont val="Arial"/>
        <family val="2"/>
      </rPr>
      <t>CALIDAD E INSPECCIONES</t>
    </r>
    <r>
      <rPr>
        <sz val="8"/>
        <rFont val="Arial"/>
        <family val="2"/>
      </rPr>
      <t>.  EL PROVEEDOR se obliga al establecimiento y aplicación de un Sistema de Gestión de Calidad para asegurar que los Servicios cumplan con las Especificaciones. Ninguna inspección, Prueba o aprobación por parte de "EL CLIENTE", ni su omisión de inspeccionar o rechazar cualquier parte de los Servicios, liberará de manera alguna a EL PROVEEDOR del debido cumplimiento de sus obligaciones o disminuirá su responsabilidad conforme a este Pedido.</t>
    </r>
  </si>
  <si>
    <r>
      <t xml:space="preserve">SOLUCIÓN DE CONTROVERSIAS.  </t>
    </r>
    <r>
      <rPr>
        <sz val="8"/>
        <rFont val="Arial"/>
        <family val="2"/>
      </rPr>
      <t>Las Partes acuerdan resolver toda controversia que derive del presente Pedido mediante un árbitro único, conforme al Reglamento de Arbitraje de la Cámara Nacional de Comercio de la Ciudad de México. La sede del arbitraje será la Ciudad de México y la ley aplicable al fondo de la controversia y por supletoriedad al procedimiento, será la legislación Mexicana. El arbitraje será conducido en idioma español. El laudo emitido por el árbitro único será final y obligatorio, por lo que las Partes renuncian al derecho de apelación.</t>
    </r>
  </si>
  <si>
    <t>MAURICIO U. MANRÍQUEZ</t>
  </si>
  <si>
    <t>CÓDIGO
IMP.</t>
  </si>
  <si>
    <r>
      <rPr>
        <b/>
        <sz val="8"/>
        <rFont val="Arial"/>
        <family val="2"/>
      </rPr>
      <t xml:space="preserve">ENTREGA DE INFORMACIÓN. </t>
    </r>
    <r>
      <rPr>
        <sz val="8"/>
        <rFont val="Arial"/>
        <family val="2"/>
      </rPr>
      <t xml:space="preserve"> EL PROVEEDOR se obliga para con EL CLIENTE a la entrega de la documentación necesaria de material. Certifiados de calidad especificado por cada concepto de este pedido.</t>
    </r>
  </si>
  <si>
    <r>
      <rPr>
        <b/>
        <sz val="8"/>
        <rFont val="Arial"/>
        <family val="2"/>
      </rPr>
      <t>GARANTÍAS.</t>
    </r>
    <r>
      <rPr>
        <sz val="8"/>
        <rFont val="Arial"/>
        <family val="2"/>
      </rPr>
      <t xml:space="preserve"> "EL PROVEEDOR" deberá entregar a "EL CLIENTE", las siguientes garantias otorgadas por una Institución de Fianzas debidamente autorizada para operar en México, de primera Línea aceptable por "EL CLIENTE", las cuales solo podran ser canceladas mediante autorización expresa y por escrito de "EL CLIENTE":
a) Póliza por Importe en Garantía: Equivalente al 100% del Deposito en Garantía, para garantizar la debida debolución del importe en Garantía, o en su caso, la devolución parcial, previo acuerdo con EL CLIENTE. Esta garantía estará en vigor a partir de la fecha del Pedido y hasta la total amortización y/o devolución del Deposito en Garantía.  
b) Garantía de Cumplimiento, Buena calidad y Vicios Ocultos: Por el equivalente al 10% del importe total del presente Pedido para garantizar el Cumplimiento del presente Pedido y que los Servicios Brindados cumplan con las Especificaciones Tecnicas pactadas y aplicables al presente Pedido y sus Aexos. Esta garantía estará en vigor a partir de la fecha del Pedido y continuará en vigor hasta la devolución del total de equipos arrendados, pero en todo caso, hasta el cumplimiento de todas y cada una de las obligaciones establecidas en el presente pedido, y solo podrá ser cancelada mediante autorización expresa y por escrito de "EL CLIENTE".
Bajo la Grantía de Calidad "EL PROVEEDOR" asume la obligación de reemplazar aquellos elementos que no se encuentren en optimas condiciones de uso, así como reparar los daños ocasionados. Cualquier elemento que hubiera que reemplazar por defecto, reanudará su periodo de renta a partir de su llegada al sitio de los trabajos.
Las deficiencias o fallas que se presentaren en los Servicios, deberan ser solucionadas por "EL PROVEEDOR" en un plazo maximo de dos (2) días contadas a partir de la fecha en la que "EL CLIENTE" se las haya notificado. "EL PROVEEDOR" se compromete para con "EL CLIENTE" a reemplazar y/o corregir sin costos adicionales, la parte del servicio defectuoso para cumplir con las especificaciones del proyecto.</t>
    </r>
  </si>
  <si>
    <t>Teléfono:  55 7576 4693, E-Mail: jubaldo@proinelca.com</t>
  </si>
  <si>
    <t>CCC CENTRAL TERMOELÉCTRICA MÉRIDA II</t>
  </si>
  <si>
    <t>CCC MÉRIDA II</t>
  </si>
  <si>
    <t>MXN</t>
  </si>
  <si>
    <t>MÉRIDA, YUCATÁN</t>
  </si>
  <si>
    <t>3 DÍAS</t>
  </si>
  <si>
    <t>SUBTOTAL MXN</t>
  </si>
  <si>
    <t>Pieza</t>
  </si>
  <si>
    <t>ANCLO CENTRO, S.A. de C.V.</t>
  </si>
  <si>
    <t>Jalisco No. 95 BIS, Colonia Guadalupe del Moral, C.P. 09300, Ciudad de México</t>
  </si>
  <si>
    <t>(55)5530 5423  /  (55) 5530 7745</t>
  </si>
  <si>
    <t>yessica.rodriguez@anclo.com.mx</t>
  </si>
  <si>
    <t>YESSICA RODRÍGUEZ GARCÍA</t>
  </si>
  <si>
    <t>ACE130409SJ9</t>
  </si>
  <si>
    <t>El pago deberá efectuarse por del 100% del importe total del pedido,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</si>
  <si>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MER.CD.01.1</t>
  </si>
  <si>
    <t>Avenida Paseo de la Reforma No. 379, Piso 03, Colonia Cuauhtémoc, C.P. 06500, Alcaldía Cuauhtémoc, Ciudad de México</t>
  </si>
  <si>
    <t>MTO Accesorios</t>
  </si>
  <si>
    <t>PEDIDO No PMX-CCC MÉRIDA II-119-2</t>
  </si>
  <si>
    <t>Ciudad de México a 28 de junio de 2024.</t>
  </si>
  <si>
    <t>Condulet ovalado tipo LB de 3/4" (19mm), catálogo OLB 34, marca Anclo.</t>
  </si>
  <si>
    <t>Condulet ovalado tipo LB de 1" (25mm), catálogo OLB 100, marca Anclo.</t>
  </si>
  <si>
    <t>Condulet ovalado tipo LB de 1-1/2" (38mm), catálogo OLB 112, marca Anclo.</t>
  </si>
  <si>
    <t>Condulet ovalado tipo LB de 2" (51mm), catálogo OLB 200, marca Anclo.</t>
  </si>
  <si>
    <t>Condulet ovalado tipo LL de 2" (51mm), catálogo OLL 200, marca Anclo.</t>
  </si>
  <si>
    <t>Condulet ovalado tipo LL de 3/4" (19mm), catálogo OLL 34, marca Anclo.</t>
  </si>
  <si>
    <t>Condulet ovalado tipo LR de 3/4" (19mm), catálogo OLR 34, marca Anclo.</t>
  </si>
  <si>
    <t>Condulet ovalado tipo LR de 1/2" (13mm), catálogo OLR 12, marca Anclo.</t>
  </si>
  <si>
    <t>Condulet ovalado tipo LR de 1" (25mm), catálogo OLR 100, marca Anclo.</t>
  </si>
  <si>
    <t>Condulet ovalado tipo LR de 2" (51mm), catálogo OLR 200, marca Anclo.</t>
  </si>
  <si>
    <t>Condulet ovalado tipo TE de 1" (25mm), catálogo OTE 100, marca Anclo.</t>
  </si>
  <si>
    <t>Condulet ovalado tipo TE de 2" (51mm), catálogo OTE 200, marca Anclo.</t>
  </si>
  <si>
    <t>conectores rectos para tubo licuatite 1 1/2"</t>
  </si>
  <si>
    <t>Conector recto para tubo licuatite de 1-1/2" (38mm), catálogo HLR 112, marca Anclo.</t>
  </si>
  <si>
    <t>Conector recto para tubo licuatite de 1-1/4" (32mm), catálogo HLR 114, marca Anclo.</t>
  </si>
  <si>
    <t>Conector recto para tubo licuatite de 1" (25mm), catálogo HLR 100, marca Anclo.</t>
  </si>
  <si>
    <t>Conector recto para tubo licuatite de 2" (51mm), catálogo HLR 200, marca Anclo.</t>
  </si>
  <si>
    <t>Reducción bushing de aluminio de 1" a 1/2", catálogo REA 100 12, marca Anclo.</t>
  </si>
  <si>
    <t>Reducción bushing de aluminio de 1" a 3/4", catálogo REA 100 34, marca Anclo.</t>
  </si>
  <si>
    <t>Reducción bushing de aluminio de 3/4" a 1/2", catálogo REA 34 12, marca Anclo.</t>
  </si>
  <si>
    <t>Reducción bushing de aluminio de 2" a 1/2", catálogo REA 200 12, marca Anclo.</t>
  </si>
  <si>
    <t>Reducción bushing de aluminio de 2" a 3/4", catálogo REA 200 34, marca Anclo.</t>
  </si>
  <si>
    <t>Reducción bushing de aluminio de 2" a 1-1/4", catálogo REA 200 114, marca Anclo.</t>
  </si>
  <si>
    <t>Reducción bushing de aluminio de 2" a 1-1/2", catálogo REA 200 112, marca Anclo.</t>
  </si>
  <si>
    <t>2 de julio de 2024.</t>
  </si>
  <si>
    <t>Envío por Tresguerras servicio ocurre a Mérida, Yucatán.</t>
  </si>
  <si>
    <t>Conector curvo para tubo licuatite de 3/4" (19mm), catálogo HLC 34, marca Anclo.</t>
  </si>
  <si>
    <t>Conector recto para tubo licuatite de 3/4" (19mm), catálogo HLR 34, marca Anclo.</t>
  </si>
  <si>
    <t>Conector curvo para tubo licuatite de 1/2" (13mm), catálogo HLC 12, marca Anclo.</t>
  </si>
  <si>
    <t>Conector curvo para tubo licuatite de 1" (25mm), catálogo HLC 100, marca Anclo.</t>
  </si>
  <si>
    <t>Reducción bushing de aluminio de 2" a 1", catálogo REA 200 100, marca Anclo.</t>
  </si>
  <si>
    <t>Conector curvo para tubo licuatite de 1-1/4" (32mm), catálogo HLC 114, marca Anclo.</t>
  </si>
  <si>
    <t>Conector curvo para tubo licuatite de 2" (51mm), catálogo HLC 200, marca Anclo.</t>
  </si>
  <si>
    <t>Tubo flexible liquatite de 51mm (2") de diámetro, rollo de 30 metros, marca Anclo, catálogo COT200 T..</t>
  </si>
  <si>
    <t>ENTREGA EN 1 SEMANA</t>
  </si>
  <si>
    <t>ENTREGA INMEDIATA</t>
  </si>
  <si>
    <t>PEDIDO No PMX-CCC MÉRIDA II-119-3</t>
  </si>
  <si>
    <t>Abrazadera conduit a unicanal de 3/4" tipo ANCLO MSU</t>
  </si>
  <si>
    <t>Abrazadera "U" roscada para conduit de 3/4" tipo ANCLO U120</t>
  </si>
  <si>
    <t>Abrazadera conduit a unicanal de 3/4" (19mm), catálogo AU34, marca Anclo.</t>
  </si>
  <si>
    <t>Abrazadera conduit a unicanal de 1" (25mm), catálogo AU100, marca Anclo.</t>
  </si>
  <si>
    <t>Abrazadera conduit a unicanal de 2" (51mm), catálogo AU200, marca Anclo.</t>
  </si>
  <si>
    <t>MER.CD.02</t>
  </si>
  <si>
    <t>Alumbrado</t>
  </si>
  <si>
    <t>Abrazadera "U" roscada para conduit de 2-1/2" (63mm), catálogo U120 212, marca Anclo.</t>
  </si>
  <si>
    <t>11 de septiembre de 2024.</t>
  </si>
  <si>
    <t>Ciudad de México a 5 de septiembre de 2024.</t>
  </si>
  <si>
    <t>Abrazadera "U" roscada para conduit de 1-1/2" (63mm), catálogo U120 112, marca Anclo.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</si>
</sst>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quot;$&quot;* #,##0.00_-;_-&quot;$&quot;* &quot;-&quot;??_-;_-@_-"/>
    <numFmt numFmtId="43" formatCode="_-* #,##0.00_-;\-* #,##0.00_-;_-* &quot;-&quot;??_-;_-@_-"/>
    <numFmt numFmtId="164" formatCode="\$#.00"/>
    <numFmt numFmtId="165" formatCode="&quot;$ &quot;\ #,##0;&quot;$ &quot;\ \-#,##0"/>
    <numFmt numFmtId="166" formatCode="m&quot;ont&quot;h\ d&quot;, &quot;yyyy"/>
    <numFmt numFmtId="167" formatCode="#.00"/>
    <numFmt numFmtId="168" formatCode="#."/>
    <numFmt numFmtId="169" formatCode="_ * #,##0.00_ ;_ * \-#,##0.00_ ;_ * &quot;-&quot;??_ ;_ @_ "/>
    <numFmt numFmtId="170" formatCode="_-\$* #,##0.00_-;&quot;-$&quot;* #,##0.00_-;_-\$* \-??_-;_-@_-"/>
    <numFmt numFmtId="171" formatCode="&quot;$&quot;#,##0.00_);[Red]\(&quot;$&quot;#,##0.00\)"/>
    <numFmt numFmtId="172" formatCode="%#.00"/>
    <numFmt numFmtId="173" formatCode="&quot;$&quot;#,##0.00"/>
    <numFmt numFmtId="174" formatCode="0.0"/>
  </numFmts>
  <fonts count="34">
    <font>
      <sz val="10"/>
      <name val="Arial"/>
    </font>
    <font>
      <u/>
      <sz val="10"/>
      <color indexed="12"/>
      <name val="Arial"/>
      <family val="2"/>
    </font>
    <font>
      <sz val="8"/>
      <name val="Arial"/>
      <family val="2"/>
    </font>
    <fon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
      <color indexed="8"/>
      <name val="Courier New"/>
      <family val="3"/>
    </font>
    <font>
      <b/>
      <sz val="1"/>
      <color indexed="8"/>
      <name val="Courier New"/>
      <family val="3"/>
    </font>
    <font>
      <sz val="10"/>
      <name val="Courier New"/>
      <family val="3"/>
    </font>
    <font>
      <sz val="12"/>
      <name val="Arial"/>
      <family val="2"/>
    </font>
    <font>
      <sz val="10"/>
      <name val="Frutiger-Light"/>
    </font>
    <font>
      <b/>
      <sz val="8"/>
      <color indexed="12"/>
      <name val="Arial"/>
      <family val="2"/>
    </font>
    <font>
      <sz val="10"/>
      <name val="Arial"/>
      <family val="2"/>
    </font>
    <font>
      <sz val="10"/>
      <color indexed="14"/>
      <name val="Arial"/>
      <family val="2"/>
    </font>
    <font>
      <sz val="10"/>
      <color indexed="8"/>
      <name val="Arial"/>
      <family val="2"/>
    </font>
    <font>
      <sz val="11"/>
      <color theme="1"/>
      <name val="Calibri"/>
      <family val="2"/>
      <scheme val="minor"/>
    </font>
    <font>
      <sz val="10"/>
      <name val="Arial"/>
      <family val="2"/>
    </font>
    <font>
      <sz val="9"/>
      <name val="Arial"/>
      <family val="2"/>
    </font>
  </fonts>
  <fills count="48">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25"/>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55"/>
        <bgColor indexed="23"/>
      </patternFill>
    </fill>
    <fill>
      <patternFill patternType="solid">
        <fgColor indexed="43"/>
      </patternFill>
    </fill>
    <fill>
      <patternFill patternType="solid">
        <fgColor indexed="26"/>
      </patternFill>
    </fill>
    <fill>
      <patternFill patternType="solid">
        <fgColor indexed="26"/>
        <bgColor indexed="9"/>
      </patternFill>
    </fill>
    <fill>
      <patternFill patternType="solid">
        <fgColor indexed="65"/>
        <bgColor indexed="64"/>
      </patternFill>
    </fill>
    <fill>
      <patternFill patternType="solid">
        <fgColor rgb="FFFFFF00"/>
        <bgColor indexed="64"/>
      </patternFill>
    </fill>
    <fill>
      <patternFill patternType="solid">
        <fgColor theme="0" tint="-0.14999847407452621"/>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9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38" borderId="1" applyNumberFormat="0" applyAlignment="0" applyProtection="0"/>
    <xf numFmtId="0" fontId="8" fillId="39" borderId="1" applyNumberFormat="0" applyAlignment="0" applyProtection="0"/>
    <xf numFmtId="0" fontId="9" fillId="40" borderId="2" applyNumberFormat="0" applyAlignment="0" applyProtection="0"/>
    <xf numFmtId="0" fontId="9" fillId="41" borderId="2" applyNumberFormat="0" applyAlignment="0" applyProtection="0"/>
    <xf numFmtId="4" fontId="22" fillId="0" borderId="0">
      <protection locked="0"/>
    </xf>
    <xf numFmtId="3" fontId="3" fillId="0" borderId="0" applyFill="0" applyBorder="0" applyAlignment="0" applyProtection="0"/>
    <xf numFmtId="164" fontId="22" fillId="0" borderId="0">
      <protection locked="0"/>
    </xf>
    <xf numFmtId="165" fontId="3" fillId="0" borderId="0" applyFill="0" applyBorder="0" applyAlignment="0" applyProtection="0"/>
    <xf numFmtId="166" fontId="22" fillId="0" borderId="0">
      <protection locked="0"/>
    </xf>
    <xf numFmtId="0" fontId="3" fillId="0" borderId="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0" fillId="0" borderId="0" applyNumberFormat="0" applyFill="0" applyBorder="0" applyAlignment="0" applyProtection="0"/>
    <xf numFmtId="167" fontId="22" fillId="0" borderId="0">
      <protection locked="0"/>
    </xf>
    <xf numFmtId="0" fontId="11" fillId="6" borderId="0" applyNumberFormat="0" applyBorder="0" applyAlignment="0" applyProtection="0"/>
    <xf numFmtId="0" fontId="11" fillId="7"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168" fontId="23" fillId="0" borderId="0">
      <protection locked="0"/>
    </xf>
    <xf numFmtId="168" fontId="23" fillId="0" borderId="0">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5" fillId="12" borderId="1" applyNumberFormat="0" applyAlignment="0" applyProtection="0"/>
    <xf numFmtId="0" fontId="29" fillId="0" borderId="0">
      <protection locked="0"/>
    </xf>
    <xf numFmtId="0" fontId="16" fillId="0" borderId="3" applyNumberFormat="0" applyFill="0" applyAlignment="0" applyProtection="0"/>
    <xf numFmtId="16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8" fillId="0" borderId="0" applyFill="0" applyBorder="0" applyAlignment="0" applyProtection="0"/>
    <xf numFmtId="170" fontId="3" fillId="0" borderId="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1" fontId="3" fillId="0" borderId="0" applyFont="0" applyFill="0" applyProtection="0"/>
    <xf numFmtId="171" fontId="28" fillId="0" borderId="0" applyFont="0" applyFill="0" applyProtection="0"/>
    <xf numFmtId="44" fontId="5" fillId="0" borderId="0" applyFont="0" applyFill="0" applyBorder="0" applyAlignment="0" applyProtection="0"/>
    <xf numFmtId="0" fontId="17" fillId="42" borderId="0" applyNumberFormat="0" applyBorder="0" applyAlignment="0" applyProtection="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28" fillId="0" borderId="0"/>
    <xf numFmtId="0" fontId="3" fillId="0" borderId="0"/>
    <xf numFmtId="0" fontId="3" fillId="0" borderId="0" applyNumberFormat="0" applyFont="0" applyFill="0" applyBorder="0" applyAlignment="0" applyProtection="0">
      <alignment vertical="top"/>
    </xf>
    <xf numFmtId="0" fontId="31" fillId="0" borderId="0"/>
    <xf numFmtId="0" fontId="3" fillId="0" borderId="0"/>
    <xf numFmtId="0" fontId="3" fillId="0" borderId="0"/>
    <xf numFmtId="0" fontId="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applyNumberFormat="0" applyFont="0" applyFill="0" applyBorder="0" applyAlignment="0" applyProtection="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25" fillId="0" borderId="0"/>
    <xf numFmtId="0" fontId="3" fillId="43" borderId="7" applyNumberFormat="0" applyFont="0" applyAlignment="0" applyProtection="0"/>
    <xf numFmtId="0" fontId="3" fillId="43" borderId="7" applyNumberFormat="0" applyFont="0" applyAlignment="0" applyProtection="0"/>
    <xf numFmtId="0" fontId="3" fillId="43" borderId="7" applyNumberFormat="0" applyFont="0" applyAlignment="0" applyProtection="0"/>
    <xf numFmtId="0" fontId="3" fillId="44" borderId="7" applyNumberFormat="0" applyAlignment="0" applyProtection="0"/>
    <xf numFmtId="0" fontId="3" fillId="44" borderId="7" applyNumberFormat="0" applyAlignment="0" applyProtection="0"/>
    <xf numFmtId="0" fontId="18" fillId="38" borderId="8" applyNumberFormat="0" applyAlignment="0" applyProtection="0"/>
    <xf numFmtId="0" fontId="18" fillId="39" borderId="8" applyNumberFormat="0" applyAlignment="0" applyProtection="0"/>
    <xf numFmtId="172" fontId="22" fillId="0" borderId="0">
      <protection locked="0"/>
    </xf>
    <xf numFmtId="12" fontId="3" fillId="0" borderId="0" applyFont="0" applyFill="0" applyProtection="0"/>
    <xf numFmtId="9" fontId="3" fillId="0" borderId="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3" fillId="0" borderId="0" applyFill="0" applyBorder="0" applyAlignment="0" applyProtection="0"/>
    <xf numFmtId="39" fontId="2" fillId="0" borderId="9"/>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9" fontId="32" fillId="0" borderId="0" applyFont="0" applyFill="0" applyBorder="0" applyAlignment="0" applyProtection="0"/>
  </cellStyleXfs>
  <cellXfs count="292">
    <xf numFmtId="0" fontId="0" fillId="0" borderId="0" xfId="0"/>
    <xf numFmtId="0" fontId="4" fillId="45" borderId="0" xfId="0" applyFont="1" applyFill="1" applyBorder="1" applyAlignment="1">
      <alignment horizontal="center" vertical="center" wrapText="1"/>
    </xf>
    <xf numFmtId="0" fontId="4" fillId="45" borderId="11" xfId="0" applyFont="1" applyFill="1" applyBorder="1" applyAlignment="1">
      <alignment horizontal="center" vertical="center"/>
    </xf>
    <xf numFmtId="0" fontId="4" fillId="45" borderId="0" xfId="0" applyFont="1" applyFill="1" applyBorder="1" applyAlignment="1">
      <alignment vertical="center"/>
    </xf>
    <xf numFmtId="0" fontId="2" fillId="45" borderId="0" xfId="0" applyFont="1" applyFill="1" applyAlignment="1">
      <alignment vertical="center"/>
    </xf>
    <xf numFmtId="0" fontId="4" fillId="45" borderId="13" xfId="0" applyFont="1" applyFill="1" applyBorder="1" applyAlignment="1">
      <alignment vertical="center"/>
    </xf>
    <xf numFmtId="0" fontId="4" fillId="45" borderId="11" xfId="0" applyFont="1" applyFill="1" applyBorder="1" applyAlignment="1">
      <alignment horizontal="center" vertical="center" wrapText="1"/>
    </xf>
    <xf numFmtId="0" fontId="4" fillId="45" borderId="11" xfId="0" applyFont="1" applyFill="1" applyBorder="1" applyAlignment="1">
      <alignment horizontal="left" vertical="center"/>
    </xf>
    <xf numFmtId="4" fontId="4" fillId="45" borderId="11" xfId="0" applyNumberFormat="1" applyFont="1" applyFill="1" applyBorder="1" applyAlignment="1">
      <alignment horizontal="right" vertical="center"/>
    </xf>
    <xf numFmtId="0" fontId="4" fillId="45" borderId="0" xfId="0" applyFont="1" applyFill="1" applyAlignment="1">
      <alignment vertical="center"/>
    </xf>
    <xf numFmtId="0" fontId="4" fillId="45" borderId="12" xfId="0" applyFont="1" applyFill="1" applyBorder="1" applyAlignment="1">
      <alignment vertical="center"/>
    </xf>
    <xf numFmtId="0" fontId="4" fillId="46" borderId="11" xfId="0" applyFont="1" applyFill="1" applyBorder="1" applyAlignment="1">
      <alignment horizontal="center" vertical="center" wrapText="1"/>
    </xf>
    <xf numFmtId="4" fontId="4" fillId="46" borderId="11" xfId="0" applyNumberFormat="1" applyFont="1" applyFill="1" applyBorder="1" applyAlignment="1">
      <alignment vertical="center" wrapText="1"/>
    </xf>
    <xf numFmtId="0" fontId="4" fillId="45" borderId="0" xfId="92" applyFont="1" applyFill="1" applyBorder="1" applyAlignment="1">
      <alignment vertical="center"/>
    </xf>
    <xf numFmtId="4" fontId="4" fillId="46" borderId="11" xfId="0" applyNumberFormat="1" applyFont="1" applyFill="1" applyBorder="1" applyAlignment="1">
      <alignment horizontal="center" vertical="center" wrapText="1"/>
    </xf>
    <xf numFmtId="0" fontId="2" fillId="45" borderId="15" xfId="0" applyFont="1" applyFill="1" applyBorder="1" applyAlignment="1">
      <alignment horizontal="center" vertical="center"/>
    </xf>
    <xf numFmtId="3" fontId="2" fillId="45" borderId="15" xfId="0" applyNumberFormat="1" applyFont="1" applyFill="1" applyBorder="1" applyAlignment="1">
      <alignment horizontal="center" vertical="center"/>
    </xf>
    <xf numFmtId="4" fontId="2" fillId="45" borderId="15" xfId="0" applyNumberFormat="1" applyFont="1" applyFill="1" applyBorder="1" applyAlignment="1">
      <alignment horizontal="center" vertical="center"/>
    </xf>
    <xf numFmtId="4" fontId="2" fillId="0" borderId="15" xfId="0" applyNumberFormat="1" applyFont="1" applyFill="1" applyBorder="1" applyAlignment="1">
      <alignment vertical="center"/>
    </xf>
    <xf numFmtId="3" fontId="2" fillId="45" borderId="15" xfId="80" applyNumberFormat="1" applyFont="1" applyFill="1" applyBorder="1" applyAlignment="1">
      <alignment horizontal="center" vertical="center" wrapText="1"/>
    </xf>
    <xf numFmtId="3" fontId="2" fillId="45" borderId="0" xfId="0" applyNumberFormat="1" applyFont="1" applyFill="1" applyAlignment="1">
      <alignment vertical="center"/>
    </xf>
    <xf numFmtId="0" fontId="4" fillId="45" borderId="16" xfId="92" applyFont="1" applyFill="1" applyBorder="1" applyAlignment="1">
      <alignment horizontal="left" vertical="center"/>
    </xf>
    <xf numFmtId="0" fontId="4" fillId="45" borderId="18" xfId="0" applyFont="1" applyFill="1" applyBorder="1" applyAlignment="1">
      <alignment horizontal="justify" vertical="center" wrapText="1"/>
    </xf>
    <xf numFmtId="0" fontId="4" fillId="45" borderId="0" xfId="92" applyFont="1" applyFill="1" applyBorder="1" applyAlignment="1">
      <alignment horizontal="justify" vertical="center"/>
    </xf>
    <xf numFmtId="0" fontId="4" fillId="45" borderId="14" xfId="92" applyFont="1" applyFill="1" applyBorder="1" applyAlignment="1">
      <alignment horizontal="justify" vertical="center"/>
    </xf>
    <xf numFmtId="0" fontId="4" fillId="45" borderId="14" xfId="0" applyFont="1" applyFill="1" applyBorder="1" applyAlignment="1">
      <alignment vertical="center"/>
    </xf>
    <xf numFmtId="0" fontId="4" fillId="45" borderId="0" xfId="0" applyFont="1" applyFill="1" applyBorder="1" applyAlignment="1">
      <alignment horizontal="left" vertical="center"/>
    </xf>
    <xf numFmtId="15" fontId="4" fillId="45" borderId="0" xfId="0" applyNumberFormat="1" applyFont="1" applyFill="1" applyBorder="1" applyAlignment="1">
      <alignment vertical="center"/>
    </xf>
    <xf numFmtId="15" fontId="4" fillId="45" borderId="14" xfId="0" applyNumberFormat="1" applyFont="1" applyFill="1" applyBorder="1" applyAlignment="1">
      <alignment vertical="center"/>
    </xf>
    <xf numFmtId="0" fontId="4" fillId="45" borderId="14" xfId="92" applyFont="1" applyFill="1" applyBorder="1" applyAlignment="1">
      <alignment vertical="center"/>
    </xf>
    <xf numFmtId="14" fontId="4" fillId="45" borderId="0" xfId="0" applyNumberFormat="1" applyFont="1" applyFill="1" applyBorder="1" applyAlignment="1">
      <alignment horizontal="left" vertical="center"/>
    </xf>
    <xf numFmtId="0" fontId="4" fillId="45" borderId="19" xfId="92" applyFont="1" applyFill="1" applyBorder="1" applyAlignment="1">
      <alignment horizontal="justify" vertical="center"/>
    </xf>
    <xf numFmtId="0" fontId="4" fillId="45" borderId="17" xfId="92" applyFont="1" applyFill="1" applyBorder="1" applyAlignment="1">
      <alignment horizontal="justify" vertical="center"/>
    </xf>
    <xf numFmtId="0" fontId="4" fillId="45" borderId="20" xfId="0" applyFont="1" applyFill="1" applyBorder="1" applyAlignment="1">
      <alignment horizontal="left" vertical="center"/>
    </xf>
    <xf numFmtId="0" fontId="4" fillId="45" borderId="16" xfId="0" applyFont="1" applyFill="1" applyBorder="1" applyAlignment="1">
      <alignment horizontal="left" vertical="center"/>
    </xf>
    <xf numFmtId="0" fontId="4" fillId="45" borderId="21" xfId="92" applyFont="1" applyFill="1" applyBorder="1" applyAlignment="1">
      <alignment horizontal="left" vertical="center"/>
    </xf>
    <xf numFmtId="0" fontId="4" fillId="45" borderId="19" xfId="92" applyFont="1" applyFill="1" applyBorder="1" applyAlignment="1">
      <alignment vertical="center"/>
    </xf>
    <xf numFmtId="4" fontId="4" fillId="45" borderId="11" xfId="0" applyNumberFormat="1" applyFont="1" applyFill="1" applyBorder="1" applyAlignment="1">
      <alignment horizontal="center" vertical="center"/>
    </xf>
    <xf numFmtId="0" fontId="4" fillId="45" borderId="18" xfId="0" applyFont="1" applyFill="1" applyBorder="1" applyAlignment="1">
      <alignment horizontal="left" vertical="center"/>
    </xf>
    <xf numFmtId="4" fontId="4" fillId="45" borderId="22" xfId="0" applyNumberFormat="1" applyFont="1" applyFill="1" applyBorder="1" applyAlignment="1">
      <alignment horizontal="left" vertical="center"/>
    </xf>
    <xf numFmtId="9" fontId="4" fillId="45" borderId="22" xfId="0" applyNumberFormat="1" applyFont="1" applyFill="1" applyBorder="1" applyAlignment="1">
      <alignment horizontal="center" vertical="center"/>
    </xf>
    <xf numFmtId="0" fontId="4" fillId="45" borderId="22" xfId="0" applyFont="1" applyFill="1" applyBorder="1" applyAlignment="1">
      <alignment horizontal="left" vertical="center"/>
    </xf>
    <xf numFmtId="0" fontId="2" fillId="45" borderId="0" xfId="0" applyFont="1" applyFill="1" applyBorder="1" applyAlignment="1">
      <alignment horizontal="justify" vertical="top"/>
    </xf>
    <xf numFmtId="0" fontId="2" fillId="45" borderId="0" xfId="0" applyFont="1" applyFill="1" applyBorder="1" applyAlignment="1">
      <alignment vertical="top"/>
    </xf>
    <xf numFmtId="0" fontId="4" fillId="45" borderId="16" xfId="0" applyFont="1" applyFill="1" applyBorder="1" applyAlignment="1">
      <alignment vertical="center"/>
    </xf>
    <xf numFmtId="0" fontId="4" fillId="45" borderId="20" xfId="0" applyFont="1" applyFill="1" applyBorder="1" applyAlignment="1">
      <alignment horizontal="center" vertical="top" wrapText="1"/>
    </xf>
    <xf numFmtId="0" fontId="2" fillId="45" borderId="16" xfId="0" applyFont="1" applyFill="1" applyBorder="1" applyAlignment="1">
      <alignment vertical="center"/>
    </xf>
    <xf numFmtId="0" fontId="2" fillId="45" borderId="21" xfId="0" applyFont="1" applyFill="1" applyBorder="1" applyAlignment="1">
      <alignment vertical="center"/>
    </xf>
    <xf numFmtId="0" fontId="4" fillId="45" borderId="20" xfId="0" applyFont="1" applyFill="1" applyBorder="1" applyAlignment="1">
      <alignment horizontal="center" vertical="top"/>
    </xf>
    <xf numFmtId="0" fontId="4" fillId="45" borderId="13" xfId="0" applyFont="1" applyFill="1" applyBorder="1" applyAlignment="1">
      <alignment vertical="top"/>
    </xf>
    <xf numFmtId="0" fontId="4" fillId="45" borderId="12" xfId="0" applyFont="1" applyFill="1" applyBorder="1" applyAlignment="1">
      <alignment vertical="top"/>
    </xf>
    <xf numFmtId="0" fontId="4" fillId="45" borderId="20" xfId="0" applyFont="1" applyFill="1" applyBorder="1" applyAlignment="1">
      <alignment horizontal="left" vertical="top"/>
    </xf>
    <xf numFmtId="0" fontId="4" fillId="45" borderId="13" xfId="0" applyFont="1" applyFill="1" applyBorder="1" applyAlignment="1">
      <alignment horizontal="left" vertical="top"/>
    </xf>
    <xf numFmtId="0" fontId="4" fillId="45" borderId="16" xfId="0" applyFont="1" applyFill="1" applyBorder="1" applyAlignment="1">
      <alignment horizontal="left" vertical="top"/>
    </xf>
    <xf numFmtId="0" fontId="4" fillId="45" borderId="0" xfId="0" applyFont="1" applyFill="1" applyBorder="1" applyAlignment="1">
      <alignment horizontal="left" vertical="top"/>
    </xf>
    <xf numFmtId="0" fontId="4" fillId="45" borderId="15" xfId="0" applyFont="1" applyFill="1" applyBorder="1" applyAlignment="1">
      <alignment horizontal="center" vertical="center"/>
    </xf>
    <xf numFmtId="0" fontId="4" fillId="45" borderId="24" xfId="0" applyFont="1" applyFill="1" applyBorder="1" applyAlignment="1">
      <alignment horizontal="center" vertical="center"/>
    </xf>
    <xf numFmtId="0" fontId="4" fillId="45" borderId="25" xfId="0" applyFont="1" applyFill="1" applyBorder="1" applyAlignment="1">
      <alignment horizontal="center" vertical="center"/>
    </xf>
    <xf numFmtId="0" fontId="4" fillId="45" borderId="22" xfId="0" applyFont="1" applyFill="1" applyBorder="1" applyAlignment="1">
      <alignment horizontal="justify" vertical="center" wrapText="1"/>
    </xf>
    <xf numFmtId="2"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0" xfId="0" applyFont="1" applyFill="1" applyBorder="1" applyAlignment="1">
      <alignment horizontal="left" vertical="center" wrapText="1"/>
    </xf>
    <xf numFmtId="0" fontId="2" fillId="45" borderId="16" xfId="0" applyFont="1" applyFill="1" applyBorder="1" applyAlignment="1">
      <alignment horizontal="justify" vertical="top" wrapText="1"/>
    </xf>
    <xf numFmtId="0" fontId="4" fillId="45" borderId="0" xfId="0" applyFont="1" applyFill="1" applyBorder="1" applyAlignment="1">
      <alignment horizontal="justify"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9" fontId="4" fillId="45" borderId="22" xfId="193" applyFont="1" applyFill="1" applyBorder="1" applyAlignment="1">
      <alignment horizontal="left" vertical="center"/>
    </xf>
    <xf numFmtId="0" fontId="4" fillId="45" borderId="20" xfId="0" applyFont="1" applyFill="1" applyBorder="1" applyAlignment="1">
      <alignment vertical="center"/>
    </xf>
    <xf numFmtId="0" fontId="2" fillId="45" borderId="0" xfId="0" applyFont="1" applyFill="1" applyBorder="1" applyAlignment="1">
      <alignment vertical="center"/>
    </xf>
    <xf numFmtId="0" fontId="2" fillId="45" borderId="14" xfId="0" applyFont="1" applyFill="1" applyBorder="1" applyAlignment="1">
      <alignment vertical="center"/>
    </xf>
    <xf numFmtId="0" fontId="4" fillId="45" borderId="16" xfId="0" applyFont="1" applyFill="1" applyBorder="1" applyAlignment="1">
      <alignment horizontal="center" vertical="top"/>
    </xf>
    <xf numFmtId="0" fontId="4" fillId="45" borderId="16" xfId="92" applyFont="1" applyFill="1" applyBorder="1" applyAlignment="1">
      <alignment horizontal="center" vertical="top"/>
    </xf>
    <xf numFmtId="4" fontId="4" fillId="45" borderId="16" xfId="0" applyNumberFormat="1" applyFont="1" applyFill="1" applyBorder="1" applyAlignment="1">
      <alignment horizontal="center" vertical="top"/>
    </xf>
    <xf numFmtId="0" fontId="4" fillId="45" borderId="19" xfId="0" applyFont="1" applyFill="1" applyBorder="1" applyAlignment="1">
      <alignment horizontal="left" vertical="center"/>
    </xf>
    <xf numFmtId="0" fontId="2" fillId="45" borderId="14" xfId="0" applyFont="1" applyFill="1" applyBorder="1" applyAlignment="1">
      <alignment vertical="top"/>
    </xf>
    <xf numFmtId="49" fontId="2" fillId="45" borderId="0" xfId="0" applyNumberFormat="1" applyFont="1" applyFill="1" applyBorder="1" applyAlignment="1">
      <alignment vertical="center"/>
    </xf>
    <xf numFmtId="9" fontId="4" fillId="45" borderId="0" xfId="0" applyNumberFormat="1" applyFont="1" applyFill="1" applyBorder="1" applyAlignment="1">
      <alignment horizontal="right" vertical="center"/>
    </xf>
    <xf numFmtId="0" fontId="2" fillId="45" borderId="16" xfId="0" applyFont="1" applyFill="1" applyBorder="1" applyAlignment="1">
      <alignment horizontal="justify" vertical="center" wrapText="1"/>
    </xf>
    <xf numFmtId="0" fontId="2" fillId="45" borderId="0" xfId="0" applyFont="1" applyFill="1" applyBorder="1" applyAlignment="1">
      <alignment horizontal="justify" vertical="center" wrapText="1"/>
    </xf>
    <xf numFmtId="49" fontId="2" fillId="45" borderId="14" xfId="0" applyNumberFormat="1" applyFont="1" applyFill="1" applyBorder="1" applyAlignment="1">
      <alignment vertical="center"/>
    </xf>
    <xf numFmtId="0" fontId="2" fillId="45" borderId="14" xfId="0" applyFont="1" applyFill="1" applyBorder="1" applyAlignment="1">
      <alignment horizontal="justify" vertical="center" wrapText="1"/>
    </xf>
    <xf numFmtId="0" fontId="2" fillId="45" borderId="0" xfId="0" applyFont="1" applyFill="1" applyBorder="1" applyAlignment="1">
      <alignment horizontal="left" vertical="center"/>
    </xf>
    <xf numFmtId="4" fontId="2" fillId="45" borderId="14" xfId="0" applyNumberFormat="1" applyFont="1" applyFill="1" applyBorder="1" applyAlignment="1">
      <alignment horizontal="right" vertical="center"/>
    </xf>
    <xf numFmtId="0" fontId="2" fillId="45" borderId="25" xfId="0" applyFont="1" applyFill="1" applyBorder="1" applyAlignment="1">
      <alignment horizontal="center" vertical="center"/>
    </xf>
    <xf numFmtId="0" fontId="4" fillId="45" borderId="21" xfId="0" applyFont="1" applyFill="1" applyBorder="1" applyAlignment="1">
      <alignment vertical="center"/>
    </xf>
    <xf numFmtId="0" fontId="4" fillId="45" borderId="19" xfId="0" applyFont="1" applyFill="1" applyBorder="1" applyAlignment="1">
      <alignment vertical="center"/>
    </xf>
    <xf numFmtId="0" fontId="4" fillId="45" borderId="17" xfId="0" applyFont="1" applyFill="1" applyBorder="1" applyAlignment="1">
      <alignment vertical="center"/>
    </xf>
    <xf numFmtId="173" fontId="4" fillId="45" borderId="14" xfId="0" applyNumberFormat="1" applyFont="1" applyFill="1" applyBorder="1" applyAlignment="1">
      <alignment horizontal="right" vertical="center"/>
    </xf>
    <xf numFmtId="0" fontId="2" fillId="45" borderId="19" xfId="92" applyFont="1" applyFill="1" applyBorder="1" applyAlignment="1">
      <alignment horizontal="left" vertical="center"/>
    </xf>
    <xf numFmtId="0" fontId="4" fillId="45" borderId="13" xfId="0" applyFont="1" applyFill="1" applyBorder="1" applyAlignment="1">
      <alignment horizontal="left" vertical="center"/>
    </xf>
    <xf numFmtId="0" fontId="2" fillId="45" borderId="13" xfId="0" applyFont="1" applyFill="1" applyBorder="1" applyAlignment="1">
      <alignment vertical="center"/>
    </xf>
    <xf numFmtId="0" fontId="2" fillId="45" borderId="12" xfId="0" applyFont="1" applyFill="1" applyBorder="1" applyAlignment="1">
      <alignment vertical="center"/>
    </xf>
    <xf numFmtId="0" fontId="2" fillId="45" borderId="16" xfId="0" applyFont="1" applyFill="1" applyBorder="1" applyAlignment="1">
      <alignment horizontal="left" vertical="center"/>
    </xf>
    <xf numFmtId="49" fontId="2" fillId="45" borderId="0" xfId="0" applyNumberFormat="1" applyFont="1" applyFill="1" applyBorder="1" applyAlignment="1">
      <alignment horizontal="left" vertical="center"/>
    </xf>
    <xf numFmtId="15" fontId="2" fillId="45" borderId="0" xfId="0" applyNumberFormat="1" applyFont="1" applyFill="1" applyBorder="1" applyAlignment="1">
      <alignment horizontal="left" vertical="center"/>
    </xf>
    <xf numFmtId="15" fontId="2" fillId="45" borderId="0" xfId="0" applyNumberFormat="1" applyFont="1" applyFill="1" applyBorder="1" applyAlignment="1">
      <alignment vertical="center"/>
    </xf>
    <xf numFmtId="173" fontId="2" fillId="45" borderId="19" xfId="0" applyNumberFormat="1" applyFont="1" applyFill="1" applyBorder="1" applyAlignment="1">
      <alignment horizontal="right" vertical="center"/>
    </xf>
    <xf numFmtId="173" fontId="4" fillId="45" borderId="17" xfId="0" applyNumberFormat="1" applyFont="1" applyFill="1" applyBorder="1" applyAlignment="1">
      <alignment horizontal="right" vertical="center"/>
    </xf>
    <xf numFmtId="0" fontId="4" fillId="46" borderId="11" xfId="0" applyFont="1" applyFill="1" applyBorder="1" applyAlignment="1">
      <alignment horizontal="center" vertical="center"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16"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justify" vertical="center" wrapText="1"/>
    </xf>
    <xf numFmtId="0" fontId="4" fillId="45" borderId="0" xfId="0" applyFont="1" applyFill="1" applyBorder="1" applyAlignment="1">
      <alignment horizontal="left" vertical="center"/>
    </xf>
    <xf numFmtId="0" fontId="4" fillId="45" borderId="0" xfId="0" applyFont="1" applyFill="1" applyBorder="1" applyAlignment="1">
      <alignment vertical="top"/>
    </xf>
    <xf numFmtId="0" fontId="4" fillId="45" borderId="14" xfId="0" applyFont="1" applyFill="1" applyBorder="1" applyAlignment="1">
      <alignment vertical="top"/>
    </xf>
    <xf numFmtId="0" fontId="4" fillId="45" borderId="16" xfId="0" applyFont="1" applyFill="1" applyBorder="1" applyAlignment="1">
      <alignment horizontal="center" vertical="center"/>
    </xf>
    <xf numFmtId="0" fontId="4" fillId="45" borderId="0" xfId="0" applyFont="1" applyFill="1" applyBorder="1" applyAlignment="1">
      <alignment horizontal="center" vertical="center"/>
    </xf>
    <xf numFmtId="0" fontId="2" fillId="45" borderId="0" xfId="92" quotePrefix="1" applyFont="1" applyFill="1" applyAlignment="1">
      <alignment vertical="center"/>
    </xf>
    <xf numFmtId="0" fontId="2" fillId="45" borderId="0" xfId="0" applyFont="1" applyFill="1" applyAlignment="1">
      <alignment horizontal="right" vertical="center"/>
    </xf>
    <xf numFmtId="4" fontId="2" fillId="45" borderId="0" xfId="0" applyNumberFormat="1" applyFont="1" applyFill="1" applyAlignment="1">
      <alignment vertical="center"/>
    </xf>
    <xf numFmtId="173" fontId="2" fillId="45" borderId="0" xfId="0" applyNumberFormat="1" applyFont="1" applyFill="1" applyAlignment="1">
      <alignment vertical="center"/>
    </xf>
    <xf numFmtId="0" fontId="33" fillId="45" borderId="11" xfId="0" applyFont="1" applyFill="1" applyBorder="1" applyAlignment="1">
      <alignment horizontal="center" vertical="center"/>
    </xf>
    <xf numFmtId="174" fontId="2" fillId="45" borderId="11" xfId="0" applyNumberFormat="1" applyFont="1" applyFill="1" applyBorder="1" applyAlignment="1">
      <alignment horizontal="center" vertical="center"/>
    </xf>
    <xf numFmtId="4" fontId="2" fillId="45" borderId="11" xfId="80" applyNumberFormat="1" applyFont="1" applyFill="1" applyBorder="1" applyAlignment="1">
      <alignment horizontal="right" vertical="center" wrapText="1"/>
    </xf>
    <xf numFmtId="4" fontId="2" fillId="45" borderId="11" xfId="0" applyNumberFormat="1" applyFont="1" applyFill="1" applyBorder="1" applyAlignment="1">
      <alignment vertical="center"/>
    </xf>
    <xf numFmtId="0" fontId="4" fillId="45" borderId="0" xfId="0" applyFont="1" applyFill="1" applyAlignment="1">
      <alignment horizontal="left" vertical="center"/>
    </xf>
    <xf numFmtId="0" fontId="2" fillId="45" borderId="0" xfId="0" quotePrefix="1" applyFont="1" applyFill="1" applyAlignment="1">
      <alignment vertical="center"/>
    </xf>
    <xf numFmtId="0" fontId="2" fillId="45" borderId="14" xfId="0" quotePrefix="1" applyFont="1" applyFill="1" applyBorder="1" applyAlignment="1">
      <alignment vertical="center"/>
    </xf>
    <xf numFmtId="0" fontId="2" fillId="45" borderId="19" xfId="0" applyFont="1" applyFill="1" applyBorder="1" applyAlignment="1">
      <alignment vertical="center"/>
    </xf>
    <xf numFmtId="0" fontId="2" fillId="45" borderId="17" xfId="0" applyFont="1" applyFill="1" applyBorder="1" applyAlignment="1">
      <alignment vertical="center"/>
    </xf>
    <xf numFmtId="0" fontId="1" fillId="45" borderId="0" xfId="73" applyFill="1" applyBorder="1" applyAlignment="1" applyProtection="1">
      <alignment vertical="center"/>
    </xf>
    <xf numFmtId="0" fontId="1" fillId="45" borderId="14" xfId="73" applyFill="1" applyBorder="1" applyAlignment="1" applyProtection="1">
      <alignment vertical="center"/>
    </xf>
    <xf numFmtId="0" fontId="4" fillId="47" borderId="11" xfId="0" applyFont="1" applyFill="1" applyBorder="1" applyAlignment="1">
      <alignment horizontal="center" vertical="center" wrapText="1"/>
    </xf>
    <xf numFmtId="4" fontId="4" fillId="47" borderId="11" xfId="0" applyNumberFormat="1" applyFont="1" applyFill="1" applyBorder="1" applyAlignment="1">
      <alignment vertical="center" wrapText="1"/>
    </xf>
    <xf numFmtId="0" fontId="4" fillId="45" borderId="0" xfId="0" applyFont="1" applyFill="1" applyAlignment="1">
      <alignment horizontal="center" vertical="center"/>
    </xf>
    <xf numFmtId="9" fontId="4" fillId="45" borderId="0" xfId="0" applyNumberFormat="1" applyFont="1" applyFill="1" applyAlignment="1">
      <alignment horizontal="right" vertical="center"/>
    </xf>
    <xf numFmtId="0" fontId="4" fillId="47" borderId="11" xfId="0" applyFont="1" applyFill="1" applyBorder="1" applyAlignment="1">
      <alignment horizontal="right" vertical="center"/>
    </xf>
    <xf numFmtId="0" fontId="4" fillId="47" borderId="11" xfId="0" applyFont="1" applyFill="1" applyBorder="1" applyAlignment="1">
      <alignment vertical="center" wrapText="1"/>
    </xf>
    <xf numFmtId="0" fontId="2" fillId="0" borderId="11" xfId="136" applyFont="1" applyBorder="1" applyAlignment="1">
      <alignment horizontal="center" vertical="center" wrapText="1"/>
    </xf>
    <xf numFmtId="3" fontId="4" fillId="47" borderId="11" xfId="0" applyNumberFormat="1" applyFont="1" applyFill="1" applyBorder="1" applyAlignment="1">
      <alignment horizontal="center" vertical="center" wrapText="1"/>
    </xf>
    <xf numFmtId="3" fontId="2" fillId="45" borderId="11" xfId="80" applyNumberFormat="1" applyFont="1" applyFill="1" applyBorder="1" applyAlignment="1">
      <alignment horizontal="center" vertical="center" wrapText="1"/>
    </xf>
    <xf numFmtId="0" fontId="4" fillId="47" borderId="22" xfId="0" applyFont="1" applyFill="1" applyBorder="1" applyAlignment="1">
      <alignment vertical="center" wrapText="1"/>
    </xf>
    <xf numFmtId="0" fontId="4" fillId="47" borderId="18" xfId="0" applyFont="1" applyFill="1" applyBorder="1" applyAlignment="1">
      <alignment vertical="center"/>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0"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4" fillId="45" borderId="16"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0" xfId="0" applyFont="1" applyFill="1" applyBorder="1" applyAlignment="1">
      <alignment horizontal="center" vertical="center" wrapText="1"/>
    </xf>
    <xf numFmtId="0" fontId="4" fillId="45" borderId="0" xfId="0" applyFont="1" applyFill="1" applyBorder="1" applyAlignment="1">
      <alignment horizontal="left"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0"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0" xfId="0" applyFont="1" applyFill="1" applyBorder="1" applyAlignment="1">
      <alignment horizontal="justify" vertical="center" wrapText="1"/>
    </xf>
    <xf numFmtId="0" fontId="4" fillId="45" borderId="19" xfId="0" applyFont="1" applyFill="1" applyBorder="1" applyAlignment="1">
      <alignment horizontal="center" vertical="center" wrapText="1"/>
    </xf>
    <xf numFmtId="0" fontId="2" fillId="45" borderId="16" xfId="0" applyFont="1" applyFill="1" applyBorder="1" applyAlignment="1">
      <alignment horizontal="justify" vertical="top"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wrapText="1"/>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16" xfId="0" applyFont="1" applyFill="1" applyBorder="1" applyAlignment="1">
      <alignment horizontal="center" vertical="center"/>
    </xf>
    <xf numFmtId="0" fontId="4" fillId="45" borderId="0" xfId="0" applyFont="1" applyFill="1" applyBorder="1" applyAlignment="1">
      <alignment horizontal="center" vertical="top" wrapText="1"/>
    </xf>
    <xf numFmtId="0" fontId="2" fillId="45" borderId="0" xfId="0" applyFont="1" applyFill="1" applyBorder="1" applyAlignment="1">
      <alignment horizontal="center" vertical="center" wrapText="1"/>
    </xf>
    <xf numFmtId="0" fontId="2" fillId="45" borderId="0" xfId="0" applyFont="1" applyFill="1" applyBorder="1" applyAlignment="1">
      <alignment horizontal="centerContinuous" vertical="center" wrapText="1"/>
    </xf>
    <xf numFmtId="0" fontId="4" fillId="45" borderId="19" xfId="0" applyFont="1" applyFill="1" applyBorder="1" applyAlignment="1">
      <alignment horizontal="center" vertical="center"/>
    </xf>
    <xf numFmtId="0" fontId="4" fillId="45" borderId="17" xfId="0" applyFont="1" applyFill="1" applyBorder="1" applyAlignment="1">
      <alignment horizontal="center" vertical="center"/>
    </xf>
    <xf numFmtId="0" fontId="4" fillId="45" borderId="18" xfId="0" applyFont="1" applyFill="1" applyBorder="1" applyAlignment="1">
      <alignment horizontal="center" vertical="center"/>
    </xf>
    <xf numFmtId="0" fontId="4" fillId="45" borderId="23" xfId="0" applyFont="1" applyFill="1" applyBorder="1" applyAlignment="1">
      <alignment horizontal="center" vertical="center"/>
    </xf>
    <xf numFmtId="0" fontId="4" fillId="45" borderId="22" xfId="0" applyFont="1" applyFill="1" applyBorder="1" applyAlignment="1">
      <alignment horizontal="center" vertical="center"/>
    </xf>
    <xf numFmtId="0" fontId="2" fillId="45" borderId="13" xfId="0" applyFont="1" applyFill="1" applyBorder="1" applyAlignment="1">
      <alignment horizontal="center" vertical="center"/>
    </xf>
    <xf numFmtId="0" fontId="2" fillId="45" borderId="12" xfId="0" applyFont="1" applyFill="1" applyBorder="1" applyAlignment="1">
      <alignment horizontal="center" vertical="center"/>
    </xf>
    <xf numFmtId="0" fontId="2" fillId="45" borderId="0" xfId="0" applyFont="1" applyFill="1" applyBorder="1" applyAlignment="1">
      <alignment horizontal="center" vertical="center"/>
    </xf>
    <xf numFmtId="0" fontId="2" fillId="45" borderId="14" xfId="0" applyFont="1" applyFill="1" applyBorder="1" applyAlignment="1">
      <alignment horizontal="center" vertical="center"/>
    </xf>
    <xf numFmtId="0" fontId="2" fillId="45" borderId="16" xfId="0" applyFont="1" applyFill="1" applyBorder="1" applyAlignment="1">
      <alignment horizontal="center" vertical="top"/>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2" fillId="45" borderId="16" xfId="0" applyFont="1" applyFill="1" applyBorder="1" applyAlignment="1">
      <alignment horizontal="center" vertical="top" wrapText="1"/>
    </xf>
    <xf numFmtId="0" fontId="2" fillId="45" borderId="0" xfId="0" applyFont="1" applyFill="1" applyBorder="1" applyAlignment="1">
      <alignment horizontal="center" vertical="top" wrapText="1"/>
    </xf>
    <xf numFmtId="0" fontId="2" fillId="45" borderId="14" xfId="0" applyFont="1" applyFill="1" applyBorder="1" applyAlignment="1">
      <alignment horizontal="center" vertical="top" wrapText="1"/>
    </xf>
    <xf numFmtId="0" fontId="2" fillId="45" borderId="21" xfId="0" applyFont="1" applyFill="1" applyBorder="1" applyAlignment="1">
      <alignment horizontal="center" vertical="top" wrapText="1"/>
    </xf>
    <xf numFmtId="0" fontId="2" fillId="45" borderId="19" xfId="0" applyFont="1" applyFill="1" applyBorder="1" applyAlignment="1">
      <alignment horizontal="center" vertical="top" wrapText="1"/>
    </xf>
    <xf numFmtId="0" fontId="2" fillId="45" borderId="17" xfId="0" applyFont="1" applyFill="1" applyBorder="1" applyAlignment="1">
      <alignment horizontal="center" vertical="top" wrapText="1"/>
    </xf>
    <xf numFmtId="0" fontId="4" fillId="45" borderId="0" xfId="0" applyFont="1" applyFill="1" applyBorder="1" applyAlignment="1">
      <alignment horizontal="center" vertical="center"/>
    </xf>
    <xf numFmtId="0" fontId="4" fillId="45" borderId="14" xfId="0" applyFont="1" applyFill="1" applyBorder="1" applyAlignment="1">
      <alignment horizontal="center" vertical="center"/>
    </xf>
    <xf numFmtId="4" fontId="2" fillId="45" borderId="16" xfId="0" applyNumberFormat="1" applyFont="1" applyFill="1" applyBorder="1" applyAlignment="1">
      <alignment horizontal="center" vertical="top"/>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4" fillId="45" borderId="18" xfId="0" applyFont="1" applyFill="1" applyBorder="1" applyAlignment="1">
      <alignment horizontal="center" vertical="center" wrapText="1"/>
    </xf>
    <xf numFmtId="0" fontId="4" fillId="45" borderId="23" xfId="0" applyFont="1" applyFill="1" applyBorder="1" applyAlignment="1">
      <alignment horizontal="center" vertical="center" wrapText="1"/>
    </xf>
    <xf numFmtId="0" fontId="4" fillId="45" borderId="22" xfId="0" applyFont="1" applyFill="1" applyBorder="1" applyAlignment="1">
      <alignment horizontal="center" vertical="center" wrapText="1"/>
    </xf>
    <xf numFmtId="0" fontId="2" fillId="45" borderId="13" xfId="0" applyFont="1" applyFill="1" applyBorder="1" applyAlignment="1">
      <alignment horizontal="justify" vertical="top" wrapText="1"/>
    </xf>
    <xf numFmtId="0" fontId="2" fillId="45" borderId="12" xfId="0" applyFont="1" applyFill="1" applyBorder="1" applyAlignment="1">
      <alignment horizontal="justify" vertical="top" wrapText="1"/>
    </xf>
    <xf numFmtId="0" fontId="2" fillId="45" borderId="19" xfId="0" applyFont="1" applyFill="1" applyBorder="1" applyAlignment="1">
      <alignment horizontal="justify" vertical="top" wrapText="1"/>
    </xf>
    <xf numFmtId="0" fontId="2" fillId="45" borderId="17" xfId="0" applyFont="1" applyFill="1" applyBorder="1" applyAlignment="1">
      <alignment horizontal="justify" vertical="top" wrapText="1"/>
    </xf>
    <xf numFmtId="0" fontId="4" fillId="46" borderId="18" xfId="0" applyFont="1" applyFill="1" applyBorder="1" applyAlignment="1">
      <alignment horizontal="center" vertical="center" wrapText="1"/>
    </xf>
    <xf numFmtId="0" fontId="4" fillId="46" borderId="22" xfId="0" applyFont="1" applyFill="1" applyBorder="1" applyAlignment="1">
      <alignment horizontal="center" vertical="center" wrapText="1"/>
    </xf>
    <xf numFmtId="0" fontId="4" fillId="45" borderId="20" xfId="0" applyFont="1" applyFill="1" applyBorder="1" applyAlignment="1">
      <alignment horizontal="center" vertical="center" wrapText="1"/>
    </xf>
    <xf numFmtId="0" fontId="4" fillId="45" borderId="13" xfId="0" applyFont="1" applyFill="1" applyBorder="1" applyAlignment="1">
      <alignment horizontal="center" vertical="center" wrapText="1"/>
    </xf>
    <xf numFmtId="0" fontId="4" fillId="45" borderId="12" xfId="0" applyFont="1" applyFill="1" applyBorder="1" applyAlignment="1">
      <alignment horizontal="center" vertical="center" wrapText="1"/>
    </xf>
    <xf numFmtId="0" fontId="4" fillId="45" borderId="21" xfId="0" applyFont="1" applyFill="1" applyBorder="1" applyAlignment="1">
      <alignment horizontal="center" vertical="center" wrapText="1"/>
    </xf>
    <xf numFmtId="0" fontId="4" fillId="45" borderId="19" xfId="0" applyFont="1" applyFill="1" applyBorder="1" applyAlignment="1">
      <alignment horizontal="center" vertical="center" wrapText="1"/>
    </xf>
    <xf numFmtId="0" fontId="4" fillId="45" borderId="17" xfId="0" applyFont="1" applyFill="1" applyBorder="1" applyAlignment="1">
      <alignment horizontal="center" vertical="center" wrapText="1"/>
    </xf>
    <xf numFmtId="0" fontId="4" fillId="45" borderId="20" xfId="0" applyFont="1" applyFill="1" applyBorder="1" applyAlignment="1">
      <alignment horizontal="justify" vertical="center" wrapText="1"/>
    </xf>
    <xf numFmtId="0" fontId="4" fillId="45" borderId="13" xfId="0" applyFont="1" applyFill="1" applyBorder="1" applyAlignment="1">
      <alignment horizontal="justify" vertical="center" wrapText="1"/>
    </xf>
    <xf numFmtId="0" fontId="4" fillId="45" borderId="12" xfId="0" applyFont="1" applyFill="1" applyBorder="1" applyAlignment="1">
      <alignment horizontal="justify" vertical="center" wrapText="1"/>
    </xf>
    <xf numFmtId="0" fontId="4" fillId="45" borderId="16" xfId="0" applyFont="1" applyFill="1" applyBorder="1" applyAlignment="1">
      <alignment horizontal="justify" vertical="center" wrapText="1"/>
    </xf>
    <xf numFmtId="0" fontId="4" fillId="45" borderId="0" xfId="0" applyFont="1" applyFill="1" applyBorder="1" applyAlignment="1">
      <alignment horizontal="justify" vertical="center" wrapText="1"/>
    </xf>
    <xf numFmtId="0" fontId="4" fillId="45" borderId="14" xfId="0" applyFont="1" applyFill="1" applyBorder="1" applyAlignment="1">
      <alignment horizontal="justify" vertical="center" wrapText="1"/>
    </xf>
    <xf numFmtId="0" fontId="4" fillId="45" borderId="21" xfId="0" applyFont="1" applyFill="1" applyBorder="1" applyAlignment="1">
      <alignment horizontal="justify" vertical="center" wrapText="1"/>
    </xf>
    <xf numFmtId="0" fontId="4" fillId="45" borderId="19" xfId="0" applyFont="1" applyFill="1" applyBorder="1" applyAlignment="1">
      <alignment horizontal="justify" vertical="center" wrapText="1"/>
    </xf>
    <xf numFmtId="0" fontId="4" fillId="45" borderId="17" xfId="0" applyFont="1" applyFill="1" applyBorder="1" applyAlignment="1">
      <alignment horizontal="justify" vertical="center" wrapText="1"/>
    </xf>
    <xf numFmtId="0" fontId="4" fillId="45" borderId="20" xfId="0" applyFont="1" applyFill="1" applyBorder="1" applyAlignment="1">
      <alignment horizontal="justify" vertical="top" wrapText="1"/>
    </xf>
    <xf numFmtId="0" fontId="4" fillId="45" borderId="13" xfId="0" applyFont="1" applyFill="1" applyBorder="1" applyAlignment="1">
      <alignment horizontal="justify" vertical="top" wrapText="1"/>
    </xf>
    <xf numFmtId="0" fontId="4" fillId="45" borderId="12" xfId="0" applyFont="1" applyFill="1" applyBorder="1" applyAlignment="1">
      <alignment horizontal="justify" vertical="top" wrapText="1"/>
    </xf>
    <xf numFmtId="0" fontId="2" fillId="45" borderId="16" xfId="0" applyFont="1" applyFill="1" applyBorder="1" applyAlignment="1">
      <alignment horizontal="justify" vertical="top" wrapText="1"/>
    </xf>
    <xf numFmtId="0" fontId="4" fillId="45" borderId="16" xfId="0" applyFont="1" applyFill="1" applyBorder="1" applyAlignment="1">
      <alignment horizontal="justify" vertical="top" wrapText="1"/>
    </xf>
    <xf numFmtId="0" fontId="4" fillId="45" borderId="0" xfId="0" applyFont="1" applyFill="1" applyBorder="1" applyAlignment="1">
      <alignment horizontal="justify" vertical="top" wrapText="1"/>
    </xf>
    <xf numFmtId="0" fontId="4" fillId="45" borderId="14" xfId="0" applyFont="1" applyFill="1" applyBorder="1" applyAlignment="1">
      <alignment horizontal="justify" vertical="top" wrapText="1"/>
    </xf>
    <xf numFmtId="0" fontId="4" fillId="45" borderId="0" xfId="0" quotePrefix="1" applyFont="1" applyFill="1" applyBorder="1" applyAlignment="1">
      <alignment horizontal="left" vertical="center" wrapText="1"/>
    </xf>
    <xf numFmtId="0" fontId="4" fillId="45" borderId="14" xfId="0" quotePrefix="1" applyFont="1" applyFill="1" applyBorder="1" applyAlignment="1">
      <alignment horizontal="left" vertical="center" wrapText="1"/>
    </xf>
    <xf numFmtId="0" fontId="1" fillId="45" borderId="0" xfId="73" applyFill="1" applyBorder="1" applyAlignment="1" applyProtection="1">
      <alignment horizontal="left" vertical="center" wrapText="1"/>
    </xf>
    <xf numFmtId="0" fontId="1" fillId="45" borderId="14" xfId="73" applyFill="1" applyBorder="1" applyAlignment="1" applyProtection="1">
      <alignment horizontal="left" vertical="center" wrapText="1"/>
    </xf>
    <xf numFmtId="0" fontId="4" fillId="45" borderId="21" xfId="0" applyFont="1" applyFill="1" applyBorder="1" applyAlignment="1">
      <alignment horizontal="left" vertical="center" wrapText="1"/>
    </xf>
    <xf numFmtId="0" fontId="4" fillId="45" borderId="19" xfId="0" applyFont="1" applyFill="1" applyBorder="1" applyAlignment="1">
      <alignment horizontal="left" vertical="center" wrapText="1"/>
    </xf>
    <xf numFmtId="0" fontId="4" fillId="45" borderId="17" xfId="0" applyFont="1" applyFill="1" applyBorder="1" applyAlignment="1">
      <alignment horizontal="left" vertical="center" wrapText="1"/>
    </xf>
    <xf numFmtId="0" fontId="4" fillId="45" borderId="21" xfId="0" applyFont="1" applyFill="1" applyBorder="1" applyAlignment="1">
      <alignment horizontal="center" vertical="center"/>
    </xf>
    <xf numFmtId="0" fontId="4" fillId="45" borderId="2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3" xfId="0" applyFont="1" applyFill="1" applyBorder="1" applyAlignment="1">
      <alignment horizontal="left" vertical="center" wrapText="1"/>
    </xf>
    <xf numFmtId="0" fontId="4" fillId="45" borderId="12" xfId="0" applyFont="1" applyFill="1" applyBorder="1" applyAlignment="1">
      <alignment horizontal="left" vertical="center" wrapText="1"/>
    </xf>
    <xf numFmtId="0" fontId="4" fillId="45" borderId="0" xfId="0" applyFont="1" applyFill="1" applyBorder="1" applyAlignment="1">
      <alignment horizontal="left" vertical="center" wrapText="1"/>
    </xf>
    <xf numFmtId="0" fontId="4" fillId="45" borderId="14" xfId="0" applyFont="1" applyFill="1" applyBorder="1" applyAlignment="1">
      <alignment horizontal="left" vertical="center" wrapText="1"/>
    </xf>
    <xf numFmtId="0" fontId="4" fillId="45" borderId="16" xfId="0" applyFont="1" applyFill="1" applyBorder="1" applyAlignment="1">
      <alignment vertical="center" wrapText="1"/>
    </xf>
    <xf numFmtId="0" fontId="4" fillId="45" borderId="0" xfId="0" applyFont="1" applyFill="1" applyBorder="1" applyAlignment="1">
      <alignment vertical="center" wrapText="1"/>
    </xf>
    <xf numFmtId="0" fontId="4" fillId="45" borderId="12" xfId="0" applyFont="1" applyFill="1" applyBorder="1" applyAlignment="1">
      <alignment horizontal="center" vertical="center"/>
    </xf>
    <xf numFmtId="0" fontId="4" fillId="45" borderId="20" xfId="0" applyFont="1" applyFill="1" applyBorder="1" applyAlignment="1">
      <alignment horizontal="right" vertical="center"/>
    </xf>
    <xf numFmtId="0" fontId="4" fillId="45" borderId="13" xfId="0" applyFont="1" applyFill="1" applyBorder="1" applyAlignment="1">
      <alignment horizontal="right" vertical="center"/>
    </xf>
    <xf numFmtId="0" fontId="4" fillId="45" borderId="16" xfId="0" applyFont="1" applyFill="1" applyBorder="1" applyAlignment="1">
      <alignment horizontal="right" vertical="center"/>
    </xf>
    <xf numFmtId="0" fontId="4" fillId="45" borderId="0" xfId="0" applyFont="1" applyFill="1" applyBorder="1" applyAlignment="1">
      <alignment horizontal="right" vertical="center"/>
    </xf>
    <xf numFmtId="0" fontId="4" fillId="45" borderId="16" xfId="92" applyFont="1" applyFill="1" applyBorder="1" applyAlignment="1">
      <alignment horizontal="center" vertical="center"/>
    </xf>
    <xf numFmtId="0" fontId="4" fillId="45" borderId="0" xfId="92" applyFont="1" applyFill="1" applyBorder="1" applyAlignment="1">
      <alignment horizontal="center" vertical="center"/>
    </xf>
    <xf numFmtId="0" fontId="4" fillId="45" borderId="14" xfId="92" applyFont="1" applyFill="1" applyBorder="1" applyAlignment="1">
      <alignment horizontal="center" vertical="center"/>
    </xf>
    <xf numFmtId="0" fontId="4" fillId="45" borderId="21" xfId="92" applyFont="1" applyFill="1" applyBorder="1" applyAlignment="1">
      <alignment horizontal="center" vertical="center"/>
    </xf>
    <xf numFmtId="0" fontId="4" fillId="45" borderId="19" xfId="92" applyFont="1" applyFill="1" applyBorder="1" applyAlignment="1">
      <alignment horizontal="center" vertical="center"/>
    </xf>
    <xf numFmtId="0" fontId="4" fillId="45" borderId="17" xfId="92" applyFont="1" applyFill="1" applyBorder="1" applyAlignment="1">
      <alignment horizontal="center" vertical="center"/>
    </xf>
    <xf numFmtId="0" fontId="2" fillId="45" borderId="21" xfId="0" applyFont="1" applyFill="1" applyBorder="1" applyAlignment="1">
      <alignment horizontal="center" vertical="center" wrapText="1"/>
    </xf>
    <xf numFmtId="0" fontId="2" fillId="45" borderId="19" xfId="0" applyFont="1" applyFill="1" applyBorder="1" applyAlignment="1">
      <alignment horizontal="center" vertical="center" wrapText="1"/>
    </xf>
    <xf numFmtId="0" fontId="2" fillId="45" borderId="17" xfId="0" applyFont="1" applyFill="1" applyBorder="1" applyAlignment="1">
      <alignment horizontal="center" vertical="center" wrapText="1"/>
    </xf>
    <xf numFmtId="0" fontId="2" fillId="45" borderId="21" xfId="0" applyFont="1" applyFill="1" applyBorder="1" applyAlignment="1">
      <alignment horizontal="center" vertical="center"/>
    </xf>
    <xf numFmtId="0" fontId="2" fillId="45" borderId="19" xfId="0" applyFont="1" applyFill="1" applyBorder="1" applyAlignment="1">
      <alignment horizontal="center" vertical="center"/>
    </xf>
    <xf numFmtId="0" fontId="2" fillId="45" borderId="17" xfId="0" applyFont="1" applyFill="1" applyBorder="1" applyAlignment="1">
      <alignment horizontal="center" vertical="center"/>
    </xf>
    <xf numFmtId="0" fontId="2" fillId="45" borderId="20" xfId="0" applyFont="1" applyFill="1" applyBorder="1" applyAlignment="1">
      <alignment horizontal="center" vertical="center"/>
    </xf>
    <xf numFmtId="0" fontId="2" fillId="45" borderId="16" xfId="0" applyFont="1" applyFill="1" applyBorder="1" applyAlignment="1">
      <alignment horizontal="center" vertical="center"/>
    </xf>
    <xf numFmtId="0" fontId="4" fillId="45" borderId="16" xfId="0" applyFont="1" applyFill="1" applyBorder="1" applyAlignment="1">
      <alignment horizontal="center" vertical="center"/>
    </xf>
    <xf numFmtId="0" fontId="2" fillId="0" borderId="16" xfId="0" applyFont="1" applyFill="1" applyBorder="1" applyAlignment="1">
      <alignment horizontal="justify" vertical="top" wrapText="1"/>
    </xf>
    <xf numFmtId="0" fontId="2" fillId="0" borderId="0" xfId="0" applyFont="1" applyFill="1" applyBorder="1" applyAlignment="1">
      <alignment horizontal="justify" vertical="top" wrapText="1"/>
    </xf>
    <xf numFmtId="0" fontId="2" fillId="0" borderId="14" xfId="0" applyFont="1" applyFill="1" applyBorder="1" applyAlignment="1">
      <alignment horizontal="justify" vertical="top" wrapText="1"/>
    </xf>
    <xf numFmtId="0" fontId="4" fillId="45" borderId="0" xfId="0" applyFont="1" applyFill="1" applyBorder="1" applyAlignment="1">
      <alignment horizontal="justify" vertical="top"/>
    </xf>
    <xf numFmtId="0" fontId="4" fillId="45" borderId="14" xfId="0" applyFont="1" applyFill="1" applyBorder="1" applyAlignment="1">
      <alignment horizontal="justify" vertical="top"/>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0" xfId="0" applyFont="1" applyFill="1" applyBorder="1" applyAlignment="1">
      <alignment horizontal="center" vertical="center" wrapText="1"/>
    </xf>
    <xf numFmtId="0" fontId="30" fillId="45" borderId="0" xfId="0" applyFont="1" applyFill="1" applyBorder="1" applyAlignment="1">
      <alignment horizontal="justify" vertical="top" wrapText="1"/>
    </xf>
    <xf numFmtId="0" fontId="30" fillId="45" borderId="0" xfId="0" applyFont="1" applyFill="1" applyAlignment="1">
      <alignment horizontal="justify" vertical="top" wrapText="1"/>
    </xf>
    <xf numFmtId="0" fontId="4" fillId="45" borderId="21" xfId="0" applyFont="1" applyFill="1" applyBorder="1" applyAlignment="1">
      <alignment horizontal="center" vertical="top" wrapText="1"/>
    </xf>
    <xf numFmtId="0" fontId="4" fillId="45" borderId="19" xfId="0" applyFont="1" applyFill="1" applyBorder="1" applyAlignment="1">
      <alignment horizontal="center" vertical="top" wrapText="1"/>
    </xf>
    <xf numFmtId="0" fontId="4" fillId="45" borderId="17" xfId="0" applyFont="1" applyFill="1" applyBorder="1" applyAlignment="1">
      <alignment horizontal="center" vertical="top" wrapText="1"/>
    </xf>
    <xf numFmtId="0" fontId="2" fillId="0" borderId="11" xfId="136" applyFont="1" applyBorder="1" applyAlignment="1">
      <alignment horizontal="left" vertical="center" wrapText="1"/>
    </xf>
    <xf numFmtId="0" fontId="4" fillId="45" borderId="0" xfId="0" applyFont="1" applyFill="1" applyBorder="1" applyAlignment="1">
      <alignment horizontal="left" vertical="center"/>
    </xf>
    <xf numFmtId="0" fontId="4" fillId="45" borderId="14" xfId="0" applyFont="1" applyFill="1" applyBorder="1" applyAlignment="1">
      <alignment horizontal="left" vertical="center"/>
    </xf>
    <xf numFmtId="0" fontId="4" fillId="45" borderId="0" xfId="92" applyFont="1" applyFill="1" applyAlignment="1">
      <alignment horizontal="center" vertical="center"/>
    </xf>
    <xf numFmtId="0" fontId="2" fillId="0" borderId="18" xfId="136" applyFont="1" applyBorder="1" applyAlignment="1">
      <alignment horizontal="left" vertical="center" wrapText="1"/>
    </xf>
    <xf numFmtId="0" fontId="2" fillId="0" borderId="22" xfId="136" applyFont="1" applyBorder="1" applyAlignment="1">
      <alignment horizontal="left" vertical="center" wrapText="1"/>
    </xf>
  </cellXfs>
  <cellStyles count="194">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heck Cell" xfId="53" xr:uid="{00000000-0005-0000-0000-000034000000}"/>
    <cellStyle name="Check Cell 2" xfId="54" xr:uid="{00000000-0005-0000-0000-000035000000}"/>
    <cellStyle name="Comma" xfId="55" xr:uid="{00000000-0005-0000-0000-000036000000}"/>
    <cellStyle name="Comma0" xfId="56" xr:uid="{00000000-0005-0000-0000-000037000000}"/>
    <cellStyle name="Currency" xfId="57" xr:uid="{00000000-0005-0000-0000-000038000000}"/>
    <cellStyle name="Currency0" xfId="58" xr:uid="{00000000-0005-0000-0000-000039000000}"/>
    <cellStyle name="Date" xfId="59" xr:uid="{00000000-0005-0000-0000-00003A000000}"/>
    <cellStyle name="Euro" xfId="60" xr:uid="{00000000-0005-0000-0000-00003B000000}"/>
    <cellStyle name="Euro 2" xfId="61" xr:uid="{00000000-0005-0000-0000-00003C000000}"/>
    <cellStyle name="Euro_P1112-Oferta (12-07-04)" xfId="62" xr:uid="{00000000-0005-0000-0000-00003D000000}"/>
    <cellStyle name="Explanatory Text" xfId="63" xr:uid="{00000000-0005-0000-0000-00003E000000}"/>
    <cellStyle name="Fixed" xfId="64" xr:uid="{00000000-0005-0000-0000-00003F000000}"/>
    <cellStyle name="Good" xfId="65" xr:uid="{00000000-0005-0000-0000-000040000000}"/>
    <cellStyle name="Good 2" xfId="66" xr:uid="{00000000-0005-0000-0000-000041000000}"/>
    <cellStyle name="Heading 1" xfId="67" xr:uid="{00000000-0005-0000-0000-000042000000}"/>
    <cellStyle name="Heading 2" xfId="68" xr:uid="{00000000-0005-0000-0000-000043000000}"/>
    <cellStyle name="Heading 3" xfId="69" xr:uid="{00000000-0005-0000-0000-000044000000}"/>
    <cellStyle name="Heading 4" xfId="70" xr:uid="{00000000-0005-0000-0000-000045000000}"/>
    <cellStyle name="Heading1" xfId="71" xr:uid="{00000000-0005-0000-0000-000046000000}"/>
    <cellStyle name="Heading2" xfId="72" xr:uid="{00000000-0005-0000-0000-000047000000}"/>
    <cellStyle name="Hipervínculo" xfId="73" builtinId="8"/>
    <cellStyle name="Hipervínculo 2" xfId="74" xr:uid="{00000000-0005-0000-0000-000049000000}"/>
    <cellStyle name="Hipervínculo 2 2" xfId="75" xr:uid="{00000000-0005-0000-0000-00004A000000}"/>
    <cellStyle name="Hipervínculo 2_P1405-Oferta-CDH" xfId="76" xr:uid="{00000000-0005-0000-0000-00004B000000}"/>
    <cellStyle name="Input" xfId="77" xr:uid="{00000000-0005-0000-0000-00004C000000}"/>
    <cellStyle name="Input 2" xfId="78" xr:uid="{00000000-0005-0000-0000-00004D000000}"/>
    <cellStyle name="Linked Cell" xfId="79" xr:uid="{00000000-0005-0000-0000-00004E000000}"/>
    <cellStyle name="Millares 2" xfId="80" xr:uid="{00000000-0005-0000-0000-00004F000000}"/>
    <cellStyle name="Millares 3" xfId="81" xr:uid="{00000000-0005-0000-0000-000050000000}"/>
    <cellStyle name="Millares 4" xfId="82" xr:uid="{00000000-0005-0000-0000-000051000000}"/>
    <cellStyle name="Millares 5" xfId="83" xr:uid="{00000000-0005-0000-0000-000052000000}"/>
    <cellStyle name="Moneda 2" xfId="84" xr:uid="{00000000-0005-0000-0000-000053000000}"/>
    <cellStyle name="Moneda 2 2" xfId="85" xr:uid="{00000000-0005-0000-0000-000054000000}"/>
    <cellStyle name="Moneda 2_P1112-Oferta (12-07-04)" xfId="86" xr:uid="{00000000-0005-0000-0000-000055000000}"/>
    <cellStyle name="Moneda 3" xfId="87" xr:uid="{00000000-0005-0000-0000-000056000000}"/>
    <cellStyle name="Moneda 3 2" xfId="88" xr:uid="{00000000-0005-0000-0000-000057000000}"/>
    <cellStyle name="Moneda 4" xfId="89" xr:uid="{00000000-0005-0000-0000-000058000000}"/>
    <cellStyle name="Neutral" xfId="90" builtinId="28" customBuiltin="1"/>
    <cellStyle name="No-definido" xfId="91" xr:uid="{00000000-0005-0000-0000-00005A000000}"/>
    <cellStyle name="Normal" xfId="0" builtinId="0"/>
    <cellStyle name="Normal 10" xfId="92" xr:uid="{00000000-0005-0000-0000-00005C000000}"/>
    <cellStyle name="Normal 10 2" xfId="93" xr:uid="{00000000-0005-0000-0000-00005D000000}"/>
    <cellStyle name="Normal 10 2 2" xfId="94" xr:uid="{00000000-0005-0000-0000-00005E000000}"/>
    <cellStyle name="Normal 10 2_P1112-Oferta (12-07-04)" xfId="95" xr:uid="{00000000-0005-0000-0000-00005F000000}"/>
    <cellStyle name="Normal 10 3" xfId="96" xr:uid="{00000000-0005-0000-0000-000060000000}"/>
    <cellStyle name="Normal 10_APU" xfId="97" xr:uid="{00000000-0005-0000-0000-000061000000}"/>
    <cellStyle name="Normal 11" xfId="98" xr:uid="{00000000-0005-0000-0000-000062000000}"/>
    <cellStyle name="Normal 11 2" xfId="99" xr:uid="{00000000-0005-0000-0000-000063000000}"/>
    <cellStyle name="Normal 11_P1112-Oferta (12-07-04)" xfId="100" xr:uid="{00000000-0005-0000-0000-000064000000}"/>
    <cellStyle name="Normal 12" xfId="101" xr:uid="{00000000-0005-0000-0000-000065000000}"/>
    <cellStyle name="Normal 12 2" xfId="102" xr:uid="{00000000-0005-0000-0000-000066000000}"/>
    <cellStyle name="Normal 12_apuse 1620 5a" xfId="103" xr:uid="{00000000-0005-0000-0000-000067000000}"/>
    <cellStyle name="Normal 13" xfId="104" xr:uid="{00000000-0005-0000-0000-000068000000}"/>
    <cellStyle name="Normal 13 2" xfId="105" xr:uid="{00000000-0005-0000-0000-000069000000}"/>
    <cellStyle name="Normal 13 3" xfId="106" xr:uid="{00000000-0005-0000-0000-00006A000000}"/>
    <cellStyle name="Normal 13_apuse 1620 5a" xfId="107" xr:uid="{00000000-0005-0000-0000-00006B000000}"/>
    <cellStyle name="Normal 14" xfId="108" xr:uid="{00000000-0005-0000-0000-00006C000000}"/>
    <cellStyle name="Normal 15" xfId="109" xr:uid="{00000000-0005-0000-0000-00006D000000}"/>
    <cellStyle name="Normal 16" xfId="110" xr:uid="{00000000-0005-0000-0000-00006E000000}"/>
    <cellStyle name="Normal 17" xfId="111" xr:uid="{00000000-0005-0000-0000-00006F000000}"/>
    <cellStyle name="Normal 18" xfId="112" xr:uid="{00000000-0005-0000-0000-000070000000}"/>
    <cellStyle name="Normal 19" xfId="113" xr:uid="{00000000-0005-0000-0000-000071000000}"/>
    <cellStyle name="Normal 2" xfId="114" xr:uid="{00000000-0005-0000-0000-000072000000}"/>
    <cellStyle name="Normal 2 2" xfId="115" xr:uid="{00000000-0005-0000-0000-000073000000}"/>
    <cellStyle name="Normal 2 2 2" xfId="116" xr:uid="{00000000-0005-0000-0000-000074000000}"/>
    <cellStyle name="Normal 2 2_P1112-Oferta (12-07-04)" xfId="117" xr:uid="{00000000-0005-0000-0000-000075000000}"/>
    <cellStyle name="Normal 2 3" xfId="118" xr:uid="{00000000-0005-0000-0000-000076000000}"/>
    <cellStyle name="Normal 2 3 2" xfId="119" xr:uid="{00000000-0005-0000-0000-000077000000}"/>
    <cellStyle name="Normal 2 3_P1112-Oferta (12-07-04)" xfId="120" xr:uid="{00000000-0005-0000-0000-000078000000}"/>
    <cellStyle name="Normal 2 4" xfId="121" xr:uid="{00000000-0005-0000-0000-000079000000}"/>
    <cellStyle name="Normal 2 4 2" xfId="122" xr:uid="{00000000-0005-0000-0000-00007A000000}"/>
    <cellStyle name="Normal 2 4_P1112-Oferta (12-07-04)" xfId="123" xr:uid="{00000000-0005-0000-0000-00007B000000}"/>
    <cellStyle name="Normal 2 5" xfId="124" xr:uid="{00000000-0005-0000-0000-00007C000000}"/>
    <cellStyle name="Normal 2_176LT-Oferta (110315)" xfId="125" xr:uid="{00000000-0005-0000-0000-00007D000000}"/>
    <cellStyle name="Normal 20" xfId="126" xr:uid="{00000000-0005-0000-0000-00007E000000}"/>
    <cellStyle name="Normal 21" xfId="127" xr:uid="{00000000-0005-0000-0000-00007F000000}"/>
    <cellStyle name="Normal 22" xfId="128" xr:uid="{00000000-0005-0000-0000-000080000000}"/>
    <cellStyle name="Normal 23" xfId="129" xr:uid="{00000000-0005-0000-0000-000081000000}"/>
    <cellStyle name="Normal 24" xfId="130" xr:uid="{00000000-0005-0000-0000-000082000000}"/>
    <cellStyle name="Normal 25" xfId="131" xr:uid="{00000000-0005-0000-0000-000083000000}"/>
    <cellStyle name="Normal 26" xfId="132" xr:uid="{00000000-0005-0000-0000-000084000000}"/>
    <cellStyle name="Normal 27" xfId="133" xr:uid="{00000000-0005-0000-0000-000085000000}"/>
    <cellStyle name="Normal 28" xfId="134" xr:uid="{00000000-0005-0000-0000-000086000000}"/>
    <cellStyle name="Normal 29" xfId="135" xr:uid="{00000000-0005-0000-0000-000087000000}"/>
    <cellStyle name="Normal 3" xfId="136" xr:uid="{00000000-0005-0000-0000-000088000000}"/>
    <cellStyle name="Normal 3 2" xfId="137" xr:uid="{00000000-0005-0000-0000-000089000000}"/>
    <cellStyle name="Normal 3_P1112-Oferta (12-07-04)" xfId="138" xr:uid="{00000000-0005-0000-0000-00008A000000}"/>
    <cellStyle name="Normal 30" xfId="139" xr:uid="{00000000-0005-0000-0000-00008B000000}"/>
    <cellStyle name="Normal 31" xfId="140" xr:uid="{00000000-0005-0000-0000-00008C000000}"/>
    <cellStyle name="Normal 32" xfId="141" xr:uid="{00000000-0005-0000-0000-00008D000000}"/>
    <cellStyle name="Normal 33" xfId="142" xr:uid="{00000000-0005-0000-0000-00008E000000}"/>
    <cellStyle name="Normal 34" xfId="143" xr:uid="{00000000-0005-0000-0000-00008F000000}"/>
    <cellStyle name="Normal 35" xfId="144" xr:uid="{00000000-0005-0000-0000-000090000000}"/>
    <cellStyle name="Normal 36" xfId="145" xr:uid="{00000000-0005-0000-0000-000091000000}"/>
    <cellStyle name="Normal 37" xfId="146" xr:uid="{00000000-0005-0000-0000-000092000000}"/>
    <cellStyle name="Normal 38" xfId="147" xr:uid="{00000000-0005-0000-0000-000093000000}"/>
    <cellStyle name="Normal 39" xfId="148" xr:uid="{00000000-0005-0000-0000-000094000000}"/>
    <cellStyle name="Normal 4" xfId="149" xr:uid="{00000000-0005-0000-0000-000095000000}"/>
    <cellStyle name="Normal 40" xfId="150" xr:uid="{00000000-0005-0000-0000-000096000000}"/>
    <cellStyle name="Normal 41" xfId="151" xr:uid="{00000000-0005-0000-0000-000097000000}"/>
    <cellStyle name="Normal 42" xfId="152" xr:uid="{00000000-0005-0000-0000-000098000000}"/>
    <cellStyle name="Normal 43" xfId="153" xr:uid="{00000000-0005-0000-0000-000099000000}"/>
    <cellStyle name="Normal 5" xfId="154" xr:uid="{00000000-0005-0000-0000-00009A000000}"/>
    <cellStyle name="Normal 5 2" xfId="155" xr:uid="{00000000-0005-0000-0000-00009B000000}"/>
    <cellStyle name="Normal 5_P1112-Oferta (12-07-04)" xfId="156" xr:uid="{00000000-0005-0000-0000-00009C000000}"/>
    <cellStyle name="Normal 6" xfId="157" xr:uid="{00000000-0005-0000-0000-00009D000000}"/>
    <cellStyle name="Normal 6 2" xfId="158" xr:uid="{00000000-0005-0000-0000-00009E000000}"/>
    <cellStyle name="Normal 6 2 2" xfId="159" xr:uid="{00000000-0005-0000-0000-00009F000000}"/>
    <cellStyle name="Normal 6 2_P1112-Oferta (12-07-04)" xfId="160" xr:uid="{00000000-0005-0000-0000-0000A0000000}"/>
    <cellStyle name="Normal 6 3" xfId="161" xr:uid="{00000000-0005-0000-0000-0000A1000000}"/>
    <cellStyle name="Normal 6_APU" xfId="162" xr:uid="{00000000-0005-0000-0000-0000A2000000}"/>
    <cellStyle name="Normal 7" xfId="163" xr:uid="{00000000-0005-0000-0000-0000A3000000}"/>
    <cellStyle name="Normal 7 2" xfId="164" xr:uid="{00000000-0005-0000-0000-0000A4000000}"/>
    <cellStyle name="Normal 7 2 2" xfId="165" xr:uid="{00000000-0005-0000-0000-0000A5000000}"/>
    <cellStyle name="Normal 7 2_P1112-Oferta (12-07-04)" xfId="166" xr:uid="{00000000-0005-0000-0000-0000A6000000}"/>
    <cellStyle name="Normal 7 3" xfId="167" xr:uid="{00000000-0005-0000-0000-0000A7000000}"/>
    <cellStyle name="Normal 7_APU" xfId="168" xr:uid="{00000000-0005-0000-0000-0000A8000000}"/>
    <cellStyle name="Normal 8" xfId="169" xr:uid="{00000000-0005-0000-0000-0000A9000000}"/>
    <cellStyle name="Normal 9" xfId="170" xr:uid="{00000000-0005-0000-0000-0000AA000000}"/>
    <cellStyle name="Normal 9 2" xfId="171" xr:uid="{00000000-0005-0000-0000-0000AB000000}"/>
    <cellStyle name="Normal 9_P1112-Oferta (12-07-04)" xfId="172" xr:uid="{00000000-0005-0000-0000-0000AC000000}"/>
    <cellStyle name="Normale_fbea54" xfId="173" xr:uid="{00000000-0005-0000-0000-0000AD000000}"/>
    <cellStyle name="Notas 2" xfId="174" xr:uid="{00000000-0005-0000-0000-0000AE000000}"/>
    <cellStyle name="Note" xfId="175" xr:uid="{00000000-0005-0000-0000-0000AF000000}"/>
    <cellStyle name="Note 2" xfId="176" xr:uid="{00000000-0005-0000-0000-0000B0000000}"/>
    <cellStyle name="Note 3" xfId="177" xr:uid="{00000000-0005-0000-0000-0000B1000000}"/>
    <cellStyle name="Note_APUSE-27-03-14" xfId="178" xr:uid="{00000000-0005-0000-0000-0000B2000000}"/>
    <cellStyle name="Output" xfId="179" xr:uid="{00000000-0005-0000-0000-0000B3000000}"/>
    <cellStyle name="Output 2" xfId="180" xr:uid="{00000000-0005-0000-0000-0000B4000000}"/>
    <cellStyle name="Percent" xfId="181" xr:uid="{00000000-0005-0000-0000-0000B5000000}"/>
    <cellStyle name="Porcentaje" xfId="193" builtinId="5"/>
    <cellStyle name="Porcentaje 2" xfId="182" xr:uid="{00000000-0005-0000-0000-0000B7000000}"/>
    <cellStyle name="Porcentual 2" xfId="183" xr:uid="{00000000-0005-0000-0000-0000B8000000}"/>
    <cellStyle name="Porcentual 2 2" xfId="184" xr:uid="{00000000-0005-0000-0000-0000B9000000}"/>
    <cellStyle name="Porcentual 2_P1112-Oferta (12-07-04)" xfId="185" xr:uid="{00000000-0005-0000-0000-0000BA000000}"/>
    <cellStyle name="Porcentual 3" xfId="186" xr:uid="{00000000-0005-0000-0000-0000BB000000}"/>
    <cellStyle name="Porcentual 4" xfId="187" xr:uid="{00000000-0005-0000-0000-0000BC000000}"/>
    <cellStyle name="Porcentual_P1114-Oferta (10-12-12)1" xfId="188" xr:uid="{00000000-0005-0000-0000-0000BD000000}"/>
    <cellStyle name="SOBREA" xfId="189" xr:uid="{00000000-0005-0000-0000-0000BE000000}"/>
    <cellStyle name="Title" xfId="190" xr:uid="{00000000-0005-0000-0000-0000BF000000}"/>
    <cellStyle name="Total" xfId="191" builtinId="25" customBuiltin="1"/>
    <cellStyle name="Warning Text" xfId="192" xr:uid="{00000000-0005-0000-0000-0000C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113</xdr:row>
      <xdr:rowOff>104775</xdr:rowOff>
    </xdr:from>
    <xdr:to>
      <xdr:col>4</xdr:col>
      <xdr:colOff>2025015</xdr:colOff>
      <xdr:row>121</xdr:row>
      <xdr:rowOff>114300</xdr:rowOff>
    </xdr:to>
    <xdr:sp macro="" textlink="">
      <xdr:nvSpPr>
        <xdr:cNvPr id="2" name="AutoShape 21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19050" y="2360295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128</xdr:row>
      <xdr:rowOff>104775</xdr:rowOff>
    </xdr:from>
    <xdr:to>
      <xdr:col>4</xdr:col>
      <xdr:colOff>2025015</xdr:colOff>
      <xdr:row>136</xdr:row>
      <xdr:rowOff>114300</xdr:rowOff>
    </xdr:to>
    <xdr:sp macro="" textlink="">
      <xdr:nvSpPr>
        <xdr:cNvPr id="4" name="AutoShape 211">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9050" y="2705100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166</xdr:row>
      <xdr:rowOff>104775</xdr:rowOff>
    </xdr:from>
    <xdr:to>
      <xdr:col>5</xdr:col>
      <xdr:colOff>2034540</xdr:colOff>
      <xdr:row>174</xdr:row>
      <xdr:rowOff>114300</xdr:rowOff>
    </xdr:to>
    <xdr:sp macro="" textlink="">
      <xdr:nvSpPr>
        <xdr:cNvPr id="46094" name="AutoShape 211">
          <a:extLst>
            <a:ext uri="{FF2B5EF4-FFF2-40B4-BE49-F238E27FC236}">
              <a16:creationId xmlns:a16="http://schemas.microsoft.com/office/drawing/2014/main" id="{00000000-0008-0000-0100-00000EB40000}"/>
            </a:ext>
          </a:extLst>
        </xdr:cNvPr>
        <xdr:cNvSpPr>
          <a:spLocks noChangeAspect="1" noChangeArrowheads="1"/>
        </xdr:cNvSpPr>
      </xdr:nvSpPr>
      <xdr:spPr bwMode="auto">
        <a:xfrm>
          <a:off x="19050" y="22117050"/>
          <a:ext cx="463867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5" name="Imagen 4" descr="200220">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38100"/>
          <a:ext cx="2085975" cy="4095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173</xdr:row>
      <xdr:rowOff>104775</xdr:rowOff>
    </xdr:from>
    <xdr:to>
      <xdr:col>5</xdr:col>
      <xdr:colOff>2034540</xdr:colOff>
      <xdr:row>181</xdr:row>
      <xdr:rowOff>114300</xdr:rowOff>
    </xdr:to>
    <xdr:sp macro="" textlink="">
      <xdr:nvSpPr>
        <xdr:cNvPr id="2" name="AutoShape 211">
          <a:extLst>
            <a:ext uri="{FF2B5EF4-FFF2-40B4-BE49-F238E27FC236}">
              <a16:creationId xmlns:a16="http://schemas.microsoft.com/office/drawing/2014/main" id="{DE8B5165-8F44-4ECD-B34D-81B640CBC62E}"/>
            </a:ext>
          </a:extLst>
        </xdr:cNvPr>
        <xdr:cNvSpPr>
          <a:spLocks noChangeAspect="1" noChangeArrowheads="1"/>
        </xdr:cNvSpPr>
      </xdr:nvSpPr>
      <xdr:spPr bwMode="auto">
        <a:xfrm>
          <a:off x="95250" y="25479375"/>
          <a:ext cx="4667250" cy="1045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3" name="Imagen 2" descr="200220">
          <a:extLst>
            <a:ext uri="{FF2B5EF4-FFF2-40B4-BE49-F238E27FC236}">
              <a16:creationId xmlns:a16="http://schemas.microsoft.com/office/drawing/2014/main" id="{A5FA388E-63E1-4FA6-B962-289CF046DCB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8100"/>
          <a:ext cx="2112645" cy="39814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177</xdr:row>
      <xdr:rowOff>104775</xdr:rowOff>
    </xdr:from>
    <xdr:to>
      <xdr:col>5</xdr:col>
      <xdr:colOff>2034540</xdr:colOff>
      <xdr:row>185</xdr:row>
      <xdr:rowOff>114300</xdr:rowOff>
    </xdr:to>
    <xdr:sp macro="" textlink="">
      <xdr:nvSpPr>
        <xdr:cNvPr id="2" name="AutoShape 211">
          <a:extLst>
            <a:ext uri="{FF2B5EF4-FFF2-40B4-BE49-F238E27FC236}">
              <a16:creationId xmlns:a16="http://schemas.microsoft.com/office/drawing/2014/main" id="{D7FA5EE4-9347-48A7-A939-49B7CEBD31AA}"/>
            </a:ext>
          </a:extLst>
        </xdr:cNvPr>
        <xdr:cNvSpPr>
          <a:spLocks noChangeAspect="1" noChangeArrowheads="1"/>
        </xdr:cNvSpPr>
      </xdr:nvSpPr>
      <xdr:spPr bwMode="auto">
        <a:xfrm>
          <a:off x="95250" y="25479375"/>
          <a:ext cx="4667250" cy="1045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3" name="Imagen 2" descr="200220">
          <a:extLst>
            <a:ext uri="{FF2B5EF4-FFF2-40B4-BE49-F238E27FC236}">
              <a16:creationId xmlns:a16="http://schemas.microsoft.com/office/drawing/2014/main" id="{A9D12567-C068-4927-8EE2-A0F325379BB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8100"/>
          <a:ext cx="2112645" cy="39814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emex3\comercial\ABETISA\CFE\610-2a\nad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Obras\Documents%20and%20Settings\Gonzalo\Mis%20documentos\AAOBRAS\P718%20Pac&#237;fico\Pedidos\Formato\Orden%20de%20Compra%200266%20-%20Poles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Especial\SAMSUNG\AAOfertas\CFE\(14-11-21)%20P1921-3F\Oferta\P1921-3F%20Cat&#225;logo%20(14-11-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Obras\SAMSUNG\Obras\P1921-4F\Contrato\CFE\P1921-4F%20Cat&#225;logo%20(15-03-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da"/>
      <sheetName val="#¡REF"/>
      <sheetName val="Datos"/>
      <sheetName val="COEFICIENTES"/>
      <sheetName val="Res"/>
      <sheetName val="APU"/>
      <sheetName val="Financiam"/>
      <sheetName val="Ind (Gatias&amp;Seg"/>
      <sheetName val="Tasa Interés"/>
      <sheetName val="Ind Obra"/>
      <sheetName val="Prog Util Pers"/>
      <sheetName val="Personal Ind"/>
      <sheetName val="Viáticos"/>
      <sheetName val="Vehículos"/>
      <sheetName val="Rentas"/>
      <sheetName val="Servicios"/>
      <sheetName val="Otros"/>
      <sheetName val="Oficina Central"/>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A"/>
      <sheetName val="B1"/>
      <sheetName val="B2"/>
      <sheetName val="C"/>
    </sheetNames>
    <sheetDataSet>
      <sheetData sheetId="0">
        <row r="11">
          <cell r="D11">
            <v>6</v>
          </cell>
        </row>
        <row r="12">
          <cell r="D12" t="str">
            <v>0266</v>
          </cell>
        </row>
        <row r="13">
          <cell r="D13" t="str">
            <v>POSTES TRONCOPIRAMIDALES</v>
          </cell>
        </row>
        <row r="14">
          <cell r="D14">
            <v>0</v>
          </cell>
        </row>
        <row r="15">
          <cell r="D15">
            <v>74</v>
          </cell>
        </row>
        <row r="16">
          <cell r="D16" t="str">
            <v>POSTES DE MEXICO, S.A. DE C.V.</v>
          </cell>
        </row>
        <row r="17">
          <cell r="D17" t="str">
            <v>JUAN LEOPOLDO HERRERA</v>
          </cell>
        </row>
        <row r="18">
          <cell r="D18" t="str">
            <v>PME9801217W3</v>
          </cell>
        </row>
        <row r="19">
          <cell r="D19" t="str">
            <v>ANT. CAMINO A LA CAPILLA N. 1980 INT. 303 IZTLAUACAN</v>
          </cell>
        </row>
        <row r="20">
          <cell r="D20" t="str">
            <v>DE LOS MEMBRILLOS, JALISCO C.P. 45870</v>
          </cell>
        </row>
        <row r="21">
          <cell r="D21" t="str">
            <v>56050145</v>
          </cell>
        </row>
        <row r="22">
          <cell r="D22" t="str">
            <v>56050379</v>
          </cell>
        </row>
        <row r="23">
          <cell r="D23" t="str">
            <v>Polo.Herrera@polesa.com.mx</v>
          </cell>
        </row>
        <row r="24">
          <cell r="D24">
            <v>0</v>
          </cell>
        </row>
        <row r="25">
          <cell r="D25">
            <v>39134</v>
          </cell>
        </row>
        <row r="26">
          <cell r="D26" t="str">
            <v>ANCLAS 26-03-07 CUERPOS: 20% 26-05-07</v>
          </cell>
        </row>
        <row r="27">
          <cell r="D27" t="str">
            <v>40% 26-06-07, 28-07-07</v>
          </cell>
        </row>
        <row r="28">
          <cell r="D28" t="str">
            <v>001</v>
          </cell>
        </row>
        <row r="29">
          <cell r="D29" t="str">
            <v>CIENAGUILLAS - ESTADO DE ZACATECAS</v>
          </cell>
        </row>
        <row r="30">
          <cell r="D30">
            <v>0</v>
          </cell>
        </row>
        <row r="31">
          <cell r="D31" t="str">
            <v>15% ANTICIPO</v>
          </cell>
        </row>
        <row r="32">
          <cell r="D32" t="str">
            <v>RESTO A 30 DIAS</v>
          </cell>
        </row>
        <row r="33">
          <cell r="D33">
            <v>0</v>
          </cell>
        </row>
        <row r="34">
          <cell r="D34">
            <v>0</v>
          </cell>
        </row>
        <row r="35">
          <cell r="D35">
            <v>0</v>
          </cell>
        </row>
        <row r="36">
          <cell r="D36" t="str">
            <v>LST Aguascalientes Centro - Entq. Aguascalientes Potencia - Aguascalientes Sur</v>
          </cell>
        </row>
        <row r="37">
          <cell r="D37" t="str">
            <v>SIEMENS INNOVACIONES, S.A. DE C.V.</v>
          </cell>
        </row>
        <row r="38">
          <cell r="D38" t="str">
            <v>"124 SE 813 DIVISION BAJIO" (SEGUNDA FASE)</v>
          </cell>
        </row>
        <row r="39">
          <cell r="D39">
            <v>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U"/>
      <sheetName val="Mater"/>
      <sheetName val="Vestidas"/>
      <sheetName val="Red MT"/>
      <sheetName val="Red MT (Vest)"/>
      <sheetName val="Red MT (Vest, Res)"/>
      <sheetName val="Personal"/>
      <sheetName val="Equipo"/>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OT-4"/>
      <sheetName val="OT-5"/>
      <sheetName val="OT-6"/>
      <sheetName val="Res (P)"/>
      <sheetName val="Prog (V)"/>
      <sheetName val="OT-2MS"/>
      <sheetName val="Cash Flow"/>
      <sheetName val="Gráfico"/>
      <sheetName val="Res (E)"/>
      <sheetName val="Prog (V-E)"/>
      <sheetName val="Cash Flow (E)"/>
      <sheetName val="Gráfico (E)"/>
      <sheetName val="Prog (%)"/>
      <sheetName val="Res (3)"/>
      <sheetName val="APU"/>
      <sheetName val="Res (2)"/>
      <sheetName val="Res"/>
      <sheetName val="Cuadrillas (2)"/>
      <sheetName val="Vest"/>
      <sheetName val="Vestidas"/>
      <sheetName val="Inf"/>
      <sheetName val="Cuadrillas"/>
      <sheetName val="Equipo"/>
      <sheetName val="Personal"/>
      <sheetName val="Catálogo"/>
      <sheetName val="Financiam"/>
      <sheetName val="Ind Contrato"/>
      <sheetName val="Tasa Interés"/>
      <sheetName val="Ind Obra"/>
      <sheetName val="OT-10"/>
      <sheetName val="Personal Ind"/>
      <sheetName val="Viáticos"/>
      <sheetName val="Vehículos"/>
      <sheetName val="Rentas"/>
      <sheetName val="Servicios"/>
      <sheetName val="Oficina Central"/>
      <sheetName val="Otro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refreshError="1"/>
      <sheetData sheetId="13"/>
      <sheetData sheetId="14"/>
      <sheetData sheetId="15">
        <row r="521">
          <cell r="V521">
            <v>122003851.84</v>
          </cell>
        </row>
      </sheetData>
      <sheetData sheetId="16"/>
      <sheetData sheetId="17">
        <row r="33">
          <cell r="M33">
            <v>139948888.88999999</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rflores@cecohesa.com.mx"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yessica.rodriguez@anclo.com.mx"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yessica.rodriguez@anclo.com.mx"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mailto:yessica.rodriguez@anclo.com.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view="pageBreakPreview" topLeftCell="A4" zoomScaleNormal="100" zoomScaleSheetLayoutView="100" workbookViewId="0">
      <selection activeCell="E46" sqref="E46"/>
    </sheetView>
  </sheetViews>
  <sheetFormatPr baseColWidth="10" defaultColWidth="11.5546875" defaultRowHeight="10.199999999999999"/>
  <cols>
    <col min="1" max="2" width="5.6640625" style="4" customWidth="1"/>
    <col min="3" max="3" width="7.6640625" style="4" customWidth="1"/>
    <col min="4" max="4" width="19.6640625" style="4" customWidth="1"/>
    <col min="5" max="5" width="36.6640625" style="4" customWidth="1"/>
    <col min="6" max="7" width="9.6640625" style="4" customWidth="1"/>
    <col min="8" max="8" width="10.6640625" style="4" customWidth="1"/>
    <col min="9" max="9" width="11.6640625" style="4" customWidth="1"/>
    <col min="10" max="16384" width="11.5546875" style="4"/>
  </cols>
  <sheetData>
    <row r="1" spans="1:9" s="9" customFormat="1">
      <c r="A1" s="254" t="s">
        <v>10</v>
      </c>
      <c r="B1" s="255"/>
      <c r="C1" s="255"/>
      <c r="D1" s="255"/>
      <c r="E1" s="61"/>
      <c r="F1" s="5" t="s">
        <v>80</v>
      </c>
      <c r="G1" s="61"/>
      <c r="H1" s="61"/>
      <c r="I1" s="62" t="s">
        <v>11</v>
      </c>
    </row>
    <row r="2" spans="1:9" s="9" customFormat="1">
      <c r="A2" s="256"/>
      <c r="B2" s="257"/>
      <c r="C2" s="257"/>
      <c r="D2" s="257"/>
      <c r="E2" s="60"/>
      <c r="F2" s="201"/>
      <c r="G2" s="201"/>
      <c r="H2" s="201"/>
      <c r="I2" s="202"/>
    </row>
    <row r="3" spans="1:9" s="9" customFormat="1">
      <c r="A3" s="256"/>
      <c r="B3" s="257"/>
      <c r="C3" s="257"/>
      <c r="D3" s="257"/>
      <c r="E3" s="60"/>
      <c r="F3" s="201"/>
      <c r="G3" s="201"/>
      <c r="H3" s="201"/>
      <c r="I3" s="202"/>
    </row>
    <row r="4" spans="1:9" s="9" customFormat="1">
      <c r="A4" s="258" t="s">
        <v>17</v>
      </c>
      <c r="B4" s="259"/>
      <c r="C4" s="259"/>
      <c r="D4" s="259"/>
      <c r="E4" s="259"/>
      <c r="F4" s="259"/>
      <c r="G4" s="259"/>
      <c r="H4" s="259"/>
      <c r="I4" s="260"/>
    </row>
    <row r="5" spans="1:9" s="9" customFormat="1">
      <c r="A5" s="261" t="s">
        <v>29</v>
      </c>
      <c r="B5" s="262"/>
      <c r="C5" s="262"/>
      <c r="D5" s="262"/>
      <c r="E5" s="262"/>
      <c r="F5" s="262"/>
      <c r="G5" s="262"/>
      <c r="H5" s="262"/>
      <c r="I5" s="263"/>
    </row>
    <row r="6" spans="1:9" s="9" customFormat="1">
      <c r="A6" s="245" t="s">
        <v>57</v>
      </c>
      <c r="B6" s="246"/>
      <c r="C6" s="246"/>
      <c r="D6" s="246"/>
      <c r="E6" s="246"/>
      <c r="F6" s="246"/>
      <c r="G6" s="246"/>
      <c r="H6" s="246"/>
      <c r="I6" s="253"/>
    </row>
    <row r="7" spans="1:9" s="9" customFormat="1">
      <c r="A7" s="244" t="s">
        <v>33</v>
      </c>
      <c r="B7" s="183"/>
      <c r="C7" s="183"/>
      <c r="D7" s="183"/>
      <c r="E7" s="183"/>
      <c r="F7" s="183"/>
      <c r="G7" s="183"/>
      <c r="H7" s="183"/>
      <c r="I7" s="184"/>
    </row>
    <row r="8" spans="1:9" s="9" customFormat="1">
      <c r="A8" s="245" t="s">
        <v>0</v>
      </c>
      <c r="B8" s="246"/>
      <c r="C8" s="246"/>
      <c r="D8" s="246"/>
      <c r="E8" s="61"/>
      <c r="F8" s="183" t="s">
        <v>22</v>
      </c>
      <c r="G8" s="183"/>
      <c r="H8" s="183"/>
      <c r="I8" s="184"/>
    </row>
    <row r="9" spans="1:9" s="9" customFormat="1" ht="10.199999999999999" customHeight="1">
      <c r="A9" s="51" t="s">
        <v>6</v>
      </c>
      <c r="B9" s="52"/>
      <c r="C9" s="52"/>
      <c r="D9" s="247" t="s">
        <v>71</v>
      </c>
      <c r="E9" s="248"/>
      <c r="F9" s="33" t="s">
        <v>1</v>
      </c>
      <c r="G9" s="5"/>
      <c r="H9" s="5"/>
      <c r="I9" s="10"/>
    </row>
    <row r="10" spans="1:9" s="9" customFormat="1">
      <c r="A10" s="53" t="s">
        <v>61</v>
      </c>
      <c r="B10" s="54"/>
      <c r="C10" s="54"/>
      <c r="D10" s="249"/>
      <c r="E10" s="250"/>
      <c r="F10" s="34" t="s">
        <v>21</v>
      </c>
      <c r="G10" s="26" t="s">
        <v>20</v>
      </c>
      <c r="H10" s="3"/>
      <c r="I10" s="25"/>
    </row>
    <row r="11" spans="1:9" s="9" customFormat="1" ht="27" customHeight="1">
      <c r="A11" s="251" t="s">
        <v>7</v>
      </c>
      <c r="B11" s="252"/>
      <c r="C11" s="63"/>
      <c r="D11" s="249" t="s">
        <v>72</v>
      </c>
      <c r="E11" s="250"/>
      <c r="F11" s="34" t="s">
        <v>19</v>
      </c>
      <c r="G11" s="30" t="s">
        <v>70</v>
      </c>
      <c r="H11" s="3"/>
      <c r="I11" s="25"/>
    </row>
    <row r="12" spans="1:9" s="9" customFormat="1" ht="16.2" customHeight="1">
      <c r="A12" s="224" t="s">
        <v>26</v>
      </c>
      <c r="B12" s="225"/>
      <c r="C12" s="65"/>
      <c r="D12" s="237" t="s">
        <v>73</v>
      </c>
      <c r="E12" s="238"/>
      <c r="F12" s="34" t="s">
        <v>23</v>
      </c>
      <c r="G12" s="27" t="s">
        <v>81</v>
      </c>
      <c r="H12" s="27"/>
      <c r="I12" s="28"/>
    </row>
    <row r="13" spans="1:9" s="9" customFormat="1" ht="16.2" customHeight="1">
      <c r="A13" s="224" t="s">
        <v>27</v>
      </c>
      <c r="B13" s="225"/>
      <c r="C13" s="65"/>
      <c r="D13" s="239" t="s">
        <v>74</v>
      </c>
      <c r="E13" s="240"/>
      <c r="F13" s="34" t="s">
        <v>76</v>
      </c>
      <c r="G13" s="27"/>
      <c r="H13" s="13"/>
      <c r="I13" s="29"/>
    </row>
    <row r="14" spans="1:9" s="9" customFormat="1" ht="16.2" customHeight="1">
      <c r="A14" s="44"/>
      <c r="B14" s="3"/>
      <c r="C14" s="3"/>
      <c r="D14" s="26"/>
      <c r="E14" s="26"/>
      <c r="F14" s="21" t="s">
        <v>69</v>
      </c>
      <c r="G14" s="3"/>
      <c r="H14" s="23"/>
      <c r="I14" s="24"/>
    </row>
    <row r="15" spans="1:9" s="9" customFormat="1" ht="16.2" customHeight="1">
      <c r="A15" s="241" t="s">
        <v>28</v>
      </c>
      <c r="B15" s="242"/>
      <c r="C15" s="242"/>
      <c r="D15" s="242" t="s">
        <v>75</v>
      </c>
      <c r="E15" s="243"/>
      <c r="F15" s="35" t="s">
        <v>24</v>
      </c>
      <c r="G15" s="36" t="s">
        <v>25</v>
      </c>
      <c r="H15" s="31"/>
      <c r="I15" s="32"/>
    </row>
    <row r="16" spans="1:9" s="9" customFormat="1">
      <c r="A16" s="215" t="s">
        <v>18</v>
      </c>
      <c r="B16" s="216"/>
      <c r="C16" s="216"/>
      <c r="D16" s="216"/>
      <c r="E16" s="216"/>
      <c r="F16" s="216"/>
      <c r="G16" s="216"/>
      <c r="H16" s="216"/>
      <c r="I16" s="217"/>
    </row>
    <row r="17" spans="1:12" s="9" customFormat="1">
      <c r="A17" s="218"/>
      <c r="B17" s="219"/>
      <c r="C17" s="219"/>
      <c r="D17" s="219"/>
      <c r="E17" s="219"/>
      <c r="F17" s="219"/>
      <c r="G17" s="219"/>
      <c r="H17" s="219"/>
      <c r="I17" s="220"/>
    </row>
    <row r="18" spans="1:12" s="9" customFormat="1">
      <c r="A18" s="221" t="str">
        <f>"Pedido suscrito entre EDEMTEC, S.A. de C.V., representada por Gonzalo Hernando Henao González, en adelante EL CLIENTE, y "&amp;C9&amp;", representada por "&amp;D15&amp;", en adelante EL PROVEEDOR, ambas empresas denominadas en forma individual como la Parte y en forma conjunta como las Partes, con apego a las siguientes Decalariones y Cláusulas:"</f>
        <v>Pedido suscrito entre EDEMTEC, S.A. de C.V., representada por Gonzalo Hernando Henao González, en adelante EL CLIENTE, y , representada por JOSÉ RODOLFO FLORES TORRES, en adelante EL PROVEEDOR, ambas empresas denominadas en forma individual como la Parte y en forma conjunta como las Partes, con apego a las siguientes Decalariones y Cláusulas:</v>
      </c>
      <c r="B18" s="222"/>
      <c r="C18" s="222"/>
      <c r="D18" s="222"/>
      <c r="E18" s="222"/>
      <c r="F18" s="222"/>
      <c r="G18" s="222"/>
      <c r="H18" s="222"/>
      <c r="I18" s="223"/>
    </row>
    <row r="19" spans="1:12" s="9" customFormat="1">
      <c r="A19" s="224"/>
      <c r="B19" s="225"/>
      <c r="C19" s="225"/>
      <c r="D19" s="225"/>
      <c r="E19" s="225"/>
      <c r="F19" s="225"/>
      <c r="G19" s="225"/>
      <c r="H19" s="225"/>
      <c r="I19" s="226"/>
    </row>
    <row r="20" spans="1:12" s="9" customFormat="1">
      <c r="A20" s="224"/>
      <c r="B20" s="225"/>
      <c r="C20" s="225"/>
      <c r="D20" s="225"/>
      <c r="E20" s="225"/>
      <c r="F20" s="225"/>
      <c r="G20" s="225"/>
      <c r="H20" s="225"/>
      <c r="I20" s="226"/>
    </row>
    <row r="21" spans="1:12" s="9" customFormat="1">
      <c r="A21" s="224"/>
      <c r="B21" s="225"/>
      <c r="C21" s="225"/>
      <c r="D21" s="225"/>
      <c r="E21" s="225"/>
      <c r="F21" s="225"/>
      <c r="G21" s="225"/>
      <c r="H21" s="225"/>
      <c r="I21" s="226"/>
    </row>
    <row r="22" spans="1:12" s="9" customFormat="1">
      <c r="A22" s="227"/>
      <c r="B22" s="228"/>
      <c r="C22" s="228"/>
      <c r="D22" s="228"/>
      <c r="E22" s="228"/>
      <c r="F22" s="228"/>
      <c r="G22" s="228"/>
      <c r="H22" s="228"/>
      <c r="I22" s="229"/>
    </row>
    <row r="23" spans="1:12" s="9" customFormat="1">
      <c r="A23" s="206" t="s">
        <v>34</v>
      </c>
      <c r="B23" s="207"/>
      <c r="C23" s="207"/>
      <c r="D23" s="207"/>
      <c r="E23" s="207"/>
      <c r="F23" s="207"/>
      <c r="G23" s="207"/>
      <c r="H23" s="207"/>
      <c r="I23" s="208"/>
    </row>
    <row r="24" spans="1:12" s="9" customFormat="1">
      <c r="A24" s="230" t="s">
        <v>39</v>
      </c>
      <c r="B24" s="231"/>
      <c r="C24" s="231"/>
      <c r="D24" s="231"/>
      <c r="E24" s="231"/>
      <c r="F24" s="231"/>
      <c r="G24" s="231"/>
      <c r="H24" s="231"/>
      <c r="I24" s="232"/>
    </row>
    <row r="25" spans="1:12" s="9" customFormat="1">
      <c r="A25" s="233" t="s">
        <v>35</v>
      </c>
      <c r="B25" s="193"/>
      <c r="C25" s="193"/>
      <c r="D25" s="193"/>
      <c r="E25" s="193"/>
      <c r="F25" s="193"/>
      <c r="G25" s="193"/>
      <c r="H25" s="193"/>
      <c r="I25" s="194"/>
      <c r="J25" s="42"/>
      <c r="K25" s="42"/>
      <c r="L25" s="42"/>
    </row>
    <row r="26" spans="1:12" s="9" customFormat="1">
      <c r="A26" s="233" t="s">
        <v>40</v>
      </c>
      <c r="B26" s="193"/>
      <c r="C26" s="193"/>
      <c r="D26" s="193"/>
      <c r="E26" s="193"/>
      <c r="F26" s="193"/>
      <c r="G26" s="193"/>
      <c r="H26" s="193"/>
      <c r="I26" s="194"/>
      <c r="J26" s="43"/>
      <c r="K26" s="43"/>
      <c r="L26" s="43"/>
    </row>
    <row r="27" spans="1:12" s="9" customFormat="1">
      <c r="A27" s="233" t="s">
        <v>49</v>
      </c>
      <c r="B27" s="193"/>
      <c r="C27" s="193"/>
      <c r="D27" s="193"/>
      <c r="E27" s="193"/>
      <c r="F27" s="193"/>
      <c r="G27" s="193"/>
      <c r="H27" s="193"/>
      <c r="I27" s="194"/>
      <c r="J27" s="42"/>
      <c r="K27" s="42"/>
      <c r="L27" s="42"/>
    </row>
    <row r="28" spans="1:12" s="9" customFormat="1">
      <c r="A28" s="234" t="s">
        <v>36</v>
      </c>
      <c r="B28" s="235"/>
      <c r="C28" s="235"/>
      <c r="D28" s="235"/>
      <c r="E28" s="235"/>
      <c r="F28" s="235"/>
      <c r="G28" s="235"/>
      <c r="H28" s="235"/>
      <c r="I28" s="236"/>
      <c r="J28" s="3"/>
      <c r="K28" s="3"/>
      <c r="L28" s="3"/>
    </row>
    <row r="29" spans="1:12" s="9" customFormat="1">
      <c r="A29" s="233" t="s">
        <v>35</v>
      </c>
      <c r="B29" s="193"/>
      <c r="C29" s="193"/>
      <c r="D29" s="193"/>
      <c r="E29" s="193"/>
      <c r="F29" s="193"/>
      <c r="G29" s="193"/>
      <c r="H29" s="193"/>
      <c r="I29" s="194"/>
      <c r="J29" s="42"/>
      <c r="K29" s="42"/>
      <c r="L29" s="42"/>
    </row>
    <row r="30" spans="1:12" s="9" customFormat="1">
      <c r="A30" s="233" t="s">
        <v>37</v>
      </c>
      <c r="B30" s="193"/>
      <c r="C30" s="193"/>
      <c r="D30" s="193"/>
      <c r="E30" s="193"/>
      <c r="F30" s="193"/>
      <c r="G30" s="193"/>
      <c r="H30" s="193"/>
      <c r="I30" s="194"/>
      <c r="J30" s="42"/>
      <c r="K30" s="42"/>
      <c r="L30" s="42"/>
    </row>
    <row r="31" spans="1:12" s="9" customFormat="1">
      <c r="A31" s="233"/>
      <c r="B31" s="193"/>
      <c r="C31" s="193"/>
      <c r="D31" s="193"/>
      <c r="E31" s="193"/>
      <c r="F31" s="193"/>
      <c r="G31" s="193"/>
      <c r="H31" s="193"/>
      <c r="I31" s="194"/>
      <c r="J31" s="42"/>
      <c r="K31" s="42"/>
      <c r="L31" s="42"/>
    </row>
    <row r="32" spans="1:12" s="9" customFormat="1">
      <c r="A32" s="233" t="s">
        <v>38</v>
      </c>
      <c r="B32" s="193"/>
      <c r="C32" s="193"/>
      <c r="D32" s="193"/>
      <c r="E32" s="193"/>
      <c r="F32" s="193"/>
      <c r="G32" s="193"/>
      <c r="H32" s="193"/>
      <c r="I32" s="194"/>
      <c r="J32" s="42"/>
      <c r="K32" s="42"/>
      <c r="L32" s="42"/>
    </row>
    <row r="33" spans="1:13" s="9" customFormat="1">
      <c r="A33" s="233"/>
      <c r="B33" s="193"/>
      <c r="C33" s="193"/>
      <c r="D33" s="193"/>
      <c r="E33" s="193"/>
      <c r="F33" s="193"/>
      <c r="G33" s="193"/>
      <c r="H33" s="193"/>
      <c r="I33" s="194"/>
      <c r="J33" s="42"/>
      <c r="K33" s="42"/>
      <c r="L33" s="42"/>
    </row>
    <row r="34" spans="1:13" s="9" customFormat="1">
      <c r="A34" s="206" t="s">
        <v>41</v>
      </c>
      <c r="B34" s="207"/>
      <c r="C34" s="207"/>
      <c r="D34" s="207"/>
      <c r="E34" s="207"/>
      <c r="F34" s="207"/>
      <c r="G34" s="207"/>
      <c r="H34" s="207"/>
      <c r="I34" s="208"/>
    </row>
    <row r="35" spans="1:13" s="9" customFormat="1">
      <c r="A35" s="45">
        <v>1</v>
      </c>
      <c r="B35" s="209" t="s">
        <v>42</v>
      </c>
      <c r="C35" s="209"/>
      <c r="D35" s="209"/>
      <c r="E35" s="209"/>
      <c r="F35" s="209"/>
      <c r="G35" s="209"/>
      <c r="H35" s="209"/>
      <c r="I35" s="210"/>
    </row>
    <row r="36" spans="1:13" s="9" customFormat="1">
      <c r="A36" s="64"/>
      <c r="B36" s="211"/>
      <c r="C36" s="211"/>
      <c r="D36" s="211"/>
      <c r="E36" s="211"/>
      <c r="F36" s="211"/>
      <c r="G36" s="211"/>
      <c r="H36" s="211"/>
      <c r="I36" s="212"/>
    </row>
    <row r="37" spans="1:13" s="9" customFormat="1" ht="30.6">
      <c r="A37" s="44"/>
      <c r="B37" s="6" t="s">
        <v>2</v>
      </c>
      <c r="C37" s="6" t="s">
        <v>55</v>
      </c>
      <c r="D37" s="206" t="s">
        <v>4</v>
      </c>
      <c r="E37" s="208"/>
      <c r="F37" s="6" t="s">
        <v>3</v>
      </c>
      <c r="G37" s="6" t="s">
        <v>14</v>
      </c>
      <c r="H37" s="6" t="s">
        <v>8</v>
      </c>
      <c r="I37" s="6" t="s">
        <v>56</v>
      </c>
    </row>
    <row r="38" spans="1:13" s="9" customFormat="1">
      <c r="A38" s="44"/>
      <c r="B38" s="6"/>
      <c r="C38" s="6"/>
      <c r="D38" s="206"/>
      <c r="E38" s="208"/>
      <c r="F38" s="6"/>
      <c r="G38" s="6"/>
      <c r="H38" s="6"/>
      <c r="I38" s="6"/>
    </row>
    <row r="39" spans="1:13" ht="20.399999999999999" customHeight="1">
      <c r="A39" s="46"/>
      <c r="B39" s="11"/>
      <c r="C39" s="11"/>
      <c r="D39" s="213" t="s">
        <v>62</v>
      </c>
      <c r="E39" s="214"/>
      <c r="F39" s="11"/>
      <c r="G39" s="14"/>
      <c r="H39" s="11"/>
      <c r="I39" s="12"/>
      <c r="J39" s="1"/>
      <c r="K39" s="1"/>
      <c r="L39" s="1"/>
    </row>
    <row r="40" spans="1:13" ht="13.2">
      <c r="A40" s="46"/>
      <c r="B40" s="15">
        <v>1</v>
      </c>
      <c r="C40" s="15"/>
      <c r="D40" s="204" t="s">
        <v>78</v>
      </c>
      <c r="E40" s="205"/>
      <c r="F40" s="16" t="s">
        <v>79</v>
      </c>
      <c r="G40" s="19">
        <v>1</v>
      </c>
      <c r="H40" s="17"/>
      <c r="I40" s="18">
        <f>ROUND(G40*H40,2)</f>
        <v>0</v>
      </c>
      <c r="K40" s="20"/>
    </row>
    <row r="41" spans="1:13" ht="13.2">
      <c r="A41" s="46"/>
      <c r="B41" s="2"/>
      <c r="C41" s="2"/>
      <c r="D41" s="204"/>
      <c r="E41" s="205"/>
      <c r="F41" s="2"/>
      <c r="G41" s="38" t="s">
        <v>9</v>
      </c>
      <c r="H41" s="39"/>
      <c r="I41" s="8">
        <f>SUM(I40:I40)</f>
        <v>0</v>
      </c>
      <c r="K41" s="20"/>
      <c r="M41" s="59"/>
    </row>
    <row r="42" spans="1:13" ht="13.2">
      <c r="A42" s="46"/>
      <c r="B42" s="2"/>
      <c r="C42" s="2"/>
      <c r="D42" s="66"/>
      <c r="E42" s="67"/>
      <c r="F42" s="2"/>
      <c r="G42" s="38" t="s">
        <v>77</v>
      </c>
      <c r="H42" s="69">
        <v>0.05</v>
      </c>
      <c r="I42" s="8">
        <f>+I41*(1-H42)</f>
        <v>0</v>
      </c>
      <c r="K42" s="20"/>
      <c r="M42" s="59"/>
    </row>
    <row r="43" spans="1:13" ht="13.2">
      <c r="A43" s="46"/>
      <c r="B43" s="2"/>
      <c r="C43" s="2"/>
      <c r="D43" s="204"/>
      <c r="E43" s="205"/>
      <c r="F43" s="2"/>
      <c r="G43" s="38" t="s">
        <v>12</v>
      </c>
      <c r="H43" s="40">
        <v>0.16</v>
      </c>
      <c r="I43" s="8">
        <f>+ROUND(I42*H43,2)</f>
        <v>0</v>
      </c>
    </row>
    <row r="44" spans="1:13">
      <c r="A44" s="46"/>
      <c r="B44" s="2"/>
      <c r="C44" s="2"/>
      <c r="D44" s="22"/>
      <c r="E44" s="58"/>
      <c r="F44" s="7"/>
      <c r="G44" s="38" t="s">
        <v>30</v>
      </c>
      <c r="H44" s="41"/>
      <c r="I44" s="8">
        <f>I42+I43</f>
        <v>0</v>
      </c>
    </row>
    <row r="45" spans="1:13">
      <c r="A45" s="47"/>
      <c r="B45" s="206" t="s">
        <v>53</v>
      </c>
      <c r="C45" s="207"/>
      <c r="D45" s="207"/>
      <c r="E45" s="207"/>
      <c r="F45" s="208"/>
      <c r="G45" s="38" t="s">
        <v>31</v>
      </c>
      <c r="H45" s="41"/>
      <c r="I45" s="37" t="s">
        <v>32</v>
      </c>
    </row>
    <row r="46" spans="1:13">
      <c r="A46" s="48">
        <v>2</v>
      </c>
      <c r="B46" s="49" t="s">
        <v>50</v>
      </c>
      <c r="C46" s="49"/>
      <c r="D46" s="49"/>
      <c r="E46" s="49"/>
      <c r="F46" s="49"/>
      <c r="G46" s="49"/>
      <c r="H46" s="49"/>
      <c r="I46" s="50"/>
    </row>
    <row r="47" spans="1:13">
      <c r="A47" s="68">
        <v>2.1</v>
      </c>
      <c r="B47" s="193" t="s">
        <v>15</v>
      </c>
      <c r="C47" s="193"/>
      <c r="D47" s="193"/>
      <c r="E47" s="193"/>
      <c r="F47" s="193"/>
      <c r="G47" s="193"/>
      <c r="H47" s="193"/>
      <c r="I47" s="194"/>
    </row>
    <row r="48" spans="1:13">
      <c r="A48" s="68"/>
      <c r="B48" s="193"/>
      <c r="C48" s="193"/>
      <c r="D48" s="193"/>
      <c r="E48" s="193"/>
      <c r="F48" s="193"/>
      <c r="G48" s="193"/>
      <c r="H48" s="193"/>
      <c r="I48" s="194"/>
    </row>
    <row r="49" spans="1:9">
      <c r="A49" s="68"/>
      <c r="B49" s="193"/>
      <c r="C49" s="193"/>
      <c r="D49" s="193"/>
      <c r="E49" s="193"/>
      <c r="F49" s="193"/>
      <c r="G49" s="193"/>
      <c r="H49" s="193"/>
      <c r="I49" s="194"/>
    </row>
    <row r="50" spans="1:9">
      <c r="A50" s="68">
        <v>2.2000000000000002</v>
      </c>
      <c r="B50" s="193" t="s">
        <v>58</v>
      </c>
      <c r="C50" s="193"/>
      <c r="D50" s="193"/>
      <c r="E50" s="193"/>
      <c r="F50" s="193"/>
      <c r="G50" s="193"/>
      <c r="H50" s="193"/>
      <c r="I50" s="194"/>
    </row>
    <row r="51" spans="1:9">
      <c r="A51" s="68"/>
      <c r="B51" s="193"/>
      <c r="C51" s="193"/>
      <c r="D51" s="193"/>
      <c r="E51" s="193"/>
      <c r="F51" s="193"/>
      <c r="G51" s="193"/>
      <c r="H51" s="193"/>
      <c r="I51" s="194"/>
    </row>
    <row r="52" spans="1:9">
      <c r="A52" s="68"/>
      <c r="B52" s="193"/>
      <c r="C52" s="193"/>
      <c r="D52" s="193"/>
      <c r="E52" s="193"/>
      <c r="F52" s="193"/>
      <c r="G52" s="193"/>
      <c r="H52" s="193"/>
      <c r="I52" s="194"/>
    </row>
    <row r="53" spans="1:9">
      <c r="A53" s="68">
        <v>2.2999999999999998</v>
      </c>
      <c r="B53" s="193" t="s">
        <v>59</v>
      </c>
      <c r="C53" s="193"/>
      <c r="D53" s="193"/>
      <c r="E53" s="193"/>
      <c r="F53" s="193"/>
      <c r="G53" s="193"/>
      <c r="H53" s="193"/>
      <c r="I53" s="194"/>
    </row>
    <row r="54" spans="1:9">
      <c r="A54" s="68"/>
      <c r="B54" s="193"/>
      <c r="C54" s="193"/>
      <c r="D54" s="193"/>
      <c r="E54" s="193"/>
      <c r="F54" s="193"/>
      <c r="G54" s="193"/>
      <c r="H54" s="193"/>
      <c r="I54" s="194"/>
    </row>
    <row r="55" spans="1:9">
      <c r="A55" s="68"/>
      <c r="B55" s="193"/>
      <c r="C55" s="193"/>
      <c r="D55" s="193"/>
      <c r="E55" s="193"/>
      <c r="F55" s="193"/>
      <c r="G55" s="193"/>
      <c r="H55" s="193"/>
      <c r="I55" s="194"/>
    </row>
    <row r="56" spans="1:9">
      <c r="A56" s="68"/>
      <c r="B56" s="193"/>
      <c r="C56" s="193"/>
      <c r="D56" s="193"/>
      <c r="E56" s="193"/>
      <c r="F56" s="193"/>
      <c r="G56" s="193"/>
      <c r="H56" s="193"/>
      <c r="I56" s="194"/>
    </row>
    <row r="57" spans="1:9">
      <c r="A57" s="68"/>
      <c r="B57" s="193"/>
      <c r="C57" s="193"/>
      <c r="D57" s="193"/>
      <c r="E57" s="193"/>
      <c r="F57" s="193"/>
      <c r="G57" s="193"/>
      <c r="H57" s="193"/>
      <c r="I57" s="194"/>
    </row>
    <row r="58" spans="1:9">
      <c r="A58" s="68"/>
      <c r="B58" s="193"/>
      <c r="C58" s="193"/>
      <c r="D58" s="193"/>
      <c r="E58" s="193"/>
      <c r="F58" s="193"/>
      <c r="G58" s="193"/>
      <c r="H58" s="193"/>
      <c r="I58" s="194"/>
    </row>
    <row r="59" spans="1:9">
      <c r="A59" s="68"/>
      <c r="B59" s="193"/>
      <c r="C59" s="193"/>
      <c r="D59" s="193"/>
      <c r="E59" s="193"/>
      <c r="F59" s="193"/>
      <c r="G59" s="193"/>
      <c r="H59" s="193"/>
      <c r="I59" s="194"/>
    </row>
    <row r="60" spans="1:9">
      <c r="A60" s="192">
        <v>2.4</v>
      </c>
      <c r="B60" s="193" t="s">
        <v>43</v>
      </c>
      <c r="C60" s="193"/>
      <c r="D60" s="193"/>
      <c r="E60" s="193"/>
      <c r="F60" s="193"/>
      <c r="G60" s="193"/>
      <c r="H60" s="193"/>
      <c r="I60" s="194"/>
    </row>
    <row r="61" spans="1:9">
      <c r="A61" s="192"/>
      <c r="B61" s="193"/>
      <c r="C61" s="193"/>
      <c r="D61" s="193"/>
      <c r="E61" s="193"/>
      <c r="F61" s="193"/>
      <c r="G61" s="193"/>
      <c r="H61" s="193"/>
      <c r="I61" s="194"/>
    </row>
    <row r="62" spans="1:9">
      <c r="A62" s="192">
        <v>2.5</v>
      </c>
      <c r="B62" s="193" t="s">
        <v>60</v>
      </c>
      <c r="C62" s="193"/>
      <c r="D62" s="193"/>
      <c r="E62" s="193"/>
      <c r="F62" s="193"/>
      <c r="G62" s="193"/>
      <c r="H62" s="193"/>
      <c r="I62" s="194"/>
    </row>
    <row r="63" spans="1:9">
      <c r="A63" s="192"/>
      <c r="B63" s="193"/>
      <c r="C63" s="193"/>
      <c r="D63" s="193"/>
      <c r="E63" s="193"/>
      <c r="F63" s="193"/>
      <c r="G63" s="193"/>
      <c r="H63" s="193"/>
      <c r="I63" s="194"/>
    </row>
    <row r="64" spans="1:9" ht="11.25" customHeight="1">
      <c r="A64" s="192">
        <v>2.6</v>
      </c>
      <c r="B64" s="193" t="s">
        <v>54</v>
      </c>
      <c r="C64" s="193"/>
      <c r="D64" s="193"/>
      <c r="E64" s="193"/>
      <c r="F64" s="193"/>
      <c r="G64" s="193"/>
      <c r="H64" s="193"/>
      <c r="I64" s="194"/>
    </row>
    <row r="65" spans="1:9">
      <c r="A65" s="192"/>
      <c r="B65" s="193"/>
      <c r="C65" s="193"/>
      <c r="D65" s="193"/>
      <c r="E65" s="193"/>
      <c r="F65" s="193"/>
      <c r="G65" s="193"/>
      <c r="H65" s="193"/>
      <c r="I65" s="194"/>
    </row>
    <row r="66" spans="1:9">
      <c r="A66" s="192">
        <v>2.7</v>
      </c>
      <c r="B66" s="193" t="s">
        <v>44</v>
      </c>
      <c r="C66" s="193"/>
      <c r="D66" s="193"/>
      <c r="E66" s="193"/>
      <c r="F66" s="193"/>
      <c r="G66" s="193"/>
      <c r="H66" s="193"/>
      <c r="I66" s="194"/>
    </row>
    <row r="67" spans="1:9">
      <c r="A67" s="192"/>
      <c r="B67" s="193"/>
      <c r="C67" s="193"/>
      <c r="D67" s="193"/>
      <c r="E67" s="193"/>
      <c r="F67" s="193"/>
      <c r="G67" s="193"/>
      <c r="H67" s="193"/>
      <c r="I67" s="194"/>
    </row>
    <row r="68" spans="1:9">
      <c r="A68" s="192">
        <v>2.8</v>
      </c>
      <c r="B68" s="193" t="s">
        <v>45</v>
      </c>
      <c r="C68" s="193"/>
      <c r="D68" s="193"/>
      <c r="E68" s="193"/>
      <c r="F68" s="193"/>
      <c r="G68" s="193"/>
      <c r="H68" s="193"/>
      <c r="I68" s="194"/>
    </row>
    <row r="69" spans="1:9">
      <c r="A69" s="192"/>
      <c r="B69" s="193"/>
      <c r="C69" s="193"/>
      <c r="D69" s="193"/>
      <c r="E69" s="193"/>
      <c r="F69" s="193"/>
      <c r="G69" s="193"/>
      <c r="H69" s="193"/>
      <c r="I69" s="194"/>
    </row>
    <row r="70" spans="1:9">
      <c r="A70" s="192"/>
      <c r="B70" s="193"/>
      <c r="C70" s="193"/>
      <c r="D70" s="193"/>
      <c r="E70" s="193"/>
      <c r="F70" s="193"/>
      <c r="G70" s="193"/>
      <c r="H70" s="193"/>
      <c r="I70" s="194"/>
    </row>
    <row r="71" spans="1:9">
      <c r="A71" s="192"/>
      <c r="B71" s="193"/>
      <c r="C71" s="193"/>
      <c r="D71" s="193"/>
      <c r="E71" s="193"/>
      <c r="F71" s="193"/>
      <c r="G71" s="193"/>
      <c r="H71" s="193"/>
      <c r="I71" s="194"/>
    </row>
    <row r="72" spans="1:9">
      <c r="A72" s="192">
        <v>2.9</v>
      </c>
      <c r="B72" s="193" t="s">
        <v>46</v>
      </c>
      <c r="C72" s="193"/>
      <c r="D72" s="193"/>
      <c r="E72" s="193"/>
      <c r="F72" s="193"/>
      <c r="G72" s="193"/>
      <c r="H72" s="193"/>
      <c r="I72" s="194"/>
    </row>
    <row r="73" spans="1:9">
      <c r="A73" s="192"/>
      <c r="B73" s="193"/>
      <c r="C73" s="193"/>
      <c r="D73" s="193"/>
      <c r="E73" s="193"/>
      <c r="F73" s="193"/>
      <c r="G73" s="193"/>
      <c r="H73" s="193"/>
      <c r="I73" s="194"/>
    </row>
    <row r="74" spans="1:9">
      <c r="A74" s="192"/>
      <c r="B74" s="193"/>
      <c r="C74" s="193"/>
      <c r="D74" s="193"/>
      <c r="E74" s="193"/>
      <c r="F74" s="193"/>
      <c r="G74" s="193"/>
      <c r="H74" s="193"/>
      <c r="I74" s="194"/>
    </row>
    <row r="75" spans="1:9">
      <c r="A75" s="192"/>
      <c r="B75" s="193"/>
      <c r="C75" s="193"/>
      <c r="D75" s="193"/>
      <c r="E75" s="193"/>
      <c r="F75" s="193"/>
      <c r="G75" s="193"/>
      <c r="H75" s="193"/>
      <c r="I75" s="194"/>
    </row>
    <row r="76" spans="1:9">
      <c r="A76" s="192"/>
      <c r="B76" s="193"/>
      <c r="C76" s="193"/>
      <c r="D76" s="193"/>
      <c r="E76" s="193"/>
      <c r="F76" s="193"/>
      <c r="G76" s="193"/>
      <c r="H76" s="193"/>
      <c r="I76" s="194"/>
    </row>
    <row r="77" spans="1:9">
      <c r="A77" s="203">
        <v>2.1</v>
      </c>
      <c r="B77" s="193" t="s">
        <v>47</v>
      </c>
      <c r="C77" s="193"/>
      <c r="D77" s="193"/>
      <c r="E77" s="193"/>
      <c r="F77" s="193"/>
      <c r="G77" s="193"/>
      <c r="H77" s="193"/>
      <c r="I77" s="194"/>
    </row>
    <row r="78" spans="1:9">
      <c r="A78" s="203"/>
      <c r="B78" s="193"/>
      <c r="C78" s="193"/>
      <c r="D78" s="193"/>
      <c r="E78" s="193"/>
      <c r="F78" s="193"/>
      <c r="G78" s="193"/>
      <c r="H78" s="193"/>
      <c r="I78" s="194"/>
    </row>
    <row r="79" spans="1:9">
      <c r="A79" s="203"/>
      <c r="B79" s="193"/>
      <c r="C79" s="193"/>
      <c r="D79" s="193"/>
      <c r="E79" s="193"/>
      <c r="F79" s="193"/>
      <c r="G79" s="193"/>
      <c r="H79" s="193"/>
      <c r="I79" s="194"/>
    </row>
    <row r="80" spans="1:9">
      <c r="A80" s="192">
        <v>2.11</v>
      </c>
      <c r="B80" s="193" t="s">
        <v>48</v>
      </c>
      <c r="C80" s="193"/>
      <c r="D80" s="193"/>
      <c r="E80" s="193"/>
      <c r="F80" s="193"/>
      <c r="G80" s="193"/>
      <c r="H80" s="193"/>
      <c r="I80" s="194"/>
    </row>
    <row r="81" spans="1:9">
      <c r="A81" s="192"/>
      <c r="B81" s="193"/>
      <c r="C81" s="193"/>
      <c r="D81" s="193"/>
      <c r="E81" s="193"/>
      <c r="F81" s="193"/>
      <c r="G81" s="193"/>
      <c r="H81" s="193"/>
      <c r="I81" s="194"/>
    </row>
    <row r="82" spans="1:9">
      <c r="A82" s="192"/>
      <c r="B82" s="193"/>
      <c r="C82" s="193"/>
      <c r="D82" s="193"/>
      <c r="E82" s="193"/>
      <c r="F82" s="193"/>
      <c r="G82" s="193"/>
      <c r="H82" s="193"/>
      <c r="I82" s="194"/>
    </row>
    <row r="83" spans="1:9">
      <c r="A83" s="192">
        <v>2.12</v>
      </c>
      <c r="B83" s="193" t="s">
        <v>52</v>
      </c>
      <c r="C83" s="193"/>
      <c r="D83" s="193"/>
      <c r="E83" s="193"/>
      <c r="F83" s="193"/>
      <c r="G83" s="193"/>
      <c r="H83" s="193"/>
      <c r="I83" s="194"/>
    </row>
    <row r="84" spans="1:9">
      <c r="A84" s="192"/>
      <c r="B84" s="193"/>
      <c r="C84" s="193"/>
      <c r="D84" s="193"/>
      <c r="E84" s="193"/>
      <c r="F84" s="193"/>
      <c r="G84" s="193"/>
      <c r="H84" s="193"/>
      <c r="I84" s="194"/>
    </row>
    <row r="85" spans="1:9">
      <c r="A85" s="192"/>
      <c r="B85" s="193"/>
      <c r="C85" s="193"/>
      <c r="D85" s="193"/>
      <c r="E85" s="193"/>
      <c r="F85" s="193"/>
      <c r="G85" s="193"/>
      <c r="H85" s="193"/>
      <c r="I85" s="194"/>
    </row>
    <row r="86" spans="1:9">
      <c r="A86" s="192">
        <v>2.13</v>
      </c>
      <c r="B86" s="193" t="s">
        <v>51</v>
      </c>
      <c r="C86" s="193"/>
      <c r="D86" s="193"/>
      <c r="E86" s="193"/>
      <c r="F86" s="193"/>
      <c r="G86" s="193"/>
      <c r="H86" s="193"/>
      <c r="I86" s="194"/>
    </row>
    <row r="87" spans="1:9">
      <c r="A87" s="192"/>
      <c r="B87" s="193"/>
      <c r="C87" s="193"/>
      <c r="D87" s="193"/>
      <c r="E87" s="193"/>
      <c r="F87" s="193"/>
      <c r="G87" s="193"/>
      <c r="H87" s="193"/>
      <c r="I87" s="194"/>
    </row>
    <row r="88" spans="1:9">
      <c r="A88" s="195" t="str">
        <f>"En testiminio de lo cual, LAS PARTES celebran y otorgan el presente Pedido por medio de sus signatarios debidamente autorizados, obligándose a su cumplimiento.  Se firma en dos (2) ejemplares igualmente válidos, en la "&amp;G10&amp;"  "&amp;G11</f>
        <v>En testiminio de lo cual, LAS PARTES celebran y otorgan el presente Pedido por medio de sus signatarios debidamente autorizados, obligándose a su cumplimiento.  Se firma en dos (2) ejemplares igualmente válidos, en la Ciudad de México  al 03 de Mayo de 2017</v>
      </c>
      <c r="B88" s="196"/>
      <c r="C88" s="196"/>
      <c r="D88" s="196"/>
      <c r="E88" s="196"/>
      <c r="F88" s="196"/>
      <c r="G88" s="196"/>
      <c r="H88" s="196"/>
      <c r="I88" s="197"/>
    </row>
    <row r="89" spans="1:9">
      <c r="A89" s="198"/>
      <c r="B89" s="199"/>
      <c r="C89" s="199"/>
      <c r="D89" s="199"/>
      <c r="E89" s="199"/>
      <c r="F89" s="199"/>
      <c r="G89" s="199"/>
      <c r="H89" s="199"/>
      <c r="I89" s="200"/>
    </row>
    <row r="90" spans="1:9">
      <c r="A90" s="185" t="s">
        <v>63</v>
      </c>
      <c r="B90" s="186"/>
      <c r="C90" s="186"/>
      <c r="D90" s="186"/>
      <c r="E90" s="187"/>
      <c r="F90" s="186" t="s">
        <v>13</v>
      </c>
      <c r="G90" s="186"/>
      <c r="H90" s="186"/>
      <c r="I90" s="187"/>
    </row>
    <row r="91" spans="1:9">
      <c r="A91" s="183" t="s">
        <v>68</v>
      </c>
      <c r="B91" s="183"/>
      <c r="C91" s="183"/>
      <c r="D91" s="184"/>
      <c r="E91" s="2" t="s">
        <v>67</v>
      </c>
      <c r="F91" s="186" t="s">
        <v>5</v>
      </c>
      <c r="G91" s="186"/>
      <c r="H91" s="186"/>
      <c r="I91" s="187"/>
    </row>
    <row r="92" spans="1:9">
      <c r="A92" s="188"/>
      <c r="B92" s="188"/>
      <c r="C92" s="188"/>
      <c r="D92" s="189"/>
      <c r="E92" s="55"/>
      <c r="F92" s="188"/>
      <c r="G92" s="188"/>
      <c r="H92" s="188"/>
      <c r="I92" s="189"/>
    </row>
    <row r="93" spans="1:9">
      <c r="A93" s="190"/>
      <c r="B93" s="190"/>
      <c r="C93" s="190"/>
      <c r="D93" s="191"/>
      <c r="E93" s="56"/>
      <c r="F93" s="190"/>
      <c r="G93" s="190"/>
      <c r="H93" s="190"/>
      <c r="I93" s="191"/>
    </row>
    <row r="94" spans="1:9">
      <c r="A94" s="190"/>
      <c r="B94" s="190"/>
      <c r="C94" s="190"/>
      <c r="D94" s="191"/>
      <c r="E94" s="56"/>
      <c r="F94" s="190"/>
      <c r="G94" s="190"/>
      <c r="H94" s="190"/>
      <c r="I94" s="191"/>
    </row>
    <row r="95" spans="1:9">
      <c r="A95" s="190"/>
      <c r="B95" s="190"/>
      <c r="C95" s="190"/>
      <c r="D95" s="191"/>
      <c r="E95" s="56"/>
      <c r="F95" s="190"/>
      <c r="G95" s="190"/>
      <c r="H95" s="190"/>
      <c r="I95" s="191"/>
    </row>
    <row r="96" spans="1:9">
      <c r="A96" s="201" t="s">
        <v>65</v>
      </c>
      <c r="B96" s="201"/>
      <c r="C96" s="201"/>
      <c r="D96" s="202"/>
      <c r="E96" s="56" t="s">
        <v>66</v>
      </c>
      <c r="F96" s="201" t="str">
        <f>D15</f>
        <v>JOSÉ RODOLFO FLORES TORRES</v>
      </c>
      <c r="G96" s="201"/>
      <c r="H96" s="201"/>
      <c r="I96" s="202"/>
    </row>
    <row r="97" spans="1:9">
      <c r="A97" s="183" t="s">
        <v>64</v>
      </c>
      <c r="B97" s="183"/>
      <c r="C97" s="183"/>
      <c r="D97" s="184"/>
      <c r="E97" s="57" t="s">
        <v>16</v>
      </c>
      <c r="F97" s="183" t="s">
        <v>16</v>
      </c>
      <c r="G97" s="183"/>
      <c r="H97" s="183"/>
      <c r="I97" s="184"/>
    </row>
  </sheetData>
  <autoFilter ref="B38:I40" xr:uid="{00000000-0009-0000-0000-000000000000}">
    <filterColumn colId="2" showButton="0"/>
  </autoFilter>
  <mergeCells count="72">
    <mergeCell ref="A6:I6"/>
    <mergeCell ref="A1:D3"/>
    <mergeCell ref="F2:I2"/>
    <mergeCell ref="F3:I3"/>
    <mergeCell ref="A4:I4"/>
    <mergeCell ref="A5:I5"/>
    <mergeCell ref="A7:I7"/>
    <mergeCell ref="A8:D8"/>
    <mergeCell ref="F8:I8"/>
    <mergeCell ref="D9:E10"/>
    <mergeCell ref="A11:B11"/>
    <mergeCell ref="D11:E11"/>
    <mergeCell ref="A12:B12"/>
    <mergeCell ref="D12:E12"/>
    <mergeCell ref="A13:B13"/>
    <mergeCell ref="D13:E13"/>
    <mergeCell ref="A15:C15"/>
    <mergeCell ref="D15:E15"/>
    <mergeCell ref="A34:I34"/>
    <mergeCell ref="A16:I17"/>
    <mergeCell ref="A18:I22"/>
    <mergeCell ref="A23:I23"/>
    <mergeCell ref="A24:I24"/>
    <mergeCell ref="A25:I25"/>
    <mergeCell ref="A26:I26"/>
    <mergeCell ref="A27:I27"/>
    <mergeCell ref="A28:I28"/>
    <mergeCell ref="A29:I29"/>
    <mergeCell ref="A30:I31"/>
    <mergeCell ref="A32:I33"/>
    <mergeCell ref="B35:I36"/>
    <mergeCell ref="D37:E37"/>
    <mergeCell ref="D38:E38"/>
    <mergeCell ref="D39:E39"/>
    <mergeCell ref="D40:E40"/>
    <mergeCell ref="D41:E41"/>
    <mergeCell ref="D43:E43"/>
    <mergeCell ref="A62:A63"/>
    <mergeCell ref="B62:I63"/>
    <mergeCell ref="A64:A65"/>
    <mergeCell ref="B45:F45"/>
    <mergeCell ref="B47:I49"/>
    <mergeCell ref="B50:I52"/>
    <mergeCell ref="B53:I59"/>
    <mergeCell ref="A60:A61"/>
    <mergeCell ref="B60:I61"/>
    <mergeCell ref="B64:I65"/>
    <mergeCell ref="A66:A67"/>
    <mergeCell ref="B66:I67"/>
    <mergeCell ref="A68:A71"/>
    <mergeCell ref="B68:I71"/>
    <mergeCell ref="A72:A76"/>
    <mergeCell ref="B72:I76"/>
    <mergeCell ref="A77:A79"/>
    <mergeCell ref="B77:I79"/>
    <mergeCell ref="A80:A82"/>
    <mergeCell ref="B80:I82"/>
    <mergeCell ref="A83:A85"/>
    <mergeCell ref="B83:I85"/>
    <mergeCell ref="A86:A87"/>
    <mergeCell ref="B86:I87"/>
    <mergeCell ref="A88:I89"/>
    <mergeCell ref="A96:D96"/>
    <mergeCell ref="F96:I96"/>
    <mergeCell ref="A97:D97"/>
    <mergeCell ref="F97:I97"/>
    <mergeCell ref="A90:E90"/>
    <mergeCell ref="F90:I90"/>
    <mergeCell ref="A91:D91"/>
    <mergeCell ref="F91:I91"/>
    <mergeCell ref="A92:D95"/>
    <mergeCell ref="F92:I95"/>
  </mergeCells>
  <hyperlinks>
    <hyperlink ref="D13" r:id="rId1" xr:uid="{00000000-0004-0000-0000-000000000000}"/>
  </hyperlinks>
  <printOptions horizontalCentered="1"/>
  <pageMargins left="0.59055118110236227" right="0.23622047244094491" top="0.55118110236220474" bottom="0.39370078740157483" header="0.31496062992125984" footer="0.19685039370078741"/>
  <pageSetup scale="85" fitToHeight="6" orientation="portrait" r:id="rId2"/>
  <headerFooter alignWithMargins="0">
    <oddFooter>&amp;R&amp;P/&amp;N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135"/>
  <sheetViews>
    <sheetView tabSelected="1" view="pageBreakPreview" zoomScaleNormal="100" zoomScaleSheetLayoutView="100" workbookViewId="0">
      <selection activeCell="J65" sqref="J65"/>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08"/>
      <c r="G1" s="5" t="s">
        <v>169</v>
      </c>
      <c r="H1" s="108"/>
      <c r="I1" s="108"/>
      <c r="J1" s="110" t="s">
        <v>11</v>
      </c>
    </row>
    <row r="2" spans="2:10" s="9" customFormat="1" ht="12" customHeight="1">
      <c r="B2" s="44"/>
      <c r="C2" s="3"/>
      <c r="D2" s="3"/>
      <c r="E2" s="3"/>
      <c r="F2" s="3"/>
      <c r="G2" s="287" t="s">
        <v>82</v>
      </c>
      <c r="H2" s="287"/>
      <c r="I2" s="287"/>
      <c r="J2" s="288"/>
    </row>
    <row r="3" spans="2:10" s="9" customFormat="1" ht="12" customHeight="1">
      <c r="B3" s="44"/>
      <c r="C3" s="3"/>
      <c r="D3" s="3"/>
      <c r="E3" s="3"/>
      <c r="F3" s="104"/>
      <c r="G3" s="201"/>
      <c r="H3" s="201"/>
      <c r="I3" s="201"/>
      <c r="J3" s="202"/>
    </row>
    <row r="4" spans="2:10" s="9" customFormat="1" ht="14.1" customHeight="1">
      <c r="B4" s="258" t="s">
        <v>129</v>
      </c>
      <c r="C4" s="289"/>
      <c r="D4" s="289"/>
      <c r="E4" s="289"/>
      <c r="F4" s="289"/>
      <c r="G4" s="289"/>
      <c r="H4" s="289"/>
      <c r="I4" s="289"/>
      <c r="J4" s="260"/>
    </row>
    <row r="5" spans="2:10" s="9" customFormat="1" ht="14.1" customHeight="1">
      <c r="B5" s="261" t="s">
        <v>113</v>
      </c>
      <c r="C5" s="262"/>
      <c r="D5" s="262"/>
      <c r="E5" s="262"/>
      <c r="F5" s="262"/>
      <c r="G5" s="262"/>
      <c r="H5" s="262"/>
      <c r="I5" s="262"/>
      <c r="J5" s="263"/>
    </row>
    <row r="6" spans="2:10" s="9" customFormat="1" ht="12.9" customHeight="1">
      <c r="B6" s="245" t="s">
        <v>114</v>
      </c>
      <c r="C6" s="246"/>
      <c r="D6" s="246"/>
      <c r="E6" s="246"/>
      <c r="F6" s="246"/>
      <c r="G6" s="246"/>
      <c r="H6" s="246"/>
      <c r="I6" s="246"/>
      <c r="J6" s="253"/>
    </row>
    <row r="7" spans="2:10" s="9" customFormat="1" ht="11.1" customHeight="1">
      <c r="B7" s="87"/>
      <c r="C7" s="88"/>
      <c r="D7" s="88"/>
      <c r="E7" s="88"/>
      <c r="F7" s="88"/>
      <c r="G7" s="88"/>
      <c r="H7" s="88"/>
      <c r="I7" s="88"/>
      <c r="J7" s="89"/>
    </row>
    <row r="8" spans="2:10" s="9" customFormat="1" ht="15" customHeight="1">
      <c r="B8" s="245" t="s">
        <v>0</v>
      </c>
      <c r="C8" s="246"/>
      <c r="D8" s="246"/>
      <c r="E8" s="246"/>
      <c r="F8" s="108"/>
      <c r="G8" s="185" t="s">
        <v>22</v>
      </c>
      <c r="H8" s="186"/>
      <c r="I8" s="186"/>
      <c r="J8" s="187"/>
    </row>
    <row r="9" spans="2:10" s="9" customFormat="1" ht="14.1" customHeight="1">
      <c r="B9" s="33" t="s">
        <v>83</v>
      </c>
      <c r="C9" s="92"/>
      <c r="D9" s="92"/>
      <c r="E9" s="93" t="s">
        <v>121</v>
      </c>
      <c r="F9" s="94"/>
      <c r="G9" s="33" t="s">
        <v>1</v>
      </c>
      <c r="H9" s="5"/>
      <c r="I9" s="93"/>
      <c r="J9" s="10"/>
    </row>
    <row r="10" spans="2:10" s="9" customFormat="1" ht="14.1" customHeight="1">
      <c r="B10" s="34" t="s">
        <v>84</v>
      </c>
      <c r="C10" s="114"/>
      <c r="D10" s="114"/>
      <c r="E10" s="4" t="s">
        <v>122</v>
      </c>
      <c r="F10" s="72"/>
      <c r="G10" s="95" t="s">
        <v>179</v>
      </c>
      <c r="H10" s="96"/>
      <c r="I10" s="96"/>
      <c r="J10" s="25"/>
    </row>
    <row r="11" spans="2:10" s="9" customFormat="1" ht="14.1" customHeight="1">
      <c r="B11" s="251"/>
      <c r="C11" s="252"/>
      <c r="D11" s="109"/>
      <c r="E11" s="4"/>
      <c r="F11" s="72"/>
      <c r="G11" s="34" t="s">
        <v>102</v>
      </c>
      <c r="H11" s="27"/>
      <c r="I11" s="97" t="s">
        <v>118</v>
      </c>
      <c r="J11" s="25"/>
    </row>
    <row r="12" spans="2:10" s="9" customFormat="1" ht="14.1" customHeight="1">
      <c r="B12" s="224" t="s">
        <v>26</v>
      </c>
      <c r="C12" s="225"/>
      <c r="D12" s="106"/>
      <c r="E12" s="133" t="s">
        <v>123</v>
      </c>
      <c r="F12" s="134"/>
      <c r="G12" s="34" t="s">
        <v>91</v>
      </c>
      <c r="H12" s="27"/>
      <c r="I12" s="98" t="s">
        <v>117</v>
      </c>
      <c r="J12" s="28"/>
    </row>
    <row r="13" spans="2:10" s="9" customFormat="1" ht="14.1" customHeight="1">
      <c r="B13" s="224" t="s">
        <v>27</v>
      </c>
      <c r="C13" s="225"/>
      <c r="D13" s="106"/>
      <c r="E13" s="137" t="s">
        <v>124</v>
      </c>
      <c r="F13" s="138"/>
      <c r="G13" s="21" t="s">
        <v>99</v>
      </c>
      <c r="H13" s="3"/>
      <c r="I13" s="124" t="s">
        <v>126</v>
      </c>
      <c r="J13" s="29"/>
    </row>
    <row r="14" spans="2:10" s="9" customFormat="1" ht="14.1" customHeight="1">
      <c r="B14" s="241" t="s">
        <v>28</v>
      </c>
      <c r="C14" s="242"/>
      <c r="D14" s="242"/>
      <c r="E14" s="135" t="s">
        <v>125</v>
      </c>
      <c r="F14" s="136"/>
      <c r="G14" s="35" t="s">
        <v>24</v>
      </c>
      <c r="H14" s="36"/>
      <c r="I14" s="91" t="s">
        <v>96</v>
      </c>
      <c r="J14" s="32"/>
    </row>
    <row r="15" spans="2:10" s="9" customFormat="1" ht="11.25" customHeight="1">
      <c r="B15" s="215" t="s">
        <v>92</v>
      </c>
      <c r="C15" s="216"/>
      <c r="D15" s="216"/>
      <c r="E15" s="216"/>
      <c r="F15" s="216"/>
      <c r="G15" s="216"/>
      <c r="H15" s="216"/>
      <c r="I15" s="216"/>
      <c r="J15" s="217"/>
    </row>
    <row r="16" spans="2:10" s="9" customFormat="1">
      <c r="B16" s="218"/>
      <c r="C16" s="219"/>
      <c r="D16" s="219"/>
      <c r="E16" s="219"/>
      <c r="F16" s="219"/>
      <c r="G16" s="219"/>
      <c r="H16" s="219"/>
      <c r="I16" s="219"/>
      <c r="J16" s="220"/>
    </row>
    <row r="17" spans="2:10" s="9" customFormat="1" ht="8.1" customHeight="1">
      <c r="B17" s="221"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ANCLO CENTRO, S.A. de C.V., representada por YESSICA RODRÍGUEZ GARCÍA, en adelante EL PROVEEDOR, ambas empresas denominadas en forma individual como la Parte y en forma conjunta como las Partes, con apego a las siguientes Decalariones y Cláusulas:</v>
      </c>
      <c r="C17" s="222"/>
      <c r="D17" s="222"/>
      <c r="E17" s="222"/>
      <c r="F17" s="222"/>
      <c r="G17" s="222"/>
      <c r="H17" s="222"/>
      <c r="I17" s="222"/>
      <c r="J17" s="223"/>
    </row>
    <row r="18" spans="2:10" s="9" customFormat="1">
      <c r="B18" s="224"/>
      <c r="C18" s="225"/>
      <c r="D18" s="225"/>
      <c r="E18" s="225"/>
      <c r="F18" s="225"/>
      <c r="G18" s="225"/>
      <c r="H18" s="225"/>
      <c r="I18" s="225"/>
      <c r="J18" s="226"/>
    </row>
    <row r="19" spans="2:10" s="9" customFormat="1">
      <c r="B19" s="224"/>
      <c r="C19" s="225"/>
      <c r="D19" s="225"/>
      <c r="E19" s="225"/>
      <c r="F19" s="225"/>
      <c r="G19" s="225"/>
      <c r="H19" s="225"/>
      <c r="I19" s="225"/>
      <c r="J19" s="226"/>
    </row>
    <row r="20" spans="2:10" s="9" customFormat="1">
      <c r="B20" s="224"/>
      <c r="C20" s="225"/>
      <c r="D20" s="225"/>
      <c r="E20" s="225"/>
      <c r="F20" s="225"/>
      <c r="G20" s="225"/>
      <c r="H20" s="225"/>
      <c r="I20" s="225"/>
      <c r="J20" s="226"/>
    </row>
    <row r="21" spans="2:10" s="9" customFormat="1" ht="8.1" customHeight="1">
      <c r="B21" s="227"/>
      <c r="C21" s="228"/>
      <c r="D21" s="228"/>
      <c r="E21" s="228"/>
      <c r="F21" s="228"/>
      <c r="G21" s="228"/>
      <c r="H21" s="228"/>
      <c r="I21" s="228"/>
      <c r="J21" s="229"/>
    </row>
    <row r="22" spans="2:10" s="9" customFormat="1" ht="12" customHeight="1">
      <c r="B22" s="206" t="s">
        <v>34</v>
      </c>
      <c r="C22" s="207"/>
      <c r="D22" s="207"/>
      <c r="E22" s="207"/>
      <c r="F22" s="207"/>
      <c r="G22" s="207"/>
      <c r="H22" s="207"/>
      <c r="I22" s="207"/>
      <c r="J22" s="208"/>
    </row>
    <row r="23" spans="2:10" s="9" customFormat="1">
      <c r="B23" s="230" t="s">
        <v>39</v>
      </c>
      <c r="C23" s="231"/>
      <c r="D23" s="231"/>
      <c r="E23" s="231"/>
      <c r="F23" s="231"/>
      <c r="G23" s="231"/>
      <c r="H23" s="231"/>
      <c r="I23" s="231"/>
      <c r="J23" s="232"/>
    </row>
    <row r="24" spans="2:10" s="9" customFormat="1">
      <c r="B24" s="233" t="s">
        <v>35</v>
      </c>
      <c r="C24" s="193"/>
      <c r="D24" s="193"/>
      <c r="E24" s="193"/>
      <c r="F24" s="193"/>
      <c r="G24" s="193"/>
      <c r="H24" s="193"/>
      <c r="I24" s="193"/>
      <c r="J24" s="194"/>
    </row>
    <row r="25" spans="2:10" s="9" customFormat="1">
      <c r="B25" s="233" t="s">
        <v>89</v>
      </c>
      <c r="C25" s="193"/>
      <c r="D25" s="193"/>
      <c r="E25" s="193"/>
      <c r="F25" s="193"/>
      <c r="G25" s="193"/>
      <c r="H25" s="193"/>
      <c r="I25" s="193"/>
      <c r="J25" s="194"/>
    </row>
    <row r="26" spans="2:10" s="9" customFormat="1">
      <c r="B26" s="233" t="s">
        <v>97</v>
      </c>
      <c r="C26" s="193"/>
      <c r="D26" s="193"/>
      <c r="E26" s="193"/>
      <c r="F26" s="193"/>
      <c r="G26" s="193"/>
      <c r="H26" s="193"/>
      <c r="I26" s="193"/>
      <c r="J26" s="194"/>
    </row>
    <row r="27" spans="2:10" s="9" customFormat="1">
      <c r="B27" s="234" t="s">
        <v>36</v>
      </c>
      <c r="C27" s="235"/>
      <c r="D27" s="235"/>
      <c r="E27" s="235"/>
      <c r="F27" s="235"/>
      <c r="G27" s="235"/>
      <c r="H27" s="235"/>
      <c r="I27" s="235"/>
      <c r="J27" s="236"/>
    </row>
    <row r="28" spans="2:10" s="9" customFormat="1">
      <c r="B28" s="233" t="s">
        <v>35</v>
      </c>
      <c r="C28" s="193"/>
      <c r="D28" s="193"/>
      <c r="E28" s="193"/>
      <c r="F28" s="193"/>
      <c r="G28" s="193"/>
      <c r="H28" s="193"/>
      <c r="I28" s="193"/>
      <c r="J28" s="194"/>
    </row>
    <row r="29" spans="2:10" s="9" customFormat="1">
      <c r="B29" s="233" t="s">
        <v>93</v>
      </c>
      <c r="C29" s="193"/>
      <c r="D29" s="193"/>
      <c r="E29" s="193"/>
      <c r="F29" s="193"/>
      <c r="G29" s="193"/>
      <c r="H29" s="193"/>
      <c r="I29" s="193"/>
      <c r="J29" s="194"/>
    </row>
    <row r="30" spans="2:10" s="9" customFormat="1">
      <c r="B30" s="233"/>
      <c r="C30" s="193"/>
      <c r="D30" s="193"/>
      <c r="E30" s="193"/>
      <c r="F30" s="193"/>
      <c r="G30" s="193"/>
      <c r="H30" s="193"/>
      <c r="I30" s="193"/>
      <c r="J30" s="194"/>
    </row>
    <row r="31" spans="2:10" s="9" customFormat="1" ht="11.1" customHeight="1">
      <c r="B31" s="233" t="s">
        <v>38</v>
      </c>
      <c r="C31" s="193"/>
      <c r="D31" s="193"/>
      <c r="E31" s="193"/>
      <c r="F31" s="193"/>
      <c r="G31" s="193"/>
      <c r="H31" s="193"/>
      <c r="I31" s="193"/>
      <c r="J31" s="194"/>
    </row>
    <row r="32" spans="2:10" s="9" customFormat="1" ht="11.1" customHeight="1">
      <c r="B32" s="233"/>
      <c r="C32" s="193"/>
      <c r="D32" s="193"/>
      <c r="E32" s="193"/>
      <c r="F32" s="193"/>
      <c r="G32" s="193"/>
      <c r="H32" s="193"/>
      <c r="I32" s="193"/>
      <c r="J32" s="194"/>
    </row>
    <row r="33" spans="2:11" s="9" customFormat="1" ht="9.9" customHeight="1">
      <c r="B33" s="283" t="s">
        <v>41</v>
      </c>
      <c r="C33" s="284"/>
      <c r="D33" s="284"/>
      <c r="E33" s="284"/>
      <c r="F33" s="284"/>
      <c r="G33" s="284"/>
      <c r="H33" s="284"/>
      <c r="I33" s="284"/>
      <c r="J33" s="285"/>
    </row>
    <row r="34" spans="2:11" s="9" customFormat="1" ht="11.25" customHeight="1">
      <c r="B34" s="45">
        <v>1</v>
      </c>
      <c r="C34" s="209" t="s">
        <v>104</v>
      </c>
      <c r="D34" s="209"/>
      <c r="E34" s="209"/>
      <c r="F34" s="209"/>
      <c r="G34" s="209"/>
      <c r="H34" s="209"/>
      <c r="I34" s="209"/>
      <c r="J34" s="210"/>
    </row>
    <row r="35" spans="2:11" s="9" customFormat="1">
      <c r="B35" s="107"/>
      <c r="C35" s="211"/>
      <c r="D35" s="211"/>
      <c r="E35" s="211"/>
      <c r="F35" s="211"/>
      <c r="G35" s="211"/>
      <c r="H35" s="211"/>
      <c r="I35" s="211"/>
      <c r="J35" s="212"/>
    </row>
    <row r="36" spans="2:11" s="9" customFormat="1" ht="20.399999999999999">
      <c r="B36" s="44"/>
      <c r="C36" s="6" t="s">
        <v>94</v>
      </c>
      <c r="D36" s="6" t="s">
        <v>110</v>
      </c>
      <c r="E36" s="206" t="s">
        <v>4</v>
      </c>
      <c r="F36" s="208"/>
      <c r="G36" s="6" t="s">
        <v>3</v>
      </c>
      <c r="H36" s="6" t="s">
        <v>98</v>
      </c>
      <c r="I36" s="6" t="s">
        <v>8</v>
      </c>
      <c r="J36" s="6" t="s">
        <v>90</v>
      </c>
    </row>
    <row r="37" spans="2:11" ht="11.25" customHeight="1">
      <c r="B37" s="46"/>
      <c r="C37" s="101"/>
      <c r="D37" s="101"/>
      <c r="E37" s="213" t="s">
        <v>115</v>
      </c>
      <c r="F37" s="214"/>
      <c r="G37" s="101"/>
      <c r="H37" s="14"/>
      <c r="I37" s="101"/>
      <c r="J37" s="12"/>
      <c r="K37" s="125"/>
    </row>
    <row r="38" spans="2:11" ht="11.25" customHeight="1">
      <c r="B38" s="46"/>
      <c r="C38" s="139"/>
      <c r="D38" s="143" t="s">
        <v>128</v>
      </c>
      <c r="E38" s="149" t="s">
        <v>130</v>
      </c>
      <c r="F38" s="148"/>
      <c r="G38" s="144"/>
      <c r="H38" s="146"/>
      <c r="I38" s="144"/>
      <c r="J38" s="140"/>
    </row>
    <row r="39" spans="2:11" ht="22.8" customHeight="1">
      <c r="B39" s="46"/>
      <c r="C39" s="128">
        <f t="shared" ref="C39:C41" si="0">C38+1</f>
        <v>1</v>
      </c>
      <c r="D39" s="129"/>
      <c r="E39" s="286" t="s">
        <v>172</v>
      </c>
      <c r="F39" s="286" t="s">
        <v>170</v>
      </c>
      <c r="G39" s="145" t="s">
        <v>120</v>
      </c>
      <c r="H39" s="147">
        <v>1000</v>
      </c>
      <c r="I39" s="130">
        <v>7.88</v>
      </c>
      <c r="J39" s="131">
        <f t="shared" ref="J39:J44" si="1">I39*H39</f>
        <v>7880</v>
      </c>
    </row>
    <row r="40" spans="2:11" ht="22.8" customHeight="1">
      <c r="B40" s="46"/>
      <c r="C40" s="128">
        <f t="shared" si="0"/>
        <v>2</v>
      </c>
      <c r="D40" s="129"/>
      <c r="E40" s="286" t="s">
        <v>173</v>
      </c>
      <c r="F40" s="286" t="s">
        <v>170</v>
      </c>
      <c r="G40" s="145" t="s">
        <v>120</v>
      </c>
      <c r="H40" s="147">
        <v>1020</v>
      </c>
      <c r="I40" s="130">
        <v>10.35</v>
      </c>
      <c r="J40" s="131">
        <f t="shared" si="1"/>
        <v>10557</v>
      </c>
    </row>
    <row r="41" spans="2:11" ht="22.8" customHeight="1">
      <c r="B41" s="46"/>
      <c r="C41" s="128">
        <f t="shared" si="0"/>
        <v>3</v>
      </c>
      <c r="D41" s="129"/>
      <c r="E41" s="286" t="s">
        <v>174</v>
      </c>
      <c r="F41" s="286" t="s">
        <v>170</v>
      </c>
      <c r="G41" s="145" t="s">
        <v>120</v>
      </c>
      <c r="H41" s="147">
        <v>250</v>
      </c>
      <c r="I41" s="130">
        <v>15.89</v>
      </c>
      <c r="J41" s="131">
        <f t="shared" si="1"/>
        <v>3972.5</v>
      </c>
    </row>
    <row r="42" spans="2:11" ht="11.25" customHeight="1">
      <c r="B42" s="46"/>
      <c r="C42" s="139"/>
      <c r="D42" s="143" t="s">
        <v>175</v>
      </c>
      <c r="E42" s="149" t="s">
        <v>176</v>
      </c>
      <c r="F42" s="148"/>
      <c r="G42" s="144"/>
      <c r="H42" s="146"/>
      <c r="I42" s="144"/>
      <c r="J42" s="140"/>
    </row>
    <row r="43" spans="2:11" ht="22.8" customHeight="1">
      <c r="B43" s="46"/>
      <c r="C43" s="128">
        <v>4</v>
      </c>
      <c r="D43" s="129"/>
      <c r="E43" s="286" t="s">
        <v>180</v>
      </c>
      <c r="F43" s="286" t="s">
        <v>171</v>
      </c>
      <c r="G43" s="145" t="s">
        <v>120</v>
      </c>
      <c r="H43" s="147">
        <v>400</v>
      </c>
      <c r="I43" s="130">
        <v>4.49</v>
      </c>
      <c r="J43" s="131">
        <f t="shared" ref="J43" si="2">I43*H43</f>
        <v>1796</v>
      </c>
    </row>
    <row r="44" spans="2:11" ht="22.8" customHeight="1">
      <c r="B44" s="46"/>
      <c r="C44" s="128">
        <v>5</v>
      </c>
      <c r="D44" s="129"/>
      <c r="E44" s="286" t="s">
        <v>177</v>
      </c>
      <c r="F44" s="286" t="s">
        <v>171</v>
      </c>
      <c r="G44" s="145" t="s">
        <v>120</v>
      </c>
      <c r="H44" s="147">
        <v>210</v>
      </c>
      <c r="I44" s="130">
        <v>17.809999999999999</v>
      </c>
      <c r="J44" s="131">
        <f t="shared" si="1"/>
        <v>3740.1</v>
      </c>
    </row>
    <row r="45" spans="2:11" ht="13.2">
      <c r="B45" s="46"/>
      <c r="C45" s="141"/>
      <c r="D45" s="141"/>
      <c r="E45" s="282"/>
      <c r="F45" s="282"/>
      <c r="G45" s="141"/>
      <c r="H45" s="132"/>
      <c r="I45" s="142"/>
      <c r="J45" s="90"/>
    </row>
    <row r="46" spans="2:11" ht="13.2">
      <c r="B46" s="46"/>
      <c r="C46" s="141"/>
      <c r="D46" s="141"/>
      <c r="E46" s="282"/>
      <c r="F46" s="282"/>
      <c r="G46" s="141"/>
      <c r="H46" s="132"/>
      <c r="I46" s="142"/>
      <c r="J46" s="90"/>
    </row>
    <row r="47" spans="2:11" ht="13.2">
      <c r="B47" s="46"/>
      <c r="C47" s="141"/>
      <c r="D47" s="141"/>
      <c r="E47" s="282"/>
      <c r="F47" s="282"/>
      <c r="G47" s="141"/>
      <c r="H47" s="132"/>
      <c r="I47" s="142"/>
      <c r="J47" s="90"/>
    </row>
    <row r="48" spans="2:11" ht="13.2">
      <c r="B48" s="46"/>
      <c r="C48" s="141"/>
      <c r="D48" s="141"/>
      <c r="E48" s="282"/>
      <c r="F48" s="282"/>
      <c r="G48" s="141"/>
      <c r="H48" s="132"/>
      <c r="I48" s="142"/>
      <c r="J48" s="90"/>
    </row>
    <row r="49" spans="2:10" ht="13.2">
      <c r="B49" s="46"/>
      <c r="C49" s="141"/>
      <c r="D49" s="141"/>
      <c r="E49" s="282"/>
      <c r="F49" s="282"/>
      <c r="G49" s="141"/>
      <c r="H49" s="132"/>
      <c r="I49" s="142"/>
      <c r="J49" s="90"/>
    </row>
    <row r="50" spans="2:10" ht="13.2">
      <c r="B50" s="46"/>
      <c r="C50" s="141"/>
      <c r="D50" s="141"/>
      <c r="E50" s="282"/>
      <c r="F50" s="282"/>
      <c r="G50" s="141"/>
      <c r="H50" s="132"/>
      <c r="I50" s="142"/>
      <c r="J50" s="90"/>
    </row>
    <row r="51" spans="2:10" ht="13.2">
      <c r="B51" s="46"/>
      <c r="C51" s="141"/>
      <c r="D51" s="141"/>
      <c r="E51" s="282"/>
      <c r="F51" s="282"/>
      <c r="G51" s="141"/>
      <c r="H51" s="132"/>
      <c r="I51" s="142"/>
      <c r="J51" s="90"/>
    </row>
    <row r="52" spans="2:10" ht="13.2">
      <c r="B52" s="46"/>
      <c r="C52" s="141"/>
      <c r="D52" s="141"/>
      <c r="E52" s="282"/>
      <c r="F52" s="282"/>
      <c r="G52" s="141"/>
      <c r="H52" s="132"/>
      <c r="I52" s="142"/>
      <c r="J52" s="90"/>
    </row>
    <row r="53" spans="2:10" ht="13.2">
      <c r="B53" s="46"/>
      <c r="C53" s="141"/>
      <c r="D53" s="141"/>
      <c r="E53" s="282"/>
      <c r="F53" s="282"/>
      <c r="G53" s="141"/>
      <c r="H53" s="132"/>
      <c r="I53" s="142"/>
      <c r="J53" s="90"/>
    </row>
    <row r="54" spans="2:10" ht="13.2">
      <c r="B54" s="46"/>
      <c r="C54" s="141"/>
      <c r="D54" s="141"/>
      <c r="E54" s="282"/>
      <c r="F54" s="282"/>
      <c r="G54" s="141"/>
      <c r="H54" s="132"/>
      <c r="I54" s="142"/>
      <c r="J54" s="90"/>
    </row>
    <row r="55" spans="2:10" ht="13.2">
      <c r="B55" s="46"/>
      <c r="C55" s="141"/>
      <c r="D55" s="141"/>
      <c r="E55" s="282"/>
      <c r="F55" s="282"/>
      <c r="G55" s="141"/>
      <c r="H55" s="132"/>
      <c r="I55" s="142"/>
      <c r="J55" s="90"/>
    </row>
    <row r="56" spans="2:10" ht="13.2">
      <c r="B56" s="46"/>
      <c r="C56" s="141"/>
      <c r="D56" s="141"/>
      <c r="E56" s="282"/>
      <c r="F56" s="282"/>
      <c r="G56" s="141"/>
      <c r="H56" s="132"/>
      <c r="I56" s="142"/>
      <c r="J56" s="90"/>
    </row>
    <row r="57" spans="2:10" ht="13.2">
      <c r="B57" s="46"/>
      <c r="C57" s="141"/>
      <c r="D57" s="141"/>
      <c r="E57" s="282"/>
      <c r="F57" s="282"/>
      <c r="G57" s="141"/>
      <c r="H57" s="132"/>
      <c r="I57" s="142"/>
      <c r="J57" s="90"/>
    </row>
    <row r="58" spans="2:10" ht="13.2">
      <c r="B58" s="46"/>
      <c r="C58" s="141"/>
      <c r="D58" s="141"/>
      <c r="E58" s="282"/>
      <c r="F58" s="282"/>
      <c r="G58" s="141"/>
      <c r="H58" s="132"/>
      <c r="I58" s="142"/>
      <c r="J58" s="90"/>
    </row>
    <row r="59" spans="2:10" ht="13.2">
      <c r="B59" s="46"/>
      <c r="C59" s="141"/>
      <c r="D59" s="141"/>
      <c r="E59" s="282"/>
      <c r="F59" s="282"/>
      <c r="G59" s="141"/>
      <c r="H59" s="132"/>
      <c r="I59" s="142"/>
      <c r="J59" s="90"/>
    </row>
    <row r="60" spans="2:10" ht="13.2">
      <c r="B60" s="46"/>
      <c r="C60" s="141"/>
      <c r="D60" s="141"/>
      <c r="E60" s="282"/>
      <c r="F60" s="282"/>
      <c r="G60" s="141"/>
      <c r="H60" s="132"/>
      <c r="I60" s="142"/>
      <c r="J60" s="90"/>
    </row>
    <row r="61" spans="2:10" ht="13.2">
      <c r="B61" s="46"/>
      <c r="C61" s="141"/>
      <c r="D61" s="141"/>
      <c r="E61" s="282"/>
      <c r="F61" s="282"/>
      <c r="G61" s="141"/>
      <c r="H61" s="132"/>
      <c r="I61" s="142"/>
      <c r="J61" s="90"/>
    </row>
    <row r="62" spans="2:10" ht="13.2">
      <c r="B62" s="46"/>
      <c r="C62" s="141"/>
      <c r="D62" s="141"/>
      <c r="E62" s="282"/>
      <c r="F62" s="282"/>
      <c r="G62" s="141"/>
      <c r="H62" s="132"/>
      <c r="I62" s="142"/>
      <c r="J62" s="90"/>
    </row>
    <row r="63" spans="2:10" ht="13.2">
      <c r="B63" s="46"/>
      <c r="C63" s="141"/>
      <c r="D63" s="141"/>
      <c r="E63" s="282"/>
      <c r="F63" s="282"/>
      <c r="G63" s="141"/>
      <c r="H63" s="132"/>
      <c r="I63" s="142"/>
      <c r="J63" s="90"/>
    </row>
    <row r="64" spans="2:10" ht="13.2">
      <c r="B64" s="46"/>
      <c r="C64" s="141"/>
      <c r="D64" s="141"/>
      <c r="E64" s="282"/>
      <c r="F64" s="282"/>
      <c r="G64" s="141"/>
      <c r="H64" s="132"/>
      <c r="I64" s="142"/>
      <c r="J64" s="90"/>
    </row>
    <row r="65" spans="2:12" ht="13.2">
      <c r="B65" s="46"/>
      <c r="C65" s="123"/>
      <c r="D65" s="123"/>
      <c r="E65" s="281"/>
      <c r="F65" s="281"/>
      <c r="G65" s="123"/>
      <c r="H65" s="132" t="s">
        <v>119</v>
      </c>
      <c r="I65" s="79"/>
      <c r="J65" s="90">
        <f>SUM(J38:J45)</f>
        <v>27945.599999999999</v>
      </c>
      <c r="K65" s="127"/>
    </row>
    <row r="66" spans="2:12" ht="13.2">
      <c r="B66" s="46"/>
      <c r="C66" s="115"/>
      <c r="D66" s="115"/>
      <c r="E66" s="281"/>
      <c r="F66" s="281"/>
      <c r="G66" s="115"/>
      <c r="H66" s="132" t="s">
        <v>12</v>
      </c>
      <c r="I66" s="79">
        <v>0.16</v>
      </c>
      <c r="J66" s="90">
        <f>J65*I66</f>
        <v>4471.2960000000003</v>
      </c>
    </row>
    <row r="67" spans="2:12">
      <c r="B67" s="46"/>
      <c r="C67" s="117"/>
      <c r="D67" s="117"/>
      <c r="E67" s="118"/>
      <c r="F67" s="118"/>
      <c r="G67" s="119"/>
      <c r="H67" s="132" t="s">
        <v>30</v>
      </c>
      <c r="I67" s="119"/>
      <c r="J67" s="90">
        <f>SUM(J65:J66)</f>
        <v>32416.896000000001</v>
      </c>
    </row>
    <row r="68" spans="2:12" ht="11.25" customHeight="1">
      <c r="B68" s="46"/>
      <c r="C68" s="280" t="s">
        <v>53</v>
      </c>
      <c r="D68" s="280"/>
      <c r="E68" s="280"/>
      <c r="F68" s="280"/>
      <c r="G68" s="280"/>
      <c r="H68" s="116"/>
      <c r="I68" s="84"/>
      <c r="J68" s="85" t="s">
        <v>116</v>
      </c>
      <c r="L68" s="127"/>
    </row>
    <row r="69" spans="2:12">
      <c r="B69" s="47"/>
      <c r="C69" s="105"/>
      <c r="D69" s="105"/>
      <c r="E69" s="105"/>
      <c r="F69" s="105"/>
      <c r="G69" s="105"/>
      <c r="H69" s="76"/>
      <c r="I69" s="99"/>
      <c r="J69" s="100"/>
    </row>
    <row r="70" spans="2:12" ht="9.9" customHeight="1">
      <c r="B70" s="48"/>
      <c r="C70" s="49"/>
      <c r="D70" s="49"/>
      <c r="E70" s="49"/>
      <c r="F70" s="49"/>
      <c r="G70" s="49"/>
      <c r="H70" s="49"/>
      <c r="I70" s="49"/>
      <c r="J70" s="50"/>
      <c r="K70" s="126"/>
    </row>
    <row r="71" spans="2:12">
      <c r="B71" s="113">
        <v>2</v>
      </c>
      <c r="C71" s="3" t="s">
        <v>85</v>
      </c>
      <c r="D71" s="3"/>
      <c r="E71" s="3"/>
      <c r="F71" s="3"/>
      <c r="G71" s="3"/>
      <c r="H71" s="3"/>
      <c r="I71" s="3"/>
      <c r="J71" s="25"/>
    </row>
    <row r="72" spans="2:12" ht="8.1" customHeight="1">
      <c r="B72" s="113"/>
      <c r="C72" s="3"/>
      <c r="D72" s="3"/>
      <c r="E72" s="3"/>
      <c r="F72" s="3"/>
      <c r="G72" s="3"/>
      <c r="H72" s="3"/>
      <c r="I72" s="3"/>
      <c r="J72" s="25"/>
    </row>
    <row r="73" spans="2:12">
      <c r="B73" s="113">
        <v>2.1</v>
      </c>
      <c r="C73" s="71" t="s">
        <v>86</v>
      </c>
      <c r="D73" s="71"/>
      <c r="E73" s="71"/>
      <c r="F73" s="71"/>
      <c r="G73" s="71"/>
      <c r="H73" s="71"/>
      <c r="I73" s="71"/>
      <c r="J73" s="72"/>
    </row>
    <row r="74" spans="2:12" ht="8.1" customHeight="1">
      <c r="B74" s="113"/>
      <c r="C74" s="71"/>
      <c r="D74" s="71"/>
      <c r="E74" s="71"/>
      <c r="F74" s="71"/>
      <c r="G74" s="71"/>
      <c r="H74" s="71"/>
      <c r="I74" s="71"/>
      <c r="J74" s="72"/>
    </row>
    <row r="75" spans="2:12">
      <c r="B75" s="113">
        <v>2.2000000000000002</v>
      </c>
      <c r="C75" s="71" t="s">
        <v>103</v>
      </c>
      <c r="D75" s="71"/>
      <c r="E75" s="71"/>
      <c r="F75" s="71"/>
      <c r="G75" s="71"/>
      <c r="H75" s="71"/>
      <c r="I75" s="71"/>
      <c r="J75" s="72"/>
    </row>
    <row r="76" spans="2:12" ht="8.1" customHeight="1">
      <c r="B76" s="113"/>
      <c r="C76" s="71"/>
      <c r="D76" s="71"/>
      <c r="E76" s="71"/>
      <c r="F76" s="71"/>
      <c r="G76" s="71"/>
      <c r="H76" s="71"/>
      <c r="I76" s="71"/>
      <c r="J76" s="72"/>
    </row>
    <row r="77" spans="2:12">
      <c r="B77" s="113">
        <v>2.2999999999999998</v>
      </c>
      <c r="C77" s="3" t="s">
        <v>88</v>
      </c>
      <c r="D77" s="71"/>
      <c r="E77" s="71"/>
      <c r="F77" s="71"/>
      <c r="G77" s="71"/>
      <c r="H77" s="71"/>
      <c r="I77" s="71"/>
      <c r="J77" s="72"/>
    </row>
    <row r="78" spans="2:12" ht="11.25" customHeight="1">
      <c r="B78" s="73"/>
      <c r="C78" s="193" t="s">
        <v>127</v>
      </c>
      <c r="D78" s="278"/>
      <c r="E78" s="278"/>
      <c r="F78" s="278"/>
      <c r="G78" s="278"/>
      <c r="H78" s="278"/>
      <c r="I78" s="278"/>
      <c r="J78" s="279"/>
    </row>
    <row r="79" spans="2:12" ht="11.25" customHeight="1">
      <c r="B79" s="73"/>
      <c r="C79" s="278"/>
      <c r="D79" s="278"/>
      <c r="E79" s="278"/>
      <c r="F79" s="278"/>
      <c r="G79" s="278"/>
      <c r="H79" s="278"/>
      <c r="I79" s="278"/>
      <c r="J79" s="279"/>
    </row>
    <row r="80" spans="2:12" ht="8.1" customHeight="1">
      <c r="B80" s="80"/>
      <c r="C80" s="81"/>
      <c r="D80" s="81"/>
      <c r="E80" s="81"/>
      <c r="F80" s="81"/>
      <c r="G80" s="81"/>
      <c r="H80" s="81"/>
      <c r="I80" s="81"/>
      <c r="J80" s="83"/>
    </row>
    <row r="81" spans="2:10" ht="11.25" customHeight="1">
      <c r="B81" s="113">
        <v>2.4</v>
      </c>
      <c r="C81" s="3" t="s">
        <v>100</v>
      </c>
      <c r="D81" s="71"/>
      <c r="E81" s="71"/>
      <c r="F81" s="71"/>
      <c r="G81" s="71"/>
      <c r="H81" s="71"/>
      <c r="I81" s="71"/>
      <c r="J81" s="72"/>
    </row>
    <row r="82" spans="2:10">
      <c r="B82" s="122"/>
      <c r="C82" s="78" t="s">
        <v>178</v>
      </c>
      <c r="D82" s="78"/>
      <c r="E82" s="78"/>
      <c r="F82" s="78"/>
      <c r="G82" s="78"/>
      <c r="H82" s="78"/>
      <c r="I82" s="78"/>
      <c r="J82" s="82"/>
    </row>
    <row r="83" spans="2:10" ht="8.1" customHeight="1">
      <c r="B83" s="113"/>
      <c r="C83" s="78"/>
      <c r="D83" s="78"/>
      <c r="E83" s="78"/>
      <c r="F83" s="78"/>
      <c r="G83" s="78"/>
      <c r="H83" s="78"/>
      <c r="I83" s="78"/>
      <c r="J83" s="82"/>
    </row>
    <row r="84" spans="2:10" ht="11.25" customHeight="1">
      <c r="B84" s="113">
        <v>2.5</v>
      </c>
      <c r="C84" s="71" t="s">
        <v>101</v>
      </c>
      <c r="D84" s="71"/>
      <c r="E84" s="71"/>
      <c r="F84" s="71"/>
      <c r="G84" s="71"/>
      <c r="H84" s="71"/>
      <c r="I84" s="71"/>
      <c r="J84" s="72"/>
    </row>
    <row r="85" spans="2:10" ht="11.25" customHeight="1">
      <c r="B85" s="113"/>
      <c r="C85" s="4" t="s">
        <v>158</v>
      </c>
      <c r="D85" s="71"/>
      <c r="E85" s="71"/>
      <c r="F85" s="71"/>
      <c r="G85" s="71"/>
      <c r="H85" s="71"/>
      <c r="I85" s="71"/>
      <c r="J85" s="72"/>
    </row>
    <row r="86" spans="2:10" ht="8.1" customHeight="1">
      <c r="B86" s="113"/>
      <c r="C86" s="71"/>
      <c r="D86" s="71"/>
      <c r="E86" s="71"/>
      <c r="F86" s="71"/>
      <c r="G86" s="71"/>
      <c r="H86" s="71"/>
      <c r="I86" s="71"/>
      <c r="J86" s="72"/>
    </row>
    <row r="87" spans="2:10" ht="12.6" customHeight="1">
      <c r="B87" s="74">
        <v>2.6</v>
      </c>
      <c r="C87" s="193" t="s">
        <v>112</v>
      </c>
      <c r="D87" s="278"/>
      <c r="E87" s="278"/>
      <c r="F87" s="278"/>
      <c r="G87" s="278"/>
      <c r="H87" s="278"/>
      <c r="I87" s="278"/>
      <c r="J87" s="279"/>
    </row>
    <row r="88" spans="2:10" ht="12.6" customHeight="1">
      <c r="B88" s="74"/>
      <c r="C88" s="278"/>
      <c r="D88" s="278"/>
      <c r="E88" s="278"/>
      <c r="F88" s="278"/>
      <c r="G88" s="278"/>
      <c r="H88" s="278"/>
      <c r="I88" s="278"/>
      <c r="J88" s="279"/>
    </row>
    <row r="89" spans="2:10" ht="12.6" customHeight="1">
      <c r="B89" s="74"/>
      <c r="C89" s="278"/>
      <c r="D89" s="278"/>
      <c r="E89" s="278"/>
      <c r="F89" s="278"/>
      <c r="G89" s="278"/>
      <c r="H89" s="278"/>
      <c r="I89" s="278"/>
      <c r="J89" s="279"/>
    </row>
    <row r="90" spans="2:10" ht="12.6" customHeight="1">
      <c r="B90" s="74"/>
      <c r="C90" s="278"/>
      <c r="D90" s="278"/>
      <c r="E90" s="278"/>
      <c r="F90" s="278"/>
      <c r="G90" s="278"/>
      <c r="H90" s="278"/>
      <c r="I90" s="278"/>
      <c r="J90" s="279"/>
    </row>
    <row r="91" spans="2:10" ht="12.6" customHeight="1">
      <c r="B91" s="74"/>
      <c r="C91" s="278"/>
      <c r="D91" s="278"/>
      <c r="E91" s="278"/>
      <c r="F91" s="278"/>
      <c r="G91" s="278"/>
      <c r="H91" s="278"/>
      <c r="I91" s="278"/>
      <c r="J91" s="279"/>
    </row>
    <row r="92" spans="2:10" ht="12.6" customHeight="1">
      <c r="B92" s="74"/>
      <c r="C92" s="278"/>
      <c r="D92" s="278"/>
      <c r="E92" s="278"/>
      <c r="F92" s="278"/>
      <c r="G92" s="278"/>
      <c r="H92" s="278"/>
      <c r="I92" s="278"/>
      <c r="J92" s="279"/>
    </row>
    <row r="93" spans="2:10" ht="12.6" customHeight="1">
      <c r="B93" s="74"/>
      <c r="C93" s="278"/>
      <c r="D93" s="278"/>
      <c r="E93" s="278"/>
      <c r="F93" s="278"/>
      <c r="G93" s="278"/>
      <c r="H93" s="278"/>
      <c r="I93" s="278"/>
      <c r="J93" s="279"/>
    </row>
    <row r="94" spans="2:10" ht="12.6" customHeight="1">
      <c r="B94" s="74"/>
      <c r="C94" s="278"/>
      <c r="D94" s="278"/>
      <c r="E94" s="278"/>
      <c r="F94" s="278"/>
      <c r="G94" s="278"/>
      <c r="H94" s="278"/>
      <c r="I94" s="278"/>
      <c r="J94" s="279"/>
    </row>
    <row r="95" spans="2:10" ht="12.6" customHeight="1">
      <c r="B95" s="74"/>
      <c r="C95" s="278"/>
      <c r="D95" s="278"/>
      <c r="E95" s="278"/>
      <c r="F95" s="278"/>
      <c r="G95" s="278"/>
      <c r="H95" s="278"/>
      <c r="I95" s="278"/>
      <c r="J95" s="279"/>
    </row>
    <row r="96" spans="2:10" ht="12.6" customHeight="1">
      <c r="B96" s="74"/>
      <c r="C96" s="278"/>
      <c r="D96" s="278"/>
      <c r="E96" s="278"/>
      <c r="F96" s="278"/>
      <c r="G96" s="278"/>
      <c r="H96" s="278"/>
      <c r="I96" s="278"/>
      <c r="J96" s="279"/>
    </row>
    <row r="97" spans="2:10" ht="12.6" customHeight="1">
      <c r="B97" s="74"/>
      <c r="C97" s="278"/>
      <c r="D97" s="278"/>
      <c r="E97" s="278"/>
      <c r="F97" s="278"/>
      <c r="G97" s="278"/>
      <c r="H97" s="278"/>
      <c r="I97" s="278"/>
      <c r="J97" s="279"/>
    </row>
    <row r="98" spans="2:10" ht="12.6" customHeight="1">
      <c r="B98" s="74"/>
      <c r="C98" s="278"/>
      <c r="D98" s="278"/>
      <c r="E98" s="278"/>
      <c r="F98" s="278"/>
      <c r="G98" s="278"/>
      <c r="H98" s="278"/>
      <c r="I98" s="278"/>
      <c r="J98" s="279"/>
    </row>
    <row r="99" spans="2:10" ht="13.5" customHeight="1">
      <c r="B99" s="74"/>
      <c r="C99" s="278"/>
      <c r="D99" s="278"/>
      <c r="E99" s="278"/>
      <c r="F99" s="278"/>
      <c r="G99" s="278"/>
      <c r="H99" s="278"/>
      <c r="I99" s="278"/>
      <c r="J99" s="279"/>
    </row>
    <row r="100" spans="2:10" ht="8.1" customHeight="1">
      <c r="B100" s="74"/>
      <c r="C100" s="111"/>
      <c r="D100" s="111"/>
      <c r="E100" s="111"/>
      <c r="F100" s="111"/>
      <c r="G100" s="111"/>
      <c r="H100" s="111"/>
      <c r="I100" s="111"/>
      <c r="J100" s="112"/>
    </row>
    <row r="101" spans="2:10" ht="11.25" customHeight="1">
      <c r="B101" s="73">
        <v>2.7</v>
      </c>
      <c r="C101" s="193" t="s">
        <v>107</v>
      </c>
      <c r="D101" s="193"/>
      <c r="E101" s="193"/>
      <c r="F101" s="193"/>
      <c r="G101" s="193"/>
      <c r="H101" s="193"/>
      <c r="I101" s="193"/>
      <c r="J101" s="194"/>
    </row>
    <row r="102" spans="2:10">
      <c r="B102" s="73"/>
      <c r="C102" s="193"/>
      <c r="D102" s="193"/>
      <c r="E102" s="193"/>
      <c r="F102" s="193"/>
      <c r="G102" s="193"/>
      <c r="H102" s="193"/>
      <c r="I102" s="193"/>
      <c r="J102" s="194"/>
    </row>
    <row r="103" spans="2:10">
      <c r="B103" s="73"/>
      <c r="C103" s="193"/>
      <c r="D103" s="193"/>
      <c r="E103" s="193"/>
      <c r="F103" s="193"/>
      <c r="G103" s="193"/>
      <c r="H103" s="193"/>
      <c r="I103" s="193"/>
      <c r="J103" s="194"/>
    </row>
    <row r="104" spans="2:10" ht="8.1" customHeight="1">
      <c r="B104" s="73"/>
      <c r="C104" s="193"/>
      <c r="D104" s="193"/>
      <c r="E104" s="193"/>
      <c r="F104" s="193"/>
      <c r="G104" s="193"/>
      <c r="H104" s="193"/>
      <c r="I104" s="193"/>
      <c r="J104" s="194"/>
    </row>
    <row r="105" spans="2:10" ht="12" customHeight="1">
      <c r="B105" s="73">
        <v>2.8</v>
      </c>
      <c r="C105" s="193" t="s">
        <v>111</v>
      </c>
      <c r="D105" s="193"/>
      <c r="E105" s="193"/>
      <c r="F105" s="193"/>
      <c r="G105" s="193"/>
      <c r="H105" s="193"/>
      <c r="I105" s="193"/>
      <c r="J105" s="194"/>
    </row>
    <row r="106" spans="2:10" ht="12" customHeight="1">
      <c r="B106" s="73"/>
      <c r="C106" s="193"/>
      <c r="D106" s="193"/>
      <c r="E106" s="193"/>
      <c r="F106" s="193"/>
      <c r="G106" s="193"/>
      <c r="H106" s="193"/>
      <c r="I106" s="193"/>
      <c r="J106" s="194"/>
    </row>
    <row r="107" spans="2:10" ht="8.1" customHeight="1">
      <c r="B107" s="73"/>
      <c r="C107" s="120"/>
      <c r="D107" s="120"/>
      <c r="E107" s="120"/>
      <c r="F107" s="120"/>
      <c r="G107" s="120"/>
      <c r="H107" s="120"/>
      <c r="I107" s="120"/>
      <c r="J107" s="121"/>
    </row>
    <row r="108" spans="2:10" ht="11.25" customHeight="1">
      <c r="B108" s="73">
        <v>2.9</v>
      </c>
      <c r="C108" s="193" t="s">
        <v>87</v>
      </c>
      <c r="D108" s="193"/>
      <c r="E108" s="193"/>
      <c r="F108" s="193"/>
      <c r="G108" s="193"/>
      <c r="H108" s="193"/>
      <c r="I108" s="193"/>
      <c r="J108" s="194"/>
    </row>
    <row r="109" spans="2:10">
      <c r="B109" s="73"/>
      <c r="C109" s="193"/>
      <c r="D109" s="193"/>
      <c r="E109" s="193"/>
      <c r="F109" s="193"/>
      <c r="G109" s="193"/>
      <c r="H109" s="193"/>
      <c r="I109" s="193"/>
      <c r="J109" s="194"/>
    </row>
    <row r="110" spans="2:10">
      <c r="B110" s="73"/>
      <c r="C110" s="193"/>
      <c r="D110" s="193"/>
      <c r="E110" s="193"/>
      <c r="F110" s="193"/>
      <c r="G110" s="193"/>
      <c r="H110" s="193"/>
      <c r="I110" s="193"/>
      <c r="J110" s="194"/>
    </row>
    <row r="111" spans="2:10" ht="8.1" customHeight="1">
      <c r="B111" s="73"/>
      <c r="C111" s="193"/>
      <c r="D111" s="193"/>
      <c r="E111" s="193"/>
      <c r="F111" s="193"/>
      <c r="G111" s="193"/>
      <c r="H111" s="193"/>
      <c r="I111" s="193"/>
      <c r="J111" s="194"/>
    </row>
    <row r="112" spans="2:10" ht="11.25" customHeight="1">
      <c r="B112" s="75">
        <v>2.1</v>
      </c>
      <c r="C112" s="276" t="s">
        <v>105</v>
      </c>
      <c r="D112" s="276"/>
      <c r="E112" s="276"/>
      <c r="F112" s="276"/>
      <c r="G112" s="276"/>
      <c r="H112" s="276"/>
      <c r="I112" s="276"/>
      <c r="J112" s="277"/>
    </row>
    <row r="113" spans="2:10" ht="11.25" customHeight="1">
      <c r="B113" s="75"/>
      <c r="C113" s="276"/>
      <c r="D113" s="276"/>
      <c r="E113" s="276"/>
      <c r="F113" s="276"/>
      <c r="G113" s="276"/>
      <c r="H113" s="276"/>
      <c r="I113" s="276"/>
      <c r="J113" s="277"/>
    </row>
    <row r="114" spans="2:10" ht="11.25" customHeight="1">
      <c r="B114" s="75"/>
      <c r="C114" s="276"/>
      <c r="D114" s="276"/>
      <c r="E114" s="276"/>
      <c r="F114" s="276"/>
      <c r="G114" s="276"/>
      <c r="H114" s="276"/>
      <c r="I114" s="276"/>
      <c r="J114" s="277"/>
    </row>
    <row r="115" spans="2:10" ht="11.25" customHeight="1">
      <c r="B115" s="75"/>
      <c r="C115" s="276"/>
      <c r="D115" s="276"/>
      <c r="E115" s="276"/>
      <c r="F115" s="276"/>
      <c r="G115" s="276"/>
      <c r="H115" s="276"/>
      <c r="I115" s="276"/>
      <c r="J115" s="277"/>
    </row>
    <row r="116" spans="2:10" ht="11.25" customHeight="1">
      <c r="B116" s="75"/>
      <c r="C116" s="276"/>
      <c r="D116" s="276"/>
      <c r="E116" s="276"/>
      <c r="F116" s="276"/>
      <c r="G116" s="276"/>
      <c r="H116" s="276"/>
      <c r="I116" s="276"/>
      <c r="J116" s="277"/>
    </row>
    <row r="117" spans="2:10">
      <c r="B117" s="73"/>
      <c r="C117" s="276"/>
      <c r="D117" s="276"/>
      <c r="E117" s="276"/>
      <c r="F117" s="276"/>
      <c r="G117" s="276"/>
      <c r="H117" s="276"/>
      <c r="I117" s="276"/>
      <c r="J117" s="277"/>
    </row>
    <row r="118" spans="2:10" ht="8.1" customHeight="1">
      <c r="B118" s="73"/>
      <c r="C118" s="102"/>
      <c r="D118" s="102"/>
      <c r="E118" s="102"/>
      <c r="F118" s="102"/>
      <c r="G118" s="102"/>
      <c r="H118" s="102"/>
      <c r="I118" s="102"/>
      <c r="J118" s="103"/>
    </row>
    <row r="119" spans="2:10" ht="11.25" customHeight="1">
      <c r="B119" s="73">
        <v>2.11</v>
      </c>
      <c r="C119" s="235" t="s">
        <v>108</v>
      </c>
      <c r="D119" s="235"/>
      <c r="E119" s="235"/>
      <c r="F119" s="235"/>
      <c r="G119" s="235"/>
      <c r="H119" s="235"/>
      <c r="I119" s="235"/>
      <c r="J119" s="236"/>
    </row>
    <row r="120" spans="2:10">
      <c r="B120" s="73"/>
      <c r="C120" s="235"/>
      <c r="D120" s="235"/>
      <c r="E120" s="235"/>
      <c r="F120" s="235"/>
      <c r="G120" s="235"/>
      <c r="H120" s="235"/>
      <c r="I120" s="235"/>
      <c r="J120" s="236"/>
    </row>
    <row r="121" spans="2:10">
      <c r="B121" s="73"/>
      <c r="C121" s="235"/>
      <c r="D121" s="235"/>
      <c r="E121" s="235"/>
      <c r="F121" s="235"/>
      <c r="G121" s="235"/>
      <c r="H121" s="235"/>
      <c r="I121" s="235"/>
      <c r="J121" s="236"/>
    </row>
    <row r="122" spans="2:10" ht="11.25" customHeight="1">
      <c r="B122" s="73"/>
      <c r="C122" s="235"/>
      <c r="D122" s="235"/>
      <c r="E122" s="235"/>
      <c r="F122" s="235"/>
      <c r="G122" s="235"/>
      <c r="H122" s="235"/>
      <c r="I122" s="235"/>
      <c r="J122" s="236"/>
    </row>
    <row r="123" spans="2:10" ht="8.1" customHeight="1">
      <c r="B123" s="73"/>
      <c r="C123" s="235"/>
      <c r="D123" s="235"/>
      <c r="E123" s="235"/>
      <c r="F123" s="235"/>
      <c r="G123" s="235"/>
      <c r="H123" s="235"/>
      <c r="I123" s="235"/>
      <c r="J123" s="236"/>
    </row>
    <row r="124" spans="2:10">
      <c r="B124" s="75">
        <v>2.12</v>
      </c>
      <c r="C124" s="43" t="s">
        <v>51</v>
      </c>
      <c r="D124" s="43"/>
      <c r="E124" s="43"/>
      <c r="F124" s="43"/>
      <c r="G124" s="43"/>
      <c r="H124" s="43"/>
      <c r="I124" s="43"/>
      <c r="J124" s="77"/>
    </row>
    <row r="125" spans="2:10" ht="8.1" customHeight="1">
      <c r="B125" s="75"/>
      <c r="C125" s="43"/>
      <c r="D125" s="43"/>
      <c r="E125" s="43"/>
      <c r="F125" s="43"/>
      <c r="G125" s="43"/>
      <c r="H125" s="43"/>
      <c r="I125" s="43"/>
      <c r="J125" s="77"/>
    </row>
    <row r="126" spans="2:10" ht="11.25" customHeight="1">
      <c r="B126" s="273"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5 de septiembre de 2024.</v>
      </c>
      <c r="C126" s="274"/>
      <c r="D126" s="274"/>
      <c r="E126" s="274"/>
      <c r="F126" s="274"/>
      <c r="G126" s="274"/>
      <c r="H126" s="274"/>
      <c r="I126" s="274"/>
      <c r="J126" s="275"/>
    </row>
    <row r="127" spans="2:10">
      <c r="B127" s="273"/>
      <c r="C127" s="274"/>
      <c r="D127" s="274"/>
      <c r="E127" s="274"/>
      <c r="F127" s="274"/>
      <c r="G127" s="274"/>
      <c r="H127" s="274"/>
      <c r="I127" s="274"/>
      <c r="J127" s="275"/>
    </row>
    <row r="128" spans="2:10">
      <c r="B128" s="185" t="s">
        <v>63</v>
      </c>
      <c r="C128" s="186"/>
      <c r="D128" s="186"/>
      <c r="E128" s="186"/>
      <c r="F128" s="187"/>
      <c r="G128" s="186" t="s">
        <v>13</v>
      </c>
      <c r="H128" s="186"/>
      <c r="I128" s="186"/>
      <c r="J128" s="187"/>
    </row>
    <row r="129" spans="2:10">
      <c r="B129" s="244" t="s">
        <v>68</v>
      </c>
      <c r="C129" s="183"/>
      <c r="D129" s="183"/>
      <c r="E129" s="184"/>
      <c r="F129" s="2" t="s">
        <v>67</v>
      </c>
      <c r="G129" s="186" t="s">
        <v>5</v>
      </c>
      <c r="H129" s="186"/>
      <c r="I129" s="186"/>
      <c r="J129" s="187"/>
    </row>
    <row r="130" spans="2:10">
      <c r="B130" s="270"/>
      <c r="C130" s="188"/>
      <c r="D130" s="188"/>
      <c r="E130" s="189"/>
      <c r="F130" s="55"/>
      <c r="G130" s="93"/>
      <c r="H130" s="93"/>
      <c r="I130" s="93"/>
      <c r="J130" s="94"/>
    </row>
    <row r="131" spans="2:10">
      <c r="B131" s="271"/>
      <c r="C131" s="190"/>
      <c r="D131" s="190"/>
      <c r="E131" s="191"/>
      <c r="F131" s="56"/>
      <c r="G131" s="71"/>
      <c r="H131" s="71"/>
      <c r="I131" s="71"/>
      <c r="J131" s="72"/>
    </row>
    <row r="132" spans="2:10">
      <c r="B132" s="271"/>
      <c r="C132" s="190"/>
      <c r="D132" s="190"/>
      <c r="E132" s="191"/>
      <c r="F132" s="56"/>
      <c r="G132" s="71"/>
      <c r="H132" s="71"/>
      <c r="I132" s="71"/>
      <c r="J132" s="72"/>
    </row>
    <row r="133" spans="2:10">
      <c r="B133" s="271"/>
      <c r="C133" s="190"/>
      <c r="D133" s="190"/>
      <c r="E133" s="191"/>
      <c r="F133" s="56"/>
      <c r="G133" s="71"/>
      <c r="H133" s="71"/>
      <c r="I133" s="71"/>
      <c r="J133" s="72"/>
    </row>
    <row r="134" spans="2:10" ht="12.75" customHeight="1">
      <c r="B134" s="272" t="s">
        <v>109</v>
      </c>
      <c r="C134" s="201"/>
      <c r="D134" s="201"/>
      <c r="E134" s="202"/>
      <c r="F134" s="56" t="s">
        <v>106</v>
      </c>
      <c r="G134" s="201" t="str">
        <f>E14</f>
        <v>YESSICA RODRÍGUEZ GARCÍA</v>
      </c>
      <c r="H134" s="201"/>
      <c r="I134" s="201"/>
      <c r="J134" s="202"/>
    </row>
    <row r="135" spans="2:10">
      <c r="B135" s="267" t="s">
        <v>95</v>
      </c>
      <c r="C135" s="268"/>
      <c r="D135" s="268"/>
      <c r="E135" s="269"/>
      <c r="F135" s="86" t="s">
        <v>95</v>
      </c>
      <c r="G135" s="264" t="str">
        <f>E9</f>
        <v>ANCLO CENTRO, S.A. de C.V.</v>
      </c>
      <c r="H135" s="265"/>
      <c r="I135" s="265"/>
      <c r="J135" s="266"/>
    </row>
  </sheetData>
  <mergeCells count="72">
    <mergeCell ref="E43:F43"/>
    <mergeCell ref="E64:F64"/>
    <mergeCell ref="E60:F60"/>
    <mergeCell ref="E62:F62"/>
    <mergeCell ref="E61:F61"/>
    <mergeCell ref="E63:F63"/>
    <mergeCell ref="B24:J24"/>
    <mergeCell ref="B25:J25"/>
    <mergeCell ref="B26:J26"/>
    <mergeCell ref="B29:J30"/>
    <mergeCell ref="B8:E8"/>
    <mergeCell ref="G8:J8"/>
    <mergeCell ref="B11:C11"/>
    <mergeCell ref="B23:J23"/>
    <mergeCell ref="B15:J16"/>
    <mergeCell ref="B17:J21"/>
    <mergeCell ref="B12:C12"/>
    <mergeCell ref="B13:C13"/>
    <mergeCell ref="B14:D14"/>
    <mergeCell ref="B22:J22"/>
    <mergeCell ref="G2:J2"/>
    <mergeCell ref="G3:J3"/>
    <mergeCell ref="B4:J4"/>
    <mergeCell ref="B5:J5"/>
    <mergeCell ref="B6:J6"/>
    <mergeCell ref="E59:F59"/>
    <mergeCell ref="B31:J32"/>
    <mergeCell ref="B27:J27"/>
    <mergeCell ref="B28:J28"/>
    <mergeCell ref="B33:J33"/>
    <mergeCell ref="C34:J35"/>
    <mergeCell ref="E36:F36"/>
    <mergeCell ref="E37:F37"/>
    <mergeCell ref="E39:F39"/>
    <mergeCell ref="E51:F51"/>
    <mergeCell ref="E52:F52"/>
    <mergeCell ref="E40:F40"/>
    <mergeCell ref="E41:F41"/>
    <mergeCell ref="E47:F47"/>
    <mergeCell ref="E44:F44"/>
    <mergeCell ref="E57:F57"/>
    <mergeCell ref="E48:F48"/>
    <mergeCell ref="E49:F49"/>
    <mergeCell ref="E50:F50"/>
    <mergeCell ref="E58:F58"/>
    <mergeCell ref="E45:F45"/>
    <mergeCell ref="E53:F53"/>
    <mergeCell ref="E54:F54"/>
    <mergeCell ref="E55:F55"/>
    <mergeCell ref="E56:F56"/>
    <mergeCell ref="E46:F46"/>
    <mergeCell ref="C87:J99"/>
    <mergeCell ref="C78:J79"/>
    <mergeCell ref="C68:G68"/>
    <mergeCell ref="E66:F66"/>
    <mergeCell ref="E65:F65"/>
    <mergeCell ref="G134:J134"/>
    <mergeCell ref="G135:J135"/>
    <mergeCell ref="G128:J128"/>
    <mergeCell ref="C105:J106"/>
    <mergeCell ref="C101:J104"/>
    <mergeCell ref="B135:E135"/>
    <mergeCell ref="B128:F128"/>
    <mergeCell ref="B129:E129"/>
    <mergeCell ref="B130:E133"/>
    <mergeCell ref="B134:E134"/>
    <mergeCell ref="B126:J127"/>
    <mergeCell ref="C112:J117"/>
    <mergeCell ref="C111:J111"/>
    <mergeCell ref="C119:J123"/>
    <mergeCell ref="C108:J110"/>
    <mergeCell ref="G129:J129"/>
  </mergeCells>
  <phoneticPr fontId="2" type="noConversion"/>
  <hyperlinks>
    <hyperlink ref="E13" r:id="rId1" xr:uid="{C528B983-108B-4445-B06A-3360E82FB661}"/>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69" min="1" max="9" man="1"/>
  </row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A5368-3A8B-449E-8A79-A25E52CB4B4A}">
  <dimension ref="B1:R142"/>
  <sheetViews>
    <sheetView view="pageBreakPreview" topLeftCell="A34" zoomScaleNormal="100" zoomScaleSheetLayoutView="100" workbookViewId="0">
      <selection activeCell="J72" sqref="J72"/>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1" width="12.5546875" style="4" customWidth="1"/>
    <col min="12" max="12" width="10.6640625" style="4" customWidth="1"/>
    <col min="13" max="13" width="12.6640625" style="4" customWidth="1"/>
    <col min="14" max="14" width="12.5546875" style="4" customWidth="1"/>
    <col min="15" max="15" width="10.6640625" style="4" customWidth="1"/>
    <col min="16" max="16" width="12.6640625" style="4" customWidth="1"/>
    <col min="17" max="16384" width="11.5546875" style="4"/>
  </cols>
  <sheetData>
    <row r="1" spans="2:10" s="9" customFormat="1" ht="12" customHeight="1">
      <c r="B1" s="70"/>
      <c r="C1" s="5"/>
      <c r="D1" s="5"/>
      <c r="E1" s="5"/>
      <c r="F1" s="157"/>
      <c r="G1" s="5" t="s">
        <v>131</v>
      </c>
      <c r="H1" s="157"/>
      <c r="I1" s="157"/>
      <c r="J1" s="159" t="s">
        <v>11</v>
      </c>
    </row>
    <row r="2" spans="2:10" s="9" customFormat="1" ht="12" customHeight="1">
      <c r="B2" s="44"/>
      <c r="C2" s="3"/>
      <c r="D2" s="3"/>
      <c r="E2" s="3"/>
      <c r="F2" s="3"/>
      <c r="G2" s="287" t="s">
        <v>82</v>
      </c>
      <c r="H2" s="287"/>
      <c r="I2" s="287"/>
      <c r="J2" s="288"/>
    </row>
    <row r="3" spans="2:10" s="9" customFormat="1" ht="12" customHeight="1">
      <c r="B3" s="44"/>
      <c r="C3" s="3"/>
      <c r="D3" s="3"/>
      <c r="E3" s="3"/>
      <c r="F3" s="152"/>
      <c r="G3" s="201"/>
      <c r="H3" s="201"/>
      <c r="I3" s="201"/>
      <c r="J3" s="202"/>
    </row>
    <row r="4" spans="2:10" s="9" customFormat="1" ht="14.1" customHeight="1">
      <c r="B4" s="258" t="s">
        <v>129</v>
      </c>
      <c r="C4" s="289"/>
      <c r="D4" s="289"/>
      <c r="E4" s="289"/>
      <c r="F4" s="289"/>
      <c r="G4" s="289"/>
      <c r="H4" s="289"/>
      <c r="I4" s="289"/>
      <c r="J4" s="260"/>
    </row>
    <row r="5" spans="2:10" s="9" customFormat="1" ht="14.1" customHeight="1">
      <c r="B5" s="261" t="s">
        <v>113</v>
      </c>
      <c r="C5" s="262"/>
      <c r="D5" s="262"/>
      <c r="E5" s="262"/>
      <c r="F5" s="262"/>
      <c r="G5" s="262"/>
      <c r="H5" s="262"/>
      <c r="I5" s="262"/>
      <c r="J5" s="263"/>
    </row>
    <row r="6" spans="2:10" s="9" customFormat="1" ht="12.9" customHeight="1">
      <c r="B6" s="245" t="s">
        <v>114</v>
      </c>
      <c r="C6" s="246"/>
      <c r="D6" s="246"/>
      <c r="E6" s="246"/>
      <c r="F6" s="246"/>
      <c r="G6" s="246"/>
      <c r="H6" s="246"/>
      <c r="I6" s="246"/>
      <c r="J6" s="253"/>
    </row>
    <row r="7" spans="2:10" s="9" customFormat="1" ht="11.1" customHeight="1">
      <c r="B7" s="87"/>
      <c r="C7" s="88"/>
      <c r="D7" s="88"/>
      <c r="E7" s="88"/>
      <c r="F7" s="88"/>
      <c r="G7" s="88"/>
      <c r="H7" s="88"/>
      <c r="I7" s="88"/>
      <c r="J7" s="89"/>
    </row>
    <row r="8" spans="2:10" s="9" customFormat="1" ht="15" customHeight="1">
      <c r="B8" s="245" t="s">
        <v>0</v>
      </c>
      <c r="C8" s="246"/>
      <c r="D8" s="246"/>
      <c r="E8" s="246"/>
      <c r="F8" s="157"/>
      <c r="G8" s="185" t="s">
        <v>22</v>
      </c>
      <c r="H8" s="186"/>
      <c r="I8" s="186"/>
      <c r="J8" s="187"/>
    </row>
    <row r="9" spans="2:10" s="9" customFormat="1" ht="14.1" customHeight="1">
      <c r="B9" s="33" t="s">
        <v>83</v>
      </c>
      <c r="C9" s="92"/>
      <c r="D9" s="92"/>
      <c r="E9" s="93" t="s">
        <v>121</v>
      </c>
      <c r="F9" s="94"/>
      <c r="G9" s="33" t="s">
        <v>1</v>
      </c>
      <c r="H9" s="5"/>
      <c r="I9" s="93"/>
      <c r="J9" s="10"/>
    </row>
    <row r="10" spans="2:10" s="9" customFormat="1" ht="14.1" customHeight="1">
      <c r="B10" s="34" t="s">
        <v>84</v>
      </c>
      <c r="C10" s="164"/>
      <c r="D10" s="164"/>
      <c r="E10" s="4" t="s">
        <v>122</v>
      </c>
      <c r="F10" s="72"/>
      <c r="G10" s="95" t="s">
        <v>132</v>
      </c>
      <c r="H10" s="96"/>
      <c r="I10" s="96"/>
      <c r="J10" s="25"/>
    </row>
    <row r="11" spans="2:10" s="9" customFormat="1" ht="14.1" customHeight="1">
      <c r="B11" s="251"/>
      <c r="C11" s="252"/>
      <c r="D11" s="158"/>
      <c r="E11" s="4"/>
      <c r="F11" s="72"/>
      <c r="G11" s="34" t="s">
        <v>102</v>
      </c>
      <c r="H11" s="27"/>
      <c r="I11" s="97" t="s">
        <v>118</v>
      </c>
      <c r="J11" s="25"/>
    </row>
    <row r="12" spans="2:10" s="9" customFormat="1" ht="14.1" customHeight="1">
      <c r="B12" s="224" t="s">
        <v>26</v>
      </c>
      <c r="C12" s="225"/>
      <c r="D12" s="154"/>
      <c r="E12" s="133" t="s">
        <v>123</v>
      </c>
      <c r="F12" s="134"/>
      <c r="G12" s="34" t="s">
        <v>91</v>
      </c>
      <c r="H12" s="27"/>
      <c r="I12" s="98" t="s">
        <v>117</v>
      </c>
      <c r="J12" s="28"/>
    </row>
    <row r="13" spans="2:10" s="9" customFormat="1" ht="14.1" customHeight="1">
      <c r="B13" s="224" t="s">
        <v>27</v>
      </c>
      <c r="C13" s="225"/>
      <c r="D13" s="154"/>
      <c r="E13" s="137" t="s">
        <v>124</v>
      </c>
      <c r="F13" s="138"/>
      <c r="G13" s="21" t="s">
        <v>99</v>
      </c>
      <c r="H13" s="3"/>
      <c r="I13" s="124" t="s">
        <v>126</v>
      </c>
      <c r="J13" s="29"/>
    </row>
    <row r="14" spans="2:10" s="9" customFormat="1" ht="14.1" customHeight="1">
      <c r="B14" s="241" t="s">
        <v>28</v>
      </c>
      <c r="C14" s="242"/>
      <c r="D14" s="242"/>
      <c r="E14" s="135" t="s">
        <v>125</v>
      </c>
      <c r="F14" s="136"/>
      <c r="G14" s="35" t="s">
        <v>24</v>
      </c>
      <c r="H14" s="36"/>
      <c r="I14" s="91" t="s">
        <v>96</v>
      </c>
      <c r="J14" s="32"/>
    </row>
    <row r="15" spans="2:10" s="9" customFormat="1" ht="11.25" customHeight="1">
      <c r="B15" s="215" t="s">
        <v>92</v>
      </c>
      <c r="C15" s="216"/>
      <c r="D15" s="216"/>
      <c r="E15" s="216"/>
      <c r="F15" s="216"/>
      <c r="G15" s="216"/>
      <c r="H15" s="216"/>
      <c r="I15" s="216"/>
      <c r="J15" s="217"/>
    </row>
    <row r="16" spans="2:10" s="9" customFormat="1">
      <c r="B16" s="218"/>
      <c r="C16" s="219"/>
      <c r="D16" s="219"/>
      <c r="E16" s="219"/>
      <c r="F16" s="219"/>
      <c r="G16" s="219"/>
      <c r="H16" s="219"/>
      <c r="I16" s="219"/>
      <c r="J16" s="220"/>
    </row>
    <row r="17" spans="2:16" s="9" customFormat="1" ht="8.1" customHeight="1">
      <c r="B17" s="221"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ANCLO CENTRO, S.A. de C.V., representada por YESSICA RODRÍGUEZ GARCÍA, en adelante EL PROVEEDOR, ambas empresas denominadas en forma individual como la Parte y en forma conjunta como las Partes, con apego a las siguientes Decalariones y Cláusulas:</v>
      </c>
      <c r="C17" s="222"/>
      <c r="D17" s="222"/>
      <c r="E17" s="222"/>
      <c r="F17" s="222"/>
      <c r="G17" s="222"/>
      <c r="H17" s="222"/>
      <c r="I17" s="222"/>
      <c r="J17" s="223"/>
    </row>
    <row r="18" spans="2:16" s="9" customFormat="1">
      <c r="B18" s="224"/>
      <c r="C18" s="225"/>
      <c r="D18" s="225"/>
      <c r="E18" s="225"/>
      <c r="F18" s="225"/>
      <c r="G18" s="225"/>
      <c r="H18" s="225"/>
      <c r="I18" s="225"/>
      <c r="J18" s="226"/>
      <c r="K18" s="154"/>
      <c r="L18" s="154"/>
      <c r="M18" s="154"/>
      <c r="N18" s="154"/>
      <c r="O18" s="154"/>
      <c r="P18" s="154"/>
    </row>
    <row r="19" spans="2:16" s="9" customFormat="1">
      <c r="B19" s="224"/>
      <c r="C19" s="225"/>
      <c r="D19" s="225"/>
      <c r="E19" s="225"/>
      <c r="F19" s="225"/>
      <c r="G19" s="225"/>
      <c r="H19" s="225"/>
      <c r="I19" s="225"/>
      <c r="J19" s="226"/>
      <c r="K19" s="154"/>
      <c r="L19" s="154"/>
      <c r="M19" s="154"/>
      <c r="N19" s="154"/>
      <c r="O19" s="154"/>
      <c r="P19" s="154"/>
    </row>
    <row r="20" spans="2:16" s="9" customFormat="1">
      <c r="B20" s="224"/>
      <c r="C20" s="225"/>
      <c r="D20" s="225"/>
      <c r="E20" s="225"/>
      <c r="F20" s="225"/>
      <c r="G20" s="225"/>
      <c r="H20" s="225"/>
      <c r="I20" s="225"/>
      <c r="J20" s="226"/>
      <c r="K20" s="154"/>
      <c r="L20" s="154"/>
      <c r="M20" s="154"/>
      <c r="N20" s="154"/>
      <c r="O20" s="154"/>
      <c r="P20" s="154"/>
    </row>
    <row r="21" spans="2:16" s="9" customFormat="1" ht="8.1" customHeight="1">
      <c r="B21" s="227"/>
      <c r="C21" s="228"/>
      <c r="D21" s="228"/>
      <c r="E21" s="228"/>
      <c r="F21" s="228"/>
      <c r="G21" s="228"/>
      <c r="H21" s="228"/>
      <c r="I21" s="228"/>
      <c r="J21" s="229"/>
      <c r="K21" s="154"/>
      <c r="L21" s="154"/>
      <c r="M21" s="154"/>
      <c r="N21" s="154"/>
      <c r="O21" s="154"/>
      <c r="P21" s="154"/>
    </row>
    <row r="22" spans="2:16" s="9" customFormat="1" ht="12" customHeight="1">
      <c r="B22" s="206" t="s">
        <v>34</v>
      </c>
      <c r="C22" s="207"/>
      <c r="D22" s="207"/>
      <c r="E22" s="207"/>
      <c r="F22" s="207"/>
      <c r="G22" s="207"/>
      <c r="H22" s="207"/>
      <c r="I22" s="207"/>
      <c r="J22" s="208"/>
      <c r="K22" s="163"/>
      <c r="L22" s="163"/>
      <c r="M22" s="163"/>
      <c r="N22" s="163"/>
      <c r="O22" s="163"/>
      <c r="P22" s="163"/>
    </row>
    <row r="23" spans="2:16" s="9" customFormat="1">
      <c r="B23" s="230" t="s">
        <v>39</v>
      </c>
      <c r="C23" s="231"/>
      <c r="D23" s="231"/>
      <c r="E23" s="231"/>
      <c r="F23" s="231"/>
      <c r="G23" s="231"/>
      <c r="H23" s="231"/>
      <c r="I23" s="231"/>
      <c r="J23" s="232"/>
      <c r="K23" s="156"/>
      <c r="L23" s="156"/>
      <c r="M23" s="156"/>
      <c r="N23" s="156"/>
      <c r="O23" s="156"/>
      <c r="P23" s="156"/>
    </row>
    <row r="24" spans="2:16" s="9" customFormat="1">
      <c r="B24" s="233" t="s">
        <v>35</v>
      </c>
      <c r="C24" s="193"/>
      <c r="D24" s="193"/>
      <c r="E24" s="193"/>
      <c r="F24" s="193"/>
      <c r="G24" s="193"/>
      <c r="H24" s="193"/>
      <c r="I24" s="193"/>
      <c r="J24" s="194"/>
      <c r="K24" s="150"/>
      <c r="L24" s="150"/>
      <c r="M24" s="150"/>
      <c r="N24" s="150"/>
      <c r="O24" s="150"/>
      <c r="P24" s="150"/>
    </row>
    <row r="25" spans="2:16" s="9" customFormat="1">
      <c r="B25" s="233" t="s">
        <v>89</v>
      </c>
      <c r="C25" s="193"/>
      <c r="D25" s="193"/>
      <c r="E25" s="193"/>
      <c r="F25" s="193"/>
      <c r="G25" s="193"/>
      <c r="H25" s="193"/>
      <c r="I25" s="193"/>
      <c r="J25" s="194"/>
      <c r="K25" s="150"/>
      <c r="L25" s="150"/>
      <c r="M25" s="150"/>
      <c r="N25" s="150"/>
      <c r="O25" s="150"/>
      <c r="P25" s="150"/>
    </row>
    <row r="26" spans="2:16" s="9" customFormat="1">
      <c r="B26" s="233" t="s">
        <v>97</v>
      </c>
      <c r="C26" s="193"/>
      <c r="D26" s="193"/>
      <c r="E26" s="193"/>
      <c r="F26" s="193"/>
      <c r="G26" s="193"/>
      <c r="H26" s="193"/>
      <c r="I26" s="193"/>
      <c r="J26" s="194"/>
      <c r="K26" s="150"/>
      <c r="L26" s="150"/>
      <c r="M26" s="150"/>
      <c r="N26" s="150"/>
      <c r="O26" s="150"/>
      <c r="P26" s="150"/>
    </row>
    <row r="27" spans="2:16" s="9" customFormat="1">
      <c r="B27" s="234" t="s">
        <v>36</v>
      </c>
      <c r="C27" s="235"/>
      <c r="D27" s="235"/>
      <c r="E27" s="235"/>
      <c r="F27" s="235"/>
      <c r="G27" s="235"/>
      <c r="H27" s="235"/>
      <c r="I27" s="235"/>
      <c r="J27" s="236"/>
      <c r="K27" s="156"/>
      <c r="L27" s="156"/>
      <c r="M27" s="156"/>
      <c r="N27" s="156"/>
      <c r="O27" s="156"/>
      <c r="P27" s="156"/>
    </row>
    <row r="28" spans="2:16" s="9" customFormat="1">
      <c r="B28" s="233" t="s">
        <v>35</v>
      </c>
      <c r="C28" s="193"/>
      <c r="D28" s="193"/>
      <c r="E28" s="193"/>
      <c r="F28" s="193"/>
      <c r="G28" s="193"/>
      <c r="H28" s="193"/>
      <c r="I28" s="193"/>
      <c r="J28" s="194"/>
      <c r="K28" s="150"/>
      <c r="L28" s="150"/>
      <c r="M28" s="150"/>
      <c r="N28" s="150"/>
      <c r="O28" s="150"/>
      <c r="P28" s="150"/>
    </row>
    <row r="29" spans="2:16" s="9" customFormat="1">
      <c r="B29" s="233" t="s">
        <v>93</v>
      </c>
      <c r="C29" s="193"/>
      <c r="D29" s="193"/>
      <c r="E29" s="193"/>
      <c r="F29" s="193"/>
      <c r="G29" s="193"/>
      <c r="H29" s="193"/>
      <c r="I29" s="193"/>
      <c r="J29" s="194"/>
      <c r="K29" s="150"/>
      <c r="L29" s="150"/>
      <c r="M29" s="150"/>
      <c r="N29" s="150"/>
      <c r="O29" s="150"/>
      <c r="P29" s="150"/>
    </row>
    <row r="30" spans="2:16" s="9" customFormat="1">
      <c r="B30" s="233"/>
      <c r="C30" s="193"/>
      <c r="D30" s="193"/>
      <c r="E30" s="193"/>
      <c r="F30" s="193"/>
      <c r="G30" s="193"/>
      <c r="H30" s="193"/>
      <c r="I30" s="193"/>
      <c r="J30" s="194"/>
      <c r="K30" s="150"/>
      <c r="L30" s="150"/>
      <c r="M30" s="150"/>
      <c r="N30" s="150"/>
      <c r="O30" s="150"/>
      <c r="P30" s="150"/>
    </row>
    <row r="31" spans="2:16" s="9" customFormat="1" ht="11.1" customHeight="1">
      <c r="B31" s="233" t="s">
        <v>38</v>
      </c>
      <c r="C31" s="193"/>
      <c r="D31" s="193"/>
      <c r="E31" s="193"/>
      <c r="F31" s="193"/>
      <c r="G31" s="193"/>
      <c r="H31" s="193"/>
      <c r="I31" s="193"/>
      <c r="J31" s="194"/>
      <c r="K31" s="150"/>
      <c r="L31" s="150"/>
      <c r="M31" s="150"/>
      <c r="N31" s="150"/>
      <c r="O31" s="150"/>
      <c r="P31" s="150"/>
    </row>
    <row r="32" spans="2:16" s="9" customFormat="1" ht="11.1" customHeight="1">
      <c r="B32" s="233"/>
      <c r="C32" s="193"/>
      <c r="D32" s="193"/>
      <c r="E32" s="193"/>
      <c r="F32" s="193"/>
      <c r="G32" s="193"/>
      <c r="H32" s="193"/>
      <c r="I32" s="193"/>
      <c r="J32" s="194"/>
      <c r="K32" s="150"/>
      <c r="L32" s="150"/>
      <c r="M32" s="150"/>
      <c r="N32" s="150"/>
      <c r="O32" s="150"/>
      <c r="P32" s="150"/>
    </row>
    <row r="33" spans="2:17" s="9" customFormat="1" ht="9.9" customHeight="1">
      <c r="B33" s="283" t="s">
        <v>41</v>
      </c>
      <c r="C33" s="284"/>
      <c r="D33" s="284"/>
      <c r="E33" s="284"/>
      <c r="F33" s="284"/>
      <c r="G33" s="284"/>
      <c r="H33" s="284"/>
      <c r="I33" s="284"/>
      <c r="J33" s="285"/>
      <c r="K33" s="180"/>
      <c r="L33" s="180"/>
      <c r="M33" s="180"/>
      <c r="N33" s="180"/>
      <c r="O33" s="180"/>
      <c r="P33" s="180"/>
    </row>
    <row r="34" spans="2:17" s="9" customFormat="1" ht="11.25" customHeight="1">
      <c r="B34" s="45">
        <v>1</v>
      </c>
      <c r="C34" s="209" t="s">
        <v>104</v>
      </c>
      <c r="D34" s="209"/>
      <c r="E34" s="209"/>
      <c r="F34" s="209"/>
      <c r="G34" s="209"/>
      <c r="H34" s="209"/>
      <c r="I34" s="209"/>
      <c r="J34" s="210"/>
      <c r="K34" s="182" t="s">
        <v>168</v>
      </c>
      <c r="L34" s="182"/>
      <c r="M34" s="182"/>
      <c r="N34" s="182" t="s">
        <v>167</v>
      </c>
      <c r="O34" s="182"/>
      <c r="P34" s="182"/>
    </row>
    <row r="35" spans="2:17" s="9" customFormat="1">
      <c r="B35" s="155"/>
      <c r="C35" s="211"/>
      <c r="D35" s="211"/>
      <c r="E35" s="211"/>
      <c r="F35" s="211"/>
      <c r="G35" s="211"/>
      <c r="H35" s="211"/>
      <c r="I35" s="211"/>
      <c r="J35" s="212"/>
      <c r="K35" s="182"/>
      <c r="L35" s="182"/>
      <c r="M35" s="182"/>
      <c r="N35" s="182"/>
      <c r="O35" s="182"/>
      <c r="P35" s="182"/>
    </row>
    <row r="36" spans="2:17" s="9" customFormat="1" ht="20.399999999999999">
      <c r="B36" s="44"/>
      <c r="C36" s="6" t="s">
        <v>94</v>
      </c>
      <c r="D36" s="6" t="s">
        <v>110</v>
      </c>
      <c r="E36" s="206" t="s">
        <v>4</v>
      </c>
      <c r="F36" s="208"/>
      <c r="G36" s="6" t="s">
        <v>3</v>
      </c>
      <c r="H36" s="6" t="s">
        <v>98</v>
      </c>
      <c r="I36" s="6" t="s">
        <v>8</v>
      </c>
      <c r="J36" s="6" t="s">
        <v>90</v>
      </c>
      <c r="K36" s="6" t="s">
        <v>98</v>
      </c>
      <c r="L36" s="6" t="s">
        <v>8</v>
      </c>
      <c r="M36" s="6" t="s">
        <v>90</v>
      </c>
      <c r="N36" s="6" t="s">
        <v>98</v>
      </c>
      <c r="O36" s="6" t="s">
        <v>8</v>
      </c>
      <c r="P36" s="6" t="s">
        <v>90</v>
      </c>
    </row>
    <row r="37" spans="2:17" ht="11.25" customHeight="1">
      <c r="B37" s="46"/>
      <c r="C37" s="101"/>
      <c r="D37" s="101"/>
      <c r="E37" s="213" t="s">
        <v>115</v>
      </c>
      <c r="F37" s="214"/>
      <c r="G37" s="101"/>
      <c r="H37" s="14"/>
      <c r="I37" s="101"/>
      <c r="J37" s="12"/>
      <c r="K37" s="14"/>
      <c r="L37" s="101"/>
      <c r="M37" s="12"/>
      <c r="N37" s="14"/>
      <c r="O37" s="101"/>
      <c r="P37" s="12"/>
      <c r="Q37" s="125"/>
    </row>
    <row r="38" spans="2:17" ht="11.25" customHeight="1">
      <c r="B38" s="46"/>
      <c r="C38" s="139"/>
      <c r="D38" s="143" t="s">
        <v>128</v>
      </c>
      <c r="E38" s="149" t="s">
        <v>130</v>
      </c>
      <c r="F38" s="148"/>
      <c r="G38" s="144"/>
      <c r="H38" s="146"/>
      <c r="I38" s="144"/>
      <c r="J38" s="140"/>
      <c r="K38" s="146"/>
      <c r="L38" s="144"/>
      <c r="M38" s="140"/>
      <c r="N38" s="146"/>
      <c r="O38" s="144"/>
      <c r="P38" s="140"/>
    </row>
    <row r="39" spans="2:17" ht="11.4">
      <c r="B39" s="46"/>
      <c r="C39" s="128">
        <f t="shared" ref="C39:C59" si="0">C38+1</f>
        <v>1</v>
      </c>
      <c r="D39" s="129"/>
      <c r="E39" s="286" t="s">
        <v>133</v>
      </c>
      <c r="F39" s="286"/>
      <c r="G39" s="145" t="s">
        <v>120</v>
      </c>
      <c r="H39" s="147">
        <v>30</v>
      </c>
      <c r="I39" s="130">
        <v>44.83</v>
      </c>
      <c r="J39" s="131">
        <f t="shared" ref="J39:J44" si="1">I39*H39</f>
        <v>1344.8999999999999</v>
      </c>
      <c r="K39" s="147">
        <v>30</v>
      </c>
      <c r="L39" s="130">
        <v>44.83</v>
      </c>
      <c r="M39" s="131">
        <f t="shared" ref="M39:M44" si="2">L39*K39</f>
        <v>1344.8999999999999</v>
      </c>
      <c r="N39" s="147">
        <f>H39-K39</f>
        <v>0</v>
      </c>
      <c r="O39" s="130">
        <v>44.83</v>
      </c>
      <c r="P39" s="131">
        <f t="shared" ref="P39:P44" si="3">O39*N39</f>
        <v>0</v>
      </c>
    </row>
    <row r="40" spans="2:17" ht="11.4">
      <c r="B40" s="46"/>
      <c r="C40" s="128">
        <f t="shared" si="0"/>
        <v>2</v>
      </c>
      <c r="D40" s="129"/>
      <c r="E40" s="286" t="s">
        <v>136</v>
      </c>
      <c r="F40" s="286"/>
      <c r="G40" s="145" t="s">
        <v>120</v>
      </c>
      <c r="H40" s="147">
        <v>2</v>
      </c>
      <c r="I40" s="130">
        <v>287.39999999999998</v>
      </c>
      <c r="J40" s="131">
        <f t="shared" si="1"/>
        <v>574.79999999999995</v>
      </c>
      <c r="K40" s="147">
        <v>2</v>
      </c>
      <c r="L40" s="130">
        <v>287.39999999999998</v>
      </c>
      <c r="M40" s="131">
        <f t="shared" si="2"/>
        <v>574.79999999999995</v>
      </c>
      <c r="N40" s="147">
        <f t="shared" ref="N40:N59" si="4">H40-K40</f>
        <v>0</v>
      </c>
      <c r="O40" s="130">
        <v>287.39999999999998</v>
      </c>
      <c r="P40" s="131">
        <f t="shared" si="3"/>
        <v>0</v>
      </c>
    </row>
    <row r="41" spans="2:17" ht="11.4">
      <c r="B41" s="46"/>
      <c r="C41" s="128">
        <f t="shared" si="0"/>
        <v>3</v>
      </c>
      <c r="D41" s="129"/>
      <c r="E41" s="286" t="s">
        <v>140</v>
      </c>
      <c r="F41" s="286"/>
      <c r="G41" s="145" t="s">
        <v>120</v>
      </c>
      <c r="H41" s="147">
        <v>10</v>
      </c>
      <c r="I41" s="130">
        <v>38.380000000000003</v>
      </c>
      <c r="J41" s="131">
        <f t="shared" si="1"/>
        <v>383.8</v>
      </c>
      <c r="K41" s="147">
        <v>10</v>
      </c>
      <c r="L41" s="130">
        <v>38.380000000000003</v>
      </c>
      <c r="M41" s="131">
        <f t="shared" si="2"/>
        <v>383.8</v>
      </c>
      <c r="N41" s="147">
        <f t="shared" si="4"/>
        <v>0</v>
      </c>
      <c r="O41" s="130">
        <v>38.380000000000003</v>
      </c>
      <c r="P41" s="131">
        <f t="shared" si="3"/>
        <v>0</v>
      </c>
    </row>
    <row r="42" spans="2:17" ht="11.4">
      <c r="B42" s="46"/>
      <c r="C42" s="128">
        <f t="shared" si="0"/>
        <v>4</v>
      </c>
      <c r="D42" s="129"/>
      <c r="E42" s="286" t="s">
        <v>139</v>
      </c>
      <c r="F42" s="286"/>
      <c r="G42" s="145" t="s">
        <v>120</v>
      </c>
      <c r="H42" s="147">
        <v>36</v>
      </c>
      <c r="I42" s="130">
        <v>48.18</v>
      </c>
      <c r="J42" s="131">
        <f t="shared" si="1"/>
        <v>1734.48</v>
      </c>
      <c r="K42" s="147">
        <v>36</v>
      </c>
      <c r="L42" s="130">
        <v>48.18</v>
      </c>
      <c r="M42" s="131">
        <f t="shared" si="2"/>
        <v>1734.48</v>
      </c>
      <c r="N42" s="147">
        <f t="shared" si="4"/>
        <v>0</v>
      </c>
      <c r="O42" s="130">
        <v>48.18</v>
      </c>
      <c r="P42" s="131">
        <f t="shared" si="3"/>
        <v>0</v>
      </c>
    </row>
    <row r="43" spans="2:17" ht="11.4">
      <c r="B43" s="46"/>
      <c r="C43" s="128">
        <f t="shared" si="0"/>
        <v>5</v>
      </c>
      <c r="D43" s="129"/>
      <c r="E43" s="286" t="s">
        <v>141</v>
      </c>
      <c r="F43" s="286"/>
      <c r="G43" s="145" t="s">
        <v>120</v>
      </c>
      <c r="H43" s="147">
        <v>16</v>
      </c>
      <c r="I43" s="130">
        <v>65.78</v>
      </c>
      <c r="J43" s="131">
        <f t="shared" si="1"/>
        <v>1052.48</v>
      </c>
      <c r="K43" s="147">
        <v>16</v>
      </c>
      <c r="L43" s="130">
        <v>65.78</v>
      </c>
      <c r="M43" s="131">
        <f t="shared" si="2"/>
        <v>1052.48</v>
      </c>
      <c r="N43" s="147">
        <f t="shared" si="4"/>
        <v>0</v>
      </c>
      <c r="O43" s="130">
        <v>65.78</v>
      </c>
      <c r="P43" s="131">
        <f t="shared" si="3"/>
        <v>0</v>
      </c>
    </row>
    <row r="44" spans="2:17" ht="11.4" customHeight="1">
      <c r="B44" s="46"/>
      <c r="C44" s="128">
        <f t="shared" si="0"/>
        <v>6</v>
      </c>
      <c r="D44" s="129"/>
      <c r="E44" s="290" t="s">
        <v>161</v>
      </c>
      <c r="F44" s="291" t="s">
        <v>145</v>
      </c>
      <c r="G44" s="145" t="s">
        <v>120</v>
      </c>
      <c r="H44" s="147">
        <v>10</v>
      </c>
      <c r="I44" s="130">
        <v>20.2</v>
      </c>
      <c r="J44" s="131">
        <f t="shared" si="1"/>
        <v>202</v>
      </c>
      <c r="K44" s="147">
        <v>10</v>
      </c>
      <c r="L44" s="130">
        <v>20.2</v>
      </c>
      <c r="M44" s="131">
        <f t="shared" si="2"/>
        <v>202</v>
      </c>
      <c r="N44" s="147">
        <f t="shared" si="4"/>
        <v>0</v>
      </c>
      <c r="O44" s="130">
        <v>20.2</v>
      </c>
      <c r="P44" s="131">
        <f t="shared" si="3"/>
        <v>0</v>
      </c>
    </row>
    <row r="45" spans="2:17" ht="11.4" customHeight="1">
      <c r="B45" s="46"/>
      <c r="C45" s="128">
        <f t="shared" si="0"/>
        <v>7</v>
      </c>
      <c r="D45" s="129"/>
      <c r="E45" s="290" t="s">
        <v>159</v>
      </c>
      <c r="F45" s="291" t="s">
        <v>145</v>
      </c>
      <c r="G45" s="145" t="s">
        <v>120</v>
      </c>
      <c r="H45" s="147">
        <v>20</v>
      </c>
      <c r="I45" s="130">
        <v>27.99</v>
      </c>
      <c r="J45" s="131">
        <f>I45*H45</f>
        <v>559.79999999999995</v>
      </c>
      <c r="K45" s="147">
        <v>20</v>
      </c>
      <c r="L45" s="130">
        <v>27.99</v>
      </c>
      <c r="M45" s="131">
        <f>L45*K45</f>
        <v>559.79999999999995</v>
      </c>
      <c r="N45" s="147">
        <f t="shared" si="4"/>
        <v>0</v>
      </c>
      <c r="O45" s="130">
        <v>27.99</v>
      </c>
      <c r="P45" s="131">
        <f>O45*N45</f>
        <v>0</v>
      </c>
    </row>
    <row r="46" spans="2:17" ht="11.4" customHeight="1">
      <c r="B46" s="46"/>
      <c r="C46" s="128">
        <f t="shared" si="0"/>
        <v>8</v>
      </c>
      <c r="D46" s="129"/>
      <c r="E46" s="290" t="s">
        <v>162</v>
      </c>
      <c r="F46" s="291" t="s">
        <v>145</v>
      </c>
      <c r="G46" s="145" t="s">
        <v>120</v>
      </c>
      <c r="H46" s="147">
        <v>20</v>
      </c>
      <c r="I46" s="130">
        <v>65.36</v>
      </c>
      <c r="J46" s="131">
        <f>I46*H46</f>
        <v>1307.2</v>
      </c>
      <c r="K46" s="147">
        <v>20</v>
      </c>
      <c r="L46" s="130">
        <v>65.36</v>
      </c>
      <c r="M46" s="131">
        <f>L46*K46</f>
        <v>1307.2</v>
      </c>
      <c r="N46" s="147">
        <f t="shared" si="4"/>
        <v>0</v>
      </c>
      <c r="O46" s="130">
        <v>65.36</v>
      </c>
      <c r="P46" s="131">
        <f>O46*N46</f>
        <v>0</v>
      </c>
    </row>
    <row r="47" spans="2:17" ht="11.4" customHeight="1">
      <c r="B47" s="46"/>
      <c r="C47" s="128">
        <f t="shared" si="0"/>
        <v>9</v>
      </c>
      <c r="D47" s="129"/>
      <c r="E47" s="290" t="s">
        <v>164</v>
      </c>
      <c r="F47" s="291" t="s">
        <v>145</v>
      </c>
      <c r="G47" s="145" t="s">
        <v>120</v>
      </c>
      <c r="H47" s="147">
        <v>20</v>
      </c>
      <c r="I47" s="130">
        <v>98.87</v>
      </c>
      <c r="J47" s="131">
        <f>I47*H47</f>
        <v>1977.4</v>
      </c>
      <c r="K47" s="147">
        <v>20</v>
      </c>
      <c r="L47" s="130">
        <v>98.87</v>
      </c>
      <c r="M47" s="131">
        <f>L47*K47</f>
        <v>1977.4</v>
      </c>
      <c r="N47" s="147">
        <f t="shared" si="4"/>
        <v>0</v>
      </c>
      <c r="O47" s="130">
        <v>98.87</v>
      </c>
      <c r="P47" s="131">
        <f>O47*N47</f>
        <v>0</v>
      </c>
    </row>
    <row r="48" spans="2:17" ht="11.4">
      <c r="B48" s="46"/>
      <c r="C48" s="128">
        <f t="shared" si="0"/>
        <v>10</v>
      </c>
      <c r="D48" s="129"/>
      <c r="E48" s="286" t="s">
        <v>160</v>
      </c>
      <c r="F48" s="286" t="s">
        <v>145</v>
      </c>
      <c r="G48" s="145" t="s">
        <v>120</v>
      </c>
      <c r="H48" s="147">
        <v>100</v>
      </c>
      <c r="I48" s="130">
        <v>22.83</v>
      </c>
      <c r="J48" s="131">
        <f>I48*H48</f>
        <v>2283</v>
      </c>
      <c r="K48" s="147">
        <v>100</v>
      </c>
      <c r="L48" s="130">
        <v>22.83</v>
      </c>
      <c r="M48" s="131">
        <f>L48*K48</f>
        <v>2283</v>
      </c>
      <c r="N48" s="147">
        <f t="shared" si="4"/>
        <v>0</v>
      </c>
      <c r="O48" s="130">
        <v>22.83</v>
      </c>
      <c r="P48" s="131">
        <f>O48*N48</f>
        <v>0</v>
      </c>
    </row>
    <row r="49" spans="2:16" ht="11.4">
      <c r="B49" s="46"/>
      <c r="C49" s="128">
        <f t="shared" si="0"/>
        <v>11</v>
      </c>
      <c r="D49" s="129"/>
      <c r="E49" s="286" t="s">
        <v>148</v>
      </c>
      <c r="F49" s="286" t="s">
        <v>145</v>
      </c>
      <c r="G49" s="145" t="s">
        <v>120</v>
      </c>
      <c r="H49" s="147">
        <v>100</v>
      </c>
      <c r="I49" s="130">
        <v>31.59</v>
      </c>
      <c r="J49" s="131">
        <f t="shared" ref="J49:J59" si="5">I49*H49</f>
        <v>3159</v>
      </c>
      <c r="K49" s="147">
        <v>100</v>
      </c>
      <c r="L49" s="130">
        <v>31.59</v>
      </c>
      <c r="M49" s="131">
        <f t="shared" ref="M49:M59" si="6">L49*K49</f>
        <v>3159</v>
      </c>
      <c r="N49" s="147">
        <f t="shared" si="4"/>
        <v>0</v>
      </c>
      <c r="O49" s="130">
        <v>31.59</v>
      </c>
      <c r="P49" s="131">
        <f t="shared" ref="P49:P59" si="7">O49*N49</f>
        <v>0</v>
      </c>
    </row>
    <row r="50" spans="2:16" ht="11.4">
      <c r="B50" s="46"/>
      <c r="C50" s="128">
        <f t="shared" si="0"/>
        <v>12</v>
      </c>
      <c r="D50" s="129"/>
      <c r="E50" s="286" t="s">
        <v>147</v>
      </c>
      <c r="F50" s="286" t="s">
        <v>145</v>
      </c>
      <c r="G50" s="145" t="s">
        <v>120</v>
      </c>
      <c r="H50" s="147">
        <v>80</v>
      </c>
      <c r="I50" s="130">
        <v>53.96</v>
      </c>
      <c r="J50" s="131">
        <f t="shared" si="5"/>
        <v>4316.8</v>
      </c>
      <c r="K50" s="147">
        <v>80</v>
      </c>
      <c r="L50" s="130">
        <v>53.96</v>
      </c>
      <c r="M50" s="131">
        <f t="shared" si="6"/>
        <v>4316.8</v>
      </c>
      <c r="N50" s="147">
        <f t="shared" si="4"/>
        <v>0</v>
      </c>
      <c r="O50" s="130">
        <v>53.96</v>
      </c>
      <c r="P50" s="131">
        <f t="shared" si="7"/>
        <v>0</v>
      </c>
    </row>
    <row r="51" spans="2:16" ht="11.4">
      <c r="B51" s="46"/>
      <c r="C51" s="128">
        <f t="shared" si="0"/>
        <v>13</v>
      </c>
      <c r="D51" s="129"/>
      <c r="E51" s="286" t="s">
        <v>146</v>
      </c>
      <c r="F51" s="286" t="s">
        <v>145</v>
      </c>
      <c r="G51" s="145" t="s">
        <v>120</v>
      </c>
      <c r="H51" s="147">
        <v>40</v>
      </c>
      <c r="I51" s="130">
        <v>66.61</v>
      </c>
      <c r="J51" s="131">
        <f t="shared" si="5"/>
        <v>2664.4</v>
      </c>
      <c r="K51" s="147">
        <v>40</v>
      </c>
      <c r="L51" s="130">
        <v>66.61</v>
      </c>
      <c r="M51" s="131">
        <f t="shared" si="6"/>
        <v>2664.4</v>
      </c>
      <c r="N51" s="147">
        <f t="shared" si="4"/>
        <v>0</v>
      </c>
      <c r="O51" s="130">
        <v>66.61</v>
      </c>
      <c r="P51" s="131">
        <f t="shared" si="7"/>
        <v>0</v>
      </c>
    </row>
    <row r="52" spans="2:16" ht="11.4">
      <c r="B52" s="46"/>
      <c r="C52" s="128">
        <f t="shared" si="0"/>
        <v>14</v>
      </c>
      <c r="D52" s="129"/>
      <c r="E52" s="286" t="s">
        <v>149</v>
      </c>
      <c r="F52" s="286" t="s">
        <v>145</v>
      </c>
      <c r="G52" s="145" t="s">
        <v>120</v>
      </c>
      <c r="H52" s="147">
        <v>100</v>
      </c>
      <c r="I52" s="130">
        <v>90.49</v>
      </c>
      <c r="J52" s="131">
        <f t="shared" si="5"/>
        <v>9049</v>
      </c>
      <c r="K52" s="147">
        <v>100</v>
      </c>
      <c r="L52" s="130">
        <v>90.49</v>
      </c>
      <c r="M52" s="131">
        <f t="shared" si="6"/>
        <v>9049</v>
      </c>
      <c r="N52" s="147">
        <f t="shared" si="4"/>
        <v>0</v>
      </c>
      <c r="O52" s="130">
        <v>90.49</v>
      </c>
      <c r="P52" s="131">
        <f t="shared" si="7"/>
        <v>0</v>
      </c>
    </row>
    <row r="53" spans="2:16" ht="11.4">
      <c r="B53" s="46"/>
      <c r="C53" s="128">
        <f t="shared" si="0"/>
        <v>15</v>
      </c>
      <c r="D53" s="129"/>
      <c r="E53" s="286" t="s">
        <v>152</v>
      </c>
      <c r="F53" s="286"/>
      <c r="G53" s="145" t="s">
        <v>120</v>
      </c>
      <c r="H53" s="147">
        <v>100</v>
      </c>
      <c r="I53" s="130">
        <v>7.37</v>
      </c>
      <c r="J53" s="131">
        <f t="shared" si="5"/>
        <v>737</v>
      </c>
      <c r="K53" s="147">
        <v>100</v>
      </c>
      <c r="L53" s="130">
        <v>7.37</v>
      </c>
      <c r="M53" s="131">
        <f t="shared" si="6"/>
        <v>737</v>
      </c>
      <c r="N53" s="147">
        <f t="shared" si="4"/>
        <v>0</v>
      </c>
      <c r="O53" s="130">
        <v>7.37</v>
      </c>
      <c r="P53" s="131">
        <f t="shared" si="7"/>
        <v>0</v>
      </c>
    </row>
    <row r="54" spans="2:16" ht="11.4">
      <c r="B54" s="46"/>
      <c r="C54" s="128">
        <f t="shared" si="0"/>
        <v>16</v>
      </c>
      <c r="D54" s="129"/>
      <c r="E54" s="286" t="s">
        <v>150</v>
      </c>
      <c r="F54" s="286"/>
      <c r="G54" s="145" t="s">
        <v>120</v>
      </c>
      <c r="H54" s="147">
        <v>50</v>
      </c>
      <c r="I54" s="130">
        <v>15.04</v>
      </c>
      <c r="J54" s="131">
        <f t="shared" si="5"/>
        <v>752</v>
      </c>
      <c r="K54" s="147">
        <v>50</v>
      </c>
      <c r="L54" s="130">
        <v>15.04</v>
      </c>
      <c r="M54" s="131">
        <f t="shared" si="6"/>
        <v>752</v>
      </c>
      <c r="N54" s="147">
        <f t="shared" si="4"/>
        <v>0</v>
      </c>
      <c r="O54" s="130">
        <v>15.04</v>
      </c>
      <c r="P54" s="131">
        <f t="shared" si="7"/>
        <v>0</v>
      </c>
    </row>
    <row r="55" spans="2:16" ht="11.4">
      <c r="B55" s="46"/>
      <c r="C55" s="128">
        <f t="shared" si="0"/>
        <v>17</v>
      </c>
      <c r="D55" s="129"/>
      <c r="E55" s="286" t="s">
        <v>151</v>
      </c>
      <c r="F55" s="286"/>
      <c r="G55" s="145" t="s">
        <v>120</v>
      </c>
      <c r="H55" s="147">
        <v>15</v>
      </c>
      <c r="I55" s="130">
        <v>15.04</v>
      </c>
      <c r="J55" s="131">
        <f t="shared" si="5"/>
        <v>225.6</v>
      </c>
      <c r="K55" s="147">
        <v>15</v>
      </c>
      <c r="L55" s="130">
        <v>15.04</v>
      </c>
      <c r="M55" s="131">
        <f t="shared" si="6"/>
        <v>225.6</v>
      </c>
      <c r="N55" s="147">
        <f t="shared" si="4"/>
        <v>0</v>
      </c>
      <c r="O55" s="130">
        <v>15.04</v>
      </c>
      <c r="P55" s="131">
        <f t="shared" si="7"/>
        <v>0</v>
      </c>
    </row>
    <row r="56" spans="2:16" ht="11.4">
      <c r="B56" s="46"/>
      <c r="C56" s="128">
        <f t="shared" si="0"/>
        <v>18</v>
      </c>
      <c r="D56" s="129"/>
      <c r="E56" s="286" t="s">
        <v>153</v>
      </c>
      <c r="F56" s="286"/>
      <c r="G56" s="145" t="s">
        <v>120</v>
      </c>
      <c r="H56" s="147">
        <v>50</v>
      </c>
      <c r="I56" s="130">
        <v>47.56</v>
      </c>
      <c r="J56" s="131">
        <f t="shared" si="5"/>
        <v>2378</v>
      </c>
      <c r="K56" s="147">
        <v>50</v>
      </c>
      <c r="L56" s="130">
        <v>47.56</v>
      </c>
      <c r="M56" s="131">
        <f t="shared" si="6"/>
        <v>2378</v>
      </c>
      <c r="N56" s="147">
        <f t="shared" si="4"/>
        <v>0</v>
      </c>
      <c r="O56" s="130">
        <v>47.56</v>
      </c>
      <c r="P56" s="131">
        <f t="shared" si="7"/>
        <v>0</v>
      </c>
    </row>
    <row r="57" spans="2:16" ht="11.4" customHeight="1">
      <c r="B57" s="46"/>
      <c r="C57" s="128">
        <f t="shared" si="0"/>
        <v>19</v>
      </c>
      <c r="D57" s="129"/>
      <c r="E57" s="286" t="s">
        <v>154</v>
      </c>
      <c r="F57" s="286"/>
      <c r="G57" s="145" t="s">
        <v>120</v>
      </c>
      <c r="H57" s="147">
        <v>50</v>
      </c>
      <c r="I57" s="130">
        <v>47.56</v>
      </c>
      <c r="J57" s="131">
        <f t="shared" si="5"/>
        <v>2378</v>
      </c>
      <c r="K57" s="147">
        <v>50</v>
      </c>
      <c r="L57" s="130">
        <v>47.56</v>
      </c>
      <c r="M57" s="131">
        <f t="shared" si="6"/>
        <v>2378</v>
      </c>
      <c r="N57" s="147">
        <f t="shared" si="4"/>
        <v>0</v>
      </c>
      <c r="O57" s="130">
        <v>47.56</v>
      </c>
      <c r="P57" s="131">
        <f t="shared" si="7"/>
        <v>0</v>
      </c>
    </row>
    <row r="58" spans="2:16" ht="11.4">
      <c r="B58" s="46"/>
      <c r="C58" s="128">
        <f t="shared" si="0"/>
        <v>20</v>
      </c>
      <c r="D58" s="129"/>
      <c r="E58" s="286" t="s">
        <v>163</v>
      </c>
      <c r="F58" s="286"/>
      <c r="G58" s="145" t="s">
        <v>120</v>
      </c>
      <c r="H58" s="147">
        <v>6</v>
      </c>
      <c r="I58" s="130">
        <v>45.25</v>
      </c>
      <c r="J58" s="131">
        <f t="shared" si="5"/>
        <v>271.5</v>
      </c>
      <c r="K58" s="147">
        <v>6</v>
      </c>
      <c r="L58" s="130">
        <v>45.25</v>
      </c>
      <c r="M58" s="131">
        <f t="shared" si="6"/>
        <v>271.5</v>
      </c>
      <c r="N58" s="147">
        <f t="shared" si="4"/>
        <v>0</v>
      </c>
      <c r="O58" s="130">
        <v>45.25</v>
      </c>
      <c r="P58" s="131">
        <f t="shared" si="7"/>
        <v>0</v>
      </c>
    </row>
    <row r="59" spans="2:16" ht="11.4">
      <c r="B59" s="46"/>
      <c r="C59" s="128">
        <f t="shared" si="0"/>
        <v>21</v>
      </c>
      <c r="D59" s="129"/>
      <c r="E59" s="286" t="s">
        <v>156</v>
      </c>
      <c r="F59" s="286"/>
      <c r="G59" s="145" t="s">
        <v>120</v>
      </c>
      <c r="H59" s="147">
        <v>40</v>
      </c>
      <c r="I59" s="130">
        <v>45.25</v>
      </c>
      <c r="J59" s="131">
        <f t="shared" si="5"/>
        <v>1810</v>
      </c>
      <c r="K59" s="147">
        <v>40</v>
      </c>
      <c r="L59" s="130">
        <v>45.25</v>
      </c>
      <c r="M59" s="131">
        <f t="shared" si="6"/>
        <v>1810</v>
      </c>
      <c r="N59" s="147">
        <f t="shared" si="4"/>
        <v>0</v>
      </c>
      <c r="O59" s="130">
        <v>45.25</v>
      </c>
      <c r="P59" s="131">
        <f t="shared" si="7"/>
        <v>0</v>
      </c>
    </row>
    <row r="60" spans="2:16" ht="13.2">
      <c r="B60" s="46"/>
      <c r="C60" s="141"/>
      <c r="D60" s="141"/>
      <c r="E60" s="282"/>
      <c r="F60" s="282"/>
      <c r="G60" s="141"/>
      <c r="H60" s="132"/>
      <c r="I60" s="142"/>
      <c r="J60" s="90"/>
      <c r="K60" s="132"/>
      <c r="L60" s="142"/>
      <c r="M60" s="90"/>
      <c r="N60" s="132"/>
      <c r="O60" s="142"/>
      <c r="P60" s="90"/>
    </row>
    <row r="61" spans="2:16" ht="13.2">
      <c r="B61" s="46"/>
      <c r="C61" s="141"/>
      <c r="D61" s="141"/>
      <c r="E61" s="282"/>
      <c r="F61" s="282"/>
      <c r="G61" s="141"/>
      <c r="H61" s="132"/>
      <c r="I61" s="142"/>
      <c r="J61" s="90"/>
      <c r="K61" s="132"/>
      <c r="L61" s="142"/>
      <c r="M61" s="90"/>
      <c r="N61" s="132"/>
      <c r="O61" s="142"/>
      <c r="P61" s="90"/>
    </row>
    <row r="62" spans="2:16" ht="13.2">
      <c r="B62" s="46"/>
      <c r="C62" s="141"/>
      <c r="D62" s="141"/>
      <c r="E62" s="282"/>
      <c r="F62" s="282"/>
      <c r="G62" s="141"/>
      <c r="H62" s="132"/>
      <c r="I62" s="142"/>
      <c r="J62" s="90"/>
      <c r="K62" s="132"/>
      <c r="L62" s="142"/>
      <c r="M62" s="90"/>
      <c r="N62" s="132"/>
      <c r="O62" s="142"/>
      <c r="P62" s="90"/>
    </row>
    <row r="63" spans="2:16" ht="13.2">
      <c r="B63" s="46"/>
      <c r="C63" s="141"/>
      <c r="D63" s="141"/>
      <c r="E63" s="282"/>
      <c r="F63" s="282"/>
      <c r="G63" s="141"/>
      <c r="H63" s="132"/>
      <c r="I63" s="142"/>
      <c r="J63" s="90"/>
      <c r="K63" s="132"/>
      <c r="L63" s="142"/>
      <c r="M63" s="90"/>
      <c r="N63" s="132"/>
      <c r="O63" s="142"/>
      <c r="P63" s="90"/>
    </row>
    <row r="64" spans="2:16" ht="13.2">
      <c r="B64" s="46"/>
      <c r="C64" s="141"/>
      <c r="D64" s="141"/>
      <c r="E64" s="282"/>
      <c r="F64" s="282"/>
      <c r="G64" s="141"/>
      <c r="H64" s="132"/>
      <c r="I64" s="142"/>
      <c r="J64" s="90"/>
      <c r="K64" s="132"/>
      <c r="L64" s="142"/>
      <c r="M64" s="90"/>
      <c r="N64" s="132"/>
      <c r="O64" s="142"/>
      <c r="P64" s="90"/>
    </row>
    <row r="65" spans="2:18" ht="13.2">
      <c r="B65" s="46"/>
      <c r="C65" s="141"/>
      <c r="D65" s="141"/>
      <c r="E65" s="282"/>
      <c r="F65" s="282"/>
      <c r="G65" s="141"/>
      <c r="H65" s="132"/>
      <c r="I65" s="142"/>
      <c r="J65" s="90"/>
      <c r="K65" s="132"/>
      <c r="L65" s="142"/>
      <c r="M65" s="90"/>
      <c r="N65" s="132"/>
      <c r="O65" s="142"/>
      <c r="P65" s="90"/>
    </row>
    <row r="66" spans="2:18" ht="13.2">
      <c r="B66" s="46"/>
      <c r="C66" s="141"/>
      <c r="D66" s="141"/>
      <c r="E66" s="282"/>
      <c r="F66" s="282"/>
      <c r="G66" s="141"/>
      <c r="H66" s="132"/>
      <c r="I66" s="142"/>
      <c r="J66" s="90"/>
      <c r="K66" s="132"/>
      <c r="L66" s="142"/>
      <c r="M66" s="90"/>
      <c r="N66" s="132"/>
      <c r="O66" s="142"/>
      <c r="P66" s="90"/>
    </row>
    <row r="67" spans="2:18" ht="13.2">
      <c r="B67" s="46"/>
      <c r="C67" s="141"/>
      <c r="D67" s="141"/>
      <c r="E67" s="282"/>
      <c r="F67" s="282"/>
      <c r="G67" s="141"/>
      <c r="H67" s="132"/>
      <c r="I67" s="142"/>
      <c r="J67" s="90"/>
      <c r="K67" s="132"/>
      <c r="L67" s="142"/>
      <c r="M67" s="90"/>
      <c r="N67" s="132"/>
      <c r="O67" s="142"/>
      <c r="P67" s="90"/>
    </row>
    <row r="68" spans="2:18" ht="13.2">
      <c r="B68" s="46"/>
      <c r="C68" s="141"/>
      <c r="D68" s="141"/>
      <c r="E68" s="282"/>
      <c r="F68" s="282"/>
      <c r="G68" s="141"/>
      <c r="H68" s="132"/>
      <c r="I68" s="142"/>
      <c r="J68" s="90"/>
      <c r="K68" s="132"/>
      <c r="L68" s="142"/>
      <c r="M68" s="90"/>
      <c r="N68" s="132"/>
      <c r="O68" s="142"/>
      <c r="P68" s="90"/>
    </row>
    <row r="69" spans="2:18" ht="13.2">
      <c r="B69" s="46"/>
      <c r="C69" s="141"/>
      <c r="D69" s="141"/>
      <c r="E69" s="282"/>
      <c r="F69" s="282"/>
      <c r="G69" s="141"/>
      <c r="H69" s="132"/>
      <c r="I69" s="142"/>
      <c r="J69" s="90"/>
      <c r="K69" s="132"/>
      <c r="L69" s="142"/>
      <c r="M69" s="90"/>
      <c r="N69" s="132"/>
      <c r="O69" s="142"/>
      <c r="P69" s="90"/>
    </row>
    <row r="70" spans="2:18" ht="13.2">
      <c r="B70" s="46"/>
      <c r="C70" s="141"/>
      <c r="D70" s="141"/>
      <c r="E70" s="282"/>
      <c r="F70" s="282"/>
      <c r="G70" s="141"/>
      <c r="H70" s="132"/>
      <c r="I70" s="142"/>
      <c r="J70" s="90"/>
      <c r="K70" s="132"/>
      <c r="L70" s="142"/>
      <c r="M70" s="90"/>
      <c r="N70" s="132"/>
      <c r="O70" s="142"/>
      <c r="P70" s="90"/>
    </row>
    <row r="71" spans="2:18" ht="13.2">
      <c r="B71" s="46"/>
      <c r="C71" s="141"/>
      <c r="D71" s="141"/>
      <c r="E71" s="282"/>
      <c r="F71" s="282"/>
      <c r="G71" s="141"/>
      <c r="H71" s="132"/>
      <c r="I71" s="142"/>
      <c r="J71" s="90"/>
      <c r="K71" s="132"/>
      <c r="L71" s="142"/>
      <c r="M71" s="90"/>
      <c r="N71" s="132"/>
      <c r="O71" s="142"/>
      <c r="P71" s="90"/>
    </row>
    <row r="72" spans="2:18" ht="13.2">
      <c r="B72" s="46"/>
      <c r="C72" s="152"/>
      <c r="D72" s="152"/>
      <c r="E72" s="281"/>
      <c r="F72" s="281"/>
      <c r="G72" s="152"/>
      <c r="H72" s="132" t="s">
        <v>119</v>
      </c>
      <c r="I72" s="79"/>
      <c r="J72" s="90">
        <f>SUM(J38:J60)</f>
        <v>39161.160000000003</v>
      </c>
      <c r="K72" s="132" t="s">
        <v>119</v>
      </c>
      <c r="L72" s="79"/>
      <c r="M72" s="90">
        <f>SUM(M38:M60)</f>
        <v>39161.160000000003</v>
      </c>
      <c r="N72" s="132" t="s">
        <v>119</v>
      </c>
      <c r="O72" s="79"/>
      <c r="P72" s="90">
        <f>SUM(P38:P60)</f>
        <v>0</v>
      </c>
      <c r="Q72" s="127"/>
    </row>
    <row r="73" spans="2:18" ht="13.2">
      <c r="B73" s="46"/>
      <c r="C73" s="152"/>
      <c r="D73" s="152"/>
      <c r="E73" s="281"/>
      <c r="F73" s="281"/>
      <c r="G73" s="152"/>
      <c r="H73" s="132" t="s">
        <v>12</v>
      </c>
      <c r="I73" s="79">
        <v>0.16</v>
      </c>
      <c r="J73" s="90">
        <f>J72*I73</f>
        <v>6265.7856000000011</v>
      </c>
      <c r="K73" s="132" t="s">
        <v>12</v>
      </c>
      <c r="L73" s="79">
        <v>0.16</v>
      </c>
      <c r="M73" s="90">
        <f>M72*L73</f>
        <v>6265.7856000000011</v>
      </c>
      <c r="N73" s="132" t="s">
        <v>12</v>
      </c>
      <c r="O73" s="79">
        <v>0.16</v>
      </c>
      <c r="P73" s="90">
        <f>P72*O73</f>
        <v>0</v>
      </c>
    </row>
    <row r="74" spans="2:18">
      <c r="B74" s="46"/>
      <c r="C74" s="152"/>
      <c r="D74" s="152"/>
      <c r="E74" s="154"/>
      <c r="F74" s="154"/>
      <c r="G74" s="164"/>
      <c r="H74" s="132" t="s">
        <v>30</v>
      </c>
      <c r="I74" s="164"/>
      <c r="J74" s="90">
        <f>SUM(J72:J73)</f>
        <v>45426.945600000006</v>
      </c>
      <c r="K74" s="132" t="s">
        <v>30</v>
      </c>
      <c r="L74" s="164"/>
      <c r="M74" s="90">
        <f>SUM(M72:M73)</f>
        <v>45426.945600000006</v>
      </c>
      <c r="N74" s="132" t="s">
        <v>30</v>
      </c>
      <c r="O74" s="164"/>
      <c r="P74" s="90">
        <f>SUM(P72:P73)</f>
        <v>0</v>
      </c>
    </row>
    <row r="75" spans="2:18" ht="11.25" customHeight="1">
      <c r="B75" s="46"/>
      <c r="C75" s="280" t="s">
        <v>53</v>
      </c>
      <c r="D75" s="280"/>
      <c r="E75" s="280"/>
      <c r="F75" s="280"/>
      <c r="G75" s="280"/>
      <c r="H75" s="164"/>
      <c r="I75" s="84"/>
      <c r="J75" s="85" t="s">
        <v>116</v>
      </c>
      <c r="K75" s="164"/>
      <c r="L75" s="84"/>
      <c r="M75" s="85" t="s">
        <v>116</v>
      </c>
      <c r="N75" s="164"/>
      <c r="O75" s="84"/>
      <c r="P75" s="85" t="s">
        <v>116</v>
      </c>
      <c r="R75" s="127"/>
    </row>
    <row r="76" spans="2:18">
      <c r="B76" s="47"/>
      <c r="C76" s="153"/>
      <c r="D76" s="153"/>
      <c r="E76" s="153"/>
      <c r="F76" s="153"/>
      <c r="G76" s="153"/>
      <c r="H76" s="76"/>
      <c r="I76" s="99"/>
      <c r="J76" s="100"/>
      <c r="K76" s="76"/>
      <c r="L76" s="99"/>
      <c r="M76" s="100"/>
      <c r="N76" s="76"/>
      <c r="O76" s="99"/>
      <c r="P76" s="100"/>
    </row>
    <row r="77" spans="2:18" ht="9.9" customHeight="1">
      <c r="B77" s="48"/>
      <c r="C77" s="49"/>
      <c r="D77" s="49"/>
      <c r="E77" s="49"/>
      <c r="F77" s="49"/>
      <c r="G77" s="49"/>
      <c r="H77" s="49"/>
      <c r="I77" s="49"/>
      <c r="J77" s="50"/>
      <c r="K77" s="49"/>
      <c r="L77" s="49"/>
      <c r="M77" s="50"/>
      <c r="N77" s="49"/>
      <c r="O77" s="49"/>
      <c r="P77" s="50"/>
      <c r="Q77" s="126"/>
    </row>
    <row r="78" spans="2:18">
      <c r="B78" s="160">
        <v>2</v>
      </c>
      <c r="C78" s="3" t="s">
        <v>85</v>
      </c>
      <c r="D78" s="3"/>
      <c r="E78" s="3"/>
      <c r="F78" s="3"/>
      <c r="G78" s="3"/>
      <c r="H78" s="3"/>
      <c r="I78" s="3"/>
      <c r="J78" s="25"/>
    </row>
    <row r="79" spans="2:18" ht="8.1" customHeight="1">
      <c r="B79" s="160"/>
      <c r="C79" s="3"/>
      <c r="D79" s="3"/>
      <c r="E79" s="3"/>
      <c r="F79" s="3"/>
      <c r="G79" s="3"/>
      <c r="H79" s="3"/>
      <c r="I79" s="3"/>
      <c r="J79" s="25"/>
    </row>
    <row r="80" spans="2:18">
      <c r="B80" s="160">
        <v>2.1</v>
      </c>
      <c r="C80" s="71" t="s">
        <v>86</v>
      </c>
      <c r="D80" s="71"/>
      <c r="E80" s="71"/>
      <c r="F80" s="71"/>
      <c r="G80" s="71"/>
      <c r="H80" s="71"/>
      <c r="I80" s="71"/>
      <c r="J80" s="72"/>
    </row>
    <row r="81" spans="2:10" ht="8.1" customHeight="1">
      <c r="B81" s="160"/>
      <c r="C81" s="71"/>
      <c r="D81" s="71"/>
      <c r="E81" s="71"/>
      <c r="F81" s="71"/>
      <c r="G81" s="71"/>
      <c r="H81" s="71"/>
      <c r="I81" s="71"/>
      <c r="J81" s="72"/>
    </row>
    <row r="82" spans="2:10">
      <c r="B82" s="160">
        <v>2.2000000000000002</v>
      </c>
      <c r="C82" s="71" t="s">
        <v>103</v>
      </c>
      <c r="D82" s="71"/>
      <c r="E82" s="71"/>
      <c r="F82" s="71"/>
      <c r="G82" s="71"/>
      <c r="H82" s="71"/>
      <c r="I82" s="71"/>
      <c r="J82" s="72"/>
    </row>
    <row r="83" spans="2:10" ht="8.1" customHeight="1">
      <c r="B83" s="160"/>
      <c r="C83" s="71"/>
      <c r="D83" s="71"/>
      <c r="E83" s="71"/>
      <c r="F83" s="71"/>
      <c r="G83" s="71"/>
      <c r="H83" s="71"/>
      <c r="I83" s="71"/>
      <c r="J83" s="72"/>
    </row>
    <row r="84" spans="2:10">
      <c r="B84" s="160">
        <v>2.2999999999999998</v>
      </c>
      <c r="C84" s="3" t="s">
        <v>88</v>
      </c>
      <c r="D84" s="71"/>
      <c r="E84" s="71"/>
      <c r="F84" s="71"/>
      <c r="G84" s="71"/>
      <c r="H84" s="71"/>
      <c r="I84" s="71"/>
      <c r="J84" s="72"/>
    </row>
    <row r="85" spans="2:10" ht="11.25" customHeight="1">
      <c r="B85" s="73"/>
      <c r="C85" s="193" t="s">
        <v>127</v>
      </c>
      <c r="D85" s="278"/>
      <c r="E85" s="278"/>
      <c r="F85" s="278"/>
      <c r="G85" s="278"/>
      <c r="H85" s="278"/>
      <c r="I85" s="278"/>
      <c r="J85" s="279"/>
    </row>
    <row r="86" spans="2:10" ht="11.25" customHeight="1">
      <c r="B86" s="73"/>
      <c r="C86" s="278"/>
      <c r="D86" s="278"/>
      <c r="E86" s="278"/>
      <c r="F86" s="278"/>
      <c r="G86" s="278"/>
      <c r="H86" s="278"/>
      <c r="I86" s="278"/>
      <c r="J86" s="279"/>
    </row>
    <row r="87" spans="2:10" ht="8.1" customHeight="1">
      <c r="B87" s="80"/>
      <c r="C87" s="81"/>
      <c r="D87" s="81"/>
      <c r="E87" s="81"/>
      <c r="F87" s="81"/>
      <c r="G87" s="81"/>
      <c r="H87" s="81"/>
      <c r="I87" s="81"/>
      <c r="J87" s="83"/>
    </row>
    <row r="88" spans="2:10" ht="11.25" customHeight="1">
      <c r="B88" s="160">
        <v>2.4</v>
      </c>
      <c r="C88" s="3" t="s">
        <v>100</v>
      </c>
      <c r="D88" s="71"/>
      <c r="E88" s="71"/>
      <c r="F88" s="71"/>
      <c r="G88" s="71"/>
      <c r="H88" s="71"/>
      <c r="I88" s="71"/>
      <c r="J88" s="72"/>
    </row>
    <row r="89" spans="2:10">
      <c r="B89" s="160"/>
      <c r="C89" s="78" t="s">
        <v>157</v>
      </c>
      <c r="D89" s="78"/>
      <c r="E89" s="78"/>
      <c r="F89" s="78"/>
      <c r="G89" s="78"/>
      <c r="H89" s="78"/>
      <c r="I89" s="78"/>
      <c r="J89" s="82"/>
    </row>
    <row r="90" spans="2:10" ht="8.1" customHeight="1">
      <c r="B90" s="160"/>
      <c r="C90" s="78"/>
      <c r="D90" s="78"/>
      <c r="E90" s="78"/>
      <c r="F90" s="78"/>
      <c r="G90" s="78"/>
      <c r="H90" s="78"/>
      <c r="I90" s="78"/>
      <c r="J90" s="82"/>
    </row>
    <row r="91" spans="2:10" ht="11.25" customHeight="1">
      <c r="B91" s="160">
        <v>2.5</v>
      </c>
      <c r="C91" s="71" t="s">
        <v>101</v>
      </c>
      <c r="D91" s="71"/>
      <c r="E91" s="71"/>
      <c r="F91" s="71"/>
      <c r="G91" s="71"/>
      <c r="H91" s="71"/>
      <c r="I91" s="71"/>
      <c r="J91" s="72"/>
    </row>
    <row r="92" spans="2:10" ht="11.25" customHeight="1">
      <c r="B92" s="160"/>
      <c r="C92" s="4" t="s">
        <v>158</v>
      </c>
      <c r="D92" s="71"/>
      <c r="E92" s="71"/>
      <c r="F92" s="71"/>
      <c r="G92" s="71"/>
      <c r="H92" s="71"/>
      <c r="I92" s="71"/>
      <c r="J92" s="72"/>
    </row>
    <row r="93" spans="2:10" ht="8.1" customHeight="1">
      <c r="B93" s="160"/>
      <c r="C93" s="71"/>
      <c r="D93" s="71"/>
      <c r="E93" s="71"/>
      <c r="F93" s="71"/>
      <c r="G93" s="71"/>
      <c r="H93" s="71"/>
      <c r="I93" s="71"/>
      <c r="J93" s="72"/>
    </row>
    <row r="94" spans="2:10" ht="12.6" customHeight="1">
      <c r="B94" s="74">
        <v>2.6</v>
      </c>
      <c r="C94" s="193" t="s">
        <v>112</v>
      </c>
      <c r="D94" s="278"/>
      <c r="E94" s="278"/>
      <c r="F94" s="278"/>
      <c r="G94" s="278"/>
      <c r="H94" s="278"/>
      <c r="I94" s="278"/>
      <c r="J94" s="279"/>
    </row>
    <row r="95" spans="2:10" ht="12.6" customHeight="1">
      <c r="B95" s="74"/>
      <c r="C95" s="278"/>
      <c r="D95" s="278"/>
      <c r="E95" s="278"/>
      <c r="F95" s="278"/>
      <c r="G95" s="278"/>
      <c r="H95" s="278"/>
      <c r="I95" s="278"/>
      <c r="J95" s="279"/>
    </row>
    <row r="96" spans="2:10" ht="12.6" customHeight="1">
      <c r="B96" s="74"/>
      <c r="C96" s="278"/>
      <c r="D96" s="278"/>
      <c r="E96" s="278"/>
      <c r="F96" s="278"/>
      <c r="G96" s="278"/>
      <c r="H96" s="278"/>
      <c r="I96" s="278"/>
      <c r="J96" s="279"/>
    </row>
    <row r="97" spans="2:10" ht="12.6" customHeight="1">
      <c r="B97" s="74"/>
      <c r="C97" s="278"/>
      <c r="D97" s="278"/>
      <c r="E97" s="278"/>
      <c r="F97" s="278"/>
      <c r="G97" s="278"/>
      <c r="H97" s="278"/>
      <c r="I97" s="278"/>
      <c r="J97" s="279"/>
    </row>
    <row r="98" spans="2:10" ht="12.6" customHeight="1">
      <c r="B98" s="74"/>
      <c r="C98" s="278"/>
      <c r="D98" s="278"/>
      <c r="E98" s="278"/>
      <c r="F98" s="278"/>
      <c r="G98" s="278"/>
      <c r="H98" s="278"/>
      <c r="I98" s="278"/>
      <c r="J98" s="279"/>
    </row>
    <row r="99" spans="2:10" ht="12.6" customHeight="1">
      <c r="B99" s="74"/>
      <c r="C99" s="278"/>
      <c r="D99" s="278"/>
      <c r="E99" s="278"/>
      <c r="F99" s="278"/>
      <c r="G99" s="278"/>
      <c r="H99" s="278"/>
      <c r="I99" s="278"/>
      <c r="J99" s="279"/>
    </row>
    <row r="100" spans="2:10" ht="12.6" customHeight="1">
      <c r="B100" s="74"/>
      <c r="C100" s="278"/>
      <c r="D100" s="278"/>
      <c r="E100" s="278"/>
      <c r="F100" s="278"/>
      <c r="G100" s="278"/>
      <c r="H100" s="278"/>
      <c r="I100" s="278"/>
      <c r="J100" s="279"/>
    </row>
    <row r="101" spans="2:10" ht="12.6" customHeight="1">
      <c r="B101" s="74"/>
      <c r="C101" s="278"/>
      <c r="D101" s="278"/>
      <c r="E101" s="278"/>
      <c r="F101" s="278"/>
      <c r="G101" s="278"/>
      <c r="H101" s="278"/>
      <c r="I101" s="278"/>
      <c r="J101" s="279"/>
    </row>
    <row r="102" spans="2:10" ht="12.6" customHeight="1">
      <c r="B102" s="74"/>
      <c r="C102" s="278"/>
      <c r="D102" s="278"/>
      <c r="E102" s="278"/>
      <c r="F102" s="278"/>
      <c r="G102" s="278"/>
      <c r="H102" s="278"/>
      <c r="I102" s="278"/>
      <c r="J102" s="279"/>
    </row>
    <row r="103" spans="2:10" ht="12.6" customHeight="1">
      <c r="B103" s="74"/>
      <c r="C103" s="278"/>
      <c r="D103" s="278"/>
      <c r="E103" s="278"/>
      <c r="F103" s="278"/>
      <c r="G103" s="278"/>
      <c r="H103" s="278"/>
      <c r="I103" s="278"/>
      <c r="J103" s="279"/>
    </row>
    <row r="104" spans="2:10" ht="12.6" customHeight="1">
      <c r="B104" s="74"/>
      <c r="C104" s="278"/>
      <c r="D104" s="278"/>
      <c r="E104" s="278"/>
      <c r="F104" s="278"/>
      <c r="G104" s="278"/>
      <c r="H104" s="278"/>
      <c r="I104" s="278"/>
      <c r="J104" s="279"/>
    </row>
    <row r="105" spans="2:10" ht="12.6" customHeight="1">
      <c r="B105" s="74"/>
      <c r="C105" s="278"/>
      <c r="D105" s="278"/>
      <c r="E105" s="278"/>
      <c r="F105" s="278"/>
      <c r="G105" s="278"/>
      <c r="H105" s="278"/>
      <c r="I105" s="278"/>
      <c r="J105" s="279"/>
    </row>
    <row r="106" spans="2:10" ht="13.5" customHeight="1">
      <c r="B106" s="74"/>
      <c r="C106" s="278"/>
      <c r="D106" s="278"/>
      <c r="E106" s="278"/>
      <c r="F106" s="278"/>
      <c r="G106" s="278"/>
      <c r="H106" s="278"/>
      <c r="I106" s="278"/>
      <c r="J106" s="279"/>
    </row>
    <row r="107" spans="2:10" ht="8.1" customHeight="1">
      <c r="B107" s="74"/>
      <c r="C107" s="161"/>
      <c r="D107" s="161"/>
      <c r="E107" s="161"/>
      <c r="F107" s="161"/>
      <c r="G107" s="161"/>
      <c r="H107" s="161"/>
      <c r="I107" s="161"/>
      <c r="J107" s="162"/>
    </row>
    <row r="108" spans="2:10" ht="11.25" customHeight="1">
      <c r="B108" s="73">
        <v>2.7</v>
      </c>
      <c r="C108" s="193" t="s">
        <v>107</v>
      </c>
      <c r="D108" s="193"/>
      <c r="E108" s="193"/>
      <c r="F108" s="193"/>
      <c r="G108" s="193"/>
      <c r="H108" s="193"/>
      <c r="I108" s="193"/>
      <c r="J108" s="194"/>
    </row>
    <row r="109" spans="2:10">
      <c r="B109" s="73"/>
      <c r="C109" s="193"/>
      <c r="D109" s="193"/>
      <c r="E109" s="193"/>
      <c r="F109" s="193"/>
      <c r="G109" s="193"/>
      <c r="H109" s="193"/>
      <c r="I109" s="193"/>
      <c r="J109" s="194"/>
    </row>
    <row r="110" spans="2:10">
      <c r="B110" s="73"/>
      <c r="C110" s="193"/>
      <c r="D110" s="193"/>
      <c r="E110" s="193"/>
      <c r="F110" s="193"/>
      <c r="G110" s="193"/>
      <c r="H110" s="193"/>
      <c r="I110" s="193"/>
      <c r="J110" s="194"/>
    </row>
    <row r="111" spans="2:10" ht="8.1" customHeight="1">
      <c r="B111" s="73"/>
      <c r="C111" s="193"/>
      <c r="D111" s="193"/>
      <c r="E111" s="193"/>
      <c r="F111" s="193"/>
      <c r="G111" s="193"/>
      <c r="H111" s="193"/>
      <c r="I111" s="193"/>
      <c r="J111" s="194"/>
    </row>
    <row r="112" spans="2:10" ht="12" customHeight="1">
      <c r="B112" s="73">
        <v>2.8</v>
      </c>
      <c r="C112" s="193" t="s">
        <v>111</v>
      </c>
      <c r="D112" s="193"/>
      <c r="E112" s="193"/>
      <c r="F112" s="193"/>
      <c r="G112" s="193"/>
      <c r="H112" s="193"/>
      <c r="I112" s="193"/>
      <c r="J112" s="194"/>
    </row>
    <row r="113" spans="2:10" ht="12" customHeight="1">
      <c r="B113" s="73"/>
      <c r="C113" s="193"/>
      <c r="D113" s="193"/>
      <c r="E113" s="193"/>
      <c r="F113" s="193"/>
      <c r="G113" s="193"/>
      <c r="H113" s="193"/>
      <c r="I113" s="193"/>
      <c r="J113" s="194"/>
    </row>
    <row r="114" spans="2:10" ht="8.1" customHeight="1">
      <c r="B114" s="73"/>
      <c r="C114" s="120"/>
      <c r="D114" s="120"/>
      <c r="E114" s="120"/>
      <c r="F114" s="120"/>
      <c r="G114" s="120"/>
      <c r="H114" s="120"/>
      <c r="I114" s="120"/>
      <c r="J114" s="121"/>
    </row>
    <row r="115" spans="2:10" ht="11.25" customHeight="1">
      <c r="B115" s="73">
        <v>2.9</v>
      </c>
      <c r="C115" s="193" t="s">
        <v>87</v>
      </c>
      <c r="D115" s="193"/>
      <c r="E115" s="193"/>
      <c r="F115" s="193"/>
      <c r="G115" s="193"/>
      <c r="H115" s="193"/>
      <c r="I115" s="193"/>
      <c r="J115" s="194"/>
    </row>
    <row r="116" spans="2:10">
      <c r="B116" s="73"/>
      <c r="C116" s="193"/>
      <c r="D116" s="193"/>
      <c r="E116" s="193"/>
      <c r="F116" s="193"/>
      <c r="G116" s="193"/>
      <c r="H116" s="193"/>
      <c r="I116" s="193"/>
      <c r="J116" s="194"/>
    </row>
    <row r="117" spans="2:10">
      <c r="B117" s="73"/>
      <c r="C117" s="193"/>
      <c r="D117" s="193"/>
      <c r="E117" s="193"/>
      <c r="F117" s="193"/>
      <c r="G117" s="193"/>
      <c r="H117" s="193"/>
      <c r="I117" s="193"/>
      <c r="J117" s="194"/>
    </row>
    <row r="118" spans="2:10" ht="8.1" customHeight="1">
      <c r="B118" s="73"/>
      <c r="C118" s="193"/>
      <c r="D118" s="193"/>
      <c r="E118" s="193"/>
      <c r="F118" s="193"/>
      <c r="G118" s="193"/>
      <c r="H118" s="193"/>
      <c r="I118" s="193"/>
      <c r="J118" s="194"/>
    </row>
    <row r="119" spans="2:10" ht="11.25" customHeight="1">
      <c r="B119" s="75">
        <v>2.1</v>
      </c>
      <c r="C119" s="276" t="s">
        <v>105</v>
      </c>
      <c r="D119" s="276"/>
      <c r="E119" s="276"/>
      <c r="F119" s="276"/>
      <c r="G119" s="276"/>
      <c r="H119" s="276"/>
      <c r="I119" s="276"/>
      <c r="J119" s="277"/>
    </row>
    <row r="120" spans="2:10" ht="11.25" customHeight="1">
      <c r="B120" s="75"/>
      <c r="C120" s="276"/>
      <c r="D120" s="276"/>
      <c r="E120" s="276"/>
      <c r="F120" s="276"/>
      <c r="G120" s="276"/>
      <c r="H120" s="276"/>
      <c r="I120" s="276"/>
      <c r="J120" s="277"/>
    </row>
    <row r="121" spans="2:10" ht="11.25" customHeight="1">
      <c r="B121" s="75"/>
      <c r="C121" s="276"/>
      <c r="D121" s="276"/>
      <c r="E121" s="276"/>
      <c r="F121" s="276"/>
      <c r="G121" s="276"/>
      <c r="H121" s="276"/>
      <c r="I121" s="276"/>
      <c r="J121" s="277"/>
    </row>
    <row r="122" spans="2:10" ht="11.25" customHeight="1">
      <c r="B122" s="75"/>
      <c r="C122" s="276"/>
      <c r="D122" s="276"/>
      <c r="E122" s="276"/>
      <c r="F122" s="276"/>
      <c r="G122" s="276"/>
      <c r="H122" s="276"/>
      <c r="I122" s="276"/>
      <c r="J122" s="277"/>
    </row>
    <row r="123" spans="2:10" ht="11.25" customHeight="1">
      <c r="B123" s="75"/>
      <c r="C123" s="276"/>
      <c r="D123" s="276"/>
      <c r="E123" s="276"/>
      <c r="F123" s="276"/>
      <c r="G123" s="276"/>
      <c r="H123" s="276"/>
      <c r="I123" s="276"/>
      <c r="J123" s="277"/>
    </row>
    <row r="124" spans="2:10">
      <c r="B124" s="73"/>
      <c r="C124" s="276"/>
      <c r="D124" s="276"/>
      <c r="E124" s="276"/>
      <c r="F124" s="276"/>
      <c r="G124" s="276"/>
      <c r="H124" s="276"/>
      <c r="I124" s="276"/>
      <c r="J124" s="277"/>
    </row>
    <row r="125" spans="2:10" ht="8.1" customHeight="1">
      <c r="B125" s="73"/>
      <c r="C125" s="150"/>
      <c r="D125" s="150"/>
      <c r="E125" s="150"/>
      <c r="F125" s="150"/>
      <c r="G125" s="150"/>
      <c r="H125" s="150"/>
      <c r="I125" s="150"/>
      <c r="J125" s="151"/>
    </row>
    <row r="126" spans="2:10" ht="11.25" customHeight="1">
      <c r="B126" s="73">
        <v>2.11</v>
      </c>
      <c r="C126" s="235" t="s">
        <v>108</v>
      </c>
      <c r="D126" s="235"/>
      <c r="E126" s="235"/>
      <c r="F126" s="235"/>
      <c r="G126" s="235"/>
      <c r="H126" s="235"/>
      <c r="I126" s="235"/>
      <c r="J126" s="236"/>
    </row>
    <row r="127" spans="2:10">
      <c r="B127" s="73"/>
      <c r="C127" s="235"/>
      <c r="D127" s="235"/>
      <c r="E127" s="235"/>
      <c r="F127" s="235"/>
      <c r="G127" s="235"/>
      <c r="H127" s="235"/>
      <c r="I127" s="235"/>
      <c r="J127" s="236"/>
    </row>
    <row r="128" spans="2:10">
      <c r="B128" s="73"/>
      <c r="C128" s="235"/>
      <c r="D128" s="235"/>
      <c r="E128" s="235"/>
      <c r="F128" s="235"/>
      <c r="G128" s="235"/>
      <c r="H128" s="235"/>
      <c r="I128" s="235"/>
      <c r="J128" s="236"/>
    </row>
    <row r="129" spans="2:16" ht="11.25" customHeight="1">
      <c r="B129" s="73"/>
      <c r="C129" s="235"/>
      <c r="D129" s="235"/>
      <c r="E129" s="235"/>
      <c r="F129" s="235"/>
      <c r="G129" s="235"/>
      <c r="H129" s="235"/>
      <c r="I129" s="235"/>
      <c r="J129" s="236"/>
    </row>
    <row r="130" spans="2:16" ht="8.1" customHeight="1">
      <c r="B130" s="73"/>
      <c r="C130" s="235"/>
      <c r="D130" s="235"/>
      <c r="E130" s="235"/>
      <c r="F130" s="235"/>
      <c r="G130" s="235"/>
      <c r="H130" s="235"/>
      <c r="I130" s="235"/>
      <c r="J130" s="236"/>
    </row>
    <row r="131" spans="2:16">
      <c r="B131" s="75">
        <v>2.12</v>
      </c>
      <c r="C131" s="43" t="s">
        <v>51</v>
      </c>
      <c r="D131" s="43"/>
      <c r="E131" s="43"/>
      <c r="F131" s="43"/>
      <c r="G131" s="43"/>
      <c r="H131" s="43"/>
      <c r="I131" s="43"/>
      <c r="J131" s="77"/>
    </row>
    <row r="132" spans="2:16" ht="8.1" customHeight="1">
      <c r="B132" s="75"/>
      <c r="C132" s="43"/>
      <c r="D132" s="43"/>
      <c r="E132" s="43"/>
      <c r="F132" s="43"/>
      <c r="G132" s="43"/>
      <c r="H132" s="43"/>
      <c r="I132" s="43"/>
      <c r="J132" s="77"/>
    </row>
    <row r="133" spans="2:16" ht="11.25" customHeight="1">
      <c r="B133" s="273"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28 de junio de 2024.</v>
      </c>
      <c r="C133" s="274"/>
      <c r="D133" s="274"/>
      <c r="E133" s="274"/>
      <c r="F133" s="274"/>
      <c r="G133" s="274"/>
      <c r="H133" s="274"/>
      <c r="I133" s="274"/>
      <c r="J133" s="275"/>
    </row>
    <row r="134" spans="2:16">
      <c r="B134" s="273"/>
      <c r="C134" s="274"/>
      <c r="D134" s="274"/>
      <c r="E134" s="274"/>
      <c r="F134" s="274"/>
      <c r="G134" s="274"/>
      <c r="H134" s="274"/>
      <c r="I134" s="274"/>
      <c r="J134" s="275"/>
    </row>
    <row r="135" spans="2:16">
      <c r="B135" s="185" t="s">
        <v>63</v>
      </c>
      <c r="C135" s="186"/>
      <c r="D135" s="186"/>
      <c r="E135" s="186"/>
      <c r="F135" s="187"/>
      <c r="G135" s="186" t="s">
        <v>13</v>
      </c>
      <c r="H135" s="186"/>
      <c r="I135" s="186"/>
      <c r="J135" s="187"/>
    </row>
    <row r="136" spans="2:16">
      <c r="B136" s="244" t="s">
        <v>68</v>
      </c>
      <c r="C136" s="183"/>
      <c r="D136" s="183"/>
      <c r="E136" s="184"/>
      <c r="F136" s="2" t="s">
        <v>67</v>
      </c>
      <c r="G136" s="186" t="s">
        <v>5</v>
      </c>
      <c r="H136" s="186"/>
      <c r="I136" s="186"/>
      <c r="J136" s="187"/>
    </row>
    <row r="137" spans="2:16">
      <c r="B137" s="270"/>
      <c r="C137" s="188"/>
      <c r="D137" s="188"/>
      <c r="E137" s="189"/>
      <c r="F137" s="55"/>
      <c r="G137" s="93"/>
      <c r="H137" s="93"/>
      <c r="I137" s="93"/>
      <c r="J137" s="94"/>
    </row>
    <row r="138" spans="2:16">
      <c r="B138" s="271"/>
      <c r="C138" s="190"/>
      <c r="D138" s="190"/>
      <c r="E138" s="191"/>
      <c r="F138" s="56"/>
      <c r="G138" s="71"/>
      <c r="H138" s="71"/>
      <c r="I138" s="71"/>
      <c r="J138" s="72"/>
    </row>
    <row r="139" spans="2:16">
      <c r="B139" s="271"/>
      <c r="C139" s="190"/>
      <c r="D139" s="190"/>
      <c r="E139" s="191"/>
      <c r="F139" s="56"/>
      <c r="G139" s="71"/>
      <c r="H139" s="71"/>
      <c r="I139" s="71"/>
      <c r="J139" s="72"/>
      <c r="K139" s="71"/>
      <c r="L139" s="71"/>
      <c r="M139" s="152"/>
      <c r="N139" s="71"/>
      <c r="O139" s="71"/>
      <c r="P139" s="152"/>
    </row>
    <row r="140" spans="2:16">
      <c r="B140" s="271"/>
      <c r="C140" s="190"/>
      <c r="D140" s="190"/>
      <c r="E140" s="191"/>
      <c r="F140" s="56"/>
      <c r="G140" s="71"/>
      <c r="H140" s="71"/>
      <c r="I140" s="71"/>
      <c r="J140" s="72"/>
      <c r="K140" s="71"/>
      <c r="L140" s="71"/>
      <c r="M140" s="181"/>
      <c r="N140" s="71"/>
      <c r="O140" s="71"/>
      <c r="P140" s="181"/>
    </row>
    <row r="141" spans="2:16" ht="12.75" customHeight="1">
      <c r="B141" s="272" t="s">
        <v>109</v>
      </c>
      <c r="C141" s="201"/>
      <c r="D141" s="201"/>
      <c r="E141" s="202"/>
      <c r="F141" s="56" t="s">
        <v>106</v>
      </c>
      <c r="G141" s="201" t="str">
        <f>E14</f>
        <v>YESSICA RODRÍGUEZ GARCÍA</v>
      </c>
      <c r="H141" s="201"/>
      <c r="I141" s="201"/>
      <c r="J141" s="202"/>
      <c r="K141" s="152"/>
      <c r="L141" s="152"/>
      <c r="N141" s="152"/>
      <c r="O141" s="152"/>
    </row>
    <row r="142" spans="2:16">
      <c r="B142" s="267" t="s">
        <v>95</v>
      </c>
      <c r="C142" s="268"/>
      <c r="D142" s="268"/>
      <c r="E142" s="269"/>
      <c r="F142" s="86" t="s">
        <v>95</v>
      </c>
      <c r="G142" s="264" t="str">
        <f>E9</f>
        <v>ANCLO CENTRO, S.A. de C.V.</v>
      </c>
      <c r="H142" s="265"/>
      <c r="I142" s="265"/>
      <c r="J142" s="266"/>
      <c r="K142" s="181"/>
      <c r="L142" s="181"/>
      <c r="N142" s="181"/>
      <c r="O142" s="181"/>
    </row>
  </sheetData>
  <mergeCells count="80">
    <mergeCell ref="B17:J21"/>
    <mergeCell ref="G2:J2"/>
    <mergeCell ref="G3:J3"/>
    <mergeCell ref="B4:J4"/>
    <mergeCell ref="B5:J5"/>
    <mergeCell ref="B6:J6"/>
    <mergeCell ref="B8:E8"/>
    <mergeCell ref="G8:J8"/>
    <mergeCell ref="B11:C11"/>
    <mergeCell ref="B12:C12"/>
    <mergeCell ref="B13:C13"/>
    <mergeCell ref="B14:D14"/>
    <mergeCell ref="B15:J16"/>
    <mergeCell ref="E36:F36"/>
    <mergeCell ref="B22:J22"/>
    <mergeCell ref="B23:J23"/>
    <mergeCell ref="B24:J24"/>
    <mergeCell ref="B25:J25"/>
    <mergeCell ref="B26:J26"/>
    <mergeCell ref="B27:J27"/>
    <mergeCell ref="B28:J28"/>
    <mergeCell ref="B29:J30"/>
    <mergeCell ref="B31:J32"/>
    <mergeCell ref="B33:J33"/>
    <mergeCell ref="C34:J35"/>
    <mergeCell ref="E41:F41"/>
    <mergeCell ref="E42:F42"/>
    <mergeCell ref="E43:F43"/>
    <mergeCell ref="E37:F37"/>
    <mergeCell ref="E39:F39"/>
    <mergeCell ref="E40:F40"/>
    <mergeCell ref="E53:F53"/>
    <mergeCell ref="E44:F44"/>
    <mergeCell ref="E45:F45"/>
    <mergeCell ref="E46:F46"/>
    <mergeCell ref="E47:F47"/>
    <mergeCell ref="E48:F48"/>
    <mergeCell ref="E49:F49"/>
    <mergeCell ref="E50:F50"/>
    <mergeCell ref="E51:F51"/>
    <mergeCell ref="E52:F52"/>
    <mergeCell ref="E54:F54"/>
    <mergeCell ref="E55:F55"/>
    <mergeCell ref="E56:F56"/>
    <mergeCell ref="E57:F57"/>
    <mergeCell ref="E58:F58"/>
    <mergeCell ref="E59:F59"/>
    <mergeCell ref="E60:F60"/>
    <mergeCell ref="E61:F61"/>
    <mergeCell ref="E62:F62"/>
    <mergeCell ref="E63:F63"/>
    <mergeCell ref="C115:J117"/>
    <mergeCell ref="E64:F64"/>
    <mergeCell ref="E69:F69"/>
    <mergeCell ref="E70:F70"/>
    <mergeCell ref="E71:F71"/>
    <mergeCell ref="E72:F72"/>
    <mergeCell ref="E73:F73"/>
    <mergeCell ref="E65:F65"/>
    <mergeCell ref="E66:F66"/>
    <mergeCell ref="E67:F67"/>
    <mergeCell ref="E68:F68"/>
    <mergeCell ref="C75:G75"/>
    <mergeCell ref="C85:J86"/>
    <mergeCell ref="C94:J106"/>
    <mergeCell ref="C108:J111"/>
    <mergeCell ref="C112:J113"/>
    <mergeCell ref="B142:E142"/>
    <mergeCell ref="G142:J142"/>
    <mergeCell ref="C118:J118"/>
    <mergeCell ref="C119:J124"/>
    <mergeCell ref="C126:J130"/>
    <mergeCell ref="B133:J134"/>
    <mergeCell ref="B135:F135"/>
    <mergeCell ref="G135:J135"/>
    <mergeCell ref="B136:E136"/>
    <mergeCell ref="G136:J136"/>
    <mergeCell ref="B137:E140"/>
    <mergeCell ref="B141:E141"/>
    <mergeCell ref="G141:J141"/>
  </mergeCells>
  <hyperlinks>
    <hyperlink ref="E13" r:id="rId1" xr:uid="{D3EDE517-17A5-4669-A3CC-B248B7FE9097}"/>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76" min="1" max="9" man="1"/>
  </rowBreak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E6FE3-3045-420B-9D26-0762C0F033CB}">
  <dimension ref="B1:R146"/>
  <sheetViews>
    <sheetView view="pageBreakPreview" topLeftCell="A34" zoomScaleNormal="100" zoomScaleSheetLayoutView="100" workbookViewId="0">
      <selection activeCell="J58" sqref="J58"/>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1" width="12.5546875" style="4" customWidth="1"/>
    <col min="12" max="12" width="10.6640625" style="4" customWidth="1"/>
    <col min="13" max="13" width="12.6640625" style="4" customWidth="1"/>
    <col min="14" max="14" width="12.5546875" style="4" customWidth="1"/>
    <col min="15" max="15" width="10.6640625" style="4" customWidth="1"/>
    <col min="16" max="16" width="12.6640625" style="4" customWidth="1"/>
    <col min="17" max="16384" width="11.5546875" style="4"/>
  </cols>
  <sheetData>
    <row r="1" spans="2:10" s="9" customFormat="1" ht="12" customHeight="1">
      <c r="B1" s="70"/>
      <c r="C1" s="5"/>
      <c r="D1" s="5"/>
      <c r="E1" s="5"/>
      <c r="F1" s="165"/>
      <c r="G1" s="5" t="s">
        <v>131</v>
      </c>
      <c r="H1" s="165"/>
      <c r="I1" s="165"/>
      <c r="J1" s="166" t="s">
        <v>11</v>
      </c>
    </row>
    <row r="2" spans="2:10" s="9" customFormat="1" ht="12" customHeight="1">
      <c r="B2" s="44"/>
      <c r="C2" s="3"/>
      <c r="D2" s="3"/>
      <c r="E2" s="3"/>
      <c r="F2" s="3"/>
      <c r="G2" s="287" t="s">
        <v>82</v>
      </c>
      <c r="H2" s="287"/>
      <c r="I2" s="287"/>
      <c r="J2" s="288"/>
    </row>
    <row r="3" spans="2:10" s="9" customFormat="1" ht="12" customHeight="1">
      <c r="B3" s="44"/>
      <c r="C3" s="3"/>
      <c r="D3" s="3"/>
      <c r="E3" s="3"/>
      <c r="F3" s="167"/>
      <c r="G3" s="201"/>
      <c r="H3" s="201"/>
      <c r="I3" s="201"/>
      <c r="J3" s="202"/>
    </row>
    <row r="4" spans="2:10" s="9" customFormat="1" ht="14.1" customHeight="1">
      <c r="B4" s="258" t="s">
        <v>129</v>
      </c>
      <c r="C4" s="289"/>
      <c r="D4" s="289"/>
      <c r="E4" s="289"/>
      <c r="F4" s="289"/>
      <c r="G4" s="289"/>
      <c r="H4" s="289"/>
      <c r="I4" s="289"/>
      <c r="J4" s="260"/>
    </row>
    <row r="5" spans="2:10" s="9" customFormat="1" ht="14.1" customHeight="1">
      <c r="B5" s="261" t="s">
        <v>113</v>
      </c>
      <c r="C5" s="262"/>
      <c r="D5" s="262"/>
      <c r="E5" s="262"/>
      <c r="F5" s="262"/>
      <c r="G5" s="262"/>
      <c r="H5" s="262"/>
      <c r="I5" s="262"/>
      <c r="J5" s="263"/>
    </row>
    <row r="6" spans="2:10" s="9" customFormat="1" ht="12.9" customHeight="1">
      <c r="B6" s="245" t="s">
        <v>114</v>
      </c>
      <c r="C6" s="246"/>
      <c r="D6" s="246"/>
      <c r="E6" s="246"/>
      <c r="F6" s="246"/>
      <c r="G6" s="246"/>
      <c r="H6" s="246"/>
      <c r="I6" s="246"/>
      <c r="J6" s="253"/>
    </row>
    <row r="7" spans="2:10" s="9" customFormat="1" ht="11.1" customHeight="1">
      <c r="B7" s="87"/>
      <c r="C7" s="88"/>
      <c r="D7" s="88"/>
      <c r="E7" s="88"/>
      <c r="F7" s="88"/>
      <c r="G7" s="88"/>
      <c r="H7" s="88"/>
      <c r="I7" s="88"/>
      <c r="J7" s="89"/>
    </row>
    <row r="8" spans="2:10" s="9" customFormat="1" ht="15" customHeight="1">
      <c r="B8" s="245" t="s">
        <v>0</v>
      </c>
      <c r="C8" s="246"/>
      <c r="D8" s="246"/>
      <c r="E8" s="246"/>
      <c r="F8" s="165"/>
      <c r="G8" s="185" t="s">
        <v>22</v>
      </c>
      <c r="H8" s="186"/>
      <c r="I8" s="186"/>
      <c r="J8" s="187"/>
    </row>
    <row r="9" spans="2:10" s="9" customFormat="1" ht="14.1" customHeight="1">
      <c r="B9" s="33" t="s">
        <v>83</v>
      </c>
      <c r="C9" s="92"/>
      <c r="D9" s="92"/>
      <c r="E9" s="93" t="s">
        <v>121</v>
      </c>
      <c r="F9" s="94"/>
      <c r="G9" s="33" t="s">
        <v>1</v>
      </c>
      <c r="H9" s="5"/>
      <c r="I9" s="93"/>
      <c r="J9" s="10"/>
    </row>
    <row r="10" spans="2:10" s="9" customFormat="1" ht="14.1" customHeight="1">
      <c r="B10" s="34" t="s">
        <v>84</v>
      </c>
      <c r="C10" s="175"/>
      <c r="D10" s="175"/>
      <c r="E10" s="4" t="s">
        <v>122</v>
      </c>
      <c r="F10" s="72"/>
      <c r="G10" s="95" t="s">
        <v>132</v>
      </c>
      <c r="H10" s="96"/>
      <c r="I10" s="96"/>
      <c r="J10" s="25"/>
    </row>
    <row r="11" spans="2:10" s="9" customFormat="1" ht="14.1" customHeight="1">
      <c r="B11" s="251"/>
      <c r="C11" s="252"/>
      <c r="D11" s="168"/>
      <c r="E11" s="4"/>
      <c r="F11" s="72"/>
      <c r="G11" s="34" t="s">
        <v>102</v>
      </c>
      <c r="H11" s="27"/>
      <c r="I11" s="97" t="s">
        <v>118</v>
      </c>
      <c r="J11" s="25"/>
    </row>
    <row r="12" spans="2:10" s="9" customFormat="1" ht="14.1" customHeight="1">
      <c r="B12" s="224" t="s">
        <v>26</v>
      </c>
      <c r="C12" s="225"/>
      <c r="D12" s="169"/>
      <c r="E12" s="133" t="s">
        <v>123</v>
      </c>
      <c r="F12" s="134"/>
      <c r="G12" s="34" t="s">
        <v>91</v>
      </c>
      <c r="H12" s="27"/>
      <c r="I12" s="98" t="s">
        <v>117</v>
      </c>
      <c r="J12" s="28"/>
    </row>
    <row r="13" spans="2:10" s="9" customFormat="1" ht="14.1" customHeight="1">
      <c r="B13" s="224" t="s">
        <v>27</v>
      </c>
      <c r="C13" s="225"/>
      <c r="D13" s="169"/>
      <c r="E13" s="137" t="s">
        <v>124</v>
      </c>
      <c r="F13" s="138"/>
      <c r="G13" s="21" t="s">
        <v>99</v>
      </c>
      <c r="H13" s="3"/>
      <c r="I13" s="124" t="s">
        <v>126</v>
      </c>
      <c r="J13" s="29"/>
    </row>
    <row r="14" spans="2:10" s="9" customFormat="1" ht="14.1" customHeight="1">
      <c r="B14" s="241" t="s">
        <v>28</v>
      </c>
      <c r="C14" s="242"/>
      <c r="D14" s="242"/>
      <c r="E14" s="135" t="s">
        <v>125</v>
      </c>
      <c r="F14" s="136"/>
      <c r="G14" s="35" t="s">
        <v>24</v>
      </c>
      <c r="H14" s="36"/>
      <c r="I14" s="91" t="s">
        <v>96</v>
      </c>
      <c r="J14" s="32"/>
    </row>
    <row r="15" spans="2:10" s="9" customFormat="1" ht="11.25" customHeight="1">
      <c r="B15" s="215" t="s">
        <v>92</v>
      </c>
      <c r="C15" s="216"/>
      <c r="D15" s="216"/>
      <c r="E15" s="216"/>
      <c r="F15" s="216"/>
      <c r="G15" s="216"/>
      <c r="H15" s="216"/>
      <c r="I15" s="216"/>
      <c r="J15" s="217"/>
    </row>
    <row r="16" spans="2:10" s="9" customFormat="1">
      <c r="B16" s="218"/>
      <c r="C16" s="219"/>
      <c r="D16" s="219"/>
      <c r="E16" s="219"/>
      <c r="F16" s="219"/>
      <c r="G16" s="219"/>
      <c r="H16" s="219"/>
      <c r="I16" s="219"/>
      <c r="J16" s="220"/>
    </row>
    <row r="17" spans="2:16" s="9" customFormat="1" ht="8.1" customHeight="1">
      <c r="B17" s="221"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ANCLO CENTRO, S.A. de C.V., representada por YESSICA RODRÍGUEZ GARCÍA, en adelante EL PROVEEDOR, ambas empresas denominadas en forma individual como la Parte y en forma conjunta como las Partes, con apego a las siguientes Decalariones y Cláusulas:</v>
      </c>
      <c r="C17" s="222"/>
      <c r="D17" s="222"/>
      <c r="E17" s="222"/>
      <c r="F17" s="222"/>
      <c r="G17" s="222"/>
      <c r="H17" s="222"/>
      <c r="I17" s="222"/>
      <c r="J17" s="223"/>
    </row>
    <row r="18" spans="2:16" s="9" customFormat="1">
      <c r="B18" s="224"/>
      <c r="C18" s="225"/>
      <c r="D18" s="225"/>
      <c r="E18" s="225"/>
      <c r="F18" s="225"/>
      <c r="G18" s="225"/>
      <c r="H18" s="225"/>
      <c r="I18" s="225"/>
      <c r="J18" s="226"/>
      <c r="K18" s="169"/>
      <c r="L18" s="169"/>
      <c r="M18" s="169"/>
      <c r="N18" s="169"/>
      <c r="O18" s="169"/>
      <c r="P18" s="169"/>
    </row>
    <row r="19" spans="2:16" s="9" customFormat="1">
      <c r="B19" s="224"/>
      <c r="C19" s="225"/>
      <c r="D19" s="225"/>
      <c r="E19" s="225"/>
      <c r="F19" s="225"/>
      <c r="G19" s="225"/>
      <c r="H19" s="225"/>
      <c r="I19" s="225"/>
      <c r="J19" s="226"/>
      <c r="K19" s="169"/>
      <c r="L19" s="169"/>
      <c r="M19" s="169"/>
      <c r="N19" s="169"/>
      <c r="O19" s="169"/>
      <c r="P19" s="169"/>
    </row>
    <row r="20" spans="2:16" s="9" customFormat="1">
      <c r="B20" s="224"/>
      <c r="C20" s="225"/>
      <c r="D20" s="225"/>
      <c r="E20" s="225"/>
      <c r="F20" s="225"/>
      <c r="G20" s="225"/>
      <c r="H20" s="225"/>
      <c r="I20" s="225"/>
      <c r="J20" s="226"/>
      <c r="K20" s="169"/>
      <c r="L20" s="169"/>
      <c r="M20" s="169"/>
      <c r="N20" s="169"/>
      <c r="O20" s="169"/>
      <c r="P20" s="169"/>
    </row>
    <row r="21" spans="2:16" s="9" customFormat="1" ht="8.1" customHeight="1">
      <c r="B21" s="227"/>
      <c r="C21" s="228"/>
      <c r="D21" s="228"/>
      <c r="E21" s="228"/>
      <c r="F21" s="228"/>
      <c r="G21" s="228"/>
      <c r="H21" s="228"/>
      <c r="I21" s="228"/>
      <c r="J21" s="229"/>
      <c r="K21" s="169"/>
      <c r="L21" s="169"/>
      <c r="M21" s="169"/>
      <c r="N21" s="169"/>
      <c r="O21" s="169"/>
      <c r="P21" s="169"/>
    </row>
    <row r="22" spans="2:16" s="9" customFormat="1" ht="12" customHeight="1">
      <c r="B22" s="206" t="s">
        <v>34</v>
      </c>
      <c r="C22" s="207"/>
      <c r="D22" s="207"/>
      <c r="E22" s="207"/>
      <c r="F22" s="207"/>
      <c r="G22" s="207"/>
      <c r="H22" s="207"/>
      <c r="I22" s="207"/>
      <c r="J22" s="208"/>
      <c r="K22" s="176"/>
      <c r="L22" s="176"/>
      <c r="M22" s="176"/>
      <c r="N22" s="176"/>
      <c r="O22" s="176"/>
      <c r="P22" s="176"/>
    </row>
    <row r="23" spans="2:16" s="9" customFormat="1">
      <c r="B23" s="230" t="s">
        <v>39</v>
      </c>
      <c r="C23" s="231"/>
      <c r="D23" s="231"/>
      <c r="E23" s="231"/>
      <c r="F23" s="231"/>
      <c r="G23" s="231"/>
      <c r="H23" s="231"/>
      <c r="I23" s="231"/>
      <c r="J23" s="232"/>
      <c r="K23" s="174"/>
      <c r="L23" s="174"/>
      <c r="M23" s="174"/>
      <c r="N23" s="174"/>
      <c r="O23" s="174"/>
      <c r="P23" s="174"/>
    </row>
    <row r="24" spans="2:16" s="9" customFormat="1">
      <c r="B24" s="233" t="s">
        <v>35</v>
      </c>
      <c r="C24" s="193"/>
      <c r="D24" s="193"/>
      <c r="E24" s="193"/>
      <c r="F24" s="193"/>
      <c r="G24" s="193"/>
      <c r="H24" s="193"/>
      <c r="I24" s="193"/>
      <c r="J24" s="194"/>
      <c r="K24" s="172"/>
      <c r="L24" s="172"/>
      <c r="M24" s="172"/>
      <c r="N24" s="172"/>
      <c r="O24" s="172"/>
      <c r="P24" s="172"/>
    </row>
    <row r="25" spans="2:16" s="9" customFormat="1">
      <c r="B25" s="233" t="s">
        <v>89</v>
      </c>
      <c r="C25" s="193"/>
      <c r="D25" s="193"/>
      <c r="E25" s="193"/>
      <c r="F25" s="193"/>
      <c r="G25" s="193"/>
      <c r="H25" s="193"/>
      <c r="I25" s="193"/>
      <c r="J25" s="194"/>
      <c r="K25" s="172"/>
      <c r="L25" s="172"/>
      <c r="M25" s="172"/>
      <c r="N25" s="172"/>
      <c r="O25" s="172"/>
      <c r="P25" s="172"/>
    </row>
    <row r="26" spans="2:16" s="9" customFormat="1">
      <c r="B26" s="233" t="s">
        <v>97</v>
      </c>
      <c r="C26" s="193"/>
      <c r="D26" s="193"/>
      <c r="E26" s="193"/>
      <c r="F26" s="193"/>
      <c r="G26" s="193"/>
      <c r="H26" s="193"/>
      <c r="I26" s="193"/>
      <c r="J26" s="194"/>
      <c r="K26" s="172"/>
      <c r="L26" s="172"/>
      <c r="M26" s="172"/>
      <c r="N26" s="172"/>
      <c r="O26" s="172"/>
      <c r="P26" s="172"/>
    </row>
    <row r="27" spans="2:16" s="9" customFormat="1">
      <c r="B27" s="234" t="s">
        <v>36</v>
      </c>
      <c r="C27" s="235"/>
      <c r="D27" s="235"/>
      <c r="E27" s="235"/>
      <c r="F27" s="235"/>
      <c r="G27" s="235"/>
      <c r="H27" s="235"/>
      <c r="I27" s="235"/>
      <c r="J27" s="236"/>
      <c r="K27" s="174"/>
      <c r="L27" s="174"/>
      <c r="M27" s="174"/>
      <c r="N27" s="174"/>
      <c r="O27" s="174"/>
      <c r="P27" s="174"/>
    </row>
    <row r="28" spans="2:16" s="9" customFormat="1">
      <c r="B28" s="233" t="s">
        <v>35</v>
      </c>
      <c r="C28" s="193"/>
      <c r="D28" s="193"/>
      <c r="E28" s="193"/>
      <c r="F28" s="193"/>
      <c r="G28" s="193"/>
      <c r="H28" s="193"/>
      <c r="I28" s="193"/>
      <c r="J28" s="194"/>
      <c r="K28" s="172"/>
      <c r="L28" s="172"/>
      <c r="M28" s="172"/>
      <c r="N28" s="172"/>
      <c r="O28" s="172"/>
      <c r="P28" s="172"/>
    </row>
    <row r="29" spans="2:16" s="9" customFormat="1">
      <c r="B29" s="233" t="s">
        <v>93</v>
      </c>
      <c r="C29" s="193"/>
      <c r="D29" s="193"/>
      <c r="E29" s="193"/>
      <c r="F29" s="193"/>
      <c r="G29" s="193"/>
      <c r="H29" s="193"/>
      <c r="I29" s="193"/>
      <c r="J29" s="194"/>
      <c r="K29" s="172"/>
      <c r="L29" s="172"/>
      <c r="M29" s="172"/>
      <c r="N29" s="172"/>
      <c r="O29" s="172"/>
      <c r="P29" s="172"/>
    </row>
    <row r="30" spans="2:16" s="9" customFormat="1">
      <c r="B30" s="233"/>
      <c r="C30" s="193"/>
      <c r="D30" s="193"/>
      <c r="E30" s="193"/>
      <c r="F30" s="193"/>
      <c r="G30" s="193"/>
      <c r="H30" s="193"/>
      <c r="I30" s="193"/>
      <c r="J30" s="194"/>
      <c r="K30" s="172"/>
      <c r="L30" s="172"/>
      <c r="M30" s="172"/>
      <c r="N30" s="172"/>
      <c r="O30" s="172"/>
      <c r="P30" s="172"/>
    </row>
    <row r="31" spans="2:16" s="9" customFormat="1" ht="11.1" customHeight="1">
      <c r="B31" s="233" t="s">
        <v>38</v>
      </c>
      <c r="C31" s="193"/>
      <c r="D31" s="193"/>
      <c r="E31" s="193"/>
      <c r="F31" s="193"/>
      <c r="G31" s="193"/>
      <c r="H31" s="193"/>
      <c r="I31" s="193"/>
      <c r="J31" s="194"/>
      <c r="K31" s="172"/>
      <c r="L31" s="172"/>
      <c r="M31" s="172"/>
      <c r="N31" s="172"/>
      <c r="O31" s="172"/>
      <c r="P31" s="172"/>
    </row>
    <row r="32" spans="2:16" s="9" customFormat="1" ht="11.1" customHeight="1">
      <c r="B32" s="233"/>
      <c r="C32" s="193"/>
      <c r="D32" s="193"/>
      <c r="E32" s="193"/>
      <c r="F32" s="193"/>
      <c r="G32" s="193"/>
      <c r="H32" s="193"/>
      <c r="I32" s="193"/>
      <c r="J32" s="194"/>
      <c r="K32" s="172"/>
      <c r="L32" s="172"/>
      <c r="M32" s="172"/>
      <c r="N32" s="172"/>
      <c r="O32" s="172"/>
      <c r="P32" s="172"/>
    </row>
    <row r="33" spans="2:17" s="9" customFormat="1" ht="9.9" customHeight="1">
      <c r="B33" s="283" t="s">
        <v>41</v>
      </c>
      <c r="C33" s="284"/>
      <c r="D33" s="284"/>
      <c r="E33" s="284"/>
      <c r="F33" s="284"/>
      <c r="G33" s="284"/>
      <c r="H33" s="284"/>
      <c r="I33" s="284"/>
      <c r="J33" s="285"/>
      <c r="K33" s="180"/>
      <c r="L33" s="180"/>
      <c r="M33" s="180"/>
      <c r="N33" s="180"/>
      <c r="O33" s="180"/>
      <c r="P33" s="180"/>
    </row>
    <row r="34" spans="2:17" s="9" customFormat="1" ht="11.25" customHeight="1">
      <c r="B34" s="45">
        <v>1</v>
      </c>
      <c r="C34" s="209" t="s">
        <v>104</v>
      </c>
      <c r="D34" s="209"/>
      <c r="E34" s="209"/>
      <c r="F34" s="209"/>
      <c r="G34" s="209"/>
      <c r="H34" s="209"/>
      <c r="I34" s="209"/>
      <c r="J34" s="210"/>
      <c r="K34" s="182" t="s">
        <v>168</v>
      </c>
      <c r="L34" s="182"/>
      <c r="M34" s="182"/>
      <c r="N34" s="182" t="s">
        <v>167</v>
      </c>
      <c r="O34" s="182"/>
      <c r="P34" s="182"/>
    </row>
    <row r="35" spans="2:17" s="9" customFormat="1">
      <c r="B35" s="171"/>
      <c r="C35" s="211"/>
      <c r="D35" s="211"/>
      <c r="E35" s="211"/>
      <c r="F35" s="211"/>
      <c r="G35" s="211"/>
      <c r="H35" s="211"/>
      <c r="I35" s="211"/>
      <c r="J35" s="212"/>
      <c r="K35" s="182"/>
      <c r="L35" s="182"/>
      <c r="M35" s="182"/>
      <c r="N35" s="182"/>
      <c r="O35" s="182"/>
      <c r="P35" s="182"/>
    </row>
    <row r="36" spans="2:17" s="9" customFormat="1" ht="20.399999999999999">
      <c r="B36" s="44"/>
      <c r="C36" s="6" t="s">
        <v>94</v>
      </c>
      <c r="D36" s="6" t="s">
        <v>110</v>
      </c>
      <c r="E36" s="206" t="s">
        <v>4</v>
      </c>
      <c r="F36" s="208"/>
      <c r="G36" s="6" t="s">
        <v>3</v>
      </c>
      <c r="H36" s="6" t="s">
        <v>98</v>
      </c>
      <c r="I36" s="6" t="s">
        <v>8</v>
      </c>
      <c r="J36" s="6" t="s">
        <v>90</v>
      </c>
      <c r="K36" s="6" t="s">
        <v>98</v>
      </c>
      <c r="L36" s="6" t="s">
        <v>8</v>
      </c>
      <c r="M36" s="6" t="s">
        <v>90</v>
      </c>
      <c r="N36" s="6" t="s">
        <v>98</v>
      </c>
      <c r="O36" s="6" t="s">
        <v>8</v>
      </c>
      <c r="P36" s="6" t="s">
        <v>90</v>
      </c>
    </row>
    <row r="37" spans="2:17" ht="11.25" customHeight="1">
      <c r="B37" s="46"/>
      <c r="C37" s="101"/>
      <c r="D37" s="101"/>
      <c r="E37" s="213" t="s">
        <v>115</v>
      </c>
      <c r="F37" s="214"/>
      <c r="G37" s="101"/>
      <c r="H37" s="14"/>
      <c r="I37" s="101"/>
      <c r="J37" s="12"/>
      <c r="K37" s="14"/>
      <c r="L37" s="101"/>
      <c r="M37" s="12"/>
      <c r="N37" s="14"/>
      <c r="O37" s="101"/>
      <c r="P37" s="12"/>
      <c r="Q37" s="125"/>
    </row>
    <row r="38" spans="2:17" ht="11.25" customHeight="1">
      <c r="B38" s="46"/>
      <c r="C38" s="139"/>
      <c r="D38" s="143" t="s">
        <v>128</v>
      </c>
      <c r="E38" s="149" t="s">
        <v>130</v>
      </c>
      <c r="F38" s="148"/>
      <c r="G38" s="144"/>
      <c r="H38" s="146"/>
      <c r="I38" s="144"/>
      <c r="J38" s="140"/>
      <c r="K38" s="146"/>
      <c r="L38" s="144"/>
      <c r="M38" s="140"/>
      <c r="N38" s="146"/>
      <c r="O38" s="144"/>
      <c r="P38" s="140"/>
    </row>
    <row r="39" spans="2:17" ht="11.4">
      <c r="B39" s="46"/>
      <c r="C39" s="128">
        <f t="shared" ref="C39:C56" si="0">C38+1</f>
        <v>1</v>
      </c>
      <c r="D39" s="129"/>
      <c r="E39" s="286" t="s">
        <v>133</v>
      </c>
      <c r="F39" s="286"/>
      <c r="G39" s="145" t="s">
        <v>120</v>
      </c>
      <c r="H39" s="147">
        <v>70</v>
      </c>
      <c r="I39" s="130">
        <v>44.83</v>
      </c>
      <c r="J39" s="131">
        <f t="shared" ref="J39:J50" si="1">I39*H39</f>
        <v>3138.1</v>
      </c>
      <c r="K39" s="147">
        <v>30</v>
      </c>
      <c r="L39" s="130">
        <v>44.83</v>
      </c>
      <c r="M39" s="131">
        <f t="shared" ref="M39:M50" si="2">L39*K39</f>
        <v>1344.8999999999999</v>
      </c>
      <c r="N39" s="147">
        <f>H39-K39</f>
        <v>40</v>
      </c>
      <c r="O39" s="130">
        <v>44.83</v>
      </c>
      <c r="P39" s="131">
        <f t="shared" ref="P39:P50" si="3">O39*N39</f>
        <v>1793.1999999999998</v>
      </c>
    </row>
    <row r="40" spans="2:17" ht="11.4">
      <c r="B40" s="46"/>
      <c r="C40" s="128">
        <f t="shared" si="0"/>
        <v>2</v>
      </c>
      <c r="D40" s="129"/>
      <c r="E40" s="286" t="s">
        <v>134</v>
      </c>
      <c r="F40" s="286"/>
      <c r="G40" s="145" t="s">
        <v>120</v>
      </c>
      <c r="H40" s="147">
        <v>100</v>
      </c>
      <c r="I40" s="130">
        <v>66.2</v>
      </c>
      <c r="J40" s="131">
        <f t="shared" si="1"/>
        <v>6620</v>
      </c>
      <c r="K40" s="147"/>
      <c r="L40" s="130">
        <v>66.2</v>
      </c>
      <c r="M40" s="131">
        <f t="shared" si="2"/>
        <v>0</v>
      </c>
      <c r="N40" s="147">
        <f t="shared" ref="N40:N56" si="4">H40-K40</f>
        <v>100</v>
      </c>
      <c r="O40" s="130">
        <v>66.2</v>
      </c>
      <c r="P40" s="131">
        <f t="shared" si="3"/>
        <v>6620</v>
      </c>
    </row>
    <row r="41" spans="2:17" ht="11.4">
      <c r="B41" s="46"/>
      <c r="C41" s="128">
        <f t="shared" si="0"/>
        <v>3</v>
      </c>
      <c r="D41" s="129"/>
      <c r="E41" s="286" t="s">
        <v>135</v>
      </c>
      <c r="F41" s="286"/>
      <c r="G41" s="145" t="s">
        <v>120</v>
      </c>
      <c r="H41" s="147">
        <v>30</v>
      </c>
      <c r="I41" s="130">
        <v>155.02000000000001</v>
      </c>
      <c r="J41" s="131">
        <f t="shared" si="1"/>
        <v>4650.6000000000004</v>
      </c>
      <c r="K41" s="147"/>
      <c r="L41" s="130">
        <v>155.02000000000001</v>
      </c>
      <c r="M41" s="131">
        <f t="shared" si="2"/>
        <v>0</v>
      </c>
      <c r="N41" s="147">
        <f t="shared" si="4"/>
        <v>30</v>
      </c>
      <c r="O41" s="130">
        <v>155.02000000000001</v>
      </c>
      <c r="P41" s="131">
        <f t="shared" si="3"/>
        <v>4650.6000000000004</v>
      </c>
    </row>
    <row r="42" spans="2:17" ht="11.4">
      <c r="B42" s="46"/>
      <c r="C42" s="128">
        <f t="shared" si="0"/>
        <v>4</v>
      </c>
      <c r="D42" s="129"/>
      <c r="E42" s="286" t="s">
        <v>136</v>
      </c>
      <c r="F42" s="286"/>
      <c r="G42" s="145" t="s">
        <v>120</v>
      </c>
      <c r="H42" s="147">
        <v>98</v>
      </c>
      <c r="I42" s="130">
        <v>287.39999999999998</v>
      </c>
      <c r="J42" s="131">
        <f t="shared" si="1"/>
        <v>28165.199999999997</v>
      </c>
      <c r="K42" s="147">
        <v>2</v>
      </c>
      <c r="L42" s="130">
        <v>287.39999999999998</v>
      </c>
      <c r="M42" s="131">
        <f t="shared" si="2"/>
        <v>574.79999999999995</v>
      </c>
      <c r="N42" s="147">
        <f t="shared" si="4"/>
        <v>96</v>
      </c>
      <c r="O42" s="130">
        <v>287.39999999999998</v>
      </c>
      <c r="P42" s="131">
        <f t="shared" si="3"/>
        <v>27590.399999999998</v>
      </c>
    </row>
    <row r="43" spans="2:17" ht="11.4">
      <c r="B43" s="46"/>
      <c r="C43" s="128">
        <f t="shared" si="0"/>
        <v>5</v>
      </c>
      <c r="D43" s="129"/>
      <c r="E43" s="286" t="s">
        <v>138</v>
      </c>
      <c r="F43" s="286"/>
      <c r="G43" s="145" t="s">
        <v>120</v>
      </c>
      <c r="H43" s="147">
        <v>100</v>
      </c>
      <c r="I43" s="130">
        <v>48.18</v>
      </c>
      <c r="J43" s="131">
        <f t="shared" si="1"/>
        <v>4818</v>
      </c>
      <c r="K43" s="147"/>
      <c r="L43" s="130">
        <v>48.18</v>
      </c>
      <c r="M43" s="131">
        <f t="shared" si="2"/>
        <v>0</v>
      </c>
      <c r="N43" s="147">
        <f t="shared" si="4"/>
        <v>100</v>
      </c>
      <c r="O43" s="130">
        <v>48.18</v>
      </c>
      <c r="P43" s="131">
        <f t="shared" si="3"/>
        <v>4818</v>
      </c>
    </row>
    <row r="44" spans="2:17" ht="11.4">
      <c r="B44" s="46"/>
      <c r="C44" s="128">
        <f t="shared" si="0"/>
        <v>6</v>
      </c>
      <c r="D44" s="129"/>
      <c r="E44" s="286" t="s">
        <v>137</v>
      </c>
      <c r="F44" s="286"/>
      <c r="G44" s="145" t="s">
        <v>120</v>
      </c>
      <c r="H44" s="147">
        <v>150</v>
      </c>
      <c r="I44" s="130">
        <v>323.85000000000002</v>
      </c>
      <c r="J44" s="131">
        <f t="shared" si="1"/>
        <v>48577.5</v>
      </c>
      <c r="K44" s="147"/>
      <c r="L44" s="130">
        <v>323.85000000000002</v>
      </c>
      <c r="M44" s="131">
        <f t="shared" si="2"/>
        <v>0</v>
      </c>
      <c r="N44" s="147">
        <f t="shared" si="4"/>
        <v>150</v>
      </c>
      <c r="O44" s="130">
        <v>323.85000000000002</v>
      </c>
      <c r="P44" s="131">
        <f t="shared" si="3"/>
        <v>48577.5</v>
      </c>
    </row>
    <row r="45" spans="2:17" ht="11.4">
      <c r="B45" s="46"/>
      <c r="C45" s="128">
        <f t="shared" si="0"/>
        <v>7</v>
      </c>
      <c r="D45" s="129"/>
      <c r="E45" s="286" t="s">
        <v>140</v>
      </c>
      <c r="F45" s="286"/>
      <c r="G45" s="145" t="s">
        <v>120</v>
      </c>
      <c r="H45" s="147">
        <v>0</v>
      </c>
      <c r="I45" s="130">
        <v>38.380000000000003</v>
      </c>
      <c r="J45" s="131">
        <f t="shared" si="1"/>
        <v>0</v>
      </c>
      <c r="K45" s="147">
        <v>10</v>
      </c>
      <c r="L45" s="130">
        <v>38.380000000000003</v>
      </c>
      <c r="M45" s="131">
        <f t="shared" si="2"/>
        <v>383.8</v>
      </c>
      <c r="N45" s="147">
        <f t="shared" si="4"/>
        <v>-10</v>
      </c>
      <c r="O45" s="130">
        <v>38.380000000000003</v>
      </c>
      <c r="P45" s="131">
        <f t="shared" si="3"/>
        <v>-383.8</v>
      </c>
    </row>
    <row r="46" spans="2:17" ht="11.4">
      <c r="B46" s="46"/>
      <c r="C46" s="128">
        <f t="shared" si="0"/>
        <v>8</v>
      </c>
      <c r="D46" s="129"/>
      <c r="E46" s="286" t="s">
        <v>139</v>
      </c>
      <c r="F46" s="286"/>
      <c r="G46" s="145" t="s">
        <v>120</v>
      </c>
      <c r="H46" s="147">
        <v>64</v>
      </c>
      <c r="I46" s="130">
        <v>48.18</v>
      </c>
      <c r="J46" s="131">
        <f t="shared" si="1"/>
        <v>3083.52</v>
      </c>
      <c r="K46" s="147">
        <v>36</v>
      </c>
      <c r="L46" s="130">
        <v>48.18</v>
      </c>
      <c r="M46" s="131">
        <f t="shared" si="2"/>
        <v>1734.48</v>
      </c>
      <c r="N46" s="147">
        <f t="shared" si="4"/>
        <v>28</v>
      </c>
      <c r="O46" s="130">
        <v>48.18</v>
      </c>
      <c r="P46" s="131">
        <f t="shared" si="3"/>
        <v>1349.04</v>
      </c>
    </row>
    <row r="47" spans="2:17" ht="11.4">
      <c r="B47" s="46"/>
      <c r="C47" s="128">
        <f t="shared" si="0"/>
        <v>9</v>
      </c>
      <c r="D47" s="129"/>
      <c r="E47" s="286" t="s">
        <v>141</v>
      </c>
      <c r="F47" s="286"/>
      <c r="G47" s="145" t="s">
        <v>120</v>
      </c>
      <c r="H47" s="147">
        <v>84</v>
      </c>
      <c r="I47" s="130">
        <v>65.78</v>
      </c>
      <c r="J47" s="131">
        <f t="shared" si="1"/>
        <v>5525.52</v>
      </c>
      <c r="K47" s="147">
        <v>16</v>
      </c>
      <c r="L47" s="130">
        <v>65.78</v>
      </c>
      <c r="M47" s="131">
        <f t="shared" si="2"/>
        <v>1052.48</v>
      </c>
      <c r="N47" s="147">
        <f t="shared" si="4"/>
        <v>68</v>
      </c>
      <c r="O47" s="130">
        <v>65.78</v>
      </c>
      <c r="P47" s="131">
        <f t="shared" si="3"/>
        <v>4473.04</v>
      </c>
    </row>
    <row r="48" spans="2:17" ht="11.4">
      <c r="B48" s="46"/>
      <c r="C48" s="128">
        <f t="shared" si="0"/>
        <v>10</v>
      </c>
      <c r="D48" s="129"/>
      <c r="E48" s="286" t="s">
        <v>142</v>
      </c>
      <c r="F48" s="286"/>
      <c r="G48" s="145" t="s">
        <v>120</v>
      </c>
      <c r="H48" s="147">
        <v>100</v>
      </c>
      <c r="I48" s="130">
        <v>323.85000000000002</v>
      </c>
      <c r="J48" s="131">
        <f t="shared" si="1"/>
        <v>32385.000000000004</v>
      </c>
      <c r="K48" s="147"/>
      <c r="L48" s="130">
        <v>323.85000000000002</v>
      </c>
      <c r="M48" s="131">
        <f t="shared" si="2"/>
        <v>0</v>
      </c>
      <c r="N48" s="147">
        <f t="shared" si="4"/>
        <v>100</v>
      </c>
      <c r="O48" s="130">
        <v>323.85000000000002</v>
      </c>
      <c r="P48" s="131">
        <f t="shared" si="3"/>
        <v>32385.000000000004</v>
      </c>
    </row>
    <row r="49" spans="2:16" ht="11.4">
      <c r="B49" s="46"/>
      <c r="C49" s="128">
        <f t="shared" si="0"/>
        <v>11</v>
      </c>
      <c r="D49" s="129"/>
      <c r="E49" s="286" t="s">
        <v>143</v>
      </c>
      <c r="F49" s="286"/>
      <c r="G49" s="145" t="s">
        <v>120</v>
      </c>
      <c r="H49" s="147">
        <v>100</v>
      </c>
      <c r="I49" s="130">
        <v>70.81</v>
      </c>
      <c r="J49" s="131">
        <f t="shared" si="1"/>
        <v>7081</v>
      </c>
      <c r="K49" s="147"/>
      <c r="L49" s="130">
        <v>70.81</v>
      </c>
      <c r="M49" s="131">
        <f t="shared" si="2"/>
        <v>0</v>
      </c>
      <c r="N49" s="147">
        <f t="shared" si="4"/>
        <v>100</v>
      </c>
      <c r="O49" s="130">
        <v>70.81</v>
      </c>
      <c r="P49" s="131">
        <f t="shared" si="3"/>
        <v>7081</v>
      </c>
    </row>
    <row r="50" spans="2:16" ht="11.4">
      <c r="B50" s="46"/>
      <c r="C50" s="128">
        <f t="shared" si="0"/>
        <v>12</v>
      </c>
      <c r="D50" s="129"/>
      <c r="E50" s="286" t="s">
        <v>144</v>
      </c>
      <c r="F50" s="286"/>
      <c r="G50" s="145" t="s">
        <v>120</v>
      </c>
      <c r="H50" s="147">
        <v>100</v>
      </c>
      <c r="I50" s="130">
        <v>314.63</v>
      </c>
      <c r="J50" s="131">
        <f t="shared" si="1"/>
        <v>31463</v>
      </c>
      <c r="K50" s="147"/>
      <c r="L50" s="130">
        <v>314.63</v>
      </c>
      <c r="M50" s="131">
        <f t="shared" si="2"/>
        <v>0</v>
      </c>
      <c r="N50" s="147">
        <f t="shared" si="4"/>
        <v>100</v>
      </c>
      <c r="O50" s="130">
        <v>314.63</v>
      </c>
      <c r="P50" s="131">
        <f t="shared" si="3"/>
        <v>31463</v>
      </c>
    </row>
    <row r="51" spans="2:16" ht="11.4" customHeight="1">
      <c r="B51" s="46"/>
      <c r="C51" s="128">
        <f t="shared" si="0"/>
        <v>13</v>
      </c>
      <c r="D51" s="129"/>
      <c r="E51" s="290" t="s">
        <v>165</v>
      </c>
      <c r="F51" s="291" t="s">
        <v>145</v>
      </c>
      <c r="G51" s="145" t="s">
        <v>120</v>
      </c>
      <c r="H51" s="147">
        <v>20</v>
      </c>
      <c r="I51" s="130">
        <v>180.57</v>
      </c>
      <c r="J51" s="131">
        <f>I51*H51</f>
        <v>3611.3999999999996</v>
      </c>
      <c r="K51" s="147"/>
      <c r="L51" s="130">
        <v>180.57</v>
      </c>
      <c r="M51" s="131">
        <f>L51*K51</f>
        <v>0</v>
      </c>
      <c r="N51" s="147">
        <f t="shared" si="4"/>
        <v>20</v>
      </c>
      <c r="O51" s="130">
        <v>180.57</v>
      </c>
      <c r="P51" s="131">
        <f>O51*N51</f>
        <v>3611.3999999999996</v>
      </c>
    </row>
    <row r="52" spans="2:16" ht="11.4">
      <c r="B52" s="46"/>
      <c r="C52" s="128">
        <f t="shared" si="0"/>
        <v>14</v>
      </c>
      <c r="D52" s="129"/>
      <c r="E52" s="286" t="s">
        <v>151</v>
      </c>
      <c r="F52" s="286"/>
      <c r="G52" s="145" t="s">
        <v>120</v>
      </c>
      <c r="H52" s="147">
        <v>85</v>
      </c>
      <c r="I52" s="130">
        <v>15.04</v>
      </c>
      <c r="J52" s="131">
        <f t="shared" ref="J52:J56" si="5">I52*H52</f>
        <v>1278.3999999999999</v>
      </c>
      <c r="K52" s="147">
        <v>15</v>
      </c>
      <c r="L52" s="130">
        <v>15.04</v>
      </c>
      <c r="M52" s="131">
        <f t="shared" ref="M52:M56" si="6">L52*K52</f>
        <v>225.6</v>
      </c>
      <c r="N52" s="147">
        <f t="shared" si="4"/>
        <v>70</v>
      </c>
      <c r="O52" s="130">
        <v>15.04</v>
      </c>
      <c r="P52" s="131">
        <f t="shared" ref="P52:P56" si="7">O52*N52</f>
        <v>1052.8</v>
      </c>
    </row>
    <row r="53" spans="2:16" ht="11.4" customHeight="1">
      <c r="B53" s="46"/>
      <c r="C53" s="128">
        <f t="shared" si="0"/>
        <v>15</v>
      </c>
      <c r="D53" s="129"/>
      <c r="E53" s="286" t="s">
        <v>154</v>
      </c>
      <c r="F53" s="286"/>
      <c r="G53" s="145" t="s">
        <v>120</v>
      </c>
      <c r="H53" s="147">
        <v>50</v>
      </c>
      <c r="I53" s="130">
        <v>47.56</v>
      </c>
      <c r="J53" s="131">
        <f t="shared" si="5"/>
        <v>2378</v>
      </c>
      <c r="K53" s="147">
        <v>50</v>
      </c>
      <c r="L53" s="130">
        <v>47.56</v>
      </c>
      <c r="M53" s="131">
        <f t="shared" si="6"/>
        <v>2378</v>
      </c>
      <c r="N53" s="147">
        <f t="shared" si="4"/>
        <v>0</v>
      </c>
      <c r="O53" s="130">
        <v>47.56</v>
      </c>
      <c r="P53" s="131">
        <f t="shared" si="7"/>
        <v>0</v>
      </c>
    </row>
    <row r="54" spans="2:16" ht="11.4">
      <c r="B54" s="46"/>
      <c r="C54" s="128">
        <f t="shared" si="0"/>
        <v>16</v>
      </c>
      <c r="D54" s="129"/>
      <c r="E54" s="286" t="s">
        <v>163</v>
      </c>
      <c r="F54" s="286"/>
      <c r="G54" s="145" t="s">
        <v>120</v>
      </c>
      <c r="H54" s="147">
        <v>144</v>
      </c>
      <c r="I54" s="130">
        <v>45.25</v>
      </c>
      <c r="J54" s="131">
        <f t="shared" si="5"/>
        <v>6516</v>
      </c>
      <c r="K54" s="147">
        <v>6</v>
      </c>
      <c r="L54" s="130">
        <v>45.25</v>
      </c>
      <c r="M54" s="131">
        <f t="shared" si="6"/>
        <v>271.5</v>
      </c>
      <c r="N54" s="147">
        <f t="shared" si="4"/>
        <v>138</v>
      </c>
      <c r="O54" s="130">
        <v>45.25</v>
      </c>
      <c r="P54" s="131">
        <f t="shared" si="7"/>
        <v>6244.5</v>
      </c>
    </row>
    <row r="55" spans="2:16" ht="11.4">
      <c r="B55" s="46"/>
      <c r="C55" s="128">
        <f t="shared" si="0"/>
        <v>17</v>
      </c>
      <c r="D55" s="129"/>
      <c r="E55" s="286" t="s">
        <v>155</v>
      </c>
      <c r="F55" s="286"/>
      <c r="G55" s="145" t="s">
        <v>120</v>
      </c>
      <c r="H55" s="147">
        <v>80</v>
      </c>
      <c r="I55" s="130">
        <v>45.25</v>
      </c>
      <c r="J55" s="131">
        <f t="shared" si="5"/>
        <v>3620</v>
      </c>
      <c r="K55" s="147"/>
      <c r="L55" s="130">
        <v>45.25</v>
      </c>
      <c r="M55" s="131">
        <f t="shared" si="6"/>
        <v>0</v>
      </c>
      <c r="N55" s="147">
        <f t="shared" si="4"/>
        <v>80</v>
      </c>
      <c r="O55" s="130">
        <v>45.25</v>
      </c>
      <c r="P55" s="131">
        <f t="shared" si="7"/>
        <v>3620</v>
      </c>
    </row>
    <row r="56" spans="2:16" ht="25.2" customHeight="1">
      <c r="B56" s="46"/>
      <c r="C56" s="128">
        <f t="shared" si="0"/>
        <v>18</v>
      </c>
      <c r="D56" s="129"/>
      <c r="E56" s="286" t="s">
        <v>166</v>
      </c>
      <c r="F56" s="286"/>
      <c r="G56" s="145" t="s">
        <v>120</v>
      </c>
      <c r="H56" s="147">
        <v>3</v>
      </c>
      <c r="I56" s="130">
        <v>3825.02</v>
      </c>
      <c r="J56" s="131">
        <f t="shared" si="5"/>
        <v>11475.06</v>
      </c>
      <c r="K56" s="147"/>
      <c r="L56" s="130">
        <v>3825.02</v>
      </c>
      <c r="M56" s="131">
        <f t="shared" si="6"/>
        <v>0</v>
      </c>
      <c r="N56" s="147">
        <f t="shared" si="4"/>
        <v>3</v>
      </c>
      <c r="O56" s="130">
        <v>3825.02</v>
      </c>
      <c r="P56" s="131">
        <f t="shared" si="7"/>
        <v>11475.06</v>
      </c>
    </row>
    <row r="57" spans="2:16" ht="13.2">
      <c r="B57" s="46"/>
      <c r="C57" s="141"/>
      <c r="D57" s="141"/>
      <c r="E57" s="282"/>
      <c r="F57" s="282"/>
      <c r="G57" s="141"/>
      <c r="H57" s="132"/>
      <c r="I57" s="142"/>
      <c r="J57" s="90"/>
      <c r="K57" s="132"/>
      <c r="L57" s="142"/>
      <c r="M57" s="90"/>
      <c r="N57" s="132"/>
      <c r="O57" s="142"/>
      <c r="P57" s="90"/>
    </row>
    <row r="58" spans="2:16" ht="13.2">
      <c r="B58" s="46"/>
      <c r="C58" s="141"/>
      <c r="D58" s="141"/>
      <c r="E58" s="282"/>
      <c r="F58" s="282"/>
      <c r="G58" s="141"/>
      <c r="H58" s="132"/>
      <c r="I58" s="142"/>
      <c r="J58" s="90"/>
      <c r="K58" s="132"/>
      <c r="L58" s="142"/>
      <c r="M58" s="90"/>
      <c r="N58" s="132"/>
      <c r="O58" s="142"/>
      <c r="P58" s="90"/>
    </row>
    <row r="59" spans="2:16" ht="13.2">
      <c r="B59" s="46"/>
      <c r="C59" s="141"/>
      <c r="D59" s="141"/>
      <c r="E59" s="282"/>
      <c r="F59" s="282"/>
      <c r="G59" s="141"/>
      <c r="H59" s="132"/>
      <c r="I59" s="142"/>
      <c r="J59" s="90"/>
      <c r="K59" s="132"/>
      <c r="L59" s="142"/>
      <c r="M59" s="90"/>
      <c r="N59" s="132"/>
      <c r="O59" s="142"/>
      <c r="P59" s="90"/>
    </row>
    <row r="60" spans="2:16" ht="13.2">
      <c r="B60" s="46"/>
      <c r="C60" s="141"/>
      <c r="D60" s="141"/>
      <c r="E60" s="282"/>
      <c r="F60" s="282"/>
      <c r="G60" s="141"/>
      <c r="H60" s="132"/>
      <c r="I60" s="142"/>
      <c r="J60" s="90"/>
      <c r="K60" s="132"/>
      <c r="L60" s="142"/>
      <c r="M60" s="90"/>
      <c r="N60" s="132"/>
      <c r="O60" s="142"/>
      <c r="P60" s="90"/>
    </row>
    <row r="61" spans="2:16" ht="13.2">
      <c r="B61" s="46"/>
      <c r="C61" s="141"/>
      <c r="D61" s="141"/>
      <c r="E61" s="282"/>
      <c r="F61" s="282"/>
      <c r="G61" s="141"/>
      <c r="H61" s="132"/>
      <c r="I61" s="142"/>
      <c r="J61" s="90"/>
      <c r="K61" s="132"/>
      <c r="L61" s="142"/>
      <c r="M61" s="90"/>
      <c r="N61" s="132"/>
      <c r="O61" s="142"/>
      <c r="P61" s="90"/>
    </row>
    <row r="62" spans="2:16" ht="13.2">
      <c r="B62" s="46"/>
      <c r="C62" s="141"/>
      <c r="D62" s="141"/>
      <c r="E62" s="282"/>
      <c r="F62" s="282"/>
      <c r="G62" s="141"/>
      <c r="H62" s="132"/>
      <c r="I62" s="142"/>
      <c r="J62" s="90"/>
      <c r="K62" s="132"/>
      <c r="L62" s="142"/>
      <c r="M62" s="90"/>
      <c r="N62" s="132"/>
      <c r="O62" s="142"/>
      <c r="P62" s="90"/>
    </row>
    <row r="63" spans="2:16" ht="13.2">
      <c r="B63" s="46"/>
      <c r="C63" s="141"/>
      <c r="D63" s="141"/>
      <c r="E63" s="282"/>
      <c r="F63" s="282"/>
      <c r="G63" s="141"/>
      <c r="H63" s="132"/>
      <c r="I63" s="142"/>
      <c r="J63" s="90"/>
      <c r="K63" s="132"/>
      <c r="L63" s="142"/>
      <c r="M63" s="90"/>
      <c r="N63" s="132"/>
      <c r="O63" s="142"/>
      <c r="P63" s="90"/>
    </row>
    <row r="64" spans="2:16" ht="13.2">
      <c r="B64" s="46"/>
      <c r="C64" s="141"/>
      <c r="D64" s="141"/>
      <c r="E64" s="282"/>
      <c r="F64" s="282"/>
      <c r="G64" s="141"/>
      <c r="H64" s="132"/>
      <c r="I64" s="142"/>
      <c r="J64" s="90"/>
      <c r="K64" s="132"/>
      <c r="L64" s="142"/>
      <c r="M64" s="90"/>
      <c r="N64" s="132"/>
      <c r="O64" s="142"/>
      <c r="P64" s="90"/>
    </row>
    <row r="65" spans="2:18" ht="13.2">
      <c r="B65" s="46"/>
      <c r="C65" s="141"/>
      <c r="D65" s="141"/>
      <c r="E65" s="282"/>
      <c r="F65" s="282"/>
      <c r="G65" s="141"/>
      <c r="H65" s="132"/>
      <c r="I65" s="142"/>
      <c r="J65" s="90"/>
      <c r="K65" s="132"/>
      <c r="L65" s="142"/>
      <c r="M65" s="90"/>
      <c r="N65" s="132"/>
      <c r="O65" s="142"/>
      <c r="P65" s="90"/>
    </row>
    <row r="66" spans="2:18" ht="13.2">
      <c r="B66" s="46"/>
      <c r="C66" s="141"/>
      <c r="D66" s="141"/>
      <c r="E66" s="282"/>
      <c r="F66" s="282"/>
      <c r="G66" s="141"/>
      <c r="H66" s="132"/>
      <c r="I66" s="142"/>
      <c r="J66" s="90"/>
      <c r="K66" s="132"/>
      <c r="L66" s="142"/>
      <c r="M66" s="90"/>
      <c r="N66" s="132"/>
      <c r="O66" s="142"/>
      <c r="P66" s="90"/>
    </row>
    <row r="67" spans="2:18" ht="13.2">
      <c r="B67" s="46"/>
      <c r="C67" s="141"/>
      <c r="D67" s="141"/>
      <c r="E67" s="282"/>
      <c r="F67" s="282"/>
      <c r="G67" s="141"/>
      <c r="H67" s="132"/>
      <c r="I67" s="142"/>
      <c r="J67" s="90"/>
      <c r="K67" s="132"/>
      <c r="L67" s="142"/>
      <c r="M67" s="90"/>
      <c r="N67" s="132"/>
      <c r="O67" s="142"/>
      <c r="P67" s="90"/>
    </row>
    <row r="68" spans="2:18" ht="13.2">
      <c r="B68" s="46"/>
      <c r="C68" s="141"/>
      <c r="D68" s="141"/>
      <c r="E68" s="282"/>
      <c r="F68" s="282"/>
      <c r="G68" s="141"/>
      <c r="H68" s="132"/>
      <c r="I68" s="142"/>
      <c r="J68" s="90"/>
      <c r="K68" s="132"/>
      <c r="L68" s="142"/>
      <c r="M68" s="90"/>
      <c r="N68" s="132"/>
      <c r="O68" s="142"/>
      <c r="P68" s="90"/>
    </row>
    <row r="69" spans="2:18" ht="13.2">
      <c r="B69" s="46"/>
      <c r="C69" s="141"/>
      <c r="D69" s="141"/>
      <c r="E69" s="282"/>
      <c r="F69" s="282"/>
      <c r="G69" s="141"/>
      <c r="H69" s="132"/>
      <c r="I69" s="142"/>
      <c r="J69" s="90"/>
      <c r="K69" s="132"/>
      <c r="L69" s="142"/>
      <c r="M69" s="90"/>
      <c r="N69" s="132"/>
      <c r="O69" s="142"/>
      <c r="P69" s="90"/>
    </row>
    <row r="70" spans="2:18" ht="13.2">
      <c r="B70" s="46"/>
      <c r="C70" s="141"/>
      <c r="D70" s="141"/>
      <c r="E70" s="282"/>
      <c r="F70" s="282"/>
      <c r="G70" s="141"/>
      <c r="H70" s="132"/>
      <c r="I70" s="142"/>
      <c r="J70" s="90"/>
      <c r="K70" s="132"/>
      <c r="L70" s="142"/>
      <c r="M70" s="90"/>
      <c r="N70" s="132"/>
      <c r="O70" s="142"/>
      <c r="P70" s="90"/>
    </row>
    <row r="71" spans="2:18" ht="13.2">
      <c r="B71" s="46"/>
      <c r="C71" s="141"/>
      <c r="D71" s="141"/>
      <c r="E71" s="282"/>
      <c r="F71" s="282"/>
      <c r="G71" s="141"/>
      <c r="H71" s="132"/>
      <c r="I71" s="142"/>
      <c r="J71" s="90"/>
      <c r="K71" s="132"/>
      <c r="L71" s="142"/>
      <c r="M71" s="90"/>
      <c r="N71" s="132"/>
      <c r="O71" s="142"/>
      <c r="P71" s="90"/>
    </row>
    <row r="72" spans="2:18" ht="13.2">
      <c r="B72" s="46"/>
      <c r="C72" s="141"/>
      <c r="D72" s="141"/>
      <c r="E72" s="282"/>
      <c r="F72" s="282"/>
      <c r="G72" s="141"/>
      <c r="H72" s="132"/>
      <c r="I72" s="142"/>
      <c r="J72" s="90"/>
      <c r="K72" s="132"/>
      <c r="L72" s="142"/>
      <c r="M72" s="90"/>
      <c r="N72" s="132"/>
      <c r="O72" s="142"/>
      <c r="P72" s="90"/>
    </row>
    <row r="73" spans="2:18" ht="13.2">
      <c r="B73" s="46"/>
      <c r="C73" s="141"/>
      <c r="D73" s="141"/>
      <c r="E73" s="282"/>
      <c r="F73" s="282"/>
      <c r="G73" s="141"/>
      <c r="H73" s="132"/>
      <c r="I73" s="142"/>
      <c r="J73" s="90"/>
      <c r="K73" s="132"/>
      <c r="L73" s="142"/>
      <c r="M73" s="90"/>
      <c r="N73" s="132"/>
      <c r="O73" s="142"/>
      <c r="P73" s="90"/>
    </row>
    <row r="74" spans="2:18" ht="13.2">
      <c r="B74" s="46"/>
      <c r="C74" s="141"/>
      <c r="D74" s="141"/>
      <c r="E74" s="282"/>
      <c r="F74" s="282"/>
      <c r="G74" s="141"/>
      <c r="H74" s="132"/>
      <c r="I74" s="142"/>
      <c r="J74" s="90"/>
      <c r="K74" s="132"/>
      <c r="L74" s="142"/>
      <c r="M74" s="90"/>
      <c r="N74" s="132"/>
      <c r="O74" s="142"/>
      <c r="P74" s="90"/>
    </row>
    <row r="75" spans="2:18" ht="13.2">
      <c r="B75" s="46"/>
      <c r="C75" s="141"/>
      <c r="D75" s="141"/>
      <c r="E75" s="282"/>
      <c r="F75" s="282"/>
      <c r="G75" s="141"/>
      <c r="H75" s="132"/>
      <c r="I75" s="142"/>
      <c r="J75" s="90"/>
      <c r="K75" s="132"/>
      <c r="L75" s="142"/>
      <c r="M75" s="90"/>
      <c r="N75" s="132"/>
      <c r="O75" s="142"/>
      <c r="P75" s="90"/>
    </row>
    <row r="76" spans="2:18" ht="13.2">
      <c r="B76" s="46"/>
      <c r="C76" s="167"/>
      <c r="D76" s="167"/>
      <c r="E76" s="281"/>
      <c r="F76" s="281"/>
      <c r="G76" s="167"/>
      <c r="H76" s="132" t="s">
        <v>119</v>
      </c>
      <c r="I76" s="79"/>
      <c r="J76" s="90">
        <f>SUM(J38:J57)</f>
        <v>204386.3</v>
      </c>
      <c r="K76" s="132" t="s">
        <v>119</v>
      </c>
      <c r="L76" s="79"/>
      <c r="M76" s="90">
        <f>SUM(M38:M57)</f>
        <v>7965.56</v>
      </c>
      <c r="N76" s="132" t="s">
        <v>119</v>
      </c>
      <c r="O76" s="79"/>
      <c r="P76" s="90">
        <f>SUM(P38:P57)</f>
        <v>196420.73999999996</v>
      </c>
      <c r="Q76" s="127"/>
    </row>
    <row r="77" spans="2:18" ht="13.2">
      <c r="B77" s="46"/>
      <c r="C77" s="167"/>
      <c r="D77" s="167"/>
      <c r="E77" s="281"/>
      <c r="F77" s="281"/>
      <c r="G77" s="167"/>
      <c r="H77" s="132" t="s">
        <v>12</v>
      </c>
      <c r="I77" s="79">
        <v>0.16</v>
      </c>
      <c r="J77" s="90">
        <f>J76*I77</f>
        <v>32701.807999999997</v>
      </c>
      <c r="K77" s="132" t="s">
        <v>12</v>
      </c>
      <c r="L77" s="79">
        <v>0.16</v>
      </c>
      <c r="M77" s="90">
        <f>M76*L77</f>
        <v>1274.4896000000001</v>
      </c>
      <c r="N77" s="132" t="s">
        <v>12</v>
      </c>
      <c r="O77" s="79">
        <v>0.16</v>
      </c>
      <c r="P77" s="90">
        <f>P76*O77</f>
        <v>31427.318399999993</v>
      </c>
    </row>
    <row r="78" spans="2:18">
      <c r="B78" s="46"/>
      <c r="C78" s="167"/>
      <c r="D78" s="167"/>
      <c r="E78" s="169"/>
      <c r="F78" s="169"/>
      <c r="G78" s="175"/>
      <c r="H78" s="132" t="s">
        <v>30</v>
      </c>
      <c r="I78" s="175"/>
      <c r="J78" s="90">
        <f>SUM(J76:J77)</f>
        <v>237088.10799999998</v>
      </c>
      <c r="K78" s="132" t="s">
        <v>30</v>
      </c>
      <c r="L78" s="175"/>
      <c r="M78" s="90">
        <f>SUM(M76:M77)</f>
        <v>9240.0496000000003</v>
      </c>
      <c r="N78" s="132" t="s">
        <v>30</v>
      </c>
      <c r="O78" s="175"/>
      <c r="P78" s="90">
        <f>SUM(P76:P77)</f>
        <v>227848.05839999995</v>
      </c>
    </row>
    <row r="79" spans="2:18" ht="11.25" customHeight="1">
      <c r="B79" s="46"/>
      <c r="C79" s="280" t="s">
        <v>53</v>
      </c>
      <c r="D79" s="280"/>
      <c r="E79" s="280"/>
      <c r="F79" s="280"/>
      <c r="G79" s="280"/>
      <c r="H79" s="175"/>
      <c r="I79" s="84"/>
      <c r="J79" s="85" t="s">
        <v>116</v>
      </c>
      <c r="K79" s="175"/>
      <c r="L79" s="84"/>
      <c r="M79" s="85" t="s">
        <v>116</v>
      </c>
      <c r="N79" s="175"/>
      <c r="O79" s="84"/>
      <c r="P79" s="85" t="s">
        <v>116</v>
      </c>
      <c r="R79" s="127"/>
    </row>
    <row r="80" spans="2:18">
      <c r="B80" s="47"/>
      <c r="C80" s="170"/>
      <c r="D80" s="170"/>
      <c r="E80" s="170"/>
      <c r="F80" s="170"/>
      <c r="G80" s="170"/>
      <c r="H80" s="76"/>
      <c r="I80" s="99"/>
      <c r="J80" s="100"/>
      <c r="K80" s="76"/>
      <c r="L80" s="99"/>
      <c r="M80" s="100"/>
      <c r="N80" s="76"/>
      <c r="O80" s="99"/>
      <c r="P80" s="100"/>
    </row>
    <row r="81" spans="2:17" ht="9.9" customHeight="1">
      <c r="B81" s="48"/>
      <c r="C81" s="49"/>
      <c r="D81" s="49"/>
      <c r="E81" s="49"/>
      <c r="F81" s="49"/>
      <c r="G81" s="49"/>
      <c r="H81" s="49"/>
      <c r="I81" s="49"/>
      <c r="J81" s="50"/>
      <c r="K81" s="49"/>
      <c r="L81" s="49"/>
      <c r="M81" s="50"/>
      <c r="N81" s="49"/>
      <c r="O81" s="49"/>
      <c r="P81" s="50"/>
      <c r="Q81" s="126"/>
    </row>
    <row r="82" spans="2:17">
      <c r="B82" s="179">
        <v>2</v>
      </c>
      <c r="C82" s="3" t="s">
        <v>85</v>
      </c>
      <c r="D82" s="3"/>
      <c r="E82" s="3"/>
      <c r="F82" s="3"/>
      <c r="G82" s="3"/>
      <c r="H82" s="3"/>
      <c r="I82" s="3"/>
      <c r="J82" s="25"/>
    </row>
    <row r="83" spans="2:17" ht="8.1" customHeight="1">
      <c r="B83" s="179"/>
      <c r="C83" s="3"/>
      <c r="D83" s="3"/>
      <c r="E83" s="3"/>
      <c r="F83" s="3"/>
      <c r="G83" s="3"/>
      <c r="H83" s="3"/>
      <c r="I83" s="3"/>
      <c r="J83" s="25"/>
    </row>
    <row r="84" spans="2:17">
      <c r="B84" s="179">
        <v>2.1</v>
      </c>
      <c r="C84" s="71" t="s">
        <v>86</v>
      </c>
      <c r="D84" s="71"/>
      <c r="E84" s="71"/>
      <c r="F84" s="71"/>
      <c r="G84" s="71"/>
      <c r="H84" s="71"/>
      <c r="I84" s="71"/>
      <c r="J84" s="72"/>
    </row>
    <row r="85" spans="2:17" ht="8.1" customHeight="1">
      <c r="B85" s="179"/>
      <c r="C85" s="71"/>
      <c r="D85" s="71"/>
      <c r="E85" s="71"/>
      <c r="F85" s="71"/>
      <c r="G85" s="71"/>
      <c r="H85" s="71"/>
      <c r="I85" s="71"/>
      <c r="J85" s="72"/>
    </row>
    <row r="86" spans="2:17">
      <c r="B86" s="179">
        <v>2.2000000000000002</v>
      </c>
      <c r="C86" s="71" t="s">
        <v>103</v>
      </c>
      <c r="D86" s="71"/>
      <c r="E86" s="71"/>
      <c r="F86" s="71"/>
      <c r="G86" s="71"/>
      <c r="H86" s="71"/>
      <c r="I86" s="71"/>
      <c r="J86" s="72"/>
    </row>
    <row r="87" spans="2:17" ht="8.1" customHeight="1">
      <c r="B87" s="179"/>
      <c r="C87" s="71"/>
      <c r="D87" s="71"/>
      <c r="E87" s="71"/>
      <c r="F87" s="71"/>
      <c r="G87" s="71"/>
      <c r="H87" s="71"/>
      <c r="I87" s="71"/>
      <c r="J87" s="72"/>
    </row>
    <row r="88" spans="2:17">
      <c r="B88" s="179">
        <v>2.2999999999999998</v>
      </c>
      <c r="C88" s="3" t="s">
        <v>88</v>
      </c>
      <c r="D88" s="71"/>
      <c r="E88" s="71"/>
      <c r="F88" s="71"/>
      <c r="G88" s="71"/>
      <c r="H88" s="71"/>
      <c r="I88" s="71"/>
      <c r="J88" s="72"/>
    </row>
    <row r="89" spans="2:17" ht="11.25" customHeight="1">
      <c r="B89" s="73"/>
      <c r="C89" s="193" t="s">
        <v>127</v>
      </c>
      <c r="D89" s="278"/>
      <c r="E89" s="278"/>
      <c r="F89" s="278"/>
      <c r="G89" s="278"/>
      <c r="H89" s="278"/>
      <c r="I89" s="278"/>
      <c r="J89" s="279"/>
    </row>
    <row r="90" spans="2:17" ht="11.25" customHeight="1">
      <c r="B90" s="73"/>
      <c r="C90" s="278"/>
      <c r="D90" s="278"/>
      <c r="E90" s="278"/>
      <c r="F90" s="278"/>
      <c r="G90" s="278"/>
      <c r="H90" s="278"/>
      <c r="I90" s="278"/>
      <c r="J90" s="279"/>
    </row>
    <row r="91" spans="2:17" ht="8.1" customHeight="1">
      <c r="B91" s="80"/>
      <c r="C91" s="81"/>
      <c r="D91" s="81"/>
      <c r="E91" s="81"/>
      <c r="F91" s="81"/>
      <c r="G91" s="81"/>
      <c r="H91" s="81"/>
      <c r="I91" s="81"/>
      <c r="J91" s="83"/>
    </row>
    <row r="92" spans="2:17" ht="11.25" customHeight="1">
      <c r="B92" s="179">
        <v>2.4</v>
      </c>
      <c r="C92" s="3" t="s">
        <v>100</v>
      </c>
      <c r="D92" s="71"/>
      <c r="E92" s="71"/>
      <c r="F92" s="71"/>
      <c r="G92" s="71"/>
      <c r="H92" s="71"/>
      <c r="I92" s="71"/>
      <c r="J92" s="72"/>
    </row>
    <row r="93" spans="2:17">
      <c r="B93" s="179"/>
      <c r="C93" s="78" t="s">
        <v>157</v>
      </c>
      <c r="D93" s="78"/>
      <c r="E93" s="78"/>
      <c r="F93" s="78"/>
      <c r="G93" s="78"/>
      <c r="H93" s="78"/>
      <c r="I93" s="78"/>
      <c r="J93" s="82"/>
    </row>
    <row r="94" spans="2:17" ht="8.1" customHeight="1">
      <c r="B94" s="179"/>
      <c r="C94" s="78"/>
      <c r="D94" s="78"/>
      <c r="E94" s="78"/>
      <c r="F94" s="78"/>
      <c r="G94" s="78"/>
      <c r="H94" s="78"/>
      <c r="I94" s="78"/>
      <c r="J94" s="82"/>
    </row>
    <row r="95" spans="2:17" ht="11.25" customHeight="1">
      <c r="B95" s="179">
        <v>2.5</v>
      </c>
      <c r="C95" s="71" t="s">
        <v>101</v>
      </c>
      <c r="D95" s="71"/>
      <c r="E95" s="71"/>
      <c r="F95" s="71"/>
      <c r="G95" s="71"/>
      <c r="H95" s="71"/>
      <c r="I95" s="71"/>
      <c r="J95" s="72"/>
    </row>
    <row r="96" spans="2:17" ht="11.25" customHeight="1">
      <c r="B96" s="179"/>
      <c r="C96" s="4" t="s">
        <v>158</v>
      </c>
      <c r="D96" s="71"/>
      <c r="E96" s="71"/>
      <c r="F96" s="71"/>
      <c r="G96" s="71"/>
      <c r="H96" s="71"/>
      <c r="I96" s="71"/>
      <c r="J96" s="72"/>
    </row>
    <row r="97" spans="2:10" ht="8.1" customHeight="1">
      <c r="B97" s="179"/>
      <c r="C97" s="71"/>
      <c r="D97" s="71"/>
      <c r="E97" s="71"/>
      <c r="F97" s="71"/>
      <c r="G97" s="71"/>
      <c r="H97" s="71"/>
      <c r="I97" s="71"/>
      <c r="J97" s="72"/>
    </row>
    <row r="98" spans="2:10" ht="12.6" customHeight="1">
      <c r="B98" s="74">
        <v>2.6</v>
      </c>
      <c r="C98" s="193" t="s">
        <v>112</v>
      </c>
      <c r="D98" s="278"/>
      <c r="E98" s="278"/>
      <c r="F98" s="278"/>
      <c r="G98" s="278"/>
      <c r="H98" s="278"/>
      <c r="I98" s="278"/>
      <c r="J98" s="279"/>
    </row>
    <row r="99" spans="2:10" ht="12.6" customHeight="1">
      <c r="B99" s="74"/>
      <c r="C99" s="278"/>
      <c r="D99" s="278"/>
      <c r="E99" s="278"/>
      <c r="F99" s="278"/>
      <c r="G99" s="278"/>
      <c r="H99" s="278"/>
      <c r="I99" s="278"/>
      <c r="J99" s="279"/>
    </row>
    <row r="100" spans="2:10" ht="12.6" customHeight="1">
      <c r="B100" s="74"/>
      <c r="C100" s="278"/>
      <c r="D100" s="278"/>
      <c r="E100" s="278"/>
      <c r="F100" s="278"/>
      <c r="G100" s="278"/>
      <c r="H100" s="278"/>
      <c r="I100" s="278"/>
      <c r="J100" s="279"/>
    </row>
    <row r="101" spans="2:10" ht="12.6" customHeight="1">
      <c r="B101" s="74"/>
      <c r="C101" s="278"/>
      <c r="D101" s="278"/>
      <c r="E101" s="278"/>
      <c r="F101" s="278"/>
      <c r="G101" s="278"/>
      <c r="H101" s="278"/>
      <c r="I101" s="278"/>
      <c r="J101" s="279"/>
    </row>
    <row r="102" spans="2:10" ht="12.6" customHeight="1">
      <c r="B102" s="74"/>
      <c r="C102" s="278"/>
      <c r="D102" s="278"/>
      <c r="E102" s="278"/>
      <c r="F102" s="278"/>
      <c r="G102" s="278"/>
      <c r="H102" s="278"/>
      <c r="I102" s="278"/>
      <c r="J102" s="279"/>
    </row>
    <row r="103" spans="2:10" ht="12.6" customHeight="1">
      <c r="B103" s="74"/>
      <c r="C103" s="278"/>
      <c r="D103" s="278"/>
      <c r="E103" s="278"/>
      <c r="F103" s="278"/>
      <c r="G103" s="278"/>
      <c r="H103" s="278"/>
      <c r="I103" s="278"/>
      <c r="J103" s="279"/>
    </row>
    <row r="104" spans="2:10" ht="12.6" customHeight="1">
      <c r="B104" s="74"/>
      <c r="C104" s="278"/>
      <c r="D104" s="278"/>
      <c r="E104" s="278"/>
      <c r="F104" s="278"/>
      <c r="G104" s="278"/>
      <c r="H104" s="278"/>
      <c r="I104" s="278"/>
      <c r="J104" s="279"/>
    </row>
    <row r="105" spans="2:10" ht="12.6" customHeight="1">
      <c r="B105" s="74"/>
      <c r="C105" s="278"/>
      <c r="D105" s="278"/>
      <c r="E105" s="278"/>
      <c r="F105" s="278"/>
      <c r="G105" s="278"/>
      <c r="H105" s="278"/>
      <c r="I105" s="278"/>
      <c r="J105" s="279"/>
    </row>
    <row r="106" spans="2:10" ht="12.6" customHeight="1">
      <c r="B106" s="74"/>
      <c r="C106" s="278"/>
      <c r="D106" s="278"/>
      <c r="E106" s="278"/>
      <c r="F106" s="278"/>
      <c r="G106" s="278"/>
      <c r="H106" s="278"/>
      <c r="I106" s="278"/>
      <c r="J106" s="279"/>
    </row>
    <row r="107" spans="2:10" ht="12.6" customHeight="1">
      <c r="B107" s="74"/>
      <c r="C107" s="278"/>
      <c r="D107" s="278"/>
      <c r="E107" s="278"/>
      <c r="F107" s="278"/>
      <c r="G107" s="278"/>
      <c r="H107" s="278"/>
      <c r="I107" s="278"/>
      <c r="J107" s="279"/>
    </row>
    <row r="108" spans="2:10" ht="12.6" customHeight="1">
      <c r="B108" s="74"/>
      <c r="C108" s="278"/>
      <c r="D108" s="278"/>
      <c r="E108" s="278"/>
      <c r="F108" s="278"/>
      <c r="G108" s="278"/>
      <c r="H108" s="278"/>
      <c r="I108" s="278"/>
      <c r="J108" s="279"/>
    </row>
    <row r="109" spans="2:10" ht="12.6" customHeight="1">
      <c r="B109" s="74"/>
      <c r="C109" s="278"/>
      <c r="D109" s="278"/>
      <c r="E109" s="278"/>
      <c r="F109" s="278"/>
      <c r="G109" s="278"/>
      <c r="H109" s="278"/>
      <c r="I109" s="278"/>
      <c r="J109" s="279"/>
    </row>
    <row r="110" spans="2:10" ht="13.5" customHeight="1">
      <c r="B110" s="74"/>
      <c r="C110" s="278"/>
      <c r="D110" s="278"/>
      <c r="E110" s="278"/>
      <c r="F110" s="278"/>
      <c r="G110" s="278"/>
      <c r="H110" s="278"/>
      <c r="I110" s="278"/>
      <c r="J110" s="279"/>
    </row>
    <row r="111" spans="2:10" ht="8.1" customHeight="1">
      <c r="B111" s="74"/>
      <c r="C111" s="177"/>
      <c r="D111" s="177"/>
      <c r="E111" s="177"/>
      <c r="F111" s="177"/>
      <c r="G111" s="177"/>
      <c r="H111" s="177"/>
      <c r="I111" s="177"/>
      <c r="J111" s="178"/>
    </row>
    <row r="112" spans="2:10" ht="11.25" customHeight="1">
      <c r="B112" s="73">
        <v>2.7</v>
      </c>
      <c r="C112" s="193" t="s">
        <v>107</v>
      </c>
      <c r="D112" s="193"/>
      <c r="E112" s="193"/>
      <c r="F112" s="193"/>
      <c r="G112" s="193"/>
      <c r="H112" s="193"/>
      <c r="I112" s="193"/>
      <c r="J112" s="194"/>
    </row>
    <row r="113" spans="2:10">
      <c r="B113" s="73"/>
      <c r="C113" s="193"/>
      <c r="D113" s="193"/>
      <c r="E113" s="193"/>
      <c r="F113" s="193"/>
      <c r="G113" s="193"/>
      <c r="H113" s="193"/>
      <c r="I113" s="193"/>
      <c r="J113" s="194"/>
    </row>
    <row r="114" spans="2:10">
      <c r="B114" s="73"/>
      <c r="C114" s="193"/>
      <c r="D114" s="193"/>
      <c r="E114" s="193"/>
      <c r="F114" s="193"/>
      <c r="G114" s="193"/>
      <c r="H114" s="193"/>
      <c r="I114" s="193"/>
      <c r="J114" s="194"/>
    </row>
    <row r="115" spans="2:10" ht="8.1" customHeight="1">
      <c r="B115" s="73"/>
      <c r="C115" s="193"/>
      <c r="D115" s="193"/>
      <c r="E115" s="193"/>
      <c r="F115" s="193"/>
      <c r="G115" s="193"/>
      <c r="H115" s="193"/>
      <c r="I115" s="193"/>
      <c r="J115" s="194"/>
    </row>
    <row r="116" spans="2:10" ht="12" customHeight="1">
      <c r="B116" s="73">
        <v>2.8</v>
      </c>
      <c r="C116" s="193" t="s">
        <v>111</v>
      </c>
      <c r="D116" s="193"/>
      <c r="E116" s="193"/>
      <c r="F116" s="193"/>
      <c r="G116" s="193"/>
      <c r="H116" s="193"/>
      <c r="I116" s="193"/>
      <c r="J116" s="194"/>
    </row>
    <row r="117" spans="2:10" ht="12" customHeight="1">
      <c r="B117" s="73"/>
      <c r="C117" s="193"/>
      <c r="D117" s="193"/>
      <c r="E117" s="193"/>
      <c r="F117" s="193"/>
      <c r="G117" s="193"/>
      <c r="H117" s="193"/>
      <c r="I117" s="193"/>
      <c r="J117" s="194"/>
    </row>
    <row r="118" spans="2:10" ht="8.1" customHeight="1">
      <c r="B118" s="73"/>
      <c r="C118" s="120"/>
      <c r="D118" s="120"/>
      <c r="E118" s="120"/>
      <c r="F118" s="120"/>
      <c r="G118" s="120"/>
      <c r="H118" s="120"/>
      <c r="I118" s="120"/>
      <c r="J118" s="121"/>
    </row>
    <row r="119" spans="2:10" ht="11.25" customHeight="1">
      <c r="B119" s="73">
        <v>2.9</v>
      </c>
      <c r="C119" s="193" t="s">
        <v>87</v>
      </c>
      <c r="D119" s="193"/>
      <c r="E119" s="193"/>
      <c r="F119" s="193"/>
      <c r="G119" s="193"/>
      <c r="H119" s="193"/>
      <c r="I119" s="193"/>
      <c r="J119" s="194"/>
    </row>
    <row r="120" spans="2:10">
      <c r="B120" s="73"/>
      <c r="C120" s="193"/>
      <c r="D120" s="193"/>
      <c r="E120" s="193"/>
      <c r="F120" s="193"/>
      <c r="G120" s="193"/>
      <c r="H120" s="193"/>
      <c r="I120" s="193"/>
      <c r="J120" s="194"/>
    </row>
    <row r="121" spans="2:10">
      <c r="B121" s="73"/>
      <c r="C121" s="193"/>
      <c r="D121" s="193"/>
      <c r="E121" s="193"/>
      <c r="F121" s="193"/>
      <c r="G121" s="193"/>
      <c r="H121" s="193"/>
      <c r="I121" s="193"/>
      <c r="J121" s="194"/>
    </row>
    <row r="122" spans="2:10" ht="8.1" customHeight="1">
      <c r="B122" s="73"/>
      <c r="C122" s="193"/>
      <c r="D122" s="193"/>
      <c r="E122" s="193"/>
      <c r="F122" s="193"/>
      <c r="G122" s="193"/>
      <c r="H122" s="193"/>
      <c r="I122" s="193"/>
      <c r="J122" s="194"/>
    </row>
    <row r="123" spans="2:10" ht="11.25" customHeight="1">
      <c r="B123" s="75">
        <v>2.1</v>
      </c>
      <c r="C123" s="276" t="s">
        <v>105</v>
      </c>
      <c r="D123" s="276"/>
      <c r="E123" s="276"/>
      <c r="F123" s="276"/>
      <c r="G123" s="276"/>
      <c r="H123" s="276"/>
      <c r="I123" s="276"/>
      <c r="J123" s="277"/>
    </row>
    <row r="124" spans="2:10" ht="11.25" customHeight="1">
      <c r="B124" s="75"/>
      <c r="C124" s="276"/>
      <c r="D124" s="276"/>
      <c r="E124" s="276"/>
      <c r="F124" s="276"/>
      <c r="G124" s="276"/>
      <c r="H124" s="276"/>
      <c r="I124" s="276"/>
      <c r="J124" s="277"/>
    </row>
    <row r="125" spans="2:10" ht="11.25" customHeight="1">
      <c r="B125" s="75"/>
      <c r="C125" s="276"/>
      <c r="D125" s="276"/>
      <c r="E125" s="276"/>
      <c r="F125" s="276"/>
      <c r="G125" s="276"/>
      <c r="H125" s="276"/>
      <c r="I125" s="276"/>
      <c r="J125" s="277"/>
    </row>
    <row r="126" spans="2:10" ht="11.25" customHeight="1">
      <c r="B126" s="75"/>
      <c r="C126" s="276"/>
      <c r="D126" s="276"/>
      <c r="E126" s="276"/>
      <c r="F126" s="276"/>
      <c r="G126" s="276"/>
      <c r="H126" s="276"/>
      <c r="I126" s="276"/>
      <c r="J126" s="277"/>
    </row>
    <row r="127" spans="2:10" ht="11.25" customHeight="1">
      <c r="B127" s="75"/>
      <c r="C127" s="276"/>
      <c r="D127" s="276"/>
      <c r="E127" s="276"/>
      <c r="F127" s="276"/>
      <c r="G127" s="276"/>
      <c r="H127" s="276"/>
      <c r="I127" s="276"/>
      <c r="J127" s="277"/>
    </row>
    <row r="128" spans="2:10">
      <c r="B128" s="73"/>
      <c r="C128" s="276"/>
      <c r="D128" s="276"/>
      <c r="E128" s="276"/>
      <c r="F128" s="276"/>
      <c r="G128" s="276"/>
      <c r="H128" s="276"/>
      <c r="I128" s="276"/>
      <c r="J128" s="277"/>
    </row>
    <row r="129" spans="2:16" ht="8.1" customHeight="1">
      <c r="B129" s="73"/>
      <c r="C129" s="172"/>
      <c r="D129" s="172"/>
      <c r="E129" s="172"/>
      <c r="F129" s="172"/>
      <c r="G129" s="172"/>
      <c r="H129" s="172"/>
      <c r="I129" s="172"/>
      <c r="J129" s="173"/>
    </row>
    <row r="130" spans="2:16" ht="11.25" customHeight="1">
      <c r="B130" s="73">
        <v>2.11</v>
      </c>
      <c r="C130" s="235" t="s">
        <v>108</v>
      </c>
      <c r="D130" s="235"/>
      <c r="E130" s="235"/>
      <c r="F130" s="235"/>
      <c r="G130" s="235"/>
      <c r="H130" s="235"/>
      <c r="I130" s="235"/>
      <c r="J130" s="236"/>
    </row>
    <row r="131" spans="2:16">
      <c r="B131" s="73"/>
      <c r="C131" s="235"/>
      <c r="D131" s="235"/>
      <c r="E131" s="235"/>
      <c r="F131" s="235"/>
      <c r="G131" s="235"/>
      <c r="H131" s="235"/>
      <c r="I131" s="235"/>
      <c r="J131" s="236"/>
    </row>
    <row r="132" spans="2:16">
      <c r="B132" s="73"/>
      <c r="C132" s="235"/>
      <c r="D132" s="235"/>
      <c r="E132" s="235"/>
      <c r="F132" s="235"/>
      <c r="G132" s="235"/>
      <c r="H132" s="235"/>
      <c r="I132" s="235"/>
      <c r="J132" s="236"/>
    </row>
    <row r="133" spans="2:16" ht="11.25" customHeight="1">
      <c r="B133" s="73"/>
      <c r="C133" s="235"/>
      <c r="D133" s="235"/>
      <c r="E133" s="235"/>
      <c r="F133" s="235"/>
      <c r="G133" s="235"/>
      <c r="H133" s="235"/>
      <c r="I133" s="235"/>
      <c r="J133" s="236"/>
    </row>
    <row r="134" spans="2:16" ht="8.1" customHeight="1">
      <c r="B134" s="73"/>
      <c r="C134" s="235"/>
      <c r="D134" s="235"/>
      <c r="E134" s="235"/>
      <c r="F134" s="235"/>
      <c r="G134" s="235"/>
      <c r="H134" s="235"/>
      <c r="I134" s="235"/>
      <c r="J134" s="236"/>
    </row>
    <row r="135" spans="2:16">
      <c r="B135" s="75">
        <v>2.12</v>
      </c>
      <c r="C135" s="43" t="s">
        <v>51</v>
      </c>
      <c r="D135" s="43"/>
      <c r="E135" s="43"/>
      <c r="F135" s="43"/>
      <c r="G135" s="43"/>
      <c r="H135" s="43"/>
      <c r="I135" s="43"/>
      <c r="J135" s="77"/>
    </row>
    <row r="136" spans="2:16" ht="8.1" customHeight="1">
      <c r="B136" s="75"/>
      <c r="C136" s="43"/>
      <c r="D136" s="43"/>
      <c r="E136" s="43"/>
      <c r="F136" s="43"/>
      <c r="G136" s="43"/>
      <c r="H136" s="43"/>
      <c r="I136" s="43"/>
      <c r="J136" s="77"/>
    </row>
    <row r="137" spans="2:16" ht="11.25" customHeight="1">
      <c r="B137" s="273"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28 de junio de 2024.</v>
      </c>
      <c r="C137" s="274"/>
      <c r="D137" s="274"/>
      <c r="E137" s="274"/>
      <c r="F137" s="274"/>
      <c r="G137" s="274"/>
      <c r="H137" s="274"/>
      <c r="I137" s="274"/>
      <c r="J137" s="275"/>
    </row>
    <row r="138" spans="2:16">
      <c r="B138" s="273"/>
      <c r="C138" s="274"/>
      <c r="D138" s="274"/>
      <c r="E138" s="274"/>
      <c r="F138" s="274"/>
      <c r="G138" s="274"/>
      <c r="H138" s="274"/>
      <c r="I138" s="274"/>
      <c r="J138" s="275"/>
    </row>
    <row r="139" spans="2:16">
      <c r="B139" s="185" t="s">
        <v>63</v>
      </c>
      <c r="C139" s="186"/>
      <c r="D139" s="186"/>
      <c r="E139" s="186"/>
      <c r="F139" s="187"/>
      <c r="G139" s="186" t="s">
        <v>13</v>
      </c>
      <c r="H139" s="186"/>
      <c r="I139" s="186"/>
      <c r="J139" s="187"/>
    </row>
    <row r="140" spans="2:16">
      <c r="B140" s="244" t="s">
        <v>68</v>
      </c>
      <c r="C140" s="183"/>
      <c r="D140" s="183"/>
      <c r="E140" s="184"/>
      <c r="F140" s="2" t="s">
        <v>67</v>
      </c>
      <c r="G140" s="186" t="s">
        <v>5</v>
      </c>
      <c r="H140" s="186"/>
      <c r="I140" s="186"/>
      <c r="J140" s="187"/>
    </row>
    <row r="141" spans="2:16">
      <c r="B141" s="270"/>
      <c r="C141" s="188"/>
      <c r="D141" s="188"/>
      <c r="E141" s="189"/>
      <c r="F141" s="55"/>
      <c r="G141" s="93"/>
      <c r="H141" s="93"/>
      <c r="I141" s="93"/>
      <c r="J141" s="94"/>
    </row>
    <row r="142" spans="2:16">
      <c r="B142" s="271"/>
      <c r="C142" s="190"/>
      <c r="D142" s="190"/>
      <c r="E142" s="191"/>
      <c r="F142" s="56"/>
      <c r="G142" s="71"/>
      <c r="H142" s="71"/>
      <c r="I142" s="71"/>
      <c r="J142" s="72"/>
    </row>
    <row r="143" spans="2:16">
      <c r="B143" s="271"/>
      <c r="C143" s="190"/>
      <c r="D143" s="190"/>
      <c r="E143" s="191"/>
      <c r="F143" s="56"/>
      <c r="G143" s="71"/>
      <c r="H143" s="71"/>
      <c r="I143" s="71"/>
      <c r="J143" s="72"/>
      <c r="K143" s="71"/>
      <c r="L143" s="71"/>
      <c r="M143" s="167"/>
      <c r="N143" s="71"/>
      <c r="O143" s="71"/>
      <c r="P143" s="167"/>
    </row>
    <row r="144" spans="2:16">
      <c r="B144" s="271"/>
      <c r="C144" s="190"/>
      <c r="D144" s="190"/>
      <c r="E144" s="191"/>
      <c r="F144" s="56"/>
      <c r="G144" s="71"/>
      <c r="H144" s="71"/>
      <c r="I144" s="71"/>
      <c r="J144" s="72"/>
      <c r="K144" s="71"/>
      <c r="L144" s="71"/>
      <c r="M144" s="181"/>
      <c r="N144" s="71"/>
      <c r="O144" s="71"/>
      <c r="P144" s="181"/>
    </row>
    <row r="145" spans="2:15" ht="12.75" customHeight="1">
      <c r="B145" s="272" t="s">
        <v>109</v>
      </c>
      <c r="C145" s="201"/>
      <c r="D145" s="201"/>
      <c r="E145" s="202"/>
      <c r="F145" s="56" t="s">
        <v>106</v>
      </c>
      <c r="G145" s="201" t="str">
        <f>E14</f>
        <v>YESSICA RODRÍGUEZ GARCÍA</v>
      </c>
      <c r="H145" s="201"/>
      <c r="I145" s="201"/>
      <c r="J145" s="202"/>
      <c r="K145" s="167"/>
      <c r="L145" s="167"/>
      <c r="N145" s="167"/>
      <c r="O145" s="167"/>
    </row>
    <row r="146" spans="2:15">
      <c r="B146" s="267" t="s">
        <v>95</v>
      </c>
      <c r="C146" s="268"/>
      <c r="D146" s="268"/>
      <c r="E146" s="269"/>
      <c r="F146" s="86" t="s">
        <v>95</v>
      </c>
      <c r="G146" s="264" t="str">
        <f>E9</f>
        <v>ANCLO CENTRO, S.A. de C.V.</v>
      </c>
      <c r="H146" s="265"/>
      <c r="I146" s="265"/>
      <c r="J146" s="266"/>
      <c r="K146" s="181"/>
      <c r="L146" s="181"/>
      <c r="N146" s="181"/>
      <c r="O146" s="181"/>
    </row>
  </sheetData>
  <mergeCells count="84">
    <mergeCell ref="C119:J121"/>
    <mergeCell ref="E72:F72"/>
    <mergeCell ref="E73:F73"/>
    <mergeCell ref="E74:F74"/>
    <mergeCell ref="E75:F75"/>
    <mergeCell ref="C79:G79"/>
    <mergeCell ref="C89:J90"/>
    <mergeCell ref="C98:J110"/>
    <mergeCell ref="C112:J115"/>
    <mergeCell ref="C116:J117"/>
    <mergeCell ref="E76:F76"/>
    <mergeCell ref="E77:F77"/>
    <mergeCell ref="B146:E146"/>
    <mergeCell ref="G146:J146"/>
    <mergeCell ref="C122:J122"/>
    <mergeCell ref="C123:J128"/>
    <mergeCell ref="C130:J134"/>
    <mergeCell ref="B137:J138"/>
    <mergeCell ref="B139:F139"/>
    <mergeCell ref="G139:J139"/>
    <mergeCell ref="B140:E140"/>
    <mergeCell ref="G140:J140"/>
    <mergeCell ref="B141:E144"/>
    <mergeCell ref="B145:E145"/>
    <mergeCell ref="G145:J145"/>
    <mergeCell ref="E70:F70"/>
    <mergeCell ref="E71:F71"/>
    <mergeCell ref="E59:F59"/>
    <mergeCell ref="E60:F60"/>
    <mergeCell ref="E61:F61"/>
    <mergeCell ref="E62:F62"/>
    <mergeCell ref="E69:F69"/>
    <mergeCell ref="E64:F64"/>
    <mergeCell ref="E65:F65"/>
    <mergeCell ref="E66:F66"/>
    <mergeCell ref="E67:F67"/>
    <mergeCell ref="E68:F68"/>
    <mergeCell ref="E52:F52"/>
    <mergeCell ref="E53:F53"/>
    <mergeCell ref="E54:F54"/>
    <mergeCell ref="E55:F55"/>
    <mergeCell ref="E63:F63"/>
    <mergeCell ref="E56:F56"/>
    <mergeCell ref="E57:F57"/>
    <mergeCell ref="E58:F58"/>
    <mergeCell ref="E50:F50"/>
    <mergeCell ref="E51:F51"/>
    <mergeCell ref="E44:F44"/>
    <mergeCell ref="E45:F45"/>
    <mergeCell ref="E46:F46"/>
    <mergeCell ref="E47:F47"/>
    <mergeCell ref="E48:F48"/>
    <mergeCell ref="E49:F49"/>
    <mergeCell ref="E43:F43"/>
    <mergeCell ref="B28:J28"/>
    <mergeCell ref="B29:J30"/>
    <mergeCell ref="B31:J32"/>
    <mergeCell ref="B33:J33"/>
    <mergeCell ref="C34:J35"/>
    <mergeCell ref="E36:F36"/>
    <mergeCell ref="E37:F37"/>
    <mergeCell ref="E39:F39"/>
    <mergeCell ref="E40:F40"/>
    <mergeCell ref="E41:F41"/>
    <mergeCell ref="E42:F42"/>
    <mergeCell ref="B27:J27"/>
    <mergeCell ref="B11:C11"/>
    <mergeCell ref="B12:C12"/>
    <mergeCell ref="B13:C13"/>
    <mergeCell ref="B14:D14"/>
    <mergeCell ref="B15:J16"/>
    <mergeCell ref="B17:J21"/>
    <mergeCell ref="B22:J22"/>
    <mergeCell ref="B23:J23"/>
    <mergeCell ref="B24:J24"/>
    <mergeCell ref="B25:J25"/>
    <mergeCell ref="B26:J26"/>
    <mergeCell ref="B8:E8"/>
    <mergeCell ref="G8:J8"/>
    <mergeCell ref="G2:J2"/>
    <mergeCell ref="G3:J3"/>
    <mergeCell ref="B4:J4"/>
    <mergeCell ref="B5:J5"/>
    <mergeCell ref="B6:J6"/>
  </mergeCells>
  <hyperlinks>
    <hyperlink ref="E13" r:id="rId1" xr:uid="{7A5D6725-D89D-41F1-8648-9B6A3D991304}"/>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80" min="1" max="9"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8</vt:i4>
      </vt:variant>
    </vt:vector>
  </HeadingPairs>
  <TitlesOfParts>
    <vt:vector size="12" baseType="lpstr">
      <vt:lpstr>CFE</vt:lpstr>
      <vt:lpstr>Proveedor</vt:lpstr>
      <vt:lpstr>Inmediato</vt:lpstr>
      <vt:lpstr>1 semana</vt:lpstr>
      <vt:lpstr>'1 semana'!Área_de_impresión</vt:lpstr>
      <vt:lpstr>CFE!Área_de_impresión</vt:lpstr>
      <vt:lpstr>Inmediato!Área_de_impresión</vt:lpstr>
      <vt:lpstr>Proveedor!Área_de_impresión</vt:lpstr>
      <vt:lpstr>'1 semana'!Títulos_a_imprimir</vt:lpstr>
      <vt:lpstr>CFE!Títulos_a_imprimir</vt:lpstr>
      <vt:lpstr>Inmediato!Títulos_a_imprimir</vt:lpstr>
      <vt:lpstr>Proveedor!Títulos_a_imprimir</vt:lpstr>
    </vt:vector>
  </TitlesOfParts>
  <Company>SADEMEX INGENIERIA Y CONSTRUCCION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SADEMEX</dc:creator>
  <cp:lastModifiedBy>Mauricio  Ubaldo</cp:lastModifiedBy>
  <cp:lastPrinted>2024-09-06T17:31:17Z</cp:lastPrinted>
  <dcterms:created xsi:type="dcterms:W3CDTF">2003-07-21T21:43:18Z</dcterms:created>
  <dcterms:modified xsi:type="dcterms:W3CDTF">2024-09-06T17:31:43Z</dcterms:modified>
</cp:coreProperties>
</file>