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ffusion" sheetId="1" state="visible" r:id="rId2"/>
    <sheet name="TEC" sheetId="2" state="visible" r:id="rId3"/>
    <sheet name="IC" sheetId="3" state="visible" r:id="rId4"/>
    <sheet name="HC" sheetId="4" state="visible" r:id="rId5"/>
    <sheet name="Density" sheetId="5" state="visible" r:id="rId6"/>
    <sheet name="Energy" sheetId="6" state="visible" r:id="rId7"/>
    <sheet name="Data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<sst xmlns="http://schemas.openxmlformats.org/spreadsheetml/2006/main" count="29" uniqueCount="24">
  <si>
    <t xml:space="preserve">N</t>
  </si>
  <si>
    <t xml:space="preserve">variable</t>
  </si>
  <si>
    <t xml:space="preserve">10 mil. passes</t>
  </si>
  <si>
    <t xml:space="preserve">P* = 0.08</t>
  </si>
  <si>
    <t xml:space="preserve">accRatio = 0.5, qFreq = 5*N</t>
  </si>
  <si>
    <t xml:space="preserve">U*</t>
  </si>
  <si>
    <t xml:space="preserve">V*</t>
  </si>
  <si>
    <t xml:space="preserve">Cp*</t>
  </si>
  <si>
    <t xml:space="preserve">kappa*</t>
  </si>
  <si>
    <t xml:space="preserve">⍺*</t>
  </si>
  <si>
    <r>
      <rPr>
        <sz val="12"/>
        <color rgb="FF000000"/>
        <rFont val="Calibri"/>
        <family val="2"/>
      </rPr>
      <t xml:space="preserve">Diffusion (x10</t>
    </r>
    <r>
      <rPr>
        <vertAlign val="superscript"/>
        <sz val="12"/>
        <color rgb="FF000000"/>
        <rFont val="Calibri"/>
        <family val="2"/>
      </rPr>
      <t xml:space="preserve">-6</t>
    </r>
    <r>
      <rPr>
        <sz val="12"/>
        <color rgb="FF000000"/>
        <rFont val="Calibri"/>
        <family val="2"/>
      </rPr>
      <t xml:space="preserve">)</t>
    </r>
  </si>
  <si>
    <t xml:space="preserve">T*</t>
  </si>
  <si>
    <t xml:space="preserve">energy</t>
  </si>
  <si>
    <t xml:space="preserve">density (N/V*)</t>
  </si>
  <si>
    <t xml:space="preserve">heat capacity</t>
  </si>
  <si>
    <t xml:space="preserve">isothermal compressibility</t>
  </si>
  <si>
    <t xml:space="preserve">thermal expansion coefficient</t>
  </si>
  <si>
    <t xml:space="preserve">diffusion (E-6)</t>
  </si>
  <si>
    <t xml:space="preserve">std. dev.</t>
  </si>
  <si>
    <t xml:space="preserve">N=10</t>
  </si>
  <si>
    <t xml:space="preserve">N=30</t>
  </si>
  <si>
    <t xml:space="preserve">N=60</t>
  </si>
  <si>
    <t xml:space="preserve">N=120</t>
  </si>
  <si>
    <t xml:space="preserve">N=240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</si>
</sst>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28"/>
      <color rgb="FF595959"/>
      <name val="Calibri"/>
      <family val="2"/>
    </font>
    <font>
      <b val="true"/>
      <sz val="16"/>
      <color rgb="FF595959"/>
      <name val="Calibri"/>
      <family val="2"/>
    </font>
    <font>
      <b val="true"/>
      <sz val="20"/>
      <color rgb="FF595959"/>
      <name val="Calibri"/>
      <family val="2"/>
    </font>
    <font>
      <sz val="16"/>
      <color rgb="FF595959"/>
      <name val="Calibri"/>
      <family val="2"/>
    </font>
    <font>
      <vertAlign val="superscript"/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5B9BD5"/>
      <rgbColor rgb="FF993366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800" spc="-1" strike="noStrike">
                <a:solidFill>
                  <a:srgbClr val="595959"/>
                </a:solidFill>
                <a:latin typeface="Calibri"/>
              </a:defRPr>
            </a:pPr>
            <a:r>
              <a:rPr b="1" sz="2800" spc="-1" strike="noStrike">
                <a:solidFill>
                  <a:srgbClr val="595959"/>
                </a:solidFill>
                <a:latin typeface="Calibri"/>
              </a:rPr>
              <a:t>Simulated Diffusion vs. Temperature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"N=10"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Data!$AH$5:$AH$7</c:f>
                <c:numCache>
                  <c:formatCode>General</c:formatCode>
                  <c:ptCount val="3"/>
                  <c:pt idx="0">
                    <c:v>0.350093320892206</c:v>
                  </c:pt>
                  <c:pt idx="1">
                    <c:v>0.266616453605798</c:v>
                  </c:pt>
                  <c:pt idx="2">
                    <c:v>0.362496896538441</c:v>
                  </c:pt>
                </c:numCache>
              </c:numRef>
            </c:plus>
            <c:minus>
              <c:numRef>
                <c:f>Data!$AH$5:$AH$7</c:f>
                <c:numCache>
                  <c:formatCode>General</c:formatCode>
                  <c:ptCount val="3"/>
                  <c:pt idx="0">
                    <c:v>0.350093320892206</c:v>
                  </c:pt>
                  <c:pt idx="1">
                    <c:v>0.266616453605798</c:v>
                  </c:pt>
                  <c:pt idx="2">
                    <c:v>0.362496896538441</c:v>
                  </c:pt>
                </c:numCache>
              </c:numRef>
            </c:minus>
          </c:errBars>
          <c:xVal>
            <c:numRef>
              <c:f>Data!$C$5:$C$7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Data!$I$5:$I$7</c:f>
              <c:numCache>
                <c:formatCode>General</c:formatCode>
                <c:ptCount val="3"/>
                <c:pt idx="0">
                  <c:v>2.75572222222222</c:v>
                </c:pt>
                <c:pt idx="1">
                  <c:v>4.03497222222222</c:v>
                </c:pt>
                <c:pt idx="2">
                  <c:v>6.782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"N=30"</c:f>
              <c:strCache>
                <c:ptCount val="1"/>
                <c:pt idx="0">
                  <c:v>N=30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Data!$AH$8:$AH$10</c:f>
                <c:numCache>
                  <c:formatCode>General</c:formatCode>
                  <c:ptCount val="3"/>
                  <c:pt idx="0">
                    <c:v>0.296582759669764</c:v>
                  </c:pt>
                  <c:pt idx="1">
                    <c:v>0.0890524190201104</c:v>
                  </c:pt>
                  <c:pt idx="2">
                    <c:v>0.236009180612392</c:v>
                  </c:pt>
                </c:numCache>
              </c:numRef>
            </c:plus>
            <c:minus>
              <c:numRef>
                <c:f>Data!$AH$8:$AH$10</c:f>
                <c:numCache>
                  <c:formatCode>General</c:formatCode>
                  <c:ptCount val="3"/>
                  <c:pt idx="0">
                    <c:v>0.296582759669764</c:v>
                  </c:pt>
                  <c:pt idx="1">
                    <c:v>0.0890524190201104</c:v>
                  </c:pt>
                  <c:pt idx="2">
                    <c:v>0.236009180612392</c:v>
                  </c:pt>
                </c:numCache>
              </c:numRef>
            </c:minus>
          </c:errBars>
          <c:xVal>
            <c:numRef>
              <c:f>Data!$C$8:$C$10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Data!$I$8:$I$10</c:f>
              <c:numCache>
                <c:formatCode>General</c:formatCode>
                <c:ptCount val="3"/>
                <c:pt idx="0">
                  <c:v>2.56733333333333</c:v>
                </c:pt>
                <c:pt idx="1">
                  <c:v>4.00091666666667</c:v>
                </c:pt>
                <c:pt idx="2">
                  <c:v>6.42091666666667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"N=60"</c:f>
              <c:strCache>
                <c:ptCount val="1"/>
                <c:pt idx="0">
                  <c:v>N=60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Data!$AH$11:$AH$13</c:f>
                <c:numCache>
                  <c:formatCode>General</c:formatCode>
                  <c:ptCount val="3"/>
                  <c:pt idx="0">
                    <c:v>0.0237298237105403</c:v>
                  </c:pt>
                  <c:pt idx="1">
                    <c:v>0.0166333189712702</c:v>
                  </c:pt>
                  <c:pt idx="2">
                    <c:v>0.0543537793840805</c:v>
                  </c:pt>
                </c:numCache>
              </c:numRef>
            </c:plus>
            <c:minus>
              <c:numRef>
                <c:f>Data!$AH$11:$AH$13</c:f>
                <c:numCache>
                  <c:formatCode>General</c:formatCode>
                  <c:ptCount val="3"/>
                  <c:pt idx="0">
                    <c:v>0.0237298237105403</c:v>
                  </c:pt>
                  <c:pt idx="1">
                    <c:v>0.0166333189712702</c:v>
                  </c:pt>
                  <c:pt idx="2">
                    <c:v>0.0543537793840805</c:v>
                  </c:pt>
                </c:numCache>
              </c:numRef>
            </c:minus>
          </c:errBars>
          <c:xVal>
            <c:numRef>
              <c:f>Data!$C$11:$C$13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Data!$I$11:$I$13</c:f>
              <c:numCache>
                <c:formatCode>General</c:formatCode>
                <c:ptCount val="3"/>
                <c:pt idx="0">
                  <c:v>2.76079333333333</c:v>
                </c:pt>
                <c:pt idx="1">
                  <c:v>4.028895</c:v>
                </c:pt>
                <c:pt idx="2">
                  <c:v>6.30783333333333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"N=120"</c:f>
              <c:strCache>
                <c:ptCount val="1"/>
                <c:pt idx="0">
                  <c:v>N=120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Data!$AH$14:$AH$16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plus>
            <c:minus>
              <c:numRef>
                <c:f>Data!$AH$14:$AH$16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minus>
          </c:errBars>
          <c:xVal>
            <c:numRef>
              <c:f>Data!$C$14:$C$16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Data!$I$14:$I$16</c:f>
              <c:numCache>
                <c:formatCode>General</c:formatCode>
                <c:ptCount val="3"/>
                <c:pt idx="0">
                  <c:v>2.7276685499407</c:v>
                </c:pt>
                <c:pt idx="1">
                  <c:v>4.02662315241776</c:v>
                </c:pt>
                <c:pt idx="2">
                  <c:v>6.16750837918862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"N=240"</c:f>
              <c:strCache>
                <c:ptCount val="1"/>
                <c:pt idx="0">
                  <c:v>N=240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Data!$AH$17:$AH$19</c:f>
                <c:numCache>
                  <c:formatCode>General</c:formatCode>
                  <c:ptCount val="3"/>
                  <c:pt idx="0">
                    <c:v>0.00540564828057962</c:v>
                  </c:pt>
                  <c:pt idx="1">
                    <c:v>0.00425401379091959</c:v>
                  </c:pt>
                  <c:pt idx="2">
                    <c:v>0.014267172156154</c:v>
                  </c:pt>
                </c:numCache>
              </c:numRef>
            </c:plus>
            <c:minus>
              <c:numRef>
                <c:f>Data!$AH$17:$AH$19</c:f>
                <c:numCache>
                  <c:formatCode>General</c:formatCode>
                  <c:ptCount val="3"/>
                  <c:pt idx="0">
                    <c:v>0.00540564828057962</c:v>
                  </c:pt>
                  <c:pt idx="1">
                    <c:v>0.00425401379091959</c:v>
                  </c:pt>
                  <c:pt idx="2">
                    <c:v>0.014267172156154</c:v>
                  </c:pt>
                </c:numCache>
              </c:numRef>
            </c:minus>
          </c:errBars>
          <c:xVal>
            <c:numRef>
              <c:f>Data!$C$17:$C$19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Data!$I$17:$I$19</c:f>
              <c:numCache>
                <c:formatCode>General</c:formatCode>
                <c:ptCount val="3"/>
                <c:pt idx="0">
                  <c:v>2.74497333333333</c:v>
                </c:pt>
                <c:pt idx="1">
                  <c:v>4.01204666666667</c:v>
                </c:pt>
                <c:pt idx="2">
                  <c:v>6.24021866666667</c:v>
                </c:pt>
              </c:numCache>
            </c:numRef>
          </c:yVal>
          <c:smooth val="0"/>
        </c:ser>
        <c:axId val="30957186"/>
        <c:axId val="27266047"/>
      </c:scatterChart>
      <c:valAx>
        <c:axId val="30957186"/>
        <c:scaling>
          <c:orientation val="minMax"/>
          <c:max val="0.22"/>
          <c:min val="0.1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Temperature*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266047"/>
        <c:crosses val="autoZero"/>
        <c:crossBetween val="midCat"/>
        <c:majorUnit val="0.01"/>
        <c:minorUnit val="0.005"/>
      </c:valAx>
      <c:valAx>
        <c:axId val="27266047"/>
        <c:scaling>
          <c:orientation val="minMax"/>
          <c:max val="8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Diffusion Coefficient*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957186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22614194192528"/>
          <c:y val="0.482552800734619"/>
          <c:w val="0.102508632524858"/>
          <c:h val="0.338862423233657"/>
        </c:manualLayout>
      </c:layout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800" spc="-1" strike="noStrike">
                <a:solidFill>
                  <a:srgbClr val="595959"/>
                </a:solidFill>
                <a:latin typeface="Calibri"/>
              </a:defRPr>
            </a:pPr>
            <a:r>
              <a:rPr b="1" sz="2800" spc="-1" strike="noStrike">
                <a:solidFill>
                  <a:srgbClr val="595959"/>
                </a:solidFill>
                <a:latin typeface="Calibri"/>
              </a:rPr>
              <a:t>Simulated Expansion vs. Temperature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"N=10"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Data!$AD$5:$AD$7</c:f>
                <c:numCache>
                  <c:formatCode>General</c:formatCode>
                  <c:ptCount val="3"/>
                  <c:pt idx="0">
                    <c:v>0.326919994075513</c:v>
                  </c:pt>
                  <c:pt idx="1">
                    <c:v>0.318460452646793</c:v>
                  </c:pt>
                  <c:pt idx="2">
                    <c:v>0.297844739643549</c:v>
                  </c:pt>
                </c:numCache>
              </c:numRef>
            </c:plus>
            <c:minus>
              <c:numRef>
                <c:f>Data!$AD$5:$AD$7</c:f>
                <c:numCache>
                  <c:formatCode>General</c:formatCode>
                  <c:ptCount val="3"/>
                  <c:pt idx="0">
                    <c:v>0.326919994075513</c:v>
                  </c:pt>
                  <c:pt idx="1">
                    <c:v>0.318460452646793</c:v>
                  </c:pt>
                  <c:pt idx="2">
                    <c:v>0.297844739643549</c:v>
                  </c:pt>
                </c:numCache>
              </c:numRef>
            </c:minus>
          </c:errBars>
          <c:xVal>
            <c:numRef>
              <c:f>Data!$C$5:$C$7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Data!$H$5:$H$7</c:f>
              <c:numCache>
                <c:formatCode>General</c:formatCode>
                <c:ptCount val="3"/>
                <c:pt idx="0">
                  <c:v>0.682922333333333</c:v>
                </c:pt>
                <c:pt idx="1">
                  <c:v>4.13395</c:v>
                </c:pt>
                <c:pt idx="2">
                  <c:v>7.63355666666667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"N=30"</c:f>
              <c:strCache>
                <c:ptCount val="1"/>
                <c:pt idx="0">
                  <c:v>N=30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Data!$AD$8:$AD$10</c:f>
                <c:numCache>
                  <c:formatCode>General</c:formatCode>
                  <c:ptCount val="3"/>
                  <c:pt idx="0">
                    <c:v>0.926998419631878</c:v>
                  </c:pt>
                  <c:pt idx="1">
                    <c:v>0.356457996590529</c:v>
                  </c:pt>
                  <c:pt idx="2">
                    <c:v>0.0814884858942253</c:v>
                  </c:pt>
                </c:numCache>
              </c:numRef>
            </c:plus>
            <c:minus>
              <c:numRef>
                <c:f>Data!$AD$8:$AD$10</c:f>
                <c:numCache>
                  <c:formatCode>General</c:formatCode>
                  <c:ptCount val="3"/>
                  <c:pt idx="0">
                    <c:v>0.926998419631878</c:v>
                  </c:pt>
                  <c:pt idx="1">
                    <c:v>0.356457996590529</c:v>
                  </c:pt>
                  <c:pt idx="2">
                    <c:v>0.0814884858942253</c:v>
                  </c:pt>
                </c:numCache>
              </c:numRef>
            </c:minus>
          </c:errBars>
          <c:xVal>
            <c:numRef>
              <c:f>Data!$C$8:$C$10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Data!$H$8:$H$10</c:f>
              <c:numCache>
                <c:formatCode>General</c:formatCode>
                <c:ptCount val="3"/>
                <c:pt idx="0">
                  <c:v>-4.517</c:v>
                </c:pt>
                <c:pt idx="1">
                  <c:v>2.79873333333333</c:v>
                </c:pt>
                <c:pt idx="2">
                  <c:v>6.75183333333333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"N=60"</c:f>
              <c:strCache>
                <c:ptCount val="1"/>
                <c:pt idx="0">
                  <c:v>N=60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Data!$AD$11:$AD$13</c:f>
                <c:numCache>
                  <c:formatCode>General</c:formatCode>
                  <c:ptCount val="3"/>
                  <c:pt idx="0">
                    <c:v>0.167177738450229</c:v>
                  </c:pt>
                  <c:pt idx="1">
                    <c:v>0.195655432925675</c:v>
                  </c:pt>
                  <c:pt idx="2">
                    <c:v>0.0513545879157838</c:v>
                  </c:pt>
                </c:numCache>
              </c:numRef>
            </c:plus>
            <c:minus>
              <c:numRef>
                <c:f>Data!$AD$11:$AD$13</c:f>
                <c:numCache>
                  <c:formatCode>General</c:formatCode>
                  <c:ptCount val="3"/>
                  <c:pt idx="0">
                    <c:v>0.167177738450229</c:v>
                  </c:pt>
                  <c:pt idx="1">
                    <c:v>0.195655432925675</c:v>
                  </c:pt>
                  <c:pt idx="2">
                    <c:v>0.0513545879157838</c:v>
                  </c:pt>
                </c:numCache>
              </c:numRef>
            </c:minus>
          </c:errBars>
          <c:xVal>
            <c:numRef>
              <c:f>Data!$C$11:$C$13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Data!$H$11:$H$13</c:f>
              <c:numCache>
                <c:formatCode>General</c:formatCode>
                <c:ptCount val="3"/>
                <c:pt idx="0">
                  <c:v>-0.636366666666667</c:v>
                </c:pt>
                <c:pt idx="1">
                  <c:v>2.96921666666667</c:v>
                </c:pt>
                <c:pt idx="2">
                  <c:v>6.64626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"N=120"</c:f>
              <c:strCache>
                <c:ptCount val="1"/>
                <c:pt idx="0">
                  <c:v>N=120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Data!$AD$14:$AD$16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plus>
            <c:minus>
              <c:numRef>
                <c:f>Data!$AD$14:$AD$16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minus>
          </c:errBars>
          <c:xVal>
            <c:numRef>
              <c:f>Data!$C$14:$C$16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Data!$H$14:$H$16</c:f>
              <c:numCache>
                <c:formatCode>General</c:formatCode>
                <c:ptCount val="3"/>
                <c:pt idx="0">
                  <c:v>-0.590132664101443</c:v>
                </c:pt>
                <c:pt idx="1">
                  <c:v>3.22907149140213</c:v>
                </c:pt>
                <c:pt idx="2">
                  <c:v>6.50476081563498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"N=240"</c:f>
              <c:strCache>
                <c:ptCount val="1"/>
                <c:pt idx="0">
                  <c:v>N=240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Data!$AD$17:$AD$19</c:f>
                <c:numCache>
                  <c:formatCode>General</c:formatCode>
                  <c:ptCount val="3"/>
                  <c:pt idx="0">
                    <c:v>0.326836356657783</c:v>
                  </c:pt>
                  <c:pt idx="1">
                    <c:v>0.183832867170155</c:v>
                  </c:pt>
                  <c:pt idx="2">
                    <c:v>0.189936409741085</c:v>
                  </c:pt>
                </c:numCache>
              </c:numRef>
            </c:plus>
            <c:minus>
              <c:numRef>
                <c:f>Data!$AD$17:$AD$19</c:f>
                <c:numCache>
                  <c:formatCode>General</c:formatCode>
                  <c:ptCount val="3"/>
                  <c:pt idx="0">
                    <c:v>0.326836356657783</c:v>
                  </c:pt>
                  <c:pt idx="1">
                    <c:v>0.183832867170155</c:v>
                  </c:pt>
                  <c:pt idx="2">
                    <c:v>0.189936409741085</c:v>
                  </c:pt>
                </c:numCache>
              </c:numRef>
            </c:minus>
          </c:errBars>
          <c:xVal>
            <c:numRef>
              <c:f>Data!$C$17:$C$19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Data!$H$17:$H$19</c:f>
              <c:numCache>
                <c:formatCode>General</c:formatCode>
                <c:ptCount val="3"/>
                <c:pt idx="0">
                  <c:v>-0.520323333333333</c:v>
                </c:pt>
                <c:pt idx="1">
                  <c:v>3.110292</c:v>
                </c:pt>
                <c:pt idx="2">
                  <c:v>6.21963533333333</c:v>
                </c:pt>
              </c:numCache>
            </c:numRef>
          </c:yVal>
          <c:smooth val="0"/>
        </c:ser>
        <c:axId val="14359280"/>
        <c:axId val="84747175"/>
      </c:scatterChart>
      <c:valAx>
        <c:axId val="14359280"/>
        <c:scaling>
          <c:orientation val="minMax"/>
          <c:max val="0.22"/>
          <c:min val="0.1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Temperature*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747175"/>
        <c:crosses val="autoZero"/>
        <c:crossBetween val="midCat"/>
        <c:majorUnit val="0.01"/>
        <c:minorUnit val="0.005"/>
      </c:valAx>
      <c:valAx>
        <c:axId val="84747175"/>
        <c:scaling>
          <c:orientation val="minMax"/>
          <c:max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Thermal Expansion Coefficient*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59280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270821199767035"/>
          <c:y val="0.128271349862259"/>
          <c:w val="0.102508632524858"/>
          <c:h val="0.338862423233657"/>
        </c:manualLayout>
      </c:layout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800" spc="-1" strike="noStrike">
                <a:solidFill>
                  <a:srgbClr val="595959"/>
                </a:solidFill>
                <a:latin typeface="Calibri"/>
              </a:defRPr>
            </a:pPr>
            <a:r>
              <a:rPr b="1" sz="2800" spc="-1" strike="noStrike">
                <a:solidFill>
                  <a:srgbClr val="595959"/>
                </a:solidFill>
                <a:latin typeface="Calibri"/>
              </a:rPr>
              <a:t>Simulated Compressibility vs. Temperature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"N=10"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Data!$Z$5:$Z$7</c:f>
                <c:numCache>
                  <c:formatCode>General</c:formatCode>
                  <c:ptCount val="3"/>
                  <c:pt idx="0">
                    <c:v>0.0494801142581542</c:v>
                  </c:pt>
                  <c:pt idx="1">
                    <c:v>0.0489229857360865</c:v>
                  </c:pt>
                  <c:pt idx="2">
                    <c:v>0.0267768583917779</c:v>
                  </c:pt>
                </c:numCache>
              </c:numRef>
            </c:plus>
            <c:minus>
              <c:numRef>
                <c:f>Data!$Z$5:$Z$7</c:f>
                <c:numCache>
                  <c:formatCode>General</c:formatCode>
                  <c:ptCount val="3"/>
                  <c:pt idx="0">
                    <c:v>0.0494801142581542</c:v>
                  </c:pt>
                  <c:pt idx="1">
                    <c:v>0.0489229857360865</c:v>
                  </c:pt>
                  <c:pt idx="2">
                    <c:v>0.0267768583917779</c:v>
                  </c:pt>
                </c:numCache>
              </c:numRef>
            </c:minus>
          </c:errBars>
          <c:xVal>
            <c:numRef>
              <c:f>Data!$C$5:$C$7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Data!$G$5:$G$7</c:f>
              <c:numCache>
                <c:formatCode>General</c:formatCode>
                <c:ptCount val="3"/>
                <c:pt idx="0">
                  <c:v>0.731936</c:v>
                </c:pt>
                <c:pt idx="1">
                  <c:v>1.16060666666667</c:v>
                </c:pt>
                <c:pt idx="2">
                  <c:v>2.11893866666667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"N=30"</c:f>
              <c:strCache>
                <c:ptCount val="1"/>
                <c:pt idx="0">
                  <c:v>N=30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Data!$Z$8:$Z$10</c:f>
                <c:numCache>
                  <c:formatCode>General</c:formatCode>
                  <c:ptCount val="3"/>
                  <c:pt idx="0">
                    <c:v>0.011851712956362</c:v>
                  </c:pt>
                  <c:pt idx="1">
                    <c:v>0.0711941685346021</c:v>
                  </c:pt>
                  <c:pt idx="2">
                    <c:v>0.0602241911527254</c:v>
                  </c:pt>
                </c:numCache>
              </c:numRef>
            </c:plus>
            <c:minus>
              <c:numRef>
                <c:f>Data!$Z$8:$Z$10</c:f>
                <c:numCache>
                  <c:formatCode>General</c:formatCode>
                  <c:ptCount val="3"/>
                  <c:pt idx="0">
                    <c:v>0.011851712956362</c:v>
                  </c:pt>
                  <c:pt idx="1">
                    <c:v>0.0711941685346021</c:v>
                  </c:pt>
                  <c:pt idx="2">
                    <c:v>0.0602241911527254</c:v>
                  </c:pt>
                </c:numCache>
              </c:numRef>
            </c:minus>
          </c:errBars>
          <c:xVal>
            <c:numRef>
              <c:f>Data!$C$8:$C$10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Data!$G$8:$G$10</c:f>
              <c:numCache>
                <c:formatCode>General</c:formatCode>
                <c:ptCount val="3"/>
                <c:pt idx="0">
                  <c:v>0.88088</c:v>
                </c:pt>
                <c:pt idx="1">
                  <c:v>1.52452333333333</c:v>
                </c:pt>
                <c:pt idx="2">
                  <c:v>2.77932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"N=60"</c:f>
              <c:strCache>
                <c:ptCount val="1"/>
                <c:pt idx="0">
                  <c:v>N=60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Data!$Z$11:$Z$13</c:f>
                <c:numCache>
                  <c:formatCode>General</c:formatCode>
                  <c:ptCount val="3"/>
                  <c:pt idx="0">
                    <c:v>0.00941556493259963</c:v>
                  </c:pt>
                  <c:pt idx="1">
                    <c:v>0.04822546128689</c:v>
                  </c:pt>
                  <c:pt idx="2">
                    <c:v>0.0238641984361512</c:v>
                  </c:pt>
                </c:numCache>
              </c:numRef>
            </c:plus>
            <c:minus>
              <c:numRef>
                <c:f>Data!$Z$11:$Z$13</c:f>
                <c:numCache>
                  <c:formatCode>General</c:formatCode>
                  <c:ptCount val="3"/>
                  <c:pt idx="0">
                    <c:v>0.00941556493259963</c:v>
                  </c:pt>
                  <c:pt idx="1">
                    <c:v>0.04822546128689</c:v>
                  </c:pt>
                  <c:pt idx="2">
                    <c:v>0.0238641984361512</c:v>
                  </c:pt>
                </c:numCache>
              </c:numRef>
            </c:minus>
          </c:errBars>
          <c:xVal>
            <c:numRef>
              <c:f>Data!$C$11:$C$13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Data!$G$11:$G$13</c:f>
              <c:numCache>
                <c:formatCode>General</c:formatCode>
                <c:ptCount val="3"/>
                <c:pt idx="0">
                  <c:v>1.045909</c:v>
                </c:pt>
                <c:pt idx="1">
                  <c:v>1.74942766666667</c:v>
                </c:pt>
                <c:pt idx="2">
                  <c:v>3.003293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"N=120"</c:f>
              <c:strCache>
                <c:ptCount val="1"/>
                <c:pt idx="0">
                  <c:v>N=120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Data!$Z$14:$Z$16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plus>
            <c:minus>
              <c:numRef>
                <c:f>Data!$Z$14:$Z$16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minus>
          </c:errBars>
          <c:xVal>
            <c:numRef>
              <c:f>Data!$C$14:$C$16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Data!$G$14:$G$16</c:f>
              <c:numCache>
                <c:formatCode>General</c:formatCode>
                <c:ptCount val="3"/>
                <c:pt idx="0">
                  <c:v>1.02184139143924</c:v>
                </c:pt>
                <c:pt idx="1">
                  <c:v>1.89094206687636</c:v>
                </c:pt>
                <c:pt idx="2">
                  <c:v>3.03083569226323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"N=240"</c:f>
              <c:strCache>
                <c:ptCount val="1"/>
                <c:pt idx="0">
                  <c:v>N=240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Data!$Z$17:$Z$19</c:f>
                <c:numCache>
                  <c:formatCode>General</c:formatCode>
                  <c:ptCount val="3"/>
                  <c:pt idx="0">
                    <c:v>0.0303315297394203</c:v>
                  </c:pt>
                  <c:pt idx="1">
                    <c:v>0.0326405162336629</c:v>
                  </c:pt>
                  <c:pt idx="2">
                    <c:v>0.0634637978168131</c:v>
                  </c:pt>
                </c:numCache>
              </c:numRef>
            </c:plus>
            <c:minus>
              <c:numRef>
                <c:f>Data!$Z$17:$Z$19</c:f>
                <c:numCache>
                  <c:formatCode>General</c:formatCode>
                  <c:ptCount val="3"/>
                  <c:pt idx="0">
                    <c:v>0.0303315297394203</c:v>
                  </c:pt>
                  <c:pt idx="1">
                    <c:v>0.0326405162336629</c:v>
                  </c:pt>
                  <c:pt idx="2">
                    <c:v>0.0634637978168131</c:v>
                  </c:pt>
                </c:numCache>
              </c:numRef>
            </c:minus>
          </c:errBars>
          <c:xVal>
            <c:numRef>
              <c:f>Data!$C$17:$C$19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Data!$G$17:$G$19</c:f>
              <c:numCache>
                <c:formatCode>General</c:formatCode>
                <c:ptCount val="3"/>
                <c:pt idx="0">
                  <c:v>1.03559233333333</c:v>
                </c:pt>
                <c:pt idx="1">
                  <c:v>1.83689</c:v>
                </c:pt>
                <c:pt idx="2">
                  <c:v>3.01160666666667</c:v>
                </c:pt>
              </c:numCache>
            </c:numRef>
          </c:yVal>
          <c:smooth val="0"/>
        </c:ser>
        <c:axId val="89644857"/>
        <c:axId val="26733910"/>
      </c:scatterChart>
      <c:valAx>
        <c:axId val="89644857"/>
        <c:scaling>
          <c:orientation val="minMax"/>
          <c:max val="0.22"/>
          <c:min val="0.1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Temperature*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33910"/>
        <c:crosses val="autoZero"/>
        <c:crossBetween val="midCat"/>
        <c:majorUnit val="0.01"/>
        <c:minorUnit val="0.005"/>
      </c:valAx>
      <c:valAx>
        <c:axId val="26733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Isothermal Compressibility*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44857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34345619435893"/>
          <c:y val="0.492711202938476"/>
          <c:w val="0.102508632524858"/>
          <c:h val="0.338862423233657"/>
        </c:manualLayout>
      </c:layout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800" spc="-1" strike="noStrike">
                <a:solidFill>
                  <a:srgbClr val="595959"/>
                </a:solidFill>
                <a:latin typeface="Calibri"/>
              </a:defRPr>
            </a:pPr>
            <a:r>
              <a:rPr b="1" sz="2800" spc="-1" strike="noStrike">
                <a:solidFill>
                  <a:srgbClr val="595959"/>
                </a:solidFill>
                <a:latin typeface="Calibri"/>
              </a:rPr>
              <a:t>Simulated Heat Capacity vs. Temperature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"N=10"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Data!$V$5:$V$7</c:f>
                <c:numCache>
                  <c:formatCode>General</c:formatCode>
                  <c:ptCount val="3"/>
                  <c:pt idx="0">
                    <c:v>0.150674625932836</c:v>
                  </c:pt>
                  <c:pt idx="1">
                    <c:v>0.170114651142497</c:v>
                  </c:pt>
                  <c:pt idx="2">
                    <c:v>0.13385639855208</c:v>
                  </c:pt>
                </c:numCache>
              </c:numRef>
            </c:plus>
            <c:minus>
              <c:numRef>
                <c:f>Data!$V$5:$V$7</c:f>
                <c:numCache>
                  <c:formatCode>General</c:formatCode>
                  <c:ptCount val="3"/>
                  <c:pt idx="0">
                    <c:v>0.150674625932836</c:v>
                  </c:pt>
                  <c:pt idx="1">
                    <c:v>0.170114651142497</c:v>
                  </c:pt>
                  <c:pt idx="2">
                    <c:v>0.13385639855208</c:v>
                  </c:pt>
                </c:numCache>
              </c:numRef>
            </c:minus>
          </c:errBars>
          <c:xVal>
            <c:numRef>
              <c:f>Data!$C$5:$C$7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Data!$F$5:$F$7</c:f>
              <c:numCache>
                <c:formatCode>General</c:formatCode>
                <c:ptCount val="3"/>
                <c:pt idx="0">
                  <c:v>6.55255</c:v>
                </c:pt>
                <c:pt idx="1">
                  <c:v>7.71164666666667</c:v>
                </c:pt>
                <c:pt idx="2">
                  <c:v>7.68567666666667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"N=30"</c:f>
              <c:strCache>
                <c:ptCount val="1"/>
                <c:pt idx="0">
                  <c:v>N=30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Data!$V$8:$V$10</c:f>
                <c:numCache>
                  <c:formatCode>General</c:formatCode>
                  <c:ptCount val="3"/>
                  <c:pt idx="0">
                    <c:v>2.26681171766279</c:v>
                  </c:pt>
                  <c:pt idx="1">
                    <c:v>0.285129800851004</c:v>
                  </c:pt>
                  <c:pt idx="2">
                    <c:v>0.0402726226279506</c:v>
                  </c:pt>
                </c:numCache>
              </c:numRef>
            </c:plus>
            <c:minus>
              <c:numRef>
                <c:f>Data!$V$8:$V$10</c:f>
                <c:numCache>
                  <c:formatCode>General</c:formatCode>
                  <c:ptCount val="3"/>
                  <c:pt idx="0">
                    <c:v>2.26681171766279</c:v>
                  </c:pt>
                  <c:pt idx="1">
                    <c:v>0.285129800851004</c:v>
                  </c:pt>
                  <c:pt idx="2">
                    <c:v>0.0402726226279506</c:v>
                  </c:pt>
                </c:numCache>
              </c:numRef>
            </c:minus>
          </c:errBars>
          <c:xVal>
            <c:numRef>
              <c:f>Data!$C$8:$C$10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Data!$F$8:$F$10</c:f>
              <c:numCache>
                <c:formatCode>General</c:formatCode>
                <c:ptCount val="3"/>
                <c:pt idx="0">
                  <c:v>16.4799666666667</c:v>
                </c:pt>
                <c:pt idx="1">
                  <c:v>7.88743333333333</c:v>
                </c:pt>
                <c:pt idx="2">
                  <c:v>7.07080666666667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"N=60"</c:f>
              <c:strCache>
                <c:ptCount val="1"/>
                <c:pt idx="0">
                  <c:v>N=60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Data!$V$11:$V$13</c:f>
                <c:numCache>
                  <c:formatCode>General</c:formatCode>
                  <c:ptCount val="3"/>
                  <c:pt idx="0">
                    <c:v>0.375480496608456</c:v>
                  </c:pt>
                  <c:pt idx="1">
                    <c:v>0.138269443599565</c:v>
                  </c:pt>
                  <c:pt idx="2">
                    <c:v>0.0470211188297342</c:v>
                  </c:pt>
                </c:numCache>
              </c:numRef>
            </c:plus>
            <c:minus>
              <c:numRef>
                <c:f>Data!$V$11:$V$13</c:f>
                <c:numCache>
                  <c:formatCode>General</c:formatCode>
                  <c:ptCount val="3"/>
                  <c:pt idx="0">
                    <c:v>0.375480496608456</c:v>
                  </c:pt>
                  <c:pt idx="1">
                    <c:v>0.138269443599565</c:v>
                  </c:pt>
                  <c:pt idx="2">
                    <c:v>0.0470211188297342</c:v>
                  </c:pt>
                </c:numCache>
              </c:numRef>
            </c:minus>
          </c:errBars>
          <c:xVal>
            <c:numRef>
              <c:f>Data!$C$11:$C$13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Data!$F$11:$F$13</c:f>
              <c:numCache>
                <c:formatCode>General</c:formatCode>
                <c:ptCount val="3"/>
                <c:pt idx="0">
                  <c:v>8.14936666666667</c:v>
                </c:pt>
                <c:pt idx="1">
                  <c:v>7.37411333333333</c:v>
                </c:pt>
                <c:pt idx="2">
                  <c:v>7.013576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"N=120"</c:f>
              <c:strCache>
                <c:ptCount val="1"/>
                <c:pt idx="0">
                  <c:v>N=120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Data!$V$14:$V$16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plus>
            <c:minus>
              <c:numRef>
                <c:f>Data!$V$14:$V$16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minus>
          </c:errBars>
          <c:xVal>
            <c:numRef>
              <c:f>Data!$C$14:$C$16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Data!$F$14:$F$16</c:f>
              <c:numCache>
                <c:formatCode>General</c:formatCode>
                <c:ptCount val="3"/>
                <c:pt idx="0">
                  <c:v>7.96501522079692</c:v>
                </c:pt>
                <c:pt idx="1">
                  <c:v>7.61022304240086</c:v>
                </c:pt>
                <c:pt idx="2">
                  <c:v>6.86092929597684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"N=240"</c:f>
              <c:strCache>
                <c:ptCount val="1"/>
                <c:pt idx="0">
                  <c:v>N=240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Data!$V$17:$V$19</c:f>
                <c:numCache>
                  <c:formatCode>General</c:formatCode>
                  <c:ptCount val="3"/>
                  <c:pt idx="0">
                    <c:v>0.110079371970109</c:v>
                  </c:pt>
                  <c:pt idx="1">
                    <c:v>0.134846795458154</c:v>
                  </c:pt>
                  <c:pt idx="2">
                    <c:v>0.0825671653948068</c:v>
                  </c:pt>
                </c:numCache>
              </c:numRef>
            </c:plus>
            <c:minus>
              <c:numRef>
                <c:f>Data!$V$17:$V$19</c:f>
                <c:numCache>
                  <c:formatCode>General</c:formatCode>
                  <c:ptCount val="3"/>
                  <c:pt idx="0">
                    <c:v>0.110079371970109</c:v>
                  </c:pt>
                  <c:pt idx="1">
                    <c:v>0.134846795458154</c:v>
                  </c:pt>
                  <c:pt idx="2">
                    <c:v>0.0825671653948068</c:v>
                  </c:pt>
                </c:numCache>
              </c:numRef>
            </c:minus>
          </c:errBars>
          <c:xVal>
            <c:numRef>
              <c:f>Data!$C$17:$C$19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Data!$F$17:$F$19</c:f>
              <c:numCache>
                <c:formatCode>General</c:formatCode>
                <c:ptCount val="3"/>
                <c:pt idx="0">
                  <c:v>8.29106666666667</c:v>
                </c:pt>
                <c:pt idx="1">
                  <c:v>7.52368866666667</c:v>
                </c:pt>
                <c:pt idx="2">
                  <c:v>6.81721733333333</c:v>
                </c:pt>
              </c:numCache>
            </c:numRef>
          </c:yVal>
          <c:smooth val="0"/>
        </c:ser>
        <c:axId val="53464183"/>
        <c:axId val="59953963"/>
      </c:scatterChart>
      <c:valAx>
        <c:axId val="53464183"/>
        <c:scaling>
          <c:orientation val="minMax"/>
          <c:max val="0.22"/>
          <c:min val="0.1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Temperature*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53963"/>
        <c:crosses val="autoZero"/>
        <c:crossBetween val="midCat"/>
        <c:majorUnit val="0.01"/>
        <c:minorUnit val="0.005"/>
      </c:valAx>
      <c:valAx>
        <c:axId val="59953963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Heat Capacity*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464183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0817039687162"/>
          <c:y val="0.154556932966024"/>
          <c:w val="0.102508632524858"/>
          <c:h val="0.338862423233657"/>
        </c:manualLayout>
      </c:layout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800" spc="-1" strike="noStrike">
                <a:solidFill>
                  <a:srgbClr val="595959"/>
                </a:solidFill>
                <a:latin typeface="Calibri"/>
              </a:defRPr>
            </a:pPr>
            <a:r>
              <a:rPr b="1" sz="2800" spc="-1" strike="noStrike">
                <a:solidFill>
                  <a:srgbClr val="595959"/>
                </a:solidFill>
                <a:latin typeface="Calibri"/>
              </a:rPr>
              <a:t>Simulated Density vs. Temperature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"N=10"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Data!$R$5:$R$7</c:f>
                <c:numCache>
                  <c:formatCode>General</c:formatCode>
                  <c:ptCount val="3"/>
                  <c:pt idx="0">
                    <c:v>0.00501503403112414</c:v>
                  </c:pt>
                  <c:pt idx="1">
                    <c:v>0.00308967964898193</c:v>
                  </c:pt>
                  <c:pt idx="2">
                    <c:v>0.00163428356270667</c:v>
                  </c:pt>
                </c:numCache>
              </c:numRef>
            </c:plus>
            <c:minus>
              <c:numRef>
                <c:f>Data!$R$5:$R$7</c:f>
                <c:numCache>
                  <c:formatCode>General</c:formatCode>
                  <c:ptCount val="3"/>
                  <c:pt idx="0">
                    <c:v>0.00501503403112414</c:v>
                  </c:pt>
                  <c:pt idx="1">
                    <c:v>0.00308967964898193</c:v>
                  </c:pt>
                  <c:pt idx="2">
                    <c:v>0.00163428356270667</c:v>
                  </c:pt>
                </c:numCache>
              </c:numRef>
            </c:minus>
          </c:errBars>
          <c:xVal>
            <c:numRef>
              <c:f>Data!$C$5:$C$7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Data!$E$5:$E$7</c:f>
              <c:numCache>
                <c:formatCode>General</c:formatCode>
                <c:ptCount val="3"/>
                <c:pt idx="0">
                  <c:v>0.890041333333333</c:v>
                </c:pt>
                <c:pt idx="1">
                  <c:v>0.855095666666667</c:v>
                </c:pt>
                <c:pt idx="2">
                  <c:v>0.763534233333333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"N=30"</c:f>
              <c:strCache>
                <c:ptCount val="1"/>
                <c:pt idx="0">
                  <c:v>N=30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Data!$R$8:$R$10</c:f>
                <c:numCache>
                  <c:formatCode>General</c:formatCode>
                  <c:ptCount val="3"/>
                  <c:pt idx="0">
                    <c:v>0.00468180520739598</c:v>
                  </c:pt>
                  <c:pt idx="1">
                    <c:v>0.00351169949359754</c:v>
                  </c:pt>
                  <c:pt idx="2">
                    <c:v>0.00237531639997707</c:v>
                  </c:pt>
                </c:numCache>
              </c:numRef>
            </c:plus>
            <c:minus>
              <c:numRef>
                <c:f>Data!$R$8:$R$10</c:f>
                <c:numCache>
                  <c:formatCode>General</c:formatCode>
                  <c:ptCount val="3"/>
                  <c:pt idx="0">
                    <c:v>0.00468180520739598</c:v>
                  </c:pt>
                  <c:pt idx="1">
                    <c:v>0.00351169949359754</c:v>
                  </c:pt>
                  <c:pt idx="2">
                    <c:v>0.00237531639997707</c:v>
                  </c:pt>
                </c:numCache>
              </c:numRef>
            </c:minus>
          </c:errBars>
          <c:xVal>
            <c:numRef>
              <c:f>Data!$C$8:$C$10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Data!$E$8:$E$10</c:f>
              <c:numCache>
                <c:formatCode>General</c:formatCode>
                <c:ptCount val="3"/>
                <c:pt idx="0">
                  <c:v>0.84452</c:v>
                </c:pt>
                <c:pt idx="1">
                  <c:v>0.841453333333333</c:v>
                </c:pt>
                <c:pt idx="2">
                  <c:v>0.748894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"N=60"</c:f>
              <c:strCache>
                <c:ptCount val="1"/>
                <c:pt idx="0">
                  <c:v>N=60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Data!$R$11:$R$13</c:f>
                <c:numCache>
                  <c:formatCode>General</c:formatCode>
                  <c:ptCount val="3"/>
                  <c:pt idx="0">
                    <c:v>0.000695413546028516</c:v>
                  </c:pt>
                  <c:pt idx="1">
                    <c:v>0.00281178810249516</c:v>
                  </c:pt>
                  <c:pt idx="2">
                    <c:v>0.00121733657356263</c:v>
                  </c:pt>
                </c:numCache>
              </c:numRef>
            </c:plus>
            <c:minus>
              <c:numRef>
                <c:f>Data!$R$11:$R$13</c:f>
                <c:numCache>
                  <c:formatCode>General</c:formatCode>
                  <c:ptCount val="3"/>
                  <c:pt idx="0">
                    <c:v>0.000695413546028516</c:v>
                  </c:pt>
                  <c:pt idx="1">
                    <c:v>0.00281178810249516</c:v>
                  </c:pt>
                  <c:pt idx="2">
                    <c:v>0.00121733657356263</c:v>
                  </c:pt>
                </c:numCache>
              </c:numRef>
            </c:minus>
          </c:errBars>
          <c:xVal>
            <c:numRef>
              <c:f>Data!$C$11:$C$13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Data!$E$11:$E$13</c:f>
              <c:numCache>
                <c:formatCode>General</c:formatCode>
                <c:ptCount val="3"/>
                <c:pt idx="0">
                  <c:v>0.87094</c:v>
                </c:pt>
                <c:pt idx="1">
                  <c:v>0.839895333333333</c:v>
                </c:pt>
                <c:pt idx="2">
                  <c:v>0.741043333333333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"N=120"</c:f>
              <c:strCache>
                <c:ptCount val="1"/>
                <c:pt idx="0">
                  <c:v>N=120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Data!$R$14:$R$16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plus>
            <c:minus>
              <c:numRef>
                <c:f>Data!$R$14:$R$16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minus>
          </c:errBars>
          <c:xVal>
            <c:numRef>
              <c:f>Data!$C$14:$C$16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Data!$E$14:$E$16</c:f>
              <c:numCache>
                <c:formatCode>General</c:formatCode>
                <c:ptCount val="3"/>
                <c:pt idx="0">
                  <c:v>0.872021098904353</c:v>
                </c:pt>
                <c:pt idx="1">
                  <c:v>0.837101242385155</c:v>
                </c:pt>
                <c:pt idx="2">
                  <c:v>0.739960079439281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"N=240"</c:f>
              <c:strCache>
                <c:ptCount val="1"/>
                <c:pt idx="0">
                  <c:v>N=240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Data!$R$17:$R$19</c:f>
                <c:numCache>
                  <c:formatCode>General</c:formatCode>
                  <c:ptCount val="3"/>
                  <c:pt idx="0">
                    <c:v>0.00084618296681818</c:v>
                  </c:pt>
                  <c:pt idx="1">
                    <c:v>0.00101526219930295</c:v>
                  </c:pt>
                  <c:pt idx="2">
                    <c:v>0.00156900679837067</c:v>
                  </c:pt>
                </c:numCache>
              </c:numRef>
            </c:plus>
            <c:minus>
              <c:numRef>
                <c:f>Data!$R$17:$R$19</c:f>
                <c:numCache>
                  <c:formatCode>General</c:formatCode>
                  <c:ptCount val="3"/>
                  <c:pt idx="0">
                    <c:v>0.00084618296681818</c:v>
                  </c:pt>
                  <c:pt idx="1">
                    <c:v>0.00101526219930295</c:v>
                  </c:pt>
                  <c:pt idx="2">
                    <c:v>0.00156900679837067</c:v>
                  </c:pt>
                </c:numCache>
              </c:numRef>
            </c:minus>
          </c:errBars>
          <c:xVal>
            <c:numRef>
              <c:f>Data!$C$17:$C$19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Data!$E$17:$E$19</c:f>
              <c:numCache>
                <c:formatCode>General</c:formatCode>
                <c:ptCount val="3"/>
                <c:pt idx="0">
                  <c:v>0.870648733333333</c:v>
                </c:pt>
                <c:pt idx="1">
                  <c:v>0.836756666666667</c:v>
                </c:pt>
                <c:pt idx="2">
                  <c:v>0.734268333333333</c:v>
                </c:pt>
              </c:numCache>
            </c:numRef>
          </c:yVal>
          <c:smooth val="0"/>
        </c:ser>
        <c:axId val="89389885"/>
        <c:axId val="72723587"/>
      </c:scatterChart>
      <c:valAx>
        <c:axId val="89389885"/>
        <c:scaling>
          <c:orientation val="minMax"/>
          <c:max val="0.22"/>
          <c:min val="0.1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Temperature*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723587"/>
        <c:crosses val="autoZero"/>
        <c:crossBetween val="midCat"/>
        <c:majorUnit val="0.01"/>
        <c:minorUnit val="0.005"/>
      </c:valAx>
      <c:valAx>
        <c:axId val="72723587"/>
        <c:scaling>
          <c:orientation val="minMax"/>
          <c:max val="0.9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Density*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89885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40211332057575"/>
          <c:y val="0.126262626262626"/>
          <c:w val="0.102508632524858"/>
          <c:h val="0.338862423233657"/>
        </c:manualLayout>
      </c:layout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800" spc="-1" strike="noStrike">
                <a:solidFill>
                  <a:srgbClr val="595959"/>
                </a:solidFill>
                <a:latin typeface="Calibri"/>
              </a:defRPr>
            </a:pPr>
            <a:r>
              <a:rPr b="1" sz="2800" spc="-1" strike="noStrike">
                <a:solidFill>
                  <a:srgbClr val="595959"/>
                </a:solidFill>
                <a:latin typeface="Calibri"/>
              </a:rPr>
              <a:t>Simulated Specific Enthalpy vs. Temperature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"N=10"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Data!$N$5:$N$7</c:f>
                <c:numCache>
                  <c:formatCode>General</c:formatCode>
                  <c:ptCount val="3"/>
                  <c:pt idx="0">
                    <c:v>0.0019992228490091</c:v>
                  </c:pt>
                  <c:pt idx="1">
                    <c:v>0.00344057877882974</c:v>
                  </c:pt>
                  <c:pt idx="2">
                    <c:v>0.000559019680631472</c:v>
                  </c:pt>
                </c:numCache>
              </c:numRef>
            </c:plus>
            <c:minus>
              <c:numRef>
                <c:f>Data!$N$5:$N$7</c:f>
                <c:numCache>
                  <c:formatCode>General</c:formatCode>
                  <c:ptCount val="3"/>
                  <c:pt idx="0">
                    <c:v>0.0019992228490091</c:v>
                  </c:pt>
                  <c:pt idx="1">
                    <c:v>0.00344057877882974</c:v>
                  </c:pt>
                  <c:pt idx="2">
                    <c:v>0.000559019680631472</c:v>
                  </c:pt>
                </c:numCache>
              </c:numRef>
            </c:minus>
          </c:errBars>
          <c:xVal>
            <c:numRef>
              <c:f>Data!$C$5:$C$7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Data!$D$5:$D$7</c:f>
              <c:numCache>
                <c:formatCode>General</c:formatCode>
                <c:ptCount val="3"/>
                <c:pt idx="0">
                  <c:v>-1.072762</c:v>
                </c:pt>
                <c:pt idx="1">
                  <c:v>-0.924613666666667</c:v>
                </c:pt>
                <c:pt idx="2">
                  <c:v>-0.754311966666667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"N=30"</c:f>
              <c:strCache>
                <c:ptCount val="1"/>
                <c:pt idx="0">
                  <c:v>N=30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diamond"/>
            <c:size val="11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Data!$N$8:$N$10</c:f>
                <c:numCache>
                  <c:formatCode>General</c:formatCode>
                  <c:ptCount val="3"/>
                  <c:pt idx="0">
                    <c:v>0.0153993766107593</c:v>
                  </c:pt>
                  <c:pt idx="1">
                    <c:v>0.000781174329668717</c:v>
                  </c:pt>
                  <c:pt idx="2">
                    <c:v>0.00104363930550746</c:v>
                  </c:pt>
                </c:numCache>
              </c:numRef>
            </c:plus>
            <c:minus>
              <c:numRef>
                <c:f>Data!$N$8:$N$10</c:f>
                <c:numCache>
                  <c:formatCode>General</c:formatCode>
                  <c:ptCount val="3"/>
                  <c:pt idx="0">
                    <c:v>0.0153993766107593</c:v>
                  </c:pt>
                  <c:pt idx="1">
                    <c:v>0.000781174329668717</c:v>
                  </c:pt>
                  <c:pt idx="2">
                    <c:v>0.00104363930550746</c:v>
                  </c:pt>
                </c:numCache>
              </c:numRef>
            </c:minus>
          </c:errBars>
          <c:xVal>
            <c:numRef>
              <c:f>Data!$C$8:$C$10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Data!$D$8:$D$10</c:f>
              <c:numCache>
                <c:formatCode>General</c:formatCode>
                <c:ptCount val="3"/>
                <c:pt idx="0">
                  <c:v>-1.12714</c:v>
                </c:pt>
                <c:pt idx="1">
                  <c:v>-0.912446666666667</c:v>
                </c:pt>
                <c:pt idx="2">
                  <c:v>-0.753452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"N=60"</c:f>
              <c:strCache>
                <c:ptCount val="1"/>
                <c:pt idx="0">
                  <c:v>N=60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Data!$N$11:$N$13</c:f>
                <c:numCache>
                  <c:formatCode>General</c:formatCode>
                  <c:ptCount val="3"/>
                  <c:pt idx="0">
                    <c:v>0.00109000366971864</c:v>
                  </c:pt>
                  <c:pt idx="1">
                    <c:v>0.00112314617629821</c:v>
                  </c:pt>
                  <c:pt idx="2">
                    <c:v>0.00096450401761731</c:v>
                  </c:pt>
                </c:numCache>
              </c:numRef>
            </c:plus>
            <c:minus>
              <c:numRef>
                <c:f>Data!$N$11:$N$13</c:f>
                <c:numCache>
                  <c:formatCode>General</c:formatCode>
                  <c:ptCount val="3"/>
                  <c:pt idx="0">
                    <c:v>0.00109000366971864</c:v>
                  </c:pt>
                  <c:pt idx="1">
                    <c:v>0.00112314617629821</c:v>
                  </c:pt>
                  <c:pt idx="2">
                    <c:v>0.00096450401761731</c:v>
                  </c:pt>
                </c:numCache>
              </c:numRef>
            </c:minus>
          </c:errBars>
          <c:xVal>
            <c:numRef>
              <c:f>Data!$C$11:$C$13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Data!$D$11:$D$13</c:f>
              <c:numCache>
                <c:formatCode>General</c:formatCode>
                <c:ptCount val="3"/>
                <c:pt idx="0">
                  <c:v>-1.062914</c:v>
                </c:pt>
                <c:pt idx="1">
                  <c:v>-0.906861333333333</c:v>
                </c:pt>
                <c:pt idx="2">
                  <c:v>-0.753022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"N=120"</c:f>
              <c:strCache>
                <c:ptCount val="1"/>
                <c:pt idx="0">
                  <c:v>N=120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Data!$N$14:$N$16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plus>
            <c:minus>
              <c:numRef>
                <c:f>Data!$N$14:$N$16</c:f>
                <c:numCache>
                  <c:formatCode>General</c:formatCode>
                  <c:ptCount val="3"/>
                  <c:pt idx="0">
                    <c:v/>
                  </c:pt>
                  <c:pt idx="1">
                    <c:v/>
                  </c:pt>
                  <c:pt idx="2">
                    <c:v/>
                  </c:pt>
                </c:numCache>
              </c:numRef>
            </c:minus>
          </c:errBars>
          <c:xVal>
            <c:numRef>
              <c:f>Data!$C$14:$C$16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Data!$D$14:$D$16</c:f>
              <c:numCache>
                <c:formatCode>General</c:formatCode>
                <c:ptCount val="3"/>
                <c:pt idx="0">
                  <c:v>-1.06442034960302</c:v>
                </c:pt>
                <c:pt idx="1">
                  <c:v>-0.90780099056731</c:v>
                </c:pt>
                <c:pt idx="2">
                  <c:v>-0.754244819834023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"N=240"</c:f>
              <c:strCache>
                <c:ptCount val="1"/>
                <c:pt idx="0">
                  <c:v>N=240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Data!$N$17:$N$19</c:f>
                <c:numCache>
                  <c:formatCode>General</c:formatCode>
                  <c:ptCount val="3"/>
                  <c:pt idx="0">
                    <c:v>0.000144521048063405</c:v>
                  </c:pt>
                  <c:pt idx="1">
                    <c:v>0.000904597332150321</c:v>
                  </c:pt>
                  <c:pt idx="2">
                    <c:v>0.000526248357083785</c:v>
                  </c:pt>
                </c:numCache>
              </c:numRef>
            </c:plus>
            <c:minus>
              <c:numRef>
                <c:f>Data!$N$17:$N$19</c:f>
                <c:numCache>
                  <c:formatCode>General</c:formatCode>
                  <c:ptCount val="3"/>
                  <c:pt idx="0">
                    <c:v>0.000144521048063405</c:v>
                  </c:pt>
                  <c:pt idx="1">
                    <c:v>0.000904597332150321</c:v>
                  </c:pt>
                  <c:pt idx="2">
                    <c:v>0.000526248357083785</c:v>
                  </c:pt>
                </c:numCache>
              </c:numRef>
            </c:minus>
          </c:errBars>
          <c:xVal>
            <c:numRef>
              <c:f>Data!$C$17:$C$19</c:f>
              <c:numCache>
                <c:formatCode>General</c:formatCode>
                <c:ptCount val="3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</c:numCache>
            </c:numRef>
          </c:xVal>
          <c:yVal>
            <c:numRef>
              <c:f>Data!$D$17:$D$19</c:f>
              <c:numCache>
                <c:formatCode>General</c:formatCode>
                <c:ptCount val="3"/>
                <c:pt idx="0">
                  <c:v>-1.06394233333333</c:v>
                </c:pt>
                <c:pt idx="1">
                  <c:v>-0.907047333333333</c:v>
                </c:pt>
                <c:pt idx="2">
                  <c:v>-0.752241333333333</c:v>
                </c:pt>
              </c:numCache>
            </c:numRef>
          </c:yVal>
          <c:smooth val="0"/>
        </c:ser>
        <c:axId val="36291686"/>
        <c:axId val="8256976"/>
      </c:scatterChart>
      <c:valAx>
        <c:axId val="36291686"/>
        <c:scaling>
          <c:orientation val="minMax"/>
          <c:max val="0.22"/>
          <c:min val="0.1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Temperature*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6976"/>
        <c:crosses val="autoZero"/>
        <c:crossBetween val="midCat"/>
        <c:majorUnit val="0.01"/>
        <c:minorUnit val="0.005"/>
      </c:valAx>
      <c:valAx>
        <c:axId val="8256976"/>
        <c:scaling>
          <c:orientation val="minMax"/>
          <c:max val="-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2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2000" spc="-1" strike="noStrike">
                    <a:solidFill>
                      <a:srgbClr val="595959"/>
                    </a:solidFill>
                    <a:latin typeface="Calibri"/>
                  </a:rPr>
                  <a:t>Specific Enthalpy*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291686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4757467343373"/>
          <c:y val="0.474460514233241"/>
          <c:w val="0.102508632524858"/>
          <c:h val="0.338862423233657"/>
        </c:manualLayout>
      </c:layout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101160</xdr:colOff>
      <xdr:row>38</xdr:row>
      <xdr:rowOff>95040</xdr:rowOff>
    </xdr:to>
    <xdr:graphicFrame>
      <xdr:nvGraphicFramePr>
        <xdr:cNvPr id="0" name="Chart 1"/>
        <xdr:cNvGraphicFramePr/>
      </xdr:nvGraphicFramePr>
      <xdr:xfrm>
        <a:off x="0" y="0"/>
        <a:ext cx="8653320" cy="62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101160</xdr:colOff>
      <xdr:row>38</xdr:row>
      <xdr:rowOff>95040</xdr:rowOff>
    </xdr:to>
    <xdr:graphicFrame>
      <xdr:nvGraphicFramePr>
        <xdr:cNvPr id="1" name="Chart 1"/>
        <xdr:cNvGraphicFramePr/>
      </xdr:nvGraphicFramePr>
      <xdr:xfrm>
        <a:off x="0" y="0"/>
        <a:ext cx="8653320" cy="62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101160</xdr:colOff>
      <xdr:row>38</xdr:row>
      <xdr:rowOff>95040</xdr:rowOff>
    </xdr:to>
    <xdr:graphicFrame>
      <xdr:nvGraphicFramePr>
        <xdr:cNvPr id="2" name="Chart 1"/>
        <xdr:cNvGraphicFramePr/>
      </xdr:nvGraphicFramePr>
      <xdr:xfrm>
        <a:off x="0" y="0"/>
        <a:ext cx="8653320" cy="62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101160</xdr:colOff>
      <xdr:row>38</xdr:row>
      <xdr:rowOff>95040</xdr:rowOff>
    </xdr:to>
    <xdr:graphicFrame>
      <xdr:nvGraphicFramePr>
        <xdr:cNvPr id="3" name="Chart 1"/>
        <xdr:cNvGraphicFramePr/>
      </xdr:nvGraphicFramePr>
      <xdr:xfrm>
        <a:off x="0" y="0"/>
        <a:ext cx="8653320" cy="62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101160</xdr:colOff>
      <xdr:row>38</xdr:row>
      <xdr:rowOff>95040</xdr:rowOff>
    </xdr:to>
    <xdr:graphicFrame>
      <xdr:nvGraphicFramePr>
        <xdr:cNvPr id="4" name="Chart 1"/>
        <xdr:cNvGraphicFramePr/>
      </xdr:nvGraphicFramePr>
      <xdr:xfrm>
        <a:off x="0" y="0"/>
        <a:ext cx="8653320" cy="62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101160</xdr:colOff>
      <xdr:row>38</xdr:row>
      <xdr:rowOff>95040</xdr:rowOff>
    </xdr:to>
    <xdr:graphicFrame>
      <xdr:nvGraphicFramePr>
        <xdr:cNvPr id="5" name="Chart 1"/>
        <xdr:cNvGraphicFramePr/>
      </xdr:nvGraphicFramePr>
      <xdr:xfrm>
        <a:off x="0" y="0"/>
        <a:ext cx="8653320" cy="62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H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G20" activeCellId="0" sqref="AG20"/>
    </sheetView>
  </sheetViews>
  <sheetFormatPr defaultRowHeight="15.75" zeroHeight="false" outlineLevelRow="0" outlineLevelCol="0"/>
  <cols>
    <col collapsed="false" customWidth="true" hidden="false" outlineLevel="0" max="2" min="1" style="0" width="11"/>
    <col collapsed="false" customWidth="true" hidden="false" outlineLevel="0" max="3" min="3" style="0" width="8.12"/>
    <col collapsed="false" customWidth="true" hidden="false" outlineLevel="0" max="4" min="4" style="0" width="8.39"/>
    <col collapsed="false" customWidth="true" hidden="false" outlineLevel="0" max="5" min="5" style="0" width="13.37"/>
    <col collapsed="false" customWidth="true" hidden="false" outlineLevel="0" max="6" min="6" style="0" width="12.38"/>
    <col collapsed="false" customWidth="true" hidden="false" outlineLevel="0" max="7" min="7" style="0" width="23.37"/>
    <col collapsed="false" customWidth="true" hidden="false" outlineLevel="0" max="8" min="8" style="0" width="26"/>
    <col collapsed="false" customWidth="true" hidden="false" outlineLevel="0" max="9" min="9" style="0" width="12.75"/>
    <col collapsed="false" customWidth="true" hidden="false" outlineLevel="0" max="17" min="10" style="0" width="11"/>
    <col collapsed="false" customWidth="true" hidden="false" outlineLevel="0" max="18" min="18" style="0" width="10.38"/>
    <col collapsed="false" customWidth="true" hidden="false" outlineLevel="0" max="21" min="19" style="0" width="11"/>
    <col collapsed="false" customWidth="true" hidden="false" outlineLevel="0" max="22" min="22" style="0" width="10.38"/>
    <col collapsed="false" customWidth="true" hidden="false" outlineLevel="0" max="25" min="23" style="0" width="11"/>
    <col collapsed="false" customWidth="true" hidden="false" outlineLevel="0" max="26" min="26" style="0" width="14.13"/>
    <col collapsed="false" customWidth="true" hidden="false" outlineLevel="0" max="29" min="27" style="0" width="11"/>
    <col collapsed="false" customWidth="true" hidden="false" outlineLevel="0" max="30" min="30" style="0" width="10.38"/>
    <col collapsed="false" customWidth="true" hidden="false" outlineLevel="0" max="31" min="31" style="0" width="15"/>
    <col collapsed="false" customWidth="true" hidden="false" outlineLevel="0" max="33" min="32" style="0" width="11"/>
    <col collapsed="false" customWidth="true" hidden="false" outlineLevel="0" max="34" min="34" style="0" width="16.62"/>
    <col collapsed="false" customWidth="true" hidden="false" outlineLevel="0" max="35" min="35" style="0" width="15"/>
    <col collapsed="false" customWidth="true" hidden="false" outlineLevel="0" max="38" min="36" style="0" width="11"/>
    <col collapsed="false" customWidth="true" hidden="false" outlineLevel="0" max="39" min="39" style="0" width="16.62"/>
    <col collapsed="false" customWidth="true" hidden="false" outlineLevel="0" max="1025" min="40" style="0" width="11"/>
  </cols>
  <sheetData>
    <row r="1" customFormat="false" ht="15.75" hidden="false" customHeight="false" outlineLevel="0" collapsed="false">
      <c r="C1" s="0" t="s">
        <v>0</v>
      </c>
    </row>
    <row r="2" customFormat="false" ht="15.75" hidden="false" customHeight="false" outlineLevel="0" collapsed="false">
      <c r="C2" s="0" t="s">
        <v>1</v>
      </c>
      <c r="E2" s="0" t="s">
        <v>2</v>
      </c>
      <c r="F2" s="0" t="s">
        <v>3</v>
      </c>
      <c r="H2" s="0" t="s">
        <v>4</v>
      </c>
    </row>
    <row r="3" customFormat="false" ht="18" hidden="false" customHeight="false" outlineLevel="0" collapsed="false">
      <c r="K3" s="0" t="s">
        <v>5</v>
      </c>
      <c r="O3" s="0" t="s">
        <v>6</v>
      </c>
      <c r="S3" s="0" t="s">
        <v>7</v>
      </c>
      <c r="W3" s="0" t="s">
        <v>8</v>
      </c>
      <c r="AA3" s="0" t="s">
        <v>9</v>
      </c>
      <c r="AE3" s="0" t="s">
        <v>10</v>
      </c>
    </row>
    <row r="4" customFormat="false" ht="15.75" hidden="false" customHeight="false" outlineLevel="0" collapsed="false"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/>
      <c r="K4" s="0" t="n">
        <v>1</v>
      </c>
      <c r="L4" s="0" t="n">
        <v>2</v>
      </c>
      <c r="M4" s="0" t="n">
        <v>3</v>
      </c>
      <c r="N4" s="0" t="s">
        <v>18</v>
      </c>
      <c r="O4" s="0" t="n">
        <v>1</v>
      </c>
      <c r="P4" s="0" t="n">
        <v>2</v>
      </c>
      <c r="Q4" s="0" t="n">
        <v>3</v>
      </c>
      <c r="R4" s="0" t="s">
        <v>18</v>
      </c>
      <c r="S4" s="0" t="n">
        <v>1</v>
      </c>
      <c r="T4" s="0" t="n">
        <v>2</v>
      </c>
      <c r="U4" s="0" t="n">
        <v>3</v>
      </c>
      <c r="V4" s="0" t="s">
        <v>18</v>
      </c>
      <c r="W4" s="0" t="n">
        <v>1</v>
      </c>
      <c r="X4" s="0" t="n">
        <v>2</v>
      </c>
      <c r="Y4" s="0" t="n">
        <v>3</v>
      </c>
      <c r="Z4" s="0" t="s">
        <v>18</v>
      </c>
      <c r="AA4" s="0" t="n">
        <v>1</v>
      </c>
      <c r="AB4" s="0" t="n">
        <v>2</v>
      </c>
      <c r="AC4" s="0" t="n">
        <v>3</v>
      </c>
      <c r="AD4" s="0" t="s">
        <v>18</v>
      </c>
      <c r="AE4" s="0" t="n">
        <v>1</v>
      </c>
      <c r="AF4" s="0" t="n">
        <v>2</v>
      </c>
      <c r="AG4" s="0" t="n">
        <v>3</v>
      </c>
      <c r="AH4" s="0" t="s">
        <v>18</v>
      </c>
    </row>
    <row r="5" customFormat="false" ht="15.75" hidden="false" customHeight="false" outlineLevel="0" collapsed="false">
      <c r="B5" s="2" t="s">
        <v>19</v>
      </c>
      <c r="C5" s="0" t="n">
        <v>0.17</v>
      </c>
      <c r="D5" s="0" t="n">
        <f aca="false">AVERAGE(K5:M5)</f>
        <v>-1.072762</v>
      </c>
      <c r="E5" s="0" t="n">
        <f aca="false">AVERAGE(O5:Q5)</f>
        <v>0.890041333333333</v>
      </c>
      <c r="F5" s="0" t="n">
        <f aca="false">AVERAGE(S5:U5)</f>
        <v>6.55255</v>
      </c>
      <c r="G5" s="0" t="n">
        <f aca="false">AVERAGE(W5:Y5)</f>
        <v>0.731936</v>
      </c>
      <c r="H5" s="0" t="n">
        <f aca="false">AVERAGE(AA5:AC5)</f>
        <v>0.682922333333333</v>
      </c>
      <c r="I5" s="0" t="n">
        <f aca="false">AVERAGE(AE5:AG5)/12</f>
        <v>2.75572222222222</v>
      </c>
      <c r="K5" s="0" t="n">
        <v>-1.07086</v>
      </c>
      <c r="L5" s="0" t="n">
        <v>-1.074846</v>
      </c>
      <c r="M5" s="0" t="n">
        <v>-1.07258</v>
      </c>
      <c r="N5" s="0" t="n">
        <f aca="false">_xlfn.STDEV.S(K5:M5)</f>
        <v>0.0019992228490091</v>
      </c>
      <c r="O5" s="0" t="n">
        <v>0.895067</v>
      </c>
      <c r="P5" s="0" t="n">
        <v>0.89002</v>
      </c>
      <c r="Q5" s="0" t="n">
        <v>0.885037</v>
      </c>
      <c r="R5" s="0" t="n">
        <f aca="false">_xlfn.STDEV.S(O5:Q5)</f>
        <v>0.00501503403112414</v>
      </c>
      <c r="S5" s="0" t="n">
        <v>6.40363</v>
      </c>
      <c r="T5" s="0" t="n">
        <v>6.5491</v>
      </c>
      <c r="U5" s="0" t="n">
        <v>6.70492</v>
      </c>
      <c r="V5" s="0" t="n">
        <f aca="false">_xlfn.STDEV.S(S5:U5)</f>
        <v>0.150674625932836</v>
      </c>
      <c r="W5" s="0" t="n">
        <v>0.714919</v>
      </c>
      <c r="X5" s="0" t="n">
        <v>0.69321</v>
      </c>
      <c r="Y5" s="0" t="n">
        <v>0.787679</v>
      </c>
      <c r="Z5" s="0" t="n">
        <f aca="false">_xlfn.STDEV.S(W5:Y5)</f>
        <v>0.0494801142581542</v>
      </c>
      <c r="AA5" s="0" t="n">
        <v>0.61674</v>
      </c>
      <c r="AB5" s="0" t="n">
        <v>0.394157</v>
      </c>
      <c r="AC5" s="0" t="n">
        <v>1.03787</v>
      </c>
      <c r="AD5" s="0" t="n">
        <f aca="false">_xlfn.STDEV.S(AA5:AC5)</f>
        <v>0.326919994075513</v>
      </c>
      <c r="AE5" s="0" t="n">
        <v>33.21</v>
      </c>
      <c r="AF5" s="0" t="n">
        <v>32.67</v>
      </c>
      <c r="AG5" s="0" t="n">
        <v>33.326</v>
      </c>
      <c r="AH5" s="0" t="n">
        <f aca="false">_xlfn.STDEV.S(AE5:AG5)</f>
        <v>0.350093320892206</v>
      </c>
    </row>
    <row r="6" customFormat="false" ht="15.75" hidden="false" customHeight="false" outlineLevel="0" collapsed="false">
      <c r="B6" s="2"/>
      <c r="C6" s="0" t="n">
        <v>0.19</v>
      </c>
      <c r="D6" s="0" t="n">
        <f aca="false">AVERAGE(K6:M6)</f>
        <v>-0.924613666666667</v>
      </c>
      <c r="E6" s="0" t="n">
        <f aca="false">AVERAGE(O6:Q6)</f>
        <v>0.855095666666667</v>
      </c>
      <c r="F6" s="0" t="n">
        <f aca="false">AVERAGE(S6:U6)</f>
        <v>7.71164666666667</v>
      </c>
      <c r="G6" s="0" t="n">
        <f aca="false">AVERAGE(W6:Y6)</f>
        <v>1.16060666666667</v>
      </c>
      <c r="H6" s="0" t="n">
        <f aca="false">AVERAGE(AA6:AC6)</f>
        <v>4.13395</v>
      </c>
      <c r="I6" s="0" t="n">
        <f aca="false">AVERAGE(AE6:AG6)/12</f>
        <v>4.03497222222222</v>
      </c>
      <c r="K6" s="0" t="n">
        <v>-0.920882</v>
      </c>
      <c r="L6" s="0" t="n">
        <v>-0.92766</v>
      </c>
      <c r="M6" s="0" t="n">
        <v>-0.925299</v>
      </c>
      <c r="N6" s="0" t="n">
        <f aca="false">_xlfn.STDEV.S(K6:M6)</f>
        <v>0.00344057877882974</v>
      </c>
      <c r="O6" s="0" t="n">
        <v>0.85155</v>
      </c>
      <c r="P6" s="2" t="n">
        <v>0.856526</v>
      </c>
      <c r="Q6" s="2" t="n">
        <v>0.857211</v>
      </c>
      <c r="R6" s="0" t="n">
        <f aca="false">_xlfn.STDEV.S(O6:Q6)</f>
        <v>0.00308967964898193</v>
      </c>
      <c r="S6" s="0" t="n">
        <v>7.8882</v>
      </c>
      <c r="T6" s="0" t="n">
        <v>7.69794</v>
      </c>
      <c r="U6" s="0" t="n">
        <v>7.5488</v>
      </c>
      <c r="V6" s="0" t="n">
        <f aca="false">_xlfn.STDEV.S(S6:U6)</f>
        <v>0.170114651142497</v>
      </c>
      <c r="W6" s="0" t="n">
        <v>1.2165</v>
      </c>
      <c r="X6" s="0" t="n">
        <v>1.12556</v>
      </c>
      <c r="Y6" s="0" t="n">
        <v>1.13976</v>
      </c>
      <c r="Z6" s="0" t="n">
        <f aca="false">_xlfn.STDEV.S(W6:Y6)</f>
        <v>0.0489229857360865</v>
      </c>
      <c r="AA6" s="0" t="n">
        <v>4.46128</v>
      </c>
      <c r="AB6" s="0" t="n">
        <v>4.1154</v>
      </c>
      <c r="AC6" s="0" t="n">
        <v>3.82517</v>
      </c>
      <c r="AD6" s="0" t="n">
        <f aca="false">_xlfn.STDEV.S(AA6:AC6)</f>
        <v>0.318460452646793</v>
      </c>
      <c r="AE6" s="0" t="n">
        <v>48.583</v>
      </c>
      <c r="AF6" s="0" t="n">
        <v>48.112</v>
      </c>
      <c r="AG6" s="0" t="n">
        <v>48.564</v>
      </c>
      <c r="AH6" s="0" t="n">
        <f aca="false">_xlfn.STDEV.S(AE6:AG6)</f>
        <v>0.266616453605798</v>
      </c>
    </row>
    <row r="7" customFormat="false" ht="15.75" hidden="false" customHeight="false" outlineLevel="0" collapsed="false">
      <c r="B7" s="2"/>
      <c r="C7" s="0" t="n">
        <v>0.21</v>
      </c>
      <c r="D7" s="0" t="n">
        <f aca="false">AVERAGE(K7:M7)</f>
        <v>-0.754311966666667</v>
      </c>
      <c r="E7" s="0" t="n">
        <f aca="false">AVERAGE(O7:Q7)</f>
        <v>0.763534233333333</v>
      </c>
      <c r="F7" s="0" t="n">
        <f aca="false">AVERAGE(S7:U7)</f>
        <v>7.68567666666667</v>
      </c>
      <c r="G7" s="0" t="n">
        <f aca="false">AVERAGE(W7:Y7)</f>
        <v>2.11893866666667</v>
      </c>
      <c r="H7" s="0" t="n">
        <f aca="false">AVERAGE(AA7:AC7)</f>
        <v>7.63355666666667</v>
      </c>
      <c r="I7" s="0" t="n">
        <f aca="false">AVERAGE(AE7:AG7)/12</f>
        <v>6.782</v>
      </c>
      <c r="K7" s="0" t="n">
        <v>-0.753824</v>
      </c>
      <c r="L7" s="0" t="n">
        <v>-0.7549219</v>
      </c>
      <c r="M7" s="0" t="n">
        <v>-0.75419</v>
      </c>
      <c r="N7" s="0" t="n">
        <f aca="false">_xlfn.STDEV.S(K7:M7)</f>
        <v>0.000559019680631472</v>
      </c>
      <c r="O7" s="0" t="n">
        <v>0.764812</v>
      </c>
      <c r="P7" s="2" t="n">
        <v>0.7616927</v>
      </c>
      <c r="Q7" s="2" t="n">
        <v>0.764098</v>
      </c>
      <c r="R7" s="0" t="n">
        <f aca="false">_xlfn.STDEV.S(O7:Q7)</f>
        <v>0.00163428356270667</v>
      </c>
      <c r="S7" s="0" t="n">
        <v>7.6614</v>
      </c>
      <c r="T7" s="0" t="n">
        <v>7.83001</v>
      </c>
      <c r="U7" s="0" t="n">
        <v>7.56562</v>
      </c>
      <c r="V7" s="0" t="n">
        <f aca="false">_xlfn.STDEV.S(S7:U7)</f>
        <v>0.13385639855208</v>
      </c>
      <c r="W7" s="0" t="n">
        <v>2.110726</v>
      </c>
      <c r="X7" s="0" t="n">
        <v>2.14886</v>
      </c>
      <c r="Y7" s="0" t="n">
        <v>2.09723</v>
      </c>
      <c r="Z7" s="0" t="n">
        <f aca="false">_xlfn.STDEV.S(W7:Y7)</f>
        <v>0.0267768583917779</v>
      </c>
      <c r="AA7" s="0" t="n">
        <v>7.46979</v>
      </c>
      <c r="AB7" s="0" t="n">
        <v>7.97735</v>
      </c>
      <c r="AC7" s="0" t="n">
        <v>7.45353</v>
      </c>
      <c r="AD7" s="0" t="n">
        <f aca="false">_xlfn.STDEV.S(AA7:AC7)</f>
        <v>0.297844739643549</v>
      </c>
      <c r="AE7" s="0" t="n">
        <v>81.106</v>
      </c>
      <c r="AF7" s="0" t="n">
        <v>81.794</v>
      </c>
      <c r="AG7" s="0" t="n">
        <v>81.252</v>
      </c>
      <c r="AH7" s="0" t="n">
        <f aca="false">_xlfn.STDEV.S(AE7:AG7)</f>
        <v>0.362496896538441</v>
      </c>
    </row>
    <row r="8" customFormat="false" ht="15.75" hidden="false" customHeight="false" outlineLevel="0" collapsed="false">
      <c r="B8" s="2" t="s">
        <v>20</v>
      </c>
      <c r="C8" s="0" t="n">
        <v>0.17</v>
      </c>
      <c r="D8" s="0" t="n">
        <f aca="false">AVERAGE(K8:M8)</f>
        <v>-1.12714</v>
      </c>
      <c r="E8" s="0" t="n">
        <f aca="false">AVERAGE(O8:Q8)</f>
        <v>0.84452</v>
      </c>
      <c r="F8" s="0" t="n">
        <f aca="false">AVERAGE(S8:U8)</f>
        <v>16.4799666666667</v>
      </c>
      <c r="G8" s="0" t="n">
        <f aca="false">AVERAGE(W8:Y8)</f>
        <v>0.88088</v>
      </c>
      <c r="H8" s="0" t="n">
        <f aca="false">AVERAGE(AA8:AC8)</f>
        <v>-4.517</v>
      </c>
      <c r="I8" s="0" t="n">
        <f aca="false">AVERAGE(AE8:AG8)/4</f>
        <v>2.56733333333333</v>
      </c>
      <c r="K8" s="0" t="n">
        <v>-1.1287</v>
      </c>
      <c r="L8" s="0" t="n">
        <v>-1.11102</v>
      </c>
      <c r="M8" s="0" t="n">
        <v>-1.1417</v>
      </c>
      <c r="N8" s="0" t="n">
        <f aca="false">_xlfn.STDEV.S(K8:M8)</f>
        <v>0.0153993766107593</v>
      </c>
      <c r="O8" s="0" t="n">
        <v>0.84091</v>
      </c>
      <c r="P8" s="2" t="n">
        <v>0.84981</v>
      </c>
      <c r="Q8" s="2" t="n">
        <v>0.84284</v>
      </c>
      <c r="R8" s="0" t="n">
        <f aca="false">_xlfn.STDEV.S(O8:Q8)</f>
        <v>0.00468180520739598</v>
      </c>
      <c r="S8" s="0" t="n">
        <v>17.0072</v>
      </c>
      <c r="T8" s="0" t="n">
        <v>13.996</v>
      </c>
      <c r="U8" s="0" t="n">
        <v>18.4367</v>
      </c>
      <c r="V8" s="0" t="n">
        <f aca="false">_xlfn.STDEV.S(S8:U8)</f>
        <v>2.26681171766279</v>
      </c>
      <c r="W8" s="0" t="n">
        <v>0.86837</v>
      </c>
      <c r="X8" s="0" t="n">
        <v>0.88233</v>
      </c>
      <c r="Y8" s="0" t="n">
        <v>0.89194</v>
      </c>
      <c r="Z8" s="0" t="n">
        <f aca="false">_xlfn.STDEV.S(W8:Y8)</f>
        <v>0.011851712956362</v>
      </c>
      <c r="AA8" s="0" t="n">
        <v>-4.7147</v>
      </c>
      <c r="AB8" s="0" t="n">
        <v>-3.5071</v>
      </c>
      <c r="AC8" s="0" t="n">
        <v>-5.3292</v>
      </c>
      <c r="AD8" s="0" t="n">
        <f aca="false">_xlfn.STDEV.S(AA8:AC8)</f>
        <v>0.926998419631878</v>
      </c>
      <c r="AE8" s="0" t="n">
        <v>10.51</v>
      </c>
      <c r="AF8" s="0" t="n">
        <v>10.36</v>
      </c>
      <c r="AG8" s="0" t="n">
        <v>9.938</v>
      </c>
      <c r="AH8" s="0" t="n">
        <f aca="false">_xlfn.STDEV.S(AE8:AG8)</f>
        <v>0.296582759669764</v>
      </c>
    </row>
    <row r="9" customFormat="false" ht="15.75" hidden="false" customHeight="false" outlineLevel="0" collapsed="false">
      <c r="B9" s="2"/>
      <c r="C9" s="0" t="n">
        <v>0.19</v>
      </c>
      <c r="D9" s="0" t="n">
        <f aca="false">AVERAGE(K9:M9)</f>
        <v>-0.912446666666667</v>
      </c>
      <c r="E9" s="0" t="n">
        <f aca="false">AVERAGE(O9:Q9)</f>
        <v>0.841453333333333</v>
      </c>
      <c r="F9" s="0" t="n">
        <f aca="false">AVERAGE(S9:U9)</f>
        <v>7.88743333333333</v>
      </c>
      <c r="G9" s="0" t="n">
        <f aca="false">AVERAGE(W9:Y9)</f>
        <v>1.52452333333333</v>
      </c>
      <c r="H9" s="0" t="n">
        <f aca="false">AVERAGE(AA9:AC9)</f>
        <v>2.79873333333333</v>
      </c>
      <c r="I9" s="0" t="n">
        <f aca="false">AVERAGE(AE9:AG9)/4</f>
        <v>4.00091666666667</v>
      </c>
      <c r="K9" s="0" t="n">
        <v>-0.91298</v>
      </c>
      <c r="L9" s="0" t="n">
        <v>-0.91155</v>
      </c>
      <c r="M9" s="0" t="n">
        <v>-0.91281</v>
      </c>
      <c r="N9" s="0" t="n">
        <f aca="false">_xlfn.STDEV.S(K9:M9)</f>
        <v>0.000781174329668717</v>
      </c>
      <c r="O9" s="0" t="n">
        <v>0.84433</v>
      </c>
      <c r="P9" s="2" t="n">
        <v>0.83754</v>
      </c>
      <c r="Q9" s="2" t="n">
        <v>0.84249</v>
      </c>
      <c r="R9" s="0" t="n">
        <f aca="false">_xlfn.STDEV.S(O9:Q9)</f>
        <v>0.00351169949359754</v>
      </c>
      <c r="S9" s="0" t="n">
        <v>7.6248</v>
      </c>
      <c r="T9" s="0" t="n">
        <v>8.1907</v>
      </c>
      <c r="U9" s="0" t="n">
        <v>7.8468</v>
      </c>
      <c r="V9" s="0" t="n">
        <f aca="false">_xlfn.STDEV.S(S9:U9)</f>
        <v>0.285129800851004</v>
      </c>
      <c r="W9" s="0" t="n">
        <v>1.48997</v>
      </c>
      <c r="X9" s="0" t="n">
        <v>1.6064</v>
      </c>
      <c r="Y9" s="0" t="n">
        <v>1.4772</v>
      </c>
      <c r="Z9" s="0" t="n">
        <f aca="false">_xlfn.STDEV.S(W9:Y9)</f>
        <v>0.0711941685346021</v>
      </c>
      <c r="AA9" s="0" t="n">
        <v>2.5611</v>
      </c>
      <c r="AB9" s="0" t="n">
        <v>3.2086</v>
      </c>
      <c r="AC9" s="0" t="n">
        <v>2.6265</v>
      </c>
      <c r="AD9" s="0" t="n">
        <f aca="false">_xlfn.STDEV.S(AA9:AC9)</f>
        <v>0.356457996590529</v>
      </c>
      <c r="AE9" s="0" t="n">
        <v>15.901</v>
      </c>
      <c r="AF9" s="0" t="n">
        <v>16.06</v>
      </c>
      <c r="AG9" s="0" t="n">
        <v>16.05</v>
      </c>
      <c r="AH9" s="0" t="n">
        <f aca="false">_xlfn.STDEV.S(AE9:AG9)</f>
        <v>0.0890524190201104</v>
      </c>
    </row>
    <row r="10" customFormat="false" ht="15.75" hidden="false" customHeight="false" outlineLevel="0" collapsed="false">
      <c r="B10" s="2"/>
      <c r="C10" s="0" t="n">
        <v>0.21</v>
      </c>
      <c r="D10" s="0" t="n">
        <f aca="false">AVERAGE(K10:M10)</f>
        <v>-0.753452</v>
      </c>
      <c r="E10" s="0" t="n">
        <f aca="false">AVERAGE(O10:Q10)</f>
        <v>0.748894</v>
      </c>
      <c r="F10" s="0" t="n">
        <f aca="false">AVERAGE(S10:U10)</f>
        <v>7.07080666666667</v>
      </c>
      <c r="G10" s="0" t="n">
        <f aca="false">AVERAGE(W10:Y10)</f>
        <v>2.77932</v>
      </c>
      <c r="H10" s="0" t="n">
        <f aca="false">AVERAGE(AA10:AC10)</f>
        <v>6.75183333333333</v>
      </c>
      <c r="I10" s="0" t="n">
        <f aca="false">AVERAGE(AE10:AG10)/4</f>
        <v>6.42091666666667</v>
      </c>
      <c r="K10" s="0" t="n">
        <v>-0.75429</v>
      </c>
      <c r="L10" s="0" t="n">
        <v>-0.753783</v>
      </c>
      <c r="M10" s="0" t="n">
        <v>-0.752283</v>
      </c>
      <c r="N10" s="0" t="n">
        <f aca="false">_xlfn.STDEV.S(K10:M10)</f>
        <v>0.00104363930550746</v>
      </c>
      <c r="O10" s="0" t="n">
        <v>0.74945</v>
      </c>
      <c r="P10" s="2" t="n">
        <v>0.750942</v>
      </c>
      <c r="Q10" s="2" t="n">
        <v>0.74629</v>
      </c>
      <c r="R10" s="0" t="n">
        <f aca="false">_xlfn.STDEV.S(O10:Q10)</f>
        <v>0.00237531639997707</v>
      </c>
      <c r="S10" s="0" t="n">
        <v>7.0843</v>
      </c>
      <c r="T10" s="0" t="n">
        <v>7.1026</v>
      </c>
      <c r="U10" s="0" t="n">
        <v>7.02552</v>
      </c>
      <c r="V10" s="0" t="n">
        <f aca="false">_xlfn.STDEV.S(S10:U10)</f>
        <v>0.0402726226279506</v>
      </c>
      <c r="W10" s="0" t="n">
        <v>2.8227</v>
      </c>
      <c r="X10" s="0" t="n">
        <v>2.71056</v>
      </c>
      <c r="Y10" s="0" t="n">
        <v>2.8047</v>
      </c>
      <c r="Z10" s="0" t="n">
        <f aca="false">_xlfn.STDEV.S(W10:Y10)</f>
        <v>0.0602241911527254</v>
      </c>
      <c r="AA10" s="0" t="n">
        <v>6.8237</v>
      </c>
      <c r="AB10" s="0" t="n">
        <v>6.6633</v>
      </c>
      <c r="AC10" s="0" t="n">
        <v>6.7685</v>
      </c>
      <c r="AD10" s="0" t="n">
        <f aca="false">_xlfn.STDEV.S(AA10:AC10)</f>
        <v>0.0814884858942253</v>
      </c>
      <c r="AE10" s="0" t="n">
        <v>25.526</v>
      </c>
      <c r="AF10" s="0" t="n">
        <v>25.57</v>
      </c>
      <c r="AG10" s="0" t="n">
        <v>25.955</v>
      </c>
      <c r="AH10" s="0" t="n">
        <f aca="false">_xlfn.STDEV.S(AE10:AG10)</f>
        <v>0.236009180612392</v>
      </c>
    </row>
    <row r="11" customFormat="false" ht="15.75" hidden="false" customHeight="false" outlineLevel="0" collapsed="false">
      <c r="B11" s="2" t="s">
        <v>21</v>
      </c>
      <c r="C11" s="0" t="n">
        <v>0.17</v>
      </c>
      <c r="D11" s="0" t="n">
        <f aca="false">AVERAGE(K11:M11)</f>
        <v>-1.062914</v>
      </c>
      <c r="E11" s="0" t="n">
        <f aca="false">AVERAGE(O11:Q11)</f>
        <v>0.87094</v>
      </c>
      <c r="F11" s="0" t="n">
        <f aca="false">AVERAGE(S11:U11)</f>
        <v>8.14936666666667</v>
      </c>
      <c r="G11" s="0" t="n">
        <f aca="false">AVERAGE(W11:Y11)</f>
        <v>1.045909</v>
      </c>
      <c r="H11" s="0" t="n">
        <f aca="false">AVERAGE(AA11:AC11)</f>
        <v>-0.636366666666667</v>
      </c>
      <c r="I11" s="0" t="n">
        <f aca="false">AVERAGE(AE11:AG11)/2</f>
        <v>2.76079333333333</v>
      </c>
      <c r="K11" s="0" t="n">
        <v>-1.06196</v>
      </c>
      <c r="L11" s="0" t="n">
        <v>-1.06268</v>
      </c>
      <c r="M11" s="0" t="n">
        <v>-1.064102</v>
      </c>
      <c r="N11" s="0" t="n">
        <f aca="false">_xlfn.STDEV.S(K11:M11)</f>
        <v>0.00109000366971864</v>
      </c>
      <c r="O11" s="0" t="n">
        <v>0.8702</v>
      </c>
      <c r="P11" s="2" t="n">
        <v>0.87158</v>
      </c>
      <c r="Q11" s="2" t="n">
        <v>0.87104</v>
      </c>
      <c r="R11" s="0" t="n">
        <f aca="false">_xlfn.STDEV.S(O11:Q11)</f>
        <v>0.000695413546028516</v>
      </c>
      <c r="S11" s="0" t="n">
        <v>8.3654</v>
      </c>
      <c r="T11" s="0" t="n">
        <v>7.7158</v>
      </c>
      <c r="U11" s="0" t="n">
        <v>8.3669</v>
      </c>
      <c r="V11" s="0" t="n">
        <f aca="false">_xlfn.STDEV.S(S11:U11)</f>
        <v>0.375480496608456</v>
      </c>
      <c r="W11" s="0" t="n">
        <v>1.05457</v>
      </c>
      <c r="X11" s="0" t="n">
        <v>1.04727</v>
      </c>
      <c r="Y11" s="0" t="n">
        <v>1.035887</v>
      </c>
      <c r="Z11" s="0" t="n">
        <f aca="false">_xlfn.STDEV.S(W11:Y11)</f>
        <v>0.00941556493259963</v>
      </c>
      <c r="AA11" s="0" t="n">
        <v>-0.44333</v>
      </c>
      <c r="AB11" s="0" t="n">
        <v>-0.73187</v>
      </c>
      <c r="AC11" s="0" t="n">
        <v>-0.7339</v>
      </c>
      <c r="AD11" s="0" t="n">
        <f aca="false">_xlfn.STDEV.S(AA11:AC11)</f>
        <v>0.167177738450229</v>
      </c>
      <c r="AE11" s="0" t="n">
        <v>5.526</v>
      </c>
      <c r="AF11" s="0" t="n">
        <v>5.49596</v>
      </c>
      <c r="AG11" s="0" t="n">
        <v>5.5428</v>
      </c>
      <c r="AH11" s="0" t="n">
        <f aca="false">_xlfn.STDEV.S(AE11:AG11)</f>
        <v>0.0237298237105403</v>
      </c>
    </row>
    <row r="12" customFormat="false" ht="15.75" hidden="false" customHeight="false" outlineLevel="0" collapsed="false">
      <c r="C12" s="0" t="n">
        <v>0.19</v>
      </c>
      <c r="D12" s="0" t="n">
        <f aca="false">AVERAGE(K12:M12)</f>
        <v>-0.906861333333333</v>
      </c>
      <c r="E12" s="0" t="n">
        <f aca="false">AVERAGE(O12:Q12)</f>
        <v>0.839895333333333</v>
      </c>
      <c r="F12" s="0" t="n">
        <f aca="false">AVERAGE(S12:U12)</f>
        <v>7.37411333333333</v>
      </c>
      <c r="G12" s="0" t="n">
        <f aca="false">AVERAGE(W12:Y12)</f>
        <v>1.74942766666667</v>
      </c>
      <c r="H12" s="0" t="n">
        <f aca="false">AVERAGE(AA12:AC12)</f>
        <v>2.96921666666667</v>
      </c>
      <c r="I12" s="0" t="n">
        <f aca="false">AVERAGE(AE12:AG12)/2</f>
        <v>4.028895</v>
      </c>
      <c r="K12" s="0" t="n">
        <v>-0.90675</v>
      </c>
      <c r="L12" s="0" t="n">
        <v>-0.908036</v>
      </c>
      <c r="M12" s="0" t="n">
        <v>-0.905798</v>
      </c>
      <c r="N12" s="0" t="n">
        <f aca="false">_xlfn.STDEV.S(K12:M12)</f>
        <v>0.00112314617629821</v>
      </c>
      <c r="O12" s="0" t="n">
        <v>0.83944</v>
      </c>
      <c r="P12" s="2" t="n">
        <v>0.842907</v>
      </c>
      <c r="Q12" s="2" t="n">
        <v>0.837339</v>
      </c>
      <c r="R12" s="0" t="n">
        <f aca="false">_xlfn.STDEV.S(O12:Q12)</f>
        <v>0.00281178810249516</v>
      </c>
      <c r="S12" s="0" t="n">
        <v>7.30779</v>
      </c>
      <c r="T12" s="0" t="n">
        <v>7.2815</v>
      </c>
      <c r="U12" s="0" t="n">
        <v>7.53305</v>
      </c>
      <c r="V12" s="0" t="n">
        <f aca="false">_xlfn.STDEV.S(S12:U12)</f>
        <v>0.138269443599565</v>
      </c>
      <c r="W12" s="0" t="n">
        <v>1.76896</v>
      </c>
      <c r="X12" s="0" t="n">
        <v>1.6945</v>
      </c>
      <c r="Y12" s="0" t="n">
        <v>1.784823</v>
      </c>
      <c r="Z12" s="0" t="n">
        <f aca="false">_xlfn.STDEV.S(W12:Y12)</f>
        <v>0.04822546128689</v>
      </c>
      <c r="AA12" s="0" t="n">
        <v>2.90901</v>
      </c>
      <c r="AB12" s="0" t="n">
        <v>2.81074</v>
      </c>
      <c r="AC12" s="0" t="n">
        <v>3.1879</v>
      </c>
      <c r="AD12" s="0" t="n">
        <f aca="false">_xlfn.STDEV.S(AA12:AC12)</f>
        <v>0.195655432925675</v>
      </c>
      <c r="AE12" s="0" t="n">
        <v>8.0422</v>
      </c>
      <c r="AF12" s="0" t="n">
        <v>8.0753</v>
      </c>
      <c r="AG12" s="0" t="n">
        <v>8.05587</v>
      </c>
      <c r="AH12" s="0" t="n">
        <f aca="false">_xlfn.STDEV.S(AE12:AG12)</f>
        <v>0.0166333189712702</v>
      </c>
    </row>
    <row r="13" customFormat="false" ht="15.75" hidden="false" customHeight="false" outlineLevel="0" collapsed="false">
      <c r="C13" s="0" t="n">
        <v>0.21</v>
      </c>
      <c r="D13" s="0" t="n">
        <f aca="false">AVERAGE(K13:M13)</f>
        <v>-0.753022</v>
      </c>
      <c r="E13" s="0" t="n">
        <f aca="false">AVERAGE(O13:Q13)</f>
        <v>0.741043333333333</v>
      </c>
      <c r="F13" s="0" t="n">
        <f aca="false">AVERAGE(S13:U13)</f>
        <v>7.013576</v>
      </c>
      <c r="G13" s="0" t="n">
        <f aca="false">AVERAGE(W13:Y13)</f>
        <v>3.003293</v>
      </c>
      <c r="H13" s="0" t="n">
        <f aca="false">AVERAGE(AA13:AC13)</f>
        <v>6.64626</v>
      </c>
      <c r="I13" s="0" t="n">
        <f aca="false">AVERAGE(AE13:AG13)/2</f>
        <v>6.30783333333333</v>
      </c>
      <c r="K13" s="0" t="n">
        <v>-0.75204</v>
      </c>
      <c r="L13" s="0" t="n">
        <v>-0.753968</v>
      </c>
      <c r="M13" s="0" t="n">
        <v>-0.753058</v>
      </c>
      <c r="N13" s="0" t="n">
        <f aca="false">_xlfn.STDEV.S(K13:M13)</f>
        <v>0.00096450401761731</v>
      </c>
      <c r="O13" s="0" t="n">
        <v>0.73964</v>
      </c>
      <c r="P13" s="2" t="n">
        <v>0.741675</v>
      </c>
      <c r="Q13" s="2" t="n">
        <v>0.741815</v>
      </c>
      <c r="R13" s="0" t="n">
        <f aca="false">_xlfn.STDEV.S(O13:Q13)</f>
        <v>0.00121733657356263</v>
      </c>
      <c r="S13" s="0" t="n">
        <v>7.028756</v>
      </c>
      <c r="T13" s="0" t="n">
        <v>7.051132</v>
      </c>
      <c r="U13" s="0" t="n">
        <v>6.96084</v>
      </c>
      <c r="V13" s="0" t="n">
        <f aca="false">_xlfn.STDEV.S(S13:U13)</f>
        <v>0.0470211188297342</v>
      </c>
      <c r="W13" s="0" t="n">
        <v>2.97896</v>
      </c>
      <c r="X13" s="0" t="n">
        <v>3.026659</v>
      </c>
      <c r="Y13" s="0" t="n">
        <v>3.00426</v>
      </c>
      <c r="Z13" s="0" t="n">
        <f aca="false">_xlfn.STDEV.S(W13:Y13)</f>
        <v>0.0238641984361512</v>
      </c>
      <c r="AA13" s="0" t="n">
        <v>6.62938</v>
      </c>
      <c r="AB13" s="0" t="n">
        <v>6.70393</v>
      </c>
      <c r="AC13" s="0" t="n">
        <v>6.60547</v>
      </c>
      <c r="AD13" s="0" t="n">
        <f aca="false">_xlfn.STDEV.S(AA13:AC13)</f>
        <v>0.0513545879157838</v>
      </c>
      <c r="AE13" s="0" t="n">
        <v>12.553</v>
      </c>
      <c r="AF13" s="0" t="n">
        <v>12.644</v>
      </c>
      <c r="AG13" s="0" t="n">
        <v>12.65</v>
      </c>
      <c r="AH13" s="0" t="n">
        <f aca="false">_xlfn.STDEV.S(AE13:AG13)</f>
        <v>0.0543537793840805</v>
      </c>
    </row>
    <row r="14" customFormat="false" ht="15.75" hidden="false" customHeight="false" outlineLevel="0" collapsed="false">
      <c r="B14" s="0" t="s">
        <v>22</v>
      </c>
      <c r="C14" s="0" t="n">
        <v>0.17</v>
      </c>
      <c r="D14" s="0" t="n">
        <v>-1.06442034960302</v>
      </c>
      <c r="E14" s="0" t="n">
        <v>0.872021098904353</v>
      </c>
      <c r="F14" s="0" t="n">
        <v>7.96501522079692</v>
      </c>
      <c r="G14" s="0" t="n">
        <v>1.02184139143924</v>
      </c>
      <c r="H14" s="0" t="n">
        <v>-0.590132664101443</v>
      </c>
      <c r="I14" s="0" t="n">
        <v>2.7276685499407</v>
      </c>
      <c r="N14" s="0" t="e">
        <f aca="false">_xlfn.STDEV.S(K14:M14)</f>
        <v>#DIV/0!</v>
      </c>
      <c r="P14" s="2"/>
      <c r="Q14" s="2"/>
      <c r="R14" s="0" t="e">
        <f aca="false">_xlfn.STDEV.S(O14:Q14)</f>
        <v>#DIV/0!</v>
      </c>
      <c r="V14" s="0" t="e">
        <f aca="false">_xlfn.STDEV.S(S14:U14)</f>
        <v>#DIV/0!</v>
      </c>
      <c r="Z14" s="0" t="e">
        <f aca="false">_xlfn.STDEV.S(W14:Y14)</f>
        <v>#DIV/0!</v>
      </c>
      <c r="AD14" s="0" t="e">
        <f aca="false">_xlfn.STDEV.S(AA14:AC14)</f>
        <v>#DIV/0!</v>
      </c>
      <c r="AH14" s="0" t="e">
        <f aca="false">_xlfn.STDEV.S(AE14:AG14)</f>
        <v>#DIV/0!</v>
      </c>
    </row>
    <row r="15" customFormat="false" ht="15.75" hidden="false" customHeight="false" outlineLevel="0" collapsed="false">
      <c r="C15" s="0" t="n">
        <v>0.19</v>
      </c>
      <c r="D15" s="0" t="n">
        <v>-0.90780099056731</v>
      </c>
      <c r="E15" s="0" t="n">
        <v>0.837101242385155</v>
      </c>
      <c r="F15" s="0" t="n">
        <v>7.61022304240086</v>
      </c>
      <c r="G15" s="0" t="n">
        <v>1.89094206687636</v>
      </c>
      <c r="H15" s="0" t="n">
        <v>3.22907149140213</v>
      </c>
      <c r="I15" s="0" t="n">
        <v>4.02662315241776</v>
      </c>
      <c r="N15" s="0" t="e">
        <f aca="false">_xlfn.STDEV.S(K15:M15)</f>
        <v>#DIV/0!</v>
      </c>
      <c r="R15" s="0" t="e">
        <f aca="false">_xlfn.STDEV.S(O15:Q15)</f>
        <v>#DIV/0!</v>
      </c>
      <c r="V15" s="0" t="e">
        <f aca="false">_xlfn.STDEV.S(S15:U15)</f>
        <v>#DIV/0!</v>
      </c>
      <c r="Z15" s="0" t="e">
        <f aca="false">_xlfn.STDEV.S(W15:Y15)</f>
        <v>#DIV/0!</v>
      </c>
      <c r="AD15" s="0" t="e">
        <f aca="false">_xlfn.STDEV.S(AA15:AC15)</f>
        <v>#DIV/0!</v>
      </c>
      <c r="AH15" s="0" t="e">
        <f aca="false">_xlfn.STDEV.S(AE15:AG15)</f>
        <v>#DIV/0!</v>
      </c>
    </row>
    <row r="16" customFormat="false" ht="15.75" hidden="false" customHeight="false" outlineLevel="0" collapsed="false">
      <c r="C16" s="0" t="n">
        <v>0.21</v>
      </c>
      <c r="D16" s="0" t="n">
        <v>-0.754244819834023</v>
      </c>
      <c r="E16" s="0" t="n">
        <v>0.739960079439281</v>
      </c>
      <c r="F16" s="0" t="n">
        <v>6.86092929597684</v>
      </c>
      <c r="G16" s="0" t="n">
        <v>3.03083569226323</v>
      </c>
      <c r="H16" s="0" t="n">
        <v>6.50476081563498</v>
      </c>
      <c r="I16" s="0" t="n">
        <v>6.16750837918862</v>
      </c>
      <c r="N16" s="0" t="e">
        <f aca="false">_xlfn.STDEV.S(K16:M16)</f>
        <v>#DIV/0!</v>
      </c>
      <c r="P16" s="2"/>
      <c r="Q16" s="2"/>
      <c r="R16" s="0" t="e">
        <f aca="false">_xlfn.STDEV.S(O16:Q16)</f>
        <v>#DIV/0!</v>
      </c>
      <c r="V16" s="0" t="e">
        <f aca="false">_xlfn.STDEV.S(S16:U16)</f>
        <v>#DIV/0!</v>
      </c>
      <c r="Z16" s="0" t="e">
        <f aca="false">_xlfn.STDEV.S(W16:Y16)</f>
        <v>#DIV/0!</v>
      </c>
      <c r="AD16" s="0" t="e">
        <f aca="false">_xlfn.STDEV.S(AA16:AC16)</f>
        <v>#DIV/0!</v>
      </c>
      <c r="AH16" s="0" t="e">
        <f aca="false">_xlfn.STDEV.S(AE16:AG16)</f>
        <v>#DIV/0!</v>
      </c>
    </row>
    <row r="17" customFormat="false" ht="15.75" hidden="false" customHeight="false" outlineLevel="0" collapsed="false">
      <c r="B17" s="0" t="s">
        <v>23</v>
      </c>
      <c r="C17" s="0" t="n">
        <v>0.17</v>
      </c>
      <c r="D17" s="0" t="n">
        <f aca="false">AVERAGE(K17:M17)</f>
        <v>-1.06394233333333</v>
      </c>
      <c r="E17" s="0" t="n">
        <f aca="false">AVERAGE(O17:Q17)</f>
        <v>0.870648733333333</v>
      </c>
      <c r="F17" s="0" t="n">
        <f aca="false">AVERAGE(S17:U17)</f>
        <v>8.29106666666667</v>
      </c>
      <c r="G17" s="0" t="n">
        <f aca="false">AVERAGE(W17:Y17)</f>
        <v>1.03559233333333</v>
      </c>
      <c r="H17" s="0" t="n">
        <f aca="false">AVERAGE(AA17:AC17)</f>
        <v>-0.520323333333333</v>
      </c>
      <c r="I17" s="0" t="n">
        <f aca="false">AVERAGE(AE17:AG17)*2</f>
        <v>2.74497333333333</v>
      </c>
      <c r="K17" s="0" t="n">
        <v>-1.064057</v>
      </c>
      <c r="L17" s="0" t="n">
        <v>-1.06399</v>
      </c>
      <c r="M17" s="0" t="n">
        <v>-1.06378</v>
      </c>
      <c r="N17" s="0" t="n">
        <f aca="false">_xlfn.STDEV.S(K17:M17)</f>
        <v>0.000144521048063405</v>
      </c>
      <c r="O17" s="0" t="n">
        <v>0.8708502</v>
      </c>
      <c r="P17" s="2" t="n">
        <v>0.86972</v>
      </c>
      <c r="Q17" s="2" t="n">
        <v>0.871376</v>
      </c>
      <c r="R17" s="0" t="n">
        <f aca="false">_xlfn.STDEV.S(O17:Q17)</f>
        <v>0.00084618296681818</v>
      </c>
      <c r="S17" s="0" t="n">
        <v>8.16406</v>
      </c>
      <c r="T17" s="0" t="n">
        <v>8.35016</v>
      </c>
      <c r="U17" s="0" t="n">
        <v>8.35898</v>
      </c>
      <c r="V17" s="0" t="n">
        <f aca="false">_xlfn.STDEV.S(S17:U17)</f>
        <v>0.110079371970109</v>
      </c>
      <c r="W17" s="0" t="n">
        <v>1.00202</v>
      </c>
      <c r="X17" s="0" t="n">
        <v>1.043737</v>
      </c>
      <c r="Y17" s="0" t="n">
        <v>1.06102</v>
      </c>
      <c r="Z17" s="0" t="n">
        <f aca="false">_xlfn.STDEV.S(W17:Y17)</f>
        <v>0.0303315297394203</v>
      </c>
      <c r="AA17" s="0" t="n">
        <v>-0.14748</v>
      </c>
      <c r="AB17" s="0" t="n">
        <v>-0.75737</v>
      </c>
      <c r="AC17" s="0" t="n">
        <v>-0.65612</v>
      </c>
      <c r="AD17" s="0" t="n">
        <f aca="false">_xlfn.STDEV.S(AA17:AC17)</f>
        <v>0.326836356657783</v>
      </c>
      <c r="AE17" s="0" t="n">
        <v>1.3665</v>
      </c>
      <c r="AF17" s="0" t="n">
        <v>1.37395</v>
      </c>
      <c r="AG17" s="0" t="n">
        <v>1.37701</v>
      </c>
      <c r="AH17" s="0" t="n">
        <f aca="false">_xlfn.STDEV.S(AE17:AG17)</f>
        <v>0.00540564828057962</v>
      </c>
    </row>
    <row r="18" customFormat="false" ht="15.75" hidden="false" customHeight="false" outlineLevel="0" collapsed="false">
      <c r="C18" s="0" t="n">
        <v>0.19</v>
      </c>
      <c r="D18" s="0" t="n">
        <f aca="false">AVERAGE(K18:M18)</f>
        <v>-0.907047333333333</v>
      </c>
      <c r="E18" s="0" t="n">
        <f aca="false">AVERAGE(O18:Q18)</f>
        <v>0.836756666666667</v>
      </c>
      <c r="F18" s="0" t="n">
        <f aca="false">AVERAGE(S18:U18)</f>
        <v>7.52368866666667</v>
      </c>
      <c r="G18" s="0" t="n">
        <f aca="false">AVERAGE(W18:Y18)</f>
        <v>1.83689</v>
      </c>
      <c r="H18" s="0" t="n">
        <f aca="false">AVERAGE(AA18:AC18)</f>
        <v>3.110292</v>
      </c>
      <c r="I18" s="0" t="n">
        <f aca="false">AVERAGE(AE18:AG18)*2</f>
        <v>4.01204666666667</v>
      </c>
      <c r="K18" s="0" t="n">
        <v>-0.90808</v>
      </c>
      <c r="L18" s="0" t="n">
        <v>-0.906667</v>
      </c>
      <c r="M18" s="0" t="n">
        <v>-0.906395</v>
      </c>
      <c r="N18" s="0" t="n">
        <f aca="false">_xlfn.STDEV.S(K18:M18)</f>
        <v>0.000904597332150321</v>
      </c>
      <c r="O18" s="0" t="n">
        <v>0.83787</v>
      </c>
      <c r="P18" s="2" t="n">
        <v>0.836518</v>
      </c>
      <c r="Q18" s="2" t="n">
        <v>0.835882</v>
      </c>
      <c r="R18" s="0" t="n">
        <f aca="false">_xlfn.STDEV.S(O18:Q18)</f>
        <v>0.00101526219930295</v>
      </c>
      <c r="S18" s="0" t="n">
        <v>7.67425</v>
      </c>
      <c r="T18" s="0" t="n">
        <v>7.414026</v>
      </c>
      <c r="U18" s="0" t="n">
        <v>7.48279</v>
      </c>
      <c r="V18" s="0" t="n">
        <f aca="false">_xlfn.STDEV.S(S18:U18)</f>
        <v>0.134846795458154</v>
      </c>
      <c r="W18" s="0" t="n">
        <v>1.85577</v>
      </c>
      <c r="X18" s="0" t="n">
        <v>1.7992</v>
      </c>
      <c r="Y18" s="0" t="n">
        <v>1.8557</v>
      </c>
      <c r="Z18" s="0" t="n">
        <f aca="false">_xlfn.STDEV.S(W18:Y18)</f>
        <v>0.0326405162336629</v>
      </c>
      <c r="AA18" s="0" t="n">
        <v>3.24799</v>
      </c>
      <c r="AB18" s="0" t="n">
        <v>2.901536</v>
      </c>
      <c r="AC18" s="0" t="n">
        <v>3.18135</v>
      </c>
      <c r="AD18" s="0" t="n">
        <f aca="false">_xlfn.STDEV.S(AA18:AC18)</f>
        <v>0.183832867170155</v>
      </c>
      <c r="AE18" s="0" t="n">
        <v>2.0044</v>
      </c>
      <c r="AF18" s="0" t="n">
        <v>2.00282</v>
      </c>
      <c r="AG18" s="0" t="n">
        <v>2.01085</v>
      </c>
      <c r="AH18" s="0" t="n">
        <f aca="false">_xlfn.STDEV.S(AE18:AG18)</f>
        <v>0.00425401379091959</v>
      </c>
    </row>
    <row r="19" customFormat="false" ht="15.75" hidden="false" customHeight="false" outlineLevel="0" collapsed="false">
      <c r="C19" s="0" t="n">
        <v>0.21</v>
      </c>
      <c r="D19" s="0" t="n">
        <f aca="false">AVERAGE(K19:M19)</f>
        <v>-0.752241333333333</v>
      </c>
      <c r="E19" s="0" t="n">
        <f aca="false">AVERAGE(O19:Q19)</f>
        <v>0.734268333333333</v>
      </c>
      <c r="F19" s="0" t="n">
        <f aca="false">AVERAGE(S19:U19)</f>
        <v>6.81721733333333</v>
      </c>
      <c r="G19" s="0" t="n">
        <f aca="false">AVERAGE(W19:Y19)</f>
        <v>3.01160666666667</v>
      </c>
      <c r="H19" s="0" t="n">
        <f aca="false">AVERAGE(AA19:AC19)</f>
        <v>6.21963533333333</v>
      </c>
      <c r="I19" s="0" t="n">
        <f aca="false">AVERAGE(AE19:AG19)*2</f>
        <v>6.24021866666667</v>
      </c>
      <c r="K19" s="0" t="n">
        <v>-0.751636</v>
      </c>
      <c r="L19" s="0" t="n">
        <v>-0.752498</v>
      </c>
      <c r="M19" s="0" t="n">
        <v>-0.75259</v>
      </c>
      <c r="N19" s="0" t="n">
        <f aca="false">_xlfn.STDEV.S(K19:M19)</f>
        <v>0.000526248357083785</v>
      </c>
      <c r="O19" s="0" t="n">
        <v>0.732498</v>
      </c>
      <c r="P19" s="2" t="n">
        <v>0.73482</v>
      </c>
      <c r="Q19" s="2" t="n">
        <v>0.735487</v>
      </c>
      <c r="R19" s="0" t="n">
        <f aca="false">_xlfn.STDEV.S(O19:Q19)</f>
        <v>0.00156900679837067</v>
      </c>
      <c r="S19" s="0" t="n">
        <v>6.83385</v>
      </c>
      <c r="T19" s="0" t="n">
        <v>6.7276</v>
      </c>
      <c r="U19" s="0" t="n">
        <v>6.890202</v>
      </c>
      <c r="V19" s="0" t="n">
        <f aca="false">_xlfn.STDEV.S(S19:U19)</f>
        <v>0.0825671653948068</v>
      </c>
      <c r="W19" s="0" t="n">
        <v>2.99345</v>
      </c>
      <c r="X19" s="0" t="n">
        <v>2.9592</v>
      </c>
      <c r="Y19" s="0" t="n">
        <v>3.08217</v>
      </c>
      <c r="Z19" s="0" t="n">
        <f aca="false">_xlfn.STDEV.S(W19:Y19)</f>
        <v>0.0634637978168131</v>
      </c>
      <c r="AA19" s="0" t="n">
        <v>6.13724</v>
      </c>
      <c r="AB19" s="0" t="n">
        <v>6.08481</v>
      </c>
      <c r="AC19" s="0" t="n">
        <v>6.436856</v>
      </c>
      <c r="AD19" s="0" t="n">
        <f aca="false">_xlfn.STDEV.S(AA19:AC19)</f>
        <v>0.189936409741085</v>
      </c>
      <c r="AE19" s="0" t="n">
        <v>3.12136</v>
      </c>
      <c r="AF19" s="0" t="n">
        <v>3.13371</v>
      </c>
      <c r="AG19" s="0" t="n">
        <v>3.105258</v>
      </c>
      <c r="AH19" s="0" t="n">
        <f aca="false">_xlfn.STDEV.S(AE19:AG19)</f>
        <v>0.014267172156154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2018-05-29T20:06:29Z</dcterms:created>
  <dc:creator>Microsoft Office User</dc:creator>
  <dc:description/>
  <dc:language>en-US</dc:language>
  <cp:lastModifiedBy/>
  <cp:lastPrinted>2019-01-02T03:17:15Z</cp:lastPrinted>
  <dcterms:modified xsi:type="dcterms:W3CDTF">2019-04-02T11:18:47Z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