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ource\repos\Thesis_without_double_cme_column\Thesis_fix_normalization\eval\"/>
    </mc:Choice>
  </mc:AlternateContent>
  <xr:revisionPtr revIDLastSave="0" documentId="13_ncr:1_{8F46D0AF-38B2-4120-97DE-3BD89878D10A}" xr6:coauthVersionLast="47" xr6:coauthVersionMax="47" xr10:uidLastSave="{00000000-0000-0000-0000-000000000000}"/>
  <bookViews>
    <workbookView xWindow="38295" yWindow="0" windowWidth="38610" windowHeight="20985" activeTab="4" xr2:uid="{00000000-000D-0000-FFFF-FFFF00000000}"/>
  </bookViews>
  <sheets>
    <sheet name="results" sheetId="1" r:id="rId1"/>
    <sheet name="best_median_reg" sheetId="3" r:id="rId2"/>
    <sheet name="best_median_rRT" sheetId="4" r:id="rId3"/>
    <sheet name="autoencoder" sheetId="6" r:id="rId4"/>
    <sheet name="richardson_3fold_4fold" sheetId="12" r:id="rId5"/>
    <sheet name="Sheet1" sheetId="18" r:id="rId6"/>
    <sheet name="Sheet2" sheetId="19" r:id="rId7"/>
    <sheet name="richardson_3fold_4fold_sigma" sheetId="17" r:id="rId8"/>
    <sheet name="richardson_3fold_4fold_wv_sigma" sheetId="15" r:id="rId9"/>
    <sheet name="richardson_3fold_4fold_all" sheetId="1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6" i="19" l="1"/>
  <c r="B116" i="19"/>
  <c r="D116" i="19" s="1"/>
  <c r="AA115" i="19"/>
  <c r="AB108" i="19" s="1"/>
  <c r="AD108" i="19" s="1"/>
  <c r="D115" i="19"/>
  <c r="B115" i="19"/>
  <c r="AA114" i="19"/>
  <c r="D114" i="19"/>
  <c r="B114" i="19"/>
  <c r="AA113" i="19"/>
  <c r="B113" i="19"/>
  <c r="D113" i="19" s="1"/>
  <c r="AA112" i="19"/>
  <c r="B112" i="19"/>
  <c r="D112" i="19" s="1"/>
  <c r="AL111" i="19"/>
  <c r="AA111" i="19"/>
  <c r="P111" i="19"/>
  <c r="D111" i="19"/>
  <c r="B111" i="19"/>
  <c r="AL110" i="19"/>
  <c r="AA110" i="19"/>
  <c r="P110" i="19"/>
  <c r="D110" i="19"/>
  <c r="B110" i="19"/>
  <c r="AL109" i="19"/>
  <c r="AA109" i="19"/>
  <c r="P109" i="19"/>
  <c r="B109" i="19"/>
  <c r="D109" i="19" s="1"/>
  <c r="AL108" i="19"/>
  <c r="AM108" i="19" s="1"/>
  <c r="AC108" i="19"/>
  <c r="AA108" i="19"/>
  <c r="P108" i="19"/>
  <c r="B108" i="19"/>
  <c r="D108" i="19" s="1"/>
  <c r="AA104" i="19"/>
  <c r="B104" i="19"/>
  <c r="D104" i="19" s="1"/>
  <c r="AA103" i="19"/>
  <c r="B103" i="19"/>
  <c r="D103" i="19" s="1"/>
  <c r="AA102" i="19"/>
  <c r="B102" i="19"/>
  <c r="D102" i="19" s="1"/>
  <c r="AA101" i="19"/>
  <c r="B101" i="19"/>
  <c r="D101" i="19" s="1"/>
  <c r="AA100" i="19"/>
  <c r="D100" i="19"/>
  <c r="B100" i="19"/>
  <c r="AL99" i="19"/>
  <c r="AA99" i="19"/>
  <c r="P99" i="19"/>
  <c r="B99" i="19"/>
  <c r="D99" i="19" s="1"/>
  <c r="AL98" i="19"/>
  <c r="AM95" i="19" s="1"/>
  <c r="AO95" i="19" s="1"/>
  <c r="AA98" i="19"/>
  <c r="AC95" i="19" s="1"/>
  <c r="P98" i="19"/>
  <c r="B98" i="19"/>
  <c r="D98" i="19" s="1"/>
  <c r="AL97" i="19"/>
  <c r="AA97" i="19"/>
  <c r="P97" i="19"/>
  <c r="B97" i="19"/>
  <c r="D97" i="19" s="1"/>
  <c r="AL96" i="19"/>
  <c r="AA96" i="19"/>
  <c r="P96" i="19"/>
  <c r="B96" i="19"/>
  <c r="D96" i="19" s="1"/>
  <c r="AN95" i="19"/>
  <c r="AL95" i="19"/>
  <c r="AA95" i="19"/>
  <c r="P95" i="19"/>
  <c r="B95" i="19"/>
  <c r="D95" i="19" s="1"/>
  <c r="AA91" i="19"/>
  <c r="B91" i="19"/>
  <c r="D91" i="19" s="1"/>
  <c r="AA90" i="19"/>
  <c r="D90" i="19"/>
  <c r="B90" i="19"/>
  <c r="AA89" i="19"/>
  <c r="B89" i="19"/>
  <c r="D89" i="19" s="1"/>
  <c r="AA88" i="19"/>
  <c r="B88" i="19"/>
  <c r="D88" i="19" s="1"/>
  <c r="AA87" i="19"/>
  <c r="B87" i="19"/>
  <c r="D87" i="19" s="1"/>
  <c r="AA86" i="19"/>
  <c r="B86" i="19"/>
  <c r="D86" i="19" s="1"/>
  <c r="AL85" i="19"/>
  <c r="AN82" i="19" s="1"/>
  <c r="AA85" i="19"/>
  <c r="P85" i="19"/>
  <c r="D85" i="19"/>
  <c r="B85" i="19"/>
  <c r="AL84" i="19"/>
  <c r="AA84" i="19"/>
  <c r="P84" i="19"/>
  <c r="B84" i="19"/>
  <c r="D84" i="19" s="1"/>
  <c r="AL83" i="19"/>
  <c r="AA83" i="19"/>
  <c r="AC82" i="19" s="1"/>
  <c r="P83" i="19"/>
  <c r="B83" i="19"/>
  <c r="D83" i="19" s="1"/>
  <c r="AL82" i="19"/>
  <c r="AA82" i="19"/>
  <c r="P82" i="19"/>
  <c r="D82" i="19"/>
  <c r="B82" i="19"/>
  <c r="AA76" i="19"/>
  <c r="D76" i="19"/>
  <c r="AA75" i="19"/>
  <c r="D75" i="19"/>
  <c r="AA74" i="19"/>
  <c r="D74" i="19"/>
  <c r="AA73" i="19"/>
  <c r="D73" i="19"/>
  <c r="AA72" i="19"/>
  <c r="AC68" i="19" s="1"/>
  <c r="D72" i="19"/>
  <c r="AL71" i="19"/>
  <c r="AA71" i="19"/>
  <c r="AB68" i="19" s="1"/>
  <c r="AD68" i="19" s="1"/>
  <c r="P71" i="19"/>
  <c r="D71" i="19"/>
  <c r="AL70" i="19"/>
  <c r="AA70" i="19"/>
  <c r="P70" i="19"/>
  <c r="D70" i="19"/>
  <c r="AL69" i="19"/>
  <c r="AA69" i="19"/>
  <c r="P69" i="19"/>
  <c r="D69" i="19"/>
  <c r="AL68" i="19"/>
  <c r="AN68" i="19" s="1"/>
  <c r="AA68" i="19"/>
  <c r="P68" i="19"/>
  <c r="D68" i="19"/>
  <c r="AA64" i="19"/>
  <c r="D64" i="19"/>
  <c r="AA63" i="19"/>
  <c r="D63" i="19"/>
  <c r="AA62" i="19"/>
  <c r="D62" i="19"/>
  <c r="AA61" i="19"/>
  <c r="D61" i="19"/>
  <c r="AA60" i="19"/>
  <c r="D60" i="19"/>
  <c r="AL59" i="19"/>
  <c r="AA59" i="19"/>
  <c r="P59" i="19"/>
  <c r="D59" i="19"/>
  <c r="AL58" i="19"/>
  <c r="AA58" i="19"/>
  <c r="P58" i="19"/>
  <c r="D58" i="19"/>
  <c r="AL57" i="19"/>
  <c r="AA57" i="19"/>
  <c r="P57" i="19"/>
  <c r="D57" i="19"/>
  <c r="AL56" i="19"/>
  <c r="AN55" i="19" s="1"/>
  <c r="AA56" i="19"/>
  <c r="P56" i="19"/>
  <c r="D56" i="19"/>
  <c r="AL55" i="19"/>
  <c r="AM55" i="19" s="1"/>
  <c r="AA55" i="19"/>
  <c r="AC55" i="19" s="1"/>
  <c r="P55" i="19"/>
  <c r="R55" i="19" s="1"/>
  <c r="D55" i="19"/>
  <c r="AA51" i="19"/>
  <c r="D51" i="19"/>
  <c r="AA50" i="19"/>
  <c r="D50" i="19"/>
  <c r="AA49" i="19"/>
  <c r="D49" i="19"/>
  <c r="AA48" i="19"/>
  <c r="D48" i="19"/>
  <c r="AA47" i="19"/>
  <c r="D47" i="19"/>
  <c r="AA46" i="19"/>
  <c r="D46" i="19"/>
  <c r="AL45" i="19"/>
  <c r="AA45" i="19"/>
  <c r="AC42" i="19" s="1"/>
  <c r="P45" i="19"/>
  <c r="D45" i="19"/>
  <c r="AL44" i="19"/>
  <c r="AA44" i="19"/>
  <c r="P44" i="19"/>
  <c r="R42" i="19" s="1"/>
  <c r="D44" i="19"/>
  <c r="AL43" i="19"/>
  <c r="AA43" i="19"/>
  <c r="P43" i="19"/>
  <c r="D43" i="19"/>
  <c r="AO42" i="19"/>
  <c r="AN42" i="19"/>
  <c r="AM42" i="19"/>
  <c r="AL42" i="19"/>
  <c r="AA42" i="19"/>
  <c r="AB42" i="19" s="1"/>
  <c r="P42" i="19"/>
  <c r="D42" i="19"/>
  <c r="AO37" i="19"/>
  <c r="AO36" i="19"/>
  <c r="AO35" i="19"/>
  <c r="AO34" i="19"/>
  <c r="AO33" i="19"/>
  <c r="AO32" i="19"/>
  <c r="AO31" i="19"/>
  <c r="AO30" i="19"/>
  <c r="AO29" i="19"/>
  <c r="AO25" i="19"/>
  <c r="AO24" i="19"/>
  <c r="AO23" i="19"/>
  <c r="AO22" i="19"/>
  <c r="AO21" i="19"/>
  <c r="AO20" i="19"/>
  <c r="AO19" i="19"/>
  <c r="AO18" i="19"/>
  <c r="AO17" i="19"/>
  <c r="AO16" i="19"/>
  <c r="AO12" i="19"/>
  <c r="AO11" i="19"/>
  <c r="AO10" i="19"/>
  <c r="AO9" i="19"/>
  <c r="AO8" i="19"/>
  <c r="AO7" i="19"/>
  <c r="AO6" i="19"/>
  <c r="AO5" i="19"/>
  <c r="AO4" i="19"/>
  <c r="AO3" i="19"/>
  <c r="B82" i="12"/>
  <c r="B83" i="12"/>
  <c r="B84" i="12"/>
  <c r="B85" i="12"/>
  <c r="B86" i="12"/>
  <c r="B87" i="12"/>
  <c r="B88" i="12"/>
  <c r="B89" i="12"/>
  <c r="B90" i="12"/>
  <c r="B91" i="12"/>
  <c r="D90" i="12"/>
  <c r="D89" i="12"/>
  <c r="D82" i="12"/>
  <c r="D87" i="12"/>
  <c r="D86" i="12"/>
  <c r="D91" i="12"/>
  <c r="B95" i="12"/>
  <c r="B96" i="12"/>
  <c r="B97" i="12"/>
  <c r="D97" i="12" s="1"/>
  <c r="B98" i="12"/>
  <c r="B99" i="12"/>
  <c r="B100" i="12"/>
  <c r="B101" i="12"/>
  <c r="B102" i="12"/>
  <c r="B103" i="12"/>
  <c r="B104" i="12"/>
  <c r="D104" i="12" s="1"/>
  <c r="D102" i="12"/>
  <c r="D100" i="12"/>
  <c r="D103" i="12"/>
  <c r="D101" i="12"/>
  <c r="D98" i="12"/>
  <c r="D96" i="12"/>
  <c r="B108" i="12"/>
  <c r="B109" i="12"/>
  <c r="B110" i="12"/>
  <c r="B111" i="12"/>
  <c r="B112" i="12"/>
  <c r="D112" i="12" s="1"/>
  <c r="B113" i="12"/>
  <c r="D113" i="12" s="1"/>
  <c r="B114" i="12"/>
  <c r="B115" i="12"/>
  <c r="B116" i="12"/>
  <c r="D116" i="12" s="1"/>
  <c r="D115" i="12"/>
  <c r="D108" i="12"/>
  <c r="D109" i="12"/>
  <c r="D111" i="12"/>
  <c r="D110" i="12"/>
  <c r="D114" i="12"/>
  <c r="B109" i="18"/>
  <c r="B110" i="18"/>
  <c r="B111" i="18"/>
  <c r="D111" i="18" s="1"/>
  <c r="B112" i="18"/>
  <c r="D112" i="18" s="1"/>
  <c r="B113" i="18"/>
  <c r="D113" i="18" s="1"/>
  <c r="B114" i="18"/>
  <c r="D114" i="18" s="1"/>
  <c r="B115" i="18"/>
  <c r="B116" i="18"/>
  <c r="B108" i="18"/>
  <c r="D108" i="18" s="1"/>
  <c r="B96" i="18"/>
  <c r="D96" i="18" s="1"/>
  <c r="B97" i="18"/>
  <c r="B98" i="18"/>
  <c r="D98" i="18" s="1"/>
  <c r="B99" i="18"/>
  <c r="D99" i="18" s="1"/>
  <c r="B100" i="18"/>
  <c r="D100" i="18" s="1"/>
  <c r="B101" i="18"/>
  <c r="D101" i="18" s="1"/>
  <c r="B102" i="18"/>
  <c r="B103" i="18"/>
  <c r="B104" i="18"/>
  <c r="D104" i="18" s="1"/>
  <c r="B95" i="18"/>
  <c r="B83" i="18"/>
  <c r="B84" i="18"/>
  <c r="D84" i="18" s="1"/>
  <c r="B85" i="18"/>
  <c r="B86" i="18"/>
  <c r="D86" i="18" s="1"/>
  <c r="B87" i="18"/>
  <c r="D87" i="18" s="1"/>
  <c r="B88" i="18"/>
  <c r="B89" i="18"/>
  <c r="D89" i="18" s="1"/>
  <c r="B90" i="18"/>
  <c r="B91" i="18"/>
  <c r="D91" i="18" s="1"/>
  <c r="B82" i="18"/>
  <c r="AO30" i="18"/>
  <c r="AO31" i="18"/>
  <c r="AO32" i="18"/>
  <c r="AO33" i="18"/>
  <c r="AO34" i="18"/>
  <c r="AO35" i="18"/>
  <c r="AO36" i="18"/>
  <c r="AO37" i="18"/>
  <c r="AO17" i="18"/>
  <c r="AO18" i="18"/>
  <c r="AO19" i="18"/>
  <c r="AO20" i="18"/>
  <c r="AO21" i="18"/>
  <c r="AO22" i="18"/>
  <c r="AO23" i="18"/>
  <c r="AO24" i="18"/>
  <c r="AO25" i="18"/>
  <c r="AO4" i="18"/>
  <c r="AO5" i="18"/>
  <c r="AO6" i="18"/>
  <c r="AO7" i="18"/>
  <c r="AO8" i="18"/>
  <c r="AO9" i="18"/>
  <c r="AO10" i="18"/>
  <c r="AO11" i="18"/>
  <c r="AO12" i="18"/>
  <c r="AO29" i="18"/>
  <c r="AO16" i="18"/>
  <c r="AO3" i="18"/>
  <c r="AA116" i="18"/>
  <c r="D116" i="18"/>
  <c r="AA115" i="18"/>
  <c r="D115" i="18"/>
  <c r="AA114" i="18"/>
  <c r="AA113" i="18"/>
  <c r="AA112" i="18"/>
  <c r="AL111" i="18"/>
  <c r="AN108" i="18" s="1"/>
  <c r="AA111" i="18"/>
  <c r="P111" i="18"/>
  <c r="AL110" i="18"/>
  <c r="AA110" i="18"/>
  <c r="P110" i="18"/>
  <c r="D110" i="18"/>
  <c r="AL109" i="18"/>
  <c r="AA109" i="18"/>
  <c r="P109" i="18"/>
  <c r="D109" i="18"/>
  <c r="AL108" i="18"/>
  <c r="AA108" i="18"/>
  <c r="P108" i="18"/>
  <c r="AA104" i="18"/>
  <c r="AA103" i="18"/>
  <c r="D103" i="18"/>
  <c r="AA102" i="18"/>
  <c r="D102" i="18"/>
  <c r="AA101" i="18"/>
  <c r="AA100" i="18"/>
  <c r="AL99" i="18"/>
  <c r="AA99" i="18"/>
  <c r="P99" i="18"/>
  <c r="AL98" i="18"/>
  <c r="AA98" i="18"/>
  <c r="P98" i="18"/>
  <c r="AL97" i="18"/>
  <c r="AA97" i="18"/>
  <c r="P97" i="18"/>
  <c r="D97" i="18"/>
  <c r="AL96" i="18"/>
  <c r="AA96" i="18"/>
  <c r="P96" i="18"/>
  <c r="AL95" i="18"/>
  <c r="AN95" i="18" s="1"/>
  <c r="AA95" i="18"/>
  <c r="P95" i="18"/>
  <c r="D95" i="18"/>
  <c r="AA91" i="18"/>
  <c r="AA90" i="18"/>
  <c r="D90" i="18"/>
  <c r="AA89" i="18"/>
  <c r="AA88" i="18"/>
  <c r="D88" i="18"/>
  <c r="AA87" i="18"/>
  <c r="AA86" i="18"/>
  <c r="AB82" i="18" s="1"/>
  <c r="AL85" i="18"/>
  <c r="AA85" i="18"/>
  <c r="P85" i="18"/>
  <c r="D85" i="18"/>
  <c r="AL84" i="18"/>
  <c r="AA84" i="18"/>
  <c r="P84" i="18"/>
  <c r="AL83" i="18"/>
  <c r="AA83" i="18"/>
  <c r="P83" i="18"/>
  <c r="D83" i="18"/>
  <c r="AL82" i="18"/>
  <c r="AM82" i="18" s="1"/>
  <c r="AA82" i="18"/>
  <c r="P82" i="18"/>
  <c r="D82" i="18"/>
  <c r="AA76" i="18"/>
  <c r="D76" i="18"/>
  <c r="AA75" i="18"/>
  <c r="D75" i="18"/>
  <c r="AA74" i="18"/>
  <c r="D74" i="18"/>
  <c r="AA73" i="18"/>
  <c r="D73" i="18"/>
  <c r="AA72" i="18"/>
  <c r="D72" i="18"/>
  <c r="AL71" i="18"/>
  <c r="AA71" i="18"/>
  <c r="P71" i="18"/>
  <c r="D71" i="18"/>
  <c r="AL70" i="18"/>
  <c r="AA70" i="18"/>
  <c r="P70" i="18"/>
  <c r="D70" i="18"/>
  <c r="AL69" i="18"/>
  <c r="AA69" i="18"/>
  <c r="P69" i="18"/>
  <c r="D69" i="18"/>
  <c r="AL68" i="18"/>
  <c r="AA68" i="18"/>
  <c r="AC68" i="18" s="1"/>
  <c r="P68" i="18"/>
  <c r="D68" i="18"/>
  <c r="AA64" i="18"/>
  <c r="D64" i="18"/>
  <c r="AA63" i="18"/>
  <c r="D63" i="18"/>
  <c r="AA62" i="18"/>
  <c r="D62" i="18"/>
  <c r="AA61" i="18"/>
  <c r="D61" i="18"/>
  <c r="AA60" i="18"/>
  <c r="D60" i="18"/>
  <c r="AL59" i="18"/>
  <c r="AA59" i="18"/>
  <c r="P59" i="18"/>
  <c r="D59" i="18"/>
  <c r="AL58" i="18"/>
  <c r="AA58" i="18"/>
  <c r="P58" i="18"/>
  <c r="D58" i="18"/>
  <c r="AL57" i="18"/>
  <c r="AA57" i="18"/>
  <c r="P57" i="18"/>
  <c r="D57" i="18"/>
  <c r="AL56" i="18"/>
  <c r="AA56" i="18"/>
  <c r="P56" i="18"/>
  <c r="D56" i="18"/>
  <c r="AL55" i="18"/>
  <c r="AA55" i="18"/>
  <c r="P55" i="18"/>
  <c r="D55" i="18"/>
  <c r="AA51" i="18"/>
  <c r="D51" i="18"/>
  <c r="AA50" i="18"/>
  <c r="D50" i="18"/>
  <c r="AA49" i="18"/>
  <c r="D49" i="18"/>
  <c r="AA48" i="18"/>
  <c r="D48" i="18"/>
  <c r="AA47" i="18"/>
  <c r="D47" i="18"/>
  <c r="AA46" i="18"/>
  <c r="D46" i="18"/>
  <c r="AL45" i="18"/>
  <c r="AA45" i="18"/>
  <c r="P45" i="18"/>
  <c r="D45" i="18"/>
  <c r="AL44" i="18"/>
  <c r="AA44" i="18"/>
  <c r="P44" i="18"/>
  <c r="D44" i="18"/>
  <c r="AL43" i="18"/>
  <c r="AA43" i="18"/>
  <c r="P43" i="18"/>
  <c r="Q42" i="18" s="1"/>
  <c r="D43" i="18"/>
  <c r="AL42" i="18"/>
  <c r="AN42" i="18" s="1"/>
  <c r="AA42" i="18"/>
  <c r="P42" i="18"/>
  <c r="D42" i="18"/>
  <c r="D99" i="12"/>
  <c r="AL110" i="12"/>
  <c r="AL111" i="12"/>
  <c r="AL98" i="12"/>
  <c r="AL99" i="12"/>
  <c r="AL85" i="12"/>
  <c r="AL70" i="12"/>
  <c r="AL71" i="12"/>
  <c r="AL59" i="12"/>
  <c r="AL58" i="12"/>
  <c r="AL45" i="12"/>
  <c r="AA114" i="12"/>
  <c r="AA115" i="12"/>
  <c r="AA116" i="12"/>
  <c r="AA101" i="12"/>
  <c r="AA102" i="12"/>
  <c r="AA103" i="12"/>
  <c r="AA104" i="12"/>
  <c r="AA88" i="12"/>
  <c r="AA89" i="12"/>
  <c r="AA90" i="12"/>
  <c r="AA91" i="12"/>
  <c r="AA74" i="12"/>
  <c r="AA75" i="12"/>
  <c r="AA76" i="12"/>
  <c r="AA61" i="12"/>
  <c r="AA62" i="12"/>
  <c r="AA63" i="12"/>
  <c r="AA64" i="12"/>
  <c r="AA48" i="12"/>
  <c r="AA49" i="12"/>
  <c r="AA50" i="12"/>
  <c r="AA51" i="12"/>
  <c r="P110" i="12"/>
  <c r="P111" i="12"/>
  <c r="P98" i="12"/>
  <c r="P99" i="12"/>
  <c r="P85" i="12"/>
  <c r="P70" i="12"/>
  <c r="P71" i="12"/>
  <c r="P58" i="12"/>
  <c r="P59" i="12"/>
  <c r="P45" i="12"/>
  <c r="D88" i="12"/>
  <c r="D48" i="12"/>
  <c r="D49" i="12"/>
  <c r="D50" i="12"/>
  <c r="D51" i="12"/>
  <c r="D61" i="12"/>
  <c r="D62" i="12"/>
  <c r="D63" i="12"/>
  <c r="D64" i="12"/>
  <c r="D74" i="12"/>
  <c r="D75" i="12"/>
  <c r="D76" i="12"/>
  <c r="AA113" i="12"/>
  <c r="AA110" i="12"/>
  <c r="AL97" i="12"/>
  <c r="AL57" i="12"/>
  <c r="P57" i="12"/>
  <c r="P97" i="12"/>
  <c r="P109" i="12"/>
  <c r="AL84" i="12"/>
  <c r="AL44" i="12"/>
  <c r="P44" i="12"/>
  <c r="P84" i="12"/>
  <c r="AL95" i="12"/>
  <c r="AL96" i="12"/>
  <c r="P83" i="12"/>
  <c r="P43" i="12"/>
  <c r="P42" i="12"/>
  <c r="P69" i="12"/>
  <c r="P68" i="12"/>
  <c r="AA114" i="16"/>
  <c r="D114" i="16"/>
  <c r="AA113" i="16"/>
  <c r="D113" i="16"/>
  <c r="AA112" i="16"/>
  <c r="D112" i="16"/>
  <c r="AA111" i="16"/>
  <c r="D111" i="16"/>
  <c r="AL110" i="16"/>
  <c r="AA110" i="16"/>
  <c r="P110" i="16"/>
  <c r="D110" i="16"/>
  <c r="AL109" i="16"/>
  <c r="AA109" i="16"/>
  <c r="P109" i="16"/>
  <c r="D109" i="16"/>
  <c r="AL108" i="16"/>
  <c r="AA108" i="16"/>
  <c r="P108" i="16"/>
  <c r="D108" i="16"/>
  <c r="E106" i="16" s="1"/>
  <c r="G106" i="16" s="1"/>
  <c r="AL107" i="16"/>
  <c r="AA107" i="16"/>
  <c r="AC106" i="16" s="1"/>
  <c r="P107" i="16"/>
  <c r="D107" i="16"/>
  <c r="AL106" i="16"/>
  <c r="AN106" i="16" s="1"/>
  <c r="AA106" i="16"/>
  <c r="AB106" i="16" s="1"/>
  <c r="AD106" i="16" s="1"/>
  <c r="P106" i="16"/>
  <c r="R106" i="16" s="1"/>
  <c r="F106" i="16"/>
  <c r="D106" i="16"/>
  <c r="AA102" i="16"/>
  <c r="D102" i="16"/>
  <c r="AA101" i="16"/>
  <c r="D101" i="16"/>
  <c r="AA100" i="16"/>
  <c r="D100" i="16"/>
  <c r="AA99" i="16"/>
  <c r="D99" i="16"/>
  <c r="AA98" i="16"/>
  <c r="D98" i="16"/>
  <c r="AA97" i="16"/>
  <c r="D97" i="16"/>
  <c r="F93" i="16" s="1"/>
  <c r="AL96" i="16"/>
  <c r="AA96" i="16"/>
  <c r="P96" i="16"/>
  <c r="D96" i="16"/>
  <c r="AL95" i="16"/>
  <c r="AA95" i="16"/>
  <c r="P95" i="16"/>
  <c r="D95" i="16"/>
  <c r="AL94" i="16"/>
  <c r="AA94" i="16"/>
  <c r="AB93" i="16" s="1"/>
  <c r="AD93" i="16" s="1"/>
  <c r="P94" i="16"/>
  <c r="D94" i="16"/>
  <c r="AL93" i="16"/>
  <c r="AN93" i="16" s="1"/>
  <c r="AC93" i="16"/>
  <c r="AA93" i="16"/>
  <c r="P93" i="16"/>
  <c r="R93" i="16" s="1"/>
  <c r="D93" i="16"/>
  <c r="E93" i="16" s="1"/>
  <c r="G93" i="16" s="1"/>
  <c r="AA89" i="16"/>
  <c r="D89" i="16"/>
  <c r="AA88" i="16"/>
  <c r="D88" i="16"/>
  <c r="AA87" i="16"/>
  <c r="D87" i="16"/>
  <c r="AA86" i="16"/>
  <c r="D86" i="16"/>
  <c r="AA85" i="16"/>
  <c r="D85" i="16"/>
  <c r="AA84" i="16"/>
  <c r="D84" i="16"/>
  <c r="AL83" i="16"/>
  <c r="AA83" i="16"/>
  <c r="P83" i="16"/>
  <c r="D83" i="16"/>
  <c r="AL82" i="16"/>
  <c r="AA82" i="16"/>
  <c r="P82" i="16"/>
  <c r="D82" i="16"/>
  <c r="AL81" i="16"/>
  <c r="AA81" i="16"/>
  <c r="P81" i="16"/>
  <c r="D81" i="16"/>
  <c r="AL80" i="16"/>
  <c r="AN80" i="16" s="1"/>
  <c r="AA80" i="16"/>
  <c r="AC80" i="16" s="1"/>
  <c r="R80" i="16"/>
  <c r="Q80" i="16"/>
  <c r="S80" i="16" s="1"/>
  <c r="P80" i="16"/>
  <c r="D80" i="16"/>
  <c r="F80" i="16" s="1"/>
  <c r="AA74" i="16"/>
  <c r="D74" i="16"/>
  <c r="AA73" i="16"/>
  <c r="D73" i="16"/>
  <c r="AA72" i="16"/>
  <c r="D72" i="16"/>
  <c r="AA71" i="16"/>
  <c r="D71" i="16"/>
  <c r="AL70" i="16"/>
  <c r="AA70" i="16"/>
  <c r="P70" i="16"/>
  <c r="D70" i="16"/>
  <c r="AL69" i="16"/>
  <c r="AA69" i="16"/>
  <c r="P69" i="16"/>
  <c r="D69" i="16"/>
  <c r="AL68" i="16"/>
  <c r="AA68" i="16"/>
  <c r="P68" i="16"/>
  <c r="D68" i="16"/>
  <c r="AL67" i="16"/>
  <c r="AA67" i="16"/>
  <c r="P67" i="16"/>
  <c r="D67" i="16"/>
  <c r="AN66" i="16"/>
  <c r="AL66" i="16"/>
  <c r="AM66" i="16" s="1"/>
  <c r="AO66" i="16" s="1"/>
  <c r="AA66" i="16"/>
  <c r="AC66" i="16" s="1"/>
  <c r="R66" i="16"/>
  <c r="P66" i="16"/>
  <c r="Q66" i="16" s="1"/>
  <c r="S66" i="16" s="1"/>
  <c r="D66" i="16"/>
  <c r="F66" i="16" s="1"/>
  <c r="AA62" i="16"/>
  <c r="D62" i="16"/>
  <c r="AA61" i="16"/>
  <c r="D61" i="16"/>
  <c r="AA60" i="16"/>
  <c r="D60" i="16"/>
  <c r="AA59" i="16"/>
  <c r="D59" i="16"/>
  <c r="AA58" i="16"/>
  <c r="D58" i="16"/>
  <c r="AA57" i="16"/>
  <c r="D57" i="16"/>
  <c r="AL56" i="16"/>
  <c r="AA56" i="16"/>
  <c r="P56" i="16"/>
  <c r="D56" i="16"/>
  <c r="AL55" i="16"/>
  <c r="AN53" i="16" s="1"/>
  <c r="AA55" i="16"/>
  <c r="P55" i="16"/>
  <c r="D55" i="16"/>
  <c r="AL54" i="16"/>
  <c r="AA54" i="16"/>
  <c r="P54" i="16"/>
  <c r="D54" i="16"/>
  <c r="AL53" i="16"/>
  <c r="AM53" i="16" s="1"/>
  <c r="AA53" i="16"/>
  <c r="AC53" i="16" s="1"/>
  <c r="R53" i="16"/>
  <c r="P53" i="16"/>
  <c r="Q53" i="16" s="1"/>
  <c r="S53" i="16" s="1"/>
  <c r="D53" i="16"/>
  <c r="F53" i="16" s="1"/>
  <c r="AA49" i="16"/>
  <c r="D49" i="16"/>
  <c r="AA48" i="16"/>
  <c r="D48" i="16"/>
  <c r="AA47" i="16"/>
  <c r="D47" i="16"/>
  <c r="AA46" i="16"/>
  <c r="D46" i="16"/>
  <c r="AA45" i="16"/>
  <c r="D45" i="16"/>
  <c r="F40" i="16" s="1"/>
  <c r="AA44" i="16"/>
  <c r="D44" i="16"/>
  <c r="AL43" i="16"/>
  <c r="AA43" i="16"/>
  <c r="P43" i="16"/>
  <c r="D43" i="16"/>
  <c r="AL42" i="16"/>
  <c r="AA42" i="16"/>
  <c r="P42" i="16"/>
  <c r="D42" i="16"/>
  <c r="AL41" i="16"/>
  <c r="AA41" i="16"/>
  <c r="P41" i="16"/>
  <c r="D41" i="16"/>
  <c r="AL40" i="16"/>
  <c r="AN40" i="16" s="1"/>
  <c r="AA40" i="16"/>
  <c r="AC40" i="16" s="1"/>
  <c r="P40" i="16"/>
  <c r="R40" i="16" s="1"/>
  <c r="D40" i="16"/>
  <c r="E40" i="16" s="1"/>
  <c r="G40" i="16" s="1"/>
  <c r="AA114" i="15"/>
  <c r="D114" i="15"/>
  <c r="AA113" i="15"/>
  <c r="D113" i="15"/>
  <c r="AA112" i="15"/>
  <c r="D112" i="15"/>
  <c r="AA111" i="15"/>
  <c r="D111" i="15"/>
  <c r="AL110" i="15"/>
  <c r="AA110" i="15"/>
  <c r="P110" i="15"/>
  <c r="D110" i="15"/>
  <c r="AL109" i="15"/>
  <c r="AA109" i="15"/>
  <c r="P109" i="15"/>
  <c r="D109" i="15"/>
  <c r="E106" i="15" s="1"/>
  <c r="G106" i="15" s="1"/>
  <c r="AL108" i="15"/>
  <c r="AA108" i="15"/>
  <c r="P108" i="15"/>
  <c r="D108" i="15"/>
  <c r="F106" i="15" s="1"/>
  <c r="AL107" i="15"/>
  <c r="AM106" i="15" s="1"/>
  <c r="AO106" i="15" s="1"/>
  <c r="AA107" i="15"/>
  <c r="P107" i="15"/>
  <c r="D107" i="15"/>
  <c r="AL106" i="15"/>
  <c r="AN106" i="15" s="1"/>
  <c r="AA106" i="15"/>
  <c r="AB106" i="15" s="1"/>
  <c r="P106" i="15"/>
  <c r="R106" i="15" s="1"/>
  <c r="D106" i="15"/>
  <c r="AA102" i="15"/>
  <c r="D102" i="15"/>
  <c r="AA101" i="15"/>
  <c r="D101" i="15"/>
  <c r="AA100" i="15"/>
  <c r="D100" i="15"/>
  <c r="AA99" i="15"/>
  <c r="D99" i="15"/>
  <c r="AA98" i="15"/>
  <c r="AB93" i="15" s="1"/>
  <c r="D98" i="15"/>
  <c r="AA97" i="15"/>
  <c r="D97" i="15"/>
  <c r="AL96" i="15"/>
  <c r="AA96" i="15"/>
  <c r="P96" i="15"/>
  <c r="D96" i="15"/>
  <c r="AL95" i="15"/>
  <c r="AA95" i="15"/>
  <c r="P95" i="15"/>
  <c r="D95" i="15"/>
  <c r="AL94" i="15"/>
  <c r="AA94" i="15"/>
  <c r="AC93" i="15" s="1"/>
  <c r="P94" i="15"/>
  <c r="Q93" i="15" s="1"/>
  <c r="S93" i="15" s="1"/>
  <c r="D94" i="15"/>
  <c r="AL93" i="15"/>
  <c r="AN93" i="15" s="1"/>
  <c r="AA93" i="15"/>
  <c r="P93" i="15"/>
  <c r="R93" i="15" s="1"/>
  <c r="D93" i="15"/>
  <c r="E93" i="15" s="1"/>
  <c r="AA89" i="15"/>
  <c r="D89" i="15"/>
  <c r="AA88" i="15"/>
  <c r="D88" i="15"/>
  <c r="AA87" i="15"/>
  <c r="D87" i="15"/>
  <c r="AA86" i="15"/>
  <c r="D86" i="15"/>
  <c r="AA85" i="15"/>
  <c r="D85" i="15"/>
  <c r="AA84" i="15"/>
  <c r="D84" i="15"/>
  <c r="AL83" i="15"/>
  <c r="AA83" i="15"/>
  <c r="P83" i="15"/>
  <c r="D83" i="15"/>
  <c r="E80" i="15" s="1"/>
  <c r="G80" i="15" s="1"/>
  <c r="AL82" i="15"/>
  <c r="AA82" i="15"/>
  <c r="P82" i="15"/>
  <c r="D82" i="15"/>
  <c r="AL81" i="15"/>
  <c r="AA81" i="15"/>
  <c r="P81" i="15"/>
  <c r="D81" i="15"/>
  <c r="AL80" i="15"/>
  <c r="AN80" i="15" s="1"/>
  <c r="AC80" i="15"/>
  <c r="AD80" i="15" s="1"/>
  <c r="AB80" i="15"/>
  <c r="AA80" i="15"/>
  <c r="P80" i="15"/>
  <c r="R80" i="15" s="1"/>
  <c r="D80" i="15"/>
  <c r="F80" i="15" s="1"/>
  <c r="AA74" i="15"/>
  <c r="D74" i="15"/>
  <c r="AA73" i="15"/>
  <c r="D73" i="15"/>
  <c r="AA72" i="15"/>
  <c r="AB66" i="15" s="1"/>
  <c r="D72" i="15"/>
  <c r="AA71" i="15"/>
  <c r="D71" i="15"/>
  <c r="AL70" i="15"/>
  <c r="AA70" i="15"/>
  <c r="P70" i="15"/>
  <c r="D70" i="15"/>
  <c r="AL69" i="15"/>
  <c r="AA69" i="15"/>
  <c r="P69" i="15"/>
  <c r="D69" i="15"/>
  <c r="AL68" i="15"/>
  <c r="AA68" i="15"/>
  <c r="P68" i="15"/>
  <c r="D68" i="15"/>
  <c r="AL67" i="15"/>
  <c r="AM66" i="15" s="1"/>
  <c r="AA67" i="15"/>
  <c r="P67" i="15"/>
  <c r="D67" i="15"/>
  <c r="AL66" i="15"/>
  <c r="AN66" i="15" s="1"/>
  <c r="AA66" i="15"/>
  <c r="AC66" i="15" s="1"/>
  <c r="P66" i="15"/>
  <c r="Q66" i="15" s="1"/>
  <c r="D66" i="15"/>
  <c r="F66" i="15" s="1"/>
  <c r="AA62" i="15"/>
  <c r="D62" i="15"/>
  <c r="AA61" i="15"/>
  <c r="D61" i="15"/>
  <c r="AA60" i="15"/>
  <c r="D60" i="15"/>
  <c r="AA59" i="15"/>
  <c r="D59" i="15"/>
  <c r="AA58" i="15"/>
  <c r="D58" i="15"/>
  <c r="AA57" i="15"/>
  <c r="D57" i="15"/>
  <c r="E53" i="15" s="1"/>
  <c r="AL56" i="15"/>
  <c r="AA56" i="15"/>
  <c r="P56" i="15"/>
  <c r="D56" i="15"/>
  <c r="AL55" i="15"/>
  <c r="AA55" i="15"/>
  <c r="P55" i="15"/>
  <c r="D55" i="15"/>
  <c r="AL54" i="15"/>
  <c r="AA54" i="15"/>
  <c r="P54" i="15"/>
  <c r="D54" i="15"/>
  <c r="AL53" i="15"/>
  <c r="AM53" i="15" s="1"/>
  <c r="AA53" i="15"/>
  <c r="AC53" i="15" s="1"/>
  <c r="Q53" i="15"/>
  <c r="S53" i="15" s="1"/>
  <c r="P53" i="15"/>
  <c r="R53" i="15" s="1"/>
  <c r="D53" i="15"/>
  <c r="F53" i="15" s="1"/>
  <c r="AA49" i="15"/>
  <c r="D49" i="15"/>
  <c r="AA48" i="15"/>
  <c r="D48" i="15"/>
  <c r="AA47" i="15"/>
  <c r="D47" i="15"/>
  <c r="AA46" i="15"/>
  <c r="D46" i="15"/>
  <c r="AA45" i="15"/>
  <c r="D45" i="15"/>
  <c r="AA44" i="15"/>
  <c r="AC40" i="15" s="1"/>
  <c r="D44" i="15"/>
  <c r="AL43" i="15"/>
  <c r="AA43" i="15"/>
  <c r="P43" i="15"/>
  <c r="D43" i="15"/>
  <c r="AL42" i="15"/>
  <c r="AA42" i="15"/>
  <c r="P42" i="15"/>
  <c r="R40" i="15" s="1"/>
  <c r="D42" i="15"/>
  <c r="E40" i="15" s="1"/>
  <c r="G40" i="15" s="1"/>
  <c r="AL41" i="15"/>
  <c r="AA41" i="15"/>
  <c r="P41" i="15"/>
  <c r="D41" i="15"/>
  <c r="AL40" i="15"/>
  <c r="AN40" i="15" s="1"/>
  <c r="AA40" i="15"/>
  <c r="P40" i="15"/>
  <c r="Q40" i="15" s="1"/>
  <c r="D40" i="15"/>
  <c r="F40" i="15" s="1"/>
  <c r="AA114" i="17"/>
  <c r="D114" i="17"/>
  <c r="AA113" i="17"/>
  <c r="D113" i="17"/>
  <c r="AA112" i="17"/>
  <c r="D112" i="17"/>
  <c r="AA111" i="17"/>
  <c r="D111" i="17"/>
  <c r="AL110" i="17"/>
  <c r="AA110" i="17"/>
  <c r="P110" i="17"/>
  <c r="D110" i="17"/>
  <c r="AL109" i="17"/>
  <c r="AA109" i="17"/>
  <c r="P109" i="17"/>
  <c r="D109" i="17"/>
  <c r="E106" i="17" s="1"/>
  <c r="G106" i="17" s="1"/>
  <c r="AL108" i="17"/>
  <c r="AA108" i="17"/>
  <c r="P108" i="17"/>
  <c r="D108" i="17"/>
  <c r="AL107" i="17"/>
  <c r="AN106" i="17" s="1"/>
  <c r="AA107" i="17"/>
  <c r="P107" i="17"/>
  <c r="Q106" i="17" s="1"/>
  <c r="S106" i="17" s="1"/>
  <c r="D107" i="17"/>
  <c r="AL106" i="17"/>
  <c r="AM106" i="17" s="1"/>
  <c r="AO106" i="17" s="1"/>
  <c r="AA106" i="17"/>
  <c r="AC106" i="17" s="1"/>
  <c r="R106" i="17"/>
  <c r="P106" i="17"/>
  <c r="D106" i="17"/>
  <c r="F106" i="17" s="1"/>
  <c r="AA102" i="17"/>
  <c r="D102" i="17"/>
  <c r="AA101" i="17"/>
  <c r="D101" i="17"/>
  <c r="AA100" i="17"/>
  <c r="D100" i="17"/>
  <c r="AA99" i="17"/>
  <c r="D99" i="17"/>
  <c r="AA98" i="17"/>
  <c r="AB93" i="17" s="1"/>
  <c r="D98" i="17"/>
  <c r="AA97" i="17"/>
  <c r="D97" i="17"/>
  <c r="AL96" i="17"/>
  <c r="AA96" i="17"/>
  <c r="P96" i="17"/>
  <c r="D96" i="17"/>
  <c r="AL95" i="17"/>
  <c r="AA95" i="17"/>
  <c r="P95" i="17"/>
  <c r="D95" i="17"/>
  <c r="AL94" i="17"/>
  <c r="AM93" i="17" s="1"/>
  <c r="AO93" i="17" s="1"/>
  <c r="AA94" i="17"/>
  <c r="P94" i="17"/>
  <c r="R93" i="17" s="1"/>
  <c r="D94" i="17"/>
  <c r="AN93" i="17"/>
  <c r="AL93" i="17"/>
  <c r="AA93" i="17"/>
  <c r="AC93" i="17" s="1"/>
  <c r="P93" i="17"/>
  <c r="Q93" i="17" s="1"/>
  <c r="S93" i="17" s="1"/>
  <c r="D93" i="17"/>
  <c r="F93" i="17" s="1"/>
  <c r="AA89" i="17"/>
  <c r="AB80" i="17" s="1"/>
  <c r="D89" i="17"/>
  <c r="AA88" i="17"/>
  <c r="D88" i="17"/>
  <c r="AA87" i="17"/>
  <c r="D87" i="17"/>
  <c r="AA86" i="17"/>
  <c r="D86" i="17"/>
  <c r="AA85" i="17"/>
  <c r="D85" i="17"/>
  <c r="AA84" i="17"/>
  <c r="D84" i="17"/>
  <c r="AL83" i="17"/>
  <c r="AA83" i="17"/>
  <c r="P83" i="17"/>
  <c r="D83" i="17"/>
  <c r="F80" i="17" s="1"/>
  <c r="AL82" i="17"/>
  <c r="AA82" i="17"/>
  <c r="P82" i="17"/>
  <c r="D82" i="17"/>
  <c r="AL81" i="17"/>
  <c r="AA81" i="17"/>
  <c r="P81" i="17"/>
  <c r="D81" i="17"/>
  <c r="AL80" i="17"/>
  <c r="AN80" i="17" s="1"/>
  <c r="AA80" i="17"/>
  <c r="P80" i="17"/>
  <c r="R80" i="17" s="1"/>
  <c r="D80" i="17"/>
  <c r="E80" i="17" s="1"/>
  <c r="AA74" i="17"/>
  <c r="D74" i="17"/>
  <c r="AA73" i="17"/>
  <c r="D73" i="17"/>
  <c r="AA72" i="17"/>
  <c r="D72" i="17"/>
  <c r="AA71" i="17"/>
  <c r="D71" i="17"/>
  <c r="AL70" i="17"/>
  <c r="AA70" i="17"/>
  <c r="P70" i="17"/>
  <c r="D70" i="17"/>
  <c r="AL69" i="17"/>
  <c r="AA69" i="17"/>
  <c r="P69" i="17"/>
  <c r="D69" i="17"/>
  <c r="AL68" i="17"/>
  <c r="AA68" i="17"/>
  <c r="P68" i="17"/>
  <c r="D68" i="17"/>
  <c r="F66" i="17" s="1"/>
  <c r="AL67" i="17"/>
  <c r="AM66" i="17" s="1"/>
  <c r="AA67" i="17"/>
  <c r="AC66" i="17" s="1"/>
  <c r="P67" i="17"/>
  <c r="D67" i="17"/>
  <c r="AL66" i="17"/>
  <c r="AN66" i="17" s="1"/>
  <c r="AA66" i="17"/>
  <c r="AB66" i="17" s="1"/>
  <c r="AD66" i="17" s="1"/>
  <c r="P66" i="17"/>
  <c r="R66" i="17" s="1"/>
  <c r="D66" i="17"/>
  <c r="AA62" i="17"/>
  <c r="D62" i="17"/>
  <c r="AA61" i="17"/>
  <c r="D61" i="17"/>
  <c r="AA60" i="17"/>
  <c r="D60" i="17"/>
  <c r="AA59" i="17"/>
  <c r="D59" i="17"/>
  <c r="AA58" i="17"/>
  <c r="D58" i="17"/>
  <c r="AA57" i="17"/>
  <c r="D57" i="17"/>
  <c r="F53" i="17" s="1"/>
  <c r="AL56" i="17"/>
  <c r="AA56" i="17"/>
  <c r="P56" i="17"/>
  <c r="D56" i="17"/>
  <c r="AL55" i="17"/>
  <c r="AA55" i="17"/>
  <c r="P55" i="17"/>
  <c r="D55" i="17"/>
  <c r="AL54" i="17"/>
  <c r="AA54" i="17"/>
  <c r="AB53" i="17" s="1"/>
  <c r="AD53" i="17" s="1"/>
  <c r="P54" i="17"/>
  <c r="D54" i="17"/>
  <c r="AL53" i="17"/>
  <c r="AN53" i="17" s="1"/>
  <c r="AC53" i="17"/>
  <c r="AA53" i="17"/>
  <c r="Q53" i="17"/>
  <c r="S53" i="17" s="1"/>
  <c r="P53" i="17"/>
  <c r="R53" i="17" s="1"/>
  <c r="D53" i="17"/>
  <c r="E53" i="17" s="1"/>
  <c r="G53" i="17" s="1"/>
  <c r="AA49" i="17"/>
  <c r="D49" i="17"/>
  <c r="AA48" i="17"/>
  <c r="D48" i="17"/>
  <c r="AA47" i="17"/>
  <c r="D47" i="17"/>
  <c r="AA46" i="17"/>
  <c r="D46" i="17"/>
  <c r="AA45" i="17"/>
  <c r="D45" i="17"/>
  <c r="AA44" i="17"/>
  <c r="D44" i="17"/>
  <c r="AL43" i="17"/>
  <c r="AA43" i="17"/>
  <c r="P43" i="17"/>
  <c r="D43" i="17"/>
  <c r="AL42" i="17"/>
  <c r="AA42" i="17"/>
  <c r="P42" i="17"/>
  <c r="D42" i="17"/>
  <c r="E40" i="17" s="1"/>
  <c r="AL41" i="17"/>
  <c r="AN40" i="17" s="1"/>
  <c r="AA41" i="17"/>
  <c r="AB40" i="17" s="1"/>
  <c r="P41" i="17"/>
  <c r="D41" i="17"/>
  <c r="AL40" i="17"/>
  <c r="AM40" i="17" s="1"/>
  <c r="AO40" i="17" s="1"/>
  <c r="AA40" i="17"/>
  <c r="AC40" i="17" s="1"/>
  <c r="R40" i="17"/>
  <c r="Q40" i="17"/>
  <c r="S40" i="17" s="1"/>
  <c r="P40" i="17"/>
  <c r="D40" i="17"/>
  <c r="F40" i="17" s="1"/>
  <c r="AL109" i="12"/>
  <c r="AL108" i="12"/>
  <c r="AL83" i="12"/>
  <c r="AL82" i="12"/>
  <c r="AL69" i="12"/>
  <c r="AL68" i="12"/>
  <c r="AL56" i="12"/>
  <c r="AL55" i="12"/>
  <c r="AL43" i="12"/>
  <c r="AL42" i="12"/>
  <c r="P56" i="12"/>
  <c r="P55" i="12"/>
  <c r="AA112" i="12"/>
  <c r="AA111" i="12"/>
  <c r="AA109" i="12"/>
  <c r="AA108" i="12"/>
  <c r="AA100" i="12"/>
  <c r="AA99" i="12"/>
  <c r="AA98" i="12"/>
  <c r="AA97" i="12"/>
  <c r="AA96" i="12"/>
  <c r="AA95" i="12"/>
  <c r="AA87" i="12"/>
  <c r="AA86" i="12"/>
  <c r="AA85" i="12"/>
  <c r="AA84" i="12"/>
  <c r="AA83" i="12"/>
  <c r="AA82" i="12"/>
  <c r="P82" i="12"/>
  <c r="AA73" i="12"/>
  <c r="D73" i="12"/>
  <c r="AA72" i="12"/>
  <c r="D72" i="12"/>
  <c r="AA71" i="12"/>
  <c r="D71" i="12"/>
  <c r="AA70" i="12"/>
  <c r="D70" i="12"/>
  <c r="AA69" i="12"/>
  <c r="D69" i="12"/>
  <c r="AA68" i="12"/>
  <c r="D68" i="12"/>
  <c r="AA60" i="12"/>
  <c r="D60" i="12"/>
  <c r="AA59" i="12"/>
  <c r="D59" i="12"/>
  <c r="AA58" i="12"/>
  <c r="D58" i="12"/>
  <c r="AA57" i="12"/>
  <c r="D57" i="12"/>
  <c r="AA56" i="12"/>
  <c r="D56" i="12"/>
  <c r="AA55" i="12"/>
  <c r="D55" i="12"/>
  <c r="AA47" i="12"/>
  <c r="D47" i="12"/>
  <c r="AA46" i="12"/>
  <c r="D46" i="12"/>
  <c r="AA45" i="12"/>
  <c r="D45" i="12"/>
  <c r="AA44" i="12"/>
  <c r="D44" i="12"/>
  <c r="AA43" i="12"/>
  <c r="D43" i="12"/>
  <c r="AA42" i="12"/>
  <c r="D42" i="12"/>
  <c r="R108" i="19" l="1"/>
  <c r="S108" i="19" s="1"/>
  <c r="Q108" i="19"/>
  <c r="R95" i="19"/>
  <c r="R82" i="19"/>
  <c r="Q82" i="19"/>
  <c r="R68" i="19"/>
  <c r="Q68" i="19"/>
  <c r="S68" i="19" s="1"/>
  <c r="Q55" i="19"/>
  <c r="S55" i="19" s="1"/>
  <c r="E68" i="19"/>
  <c r="F68" i="19"/>
  <c r="F55" i="19"/>
  <c r="E42" i="19"/>
  <c r="G42" i="19" s="1"/>
  <c r="AD42" i="19"/>
  <c r="AG42" i="19" s="1"/>
  <c r="AO55" i="19"/>
  <c r="AR42" i="19" s="1"/>
  <c r="E108" i="19"/>
  <c r="F108" i="19"/>
  <c r="S82" i="19"/>
  <c r="G68" i="19"/>
  <c r="E95" i="19"/>
  <c r="F95" i="19"/>
  <c r="E82" i="19"/>
  <c r="G82" i="19" s="1"/>
  <c r="F82" i="19"/>
  <c r="AB55" i="19"/>
  <c r="AD55" i="19" s="1"/>
  <c r="AN108" i="19"/>
  <c r="AO108" i="19" s="1"/>
  <c r="Q42" i="19"/>
  <c r="S42" i="19" s="1"/>
  <c r="AB82" i="19"/>
  <c r="AD82" i="19" s="1"/>
  <c r="AG82" i="19" s="1"/>
  <c r="Q95" i="19"/>
  <c r="S95" i="19" s="1"/>
  <c r="F42" i="19"/>
  <c r="AM68" i="19"/>
  <c r="AO68" i="19" s="1"/>
  <c r="AB95" i="19"/>
  <c r="AD95" i="19" s="1"/>
  <c r="E55" i="19"/>
  <c r="AM82" i="19"/>
  <c r="AO82" i="19" s="1"/>
  <c r="Q55" i="18"/>
  <c r="F42" i="18"/>
  <c r="AD82" i="18"/>
  <c r="F68" i="18"/>
  <c r="Q95" i="18"/>
  <c r="S95" i="18" s="1"/>
  <c r="AM108" i="18"/>
  <c r="AO108" i="18" s="1"/>
  <c r="AC108" i="18"/>
  <c r="E42" i="18"/>
  <c r="E55" i="18"/>
  <c r="R68" i="18"/>
  <c r="AN82" i="18"/>
  <c r="AO82" i="18" s="1"/>
  <c r="AC95" i="18"/>
  <c r="F55" i="18"/>
  <c r="R42" i="18"/>
  <c r="S42" i="18" s="1"/>
  <c r="AN68" i="18"/>
  <c r="R108" i="18"/>
  <c r="AB108" i="18"/>
  <c r="AD108" i="18" s="1"/>
  <c r="AC42" i="18"/>
  <c r="AN55" i="18"/>
  <c r="AM95" i="18"/>
  <c r="AO95" i="18" s="1"/>
  <c r="AM42" i="18"/>
  <c r="AO42" i="18" s="1"/>
  <c r="AR42" i="18" s="1"/>
  <c r="AB55" i="18"/>
  <c r="AC82" i="18"/>
  <c r="R55" i="18"/>
  <c r="R82" i="18"/>
  <c r="E82" i="18"/>
  <c r="F82" i="18"/>
  <c r="E95" i="18"/>
  <c r="F95" i="18"/>
  <c r="AG82" i="18"/>
  <c r="E108" i="18"/>
  <c r="F108" i="18"/>
  <c r="AC55" i="18"/>
  <c r="AD55" i="18" s="1"/>
  <c r="E68" i="18"/>
  <c r="AM55" i="18"/>
  <c r="AO55" i="18" s="1"/>
  <c r="R95" i="18"/>
  <c r="AB42" i="18"/>
  <c r="Q68" i="18"/>
  <c r="AB95" i="18"/>
  <c r="AD95" i="18" s="1"/>
  <c r="Q108" i="18"/>
  <c r="AB68" i="18"/>
  <c r="AD68" i="18" s="1"/>
  <c r="AM68" i="18"/>
  <c r="AO68" i="18" s="1"/>
  <c r="Q82" i="18"/>
  <c r="Q55" i="12"/>
  <c r="AN42" i="12"/>
  <c r="AN108" i="12"/>
  <c r="AB95" i="12"/>
  <c r="AN82" i="12"/>
  <c r="Q82" i="12"/>
  <c r="AC82" i="12"/>
  <c r="AB68" i="12"/>
  <c r="R68" i="12"/>
  <c r="Q68" i="12"/>
  <c r="R55" i="12"/>
  <c r="F55" i="12"/>
  <c r="Q42" i="12"/>
  <c r="R42" i="12"/>
  <c r="E42" i="12"/>
  <c r="AM108" i="12"/>
  <c r="AM82" i="12"/>
  <c r="AB82" i="12"/>
  <c r="AC108" i="12"/>
  <c r="R82" i="12"/>
  <c r="AM68" i="12"/>
  <c r="AN55" i="12"/>
  <c r="AC55" i="12"/>
  <c r="AC42" i="12"/>
  <c r="F68" i="12"/>
  <c r="AN95" i="12"/>
  <c r="AM95" i="12"/>
  <c r="AN68" i="12"/>
  <c r="AM55" i="12"/>
  <c r="AM42" i="12"/>
  <c r="AB108" i="12"/>
  <c r="AC95" i="12"/>
  <c r="AC68" i="12"/>
  <c r="AB55" i="12"/>
  <c r="AB42" i="12"/>
  <c r="F108" i="12"/>
  <c r="E108" i="12"/>
  <c r="E68" i="12"/>
  <c r="E55" i="12"/>
  <c r="F42" i="12"/>
  <c r="AO53" i="16"/>
  <c r="AB53" i="16"/>
  <c r="AD53" i="16" s="1"/>
  <c r="E66" i="16"/>
  <c r="G66" i="16" s="1"/>
  <c r="J40" i="16" s="1"/>
  <c r="AM93" i="16"/>
  <c r="AO93" i="16" s="1"/>
  <c r="Q106" i="16"/>
  <c r="S106" i="16" s="1"/>
  <c r="V80" i="16" s="1"/>
  <c r="Q40" i="16"/>
  <c r="S40" i="16" s="1"/>
  <c r="V40" i="16" s="1"/>
  <c r="AB80" i="16"/>
  <c r="AD80" i="16" s="1"/>
  <c r="AG80" i="16" s="1"/>
  <c r="AM80" i="16"/>
  <c r="AO80" i="16" s="1"/>
  <c r="E53" i="16"/>
  <c r="G53" i="16" s="1"/>
  <c r="AB66" i="16"/>
  <c r="AD66" i="16" s="1"/>
  <c r="E80" i="16"/>
  <c r="G80" i="16" s="1"/>
  <c r="J80" i="16" s="1"/>
  <c r="Q93" i="16"/>
  <c r="S93" i="16" s="1"/>
  <c r="AM106" i="16"/>
  <c r="AO106" i="16" s="1"/>
  <c r="AM40" i="16"/>
  <c r="AO40" i="16" s="1"/>
  <c r="AB40" i="16"/>
  <c r="AD40" i="16" s="1"/>
  <c r="G53" i="15"/>
  <c r="AO66" i="15"/>
  <c r="AD66" i="15"/>
  <c r="S40" i="15"/>
  <c r="AD106" i="15"/>
  <c r="AG80" i="15" s="1"/>
  <c r="AD93" i="15"/>
  <c r="AN53" i="15"/>
  <c r="AO53" i="15" s="1"/>
  <c r="R66" i="15"/>
  <c r="S66" i="15" s="1"/>
  <c r="F93" i="15"/>
  <c r="G93" i="15" s="1"/>
  <c r="J80" i="15" s="1"/>
  <c r="AC106" i="15"/>
  <c r="AB40" i="15"/>
  <c r="AD40" i="15" s="1"/>
  <c r="AM80" i="15"/>
  <c r="AO80" i="15" s="1"/>
  <c r="AM40" i="15"/>
  <c r="AO40" i="15" s="1"/>
  <c r="Q80" i="15"/>
  <c r="S80" i="15" s="1"/>
  <c r="V80" i="15" s="1"/>
  <c r="AB53" i="15"/>
  <c r="AD53" i="15" s="1"/>
  <c r="E66" i="15"/>
  <c r="G66" i="15" s="1"/>
  <c r="J40" i="15" s="1"/>
  <c r="AM93" i="15"/>
  <c r="AO93" i="15" s="1"/>
  <c r="Q106" i="15"/>
  <c r="S106" i="15" s="1"/>
  <c r="V40" i="17"/>
  <c r="AO66" i="17"/>
  <c r="AD80" i="17"/>
  <c r="AG80" i="17" s="1"/>
  <c r="AD40" i="17"/>
  <c r="AG40" i="17" s="1"/>
  <c r="G80" i="17"/>
  <c r="AD93" i="17"/>
  <c r="G40" i="17"/>
  <c r="AM53" i="17"/>
  <c r="AO53" i="17" s="1"/>
  <c r="AR40" i="17" s="1"/>
  <c r="Q66" i="17"/>
  <c r="S66" i="17" s="1"/>
  <c r="E93" i="17"/>
  <c r="G93" i="17" s="1"/>
  <c r="AB106" i="17"/>
  <c r="AD106" i="17" s="1"/>
  <c r="AM80" i="17"/>
  <c r="AO80" i="17" s="1"/>
  <c r="AR80" i="17" s="1"/>
  <c r="AC80" i="17"/>
  <c r="Q80" i="17"/>
  <c r="S80" i="17" s="1"/>
  <c r="V80" i="17" s="1"/>
  <c r="E66" i="17"/>
  <c r="G66" i="17" s="1"/>
  <c r="P95" i="12"/>
  <c r="P96" i="12"/>
  <c r="D83" i="12"/>
  <c r="D84" i="12"/>
  <c r="P108" i="12"/>
  <c r="D85" i="12"/>
  <c r="D95" i="12"/>
  <c r="J42" i="19" l="1"/>
  <c r="G55" i="19"/>
  <c r="G95" i="19"/>
  <c r="J82" i="19" s="1"/>
  <c r="V82" i="19"/>
  <c r="AR82" i="19"/>
  <c r="G108" i="19"/>
  <c r="V42" i="19"/>
  <c r="S55" i="18"/>
  <c r="S108" i="18"/>
  <c r="F82" i="12"/>
  <c r="G68" i="18"/>
  <c r="G55" i="18"/>
  <c r="G42" i="18"/>
  <c r="AR82" i="18"/>
  <c r="S68" i="18"/>
  <c r="V42" i="18" s="1"/>
  <c r="S82" i="18"/>
  <c r="AD42" i="18"/>
  <c r="AG42" i="18" s="1"/>
  <c r="G108" i="18"/>
  <c r="G82" i="18"/>
  <c r="G95" i="18"/>
  <c r="E82" i="12"/>
  <c r="R108" i="12"/>
  <c r="Q108" i="12"/>
  <c r="Q95" i="12"/>
  <c r="R95" i="12"/>
  <c r="F95" i="12"/>
  <c r="E95" i="12"/>
  <c r="AO82" i="12"/>
  <c r="AD68" i="12"/>
  <c r="S42" i="12"/>
  <c r="S55" i="12"/>
  <c r="S68" i="12"/>
  <c r="AO42" i="12"/>
  <c r="AO68" i="12"/>
  <c r="AO55" i="12"/>
  <c r="AO108" i="12"/>
  <c r="AO95" i="12"/>
  <c r="AD42" i="12"/>
  <c r="AR40" i="16"/>
  <c r="AG40" i="16"/>
  <c r="AR80" i="16"/>
  <c r="V40" i="15"/>
  <c r="AR40" i="15"/>
  <c r="AR80" i="15"/>
  <c r="AG40" i="15"/>
  <c r="J40" i="17"/>
  <c r="J80" i="17"/>
  <c r="AD108" i="12"/>
  <c r="AD55" i="12"/>
  <c r="AD95" i="12"/>
  <c r="S82" i="12"/>
  <c r="G55" i="12"/>
  <c r="AD82" i="12"/>
  <c r="G68" i="12"/>
  <c r="G42" i="12"/>
  <c r="G108" i="12"/>
  <c r="V82" i="18" l="1"/>
  <c r="J42" i="18"/>
  <c r="J82" i="18"/>
  <c r="AR82" i="12"/>
  <c r="V42" i="12"/>
  <c r="AR42" i="12"/>
  <c r="AG42" i="12"/>
  <c r="G95" i="12"/>
  <c r="AG82" i="12"/>
  <c r="G82" i="12"/>
  <c r="S108" i="12"/>
  <c r="S95" i="12"/>
  <c r="J42" i="12"/>
  <c r="J82" i="12" l="1"/>
  <c r="V82" i="12"/>
</calcChain>
</file>

<file path=xl/sharedStrings.xml><?xml version="1.0" encoding="utf-8"?>
<sst xmlns="http://schemas.openxmlformats.org/spreadsheetml/2006/main" count="1748" uniqueCount="109">
  <si>
    <t>Averaged over 5 Reps</t>
  </si>
  <si>
    <t>Approach</t>
  </si>
  <si>
    <t>Approach Variable</t>
  </si>
  <si>
    <t>Pearson Coorelation</t>
  </si>
  <si>
    <t>MAE</t>
  </si>
  <si>
    <t>False positive</t>
  </si>
  <si>
    <t>False Negative</t>
  </si>
  <si>
    <t>True Postive</t>
  </si>
  <si>
    <t>True Negative</t>
  </si>
  <si>
    <t>F1</t>
  </si>
  <si>
    <t>HSS</t>
  </si>
  <si>
    <t>TSS</t>
  </si>
  <si>
    <t>NN</t>
  </si>
  <si>
    <t>rRT</t>
  </si>
  <si>
    <t>Max</t>
  </si>
  <si>
    <t>Index Max</t>
  </si>
  <si>
    <t>Adjusted index max</t>
  </si>
  <si>
    <t>Max approach</t>
  </si>
  <si>
    <t>Max approach variable</t>
  </si>
  <si>
    <t>Pearson</t>
  </si>
  <si>
    <t>The Pearson correlation measures the strength of the linear relationship between two variables. It has a value between -1 to 1, with a value of -1 meaning a total negative linear correlation, 0 being no correlation, and + 1 meaning a total positive correlation.</t>
  </si>
  <si>
    <t>It is the difference between the measured value and “true” value. For example, if a scale states 90 pounds but you know your true weight is 89 pounds, then the scale has an absolute error of 90 lbs – 89 lbs = 1 lbs.</t>
  </si>
  <si>
    <t>FP</t>
  </si>
  <si>
    <t>Predicted Yes/Positive but Actual No/Negative</t>
  </si>
  <si>
    <t>FN</t>
  </si>
  <si>
    <t>Predicted No/Negative but Actual Yes/Positive</t>
  </si>
  <si>
    <t>TP</t>
  </si>
  <si>
    <t>Predicted Yes/Positive and Actual Yes/Positive</t>
  </si>
  <si>
    <t>TN</t>
  </si>
  <si>
    <t>Predicted No/Negative and Actual No/Negative</t>
  </si>
  <si>
    <t>F1 score, computed as the equally-weighted harmonic mean of precision and recall: F1 = 2* (precision * recall) / (precision + recall)</t>
  </si>
  <si>
    <t>Heidke Skill Score (HSS) is commonly used to determine a classifer's ability to perform better than random. (0,1] means better than random. (-infinity, 0] worse than random. HSS = 2 * (TP * TN - FP*FN) / ((TP + FP) * (FP + TN) + (TP+FN)*(FN + TN))</t>
  </si>
  <si>
    <t>True Skill Score (TSS), difference between the true and false positive rate: TSS = TPR - FPR</t>
  </si>
  <si>
    <t>precision</t>
  </si>
  <si>
    <t>Likelihood that an event is actually positive given a positive prediction: precision = TP / (TP + FP)</t>
  </si>
  <si>
    <t>recall</t>
  </si>
  <si>
    <t>True Positive Rate (TPR). Given an event is actually positive, it describes the probability that it will also be predicted positive: recall  = TPR = TP / (TP + FN)</t>
  </si>
  <si>
    <t>FPR</t>
  </si>
  <si>
    <t>Likelihood that a negative sample will be predicted as positive: FPR = FP / (FP + TN)</t>
  </si>
  <si>
    <t>target</t>
  </si>
  <si>
    <t>100MeV_peak_intensity_ln</t>
  </si>
  <si>
    <t>False Positive</t>
  </si>
  <si>
    <t>Elevated</t>
  </si>
  <si>
    <t>Background</t>
  </si>
  <si>
    <t>Very close to False Negative</t>
  </si>
  <si>
    <t>C=violet</t>
  </si>
  <si>
    <t>C=orange</t>
  </si>
  <si>
    <t>C=cyan</t>
  </si>
  <si>
    <t>C=brown</t>
  </si>
  <si>
    <t>rRT+AE</t>
  </si>
  <si>
    <t>LN</t>
  </si>
  <si>
    <t>100MeV_peak_intensity</t>
  </si>
  <si>
    <t>TEST DATA</t>
  </si>
  <si>
    <t>output_on_syn</t>
  </si>
  <si>
    <t>abs_diff</t>
  </si>
  <si>
    <t>sum_abs_diff</t>
  </si>
  <si>
    <t>n</t>
  </si>
  <si>
    <t>sum_abs_diff_div_n</t>
  </si>
  <si>
    <t>output_on_syn_exp</t>
  </si>
  <si>
    <t>LEARN RICHARDSON ON SYN LN 3Fold/4Fold Dataset 0 MAE SHOW WORK</t>
  </si>
  <si>
    <t>LEARN RICHARDSON ON SYN LN 3Fold/4Fold Dataset 1 MAE SHOW WORK</t>
  </si>
  <si>
    <t>LEARN RICHARDSON ON SYN LN 3Fold/4Fold Dataset 2 MAE SHOW WORK</t>
  </si>
  <si>
    <t>AVERAGE</t>
  </si>
  <si>
    <t>SEP ONLY</t>
  </si>
  <si>
    <t>Intensity</t>
  </si>
  <si>
    <t>DATASET 0</t>
  </si>
  <si>
    <t>DATASET 1</t>
  </si>
  <si>
    <t>DATASET 2</t>
  </si>
  <si>
    <t>dummy</t>
  </si>
  <si>
    <t>index</t>
  </si>
  <si>
    <t>donki_date</t>
  </si>
  <si>
    <t>cdaw_date</t>
  </si>
  <si>
    <t>donki_speed</t>
  </si>
  <si>
    <t>donki_ha</t>
  </si>
  <si>
    <t>longitude</t>
  </si>
  <si>
    <t>latitude</t>
  </si>
  <si>
    <t>Accel</t>
  </si>
  <si>
    <t>Type_2_Area</t>
  </si>
  <si>
    <t>2nd_order_speed_final</t>
  </si>
  <si>
    <t>2nd_order_speed_20R</t>
  </si>
  <si>
    <t>Central_PA</t>
  </si>
  <si>
    <t>MPA</t>
  </si>
  <si>
    <t>sunspots</t>
  </si>
  <si>
    <t>CMEs_past_month</t>
  </si>
  <si>
    <t>CMEs_past_9_hours</t>
  </si>
  <si>
    <t>CMEs_over_1000_past_9_hrs</t>
  </si>
  <si>
    <t>Max_speed_past_day</t>
  </si>
  <si>
    <t>richardson_formula_degrees_phi_2_solar_wind</t>
  </si>
  <si>
    <t>V log V</t>
  </si>
  <si>
    <t>halo</t>
  </si>
  <si>
    <t>diffusive_shock</t>
  </si>
  <si>
    <t>Double_CME_100_MeV</t>
  </si>
  <si>
    <t>predicted_100MeV_peak_intensity_ln</t>
  </si>
  <si>
    <t>connection_angle_degrees</t>
  </si>
  <si>
    <t>connection_angle_degrees_phi_2_solar_wind_sq_div</t>
  </si>
  <si>
    <t>expected_richardson</t>
  </si>
  <si>
    <t>expected_richardson_ln</t>
  </si>
  <si>
    <t>regNN_retrained\iterate\Predictions_Reg_NN_F1_0.4444444444444444_4</t>
  </si>
  <si>
    <t>threshold_time</t>
  </si>
  <si>
    <t>peak_time</t>
  </si>
  <si>
    <t>solar_wind_speed</t>
  </si>
  <si>
    <t>eval\retrained_rRT_0_1\Predictions_F1_0.3333333333333333</t>
  </si>
  <si>
    <t>of_interest</t>
  </si>
  <si>
    <t>w_v</t>
  </si>
  <si>
    <t>w_exp</t>
  </si>
  <si>
    <t>predicted_100MeV_peak_intensity_ln_using_average</t>
  </si>
  <si>
    <t>dense NN</t>
  </si>
  <si>
    <t>dense rRT</t>
  </si>
  <si>
    <t>dense rRT+AE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</si>
</sst>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100MeV_peak_intensity_ln vs DONKI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richardson_3fold_4fold_all!$AL$2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richardson_3fold_4fold_all!$AK$3:$AK$31</c:f>
              <c:numCache>
                <c:formatCode>General</c:formatCode>
                <c:ptCount val="29"/>
              </c:numCache>
            </c:numRef>
          </c:xVal>
          <c:yVal>
            <c:numRef>
              <c:f>richardson_3fold_4fold_all!$AL$3:$AL$31</c:f>
              <c:numCache>
                <c:formatCode>General</c:formatCode>
                <c:ptCount val="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6-41A1-A441-1389931AF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430640"/>
        <c:axId val="1196431120"/>
      </c:scatterChart>
      <c:valAx>
        <c:axId val="119643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431120"/>
        <c:crosses val="autoZero"/>
        <c:crossBetween val="midCat"/>
      </c:valAx>
      <c:valAx>
        <c:axId val="119643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43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100MeV_peak_intensity_ln vs conn^2 / (2 * sigma^2) sigma</a:t>
            </a:r>
            <a:r>
              <a:rPr lang="en-US" baseline="0"/>
              <a:t> = 102.669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richardson_3fold_4fold_all!$AT$2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richardson_3fold_4fold_all!$AS$3:$AS$31</c:f>
              <c:numCache>
                <c:formatCode>General</c:formatCode>
                <c:ptCount val="29"/>
              </c:numCache>
            </c:numRef>
          </c:xVal>
          <c:yVal>
            <c:numRef>
              <c:f>richardson_3fold_4fold_all!$AT$3:$AT$31</c:f>
              <c:numCache>
                <c:formatCode>General</c:formatCode>
                <c:ptCount val="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E1-4897-A125-A0C7D903A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122784"/>
        <c:axId val="879825072"/>
      </c:scatterChart>
      <c:valAx>
        <c:axId val="722122784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825072"/>
        <c:crosses val="autoZero"/>
        <c:crossBetween val="midCat"/>
      </c:valAx>
      <c:valAx>
        <c:axId val="8798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2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100MeV_peak_intensity_ln vs conn^2</a:t>
            </a:r>
            <a:r>
              <a:rPr lang="en-US" baseline="0"/>
              <a:t> / (2 * sigma^2) sigma = 43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richardson_3fold_4fold_all!$BA$2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richardson_3fold_4fold_all!$AZ$3:$AZ$31</c:f>
              <c:numCache>
                <c:formatCode>General</c:formatCode>
                <c:ptCount val="29"/>
              </c:numCache>
            </c:numRef>
          </c:xVal>
          <c:yVal>
            <c:numRef>
              <c:f>richardson_3fold_4fold_all!$BA$3:$BA$31</c:f>
              <c:numCache>
                <c:formatCode>General</c:formatCode>
                <c:ptCount val="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1-48A8-B0A5-E559A709D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266208"/>
        <c:axId val="1510277728"/>
      </c:scatterChart>
      <c:valAx>
        <c:axId val="151026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77728"/>
        <c:crosses val="autoZero"/>
        <c:crossBetween val="midCat"/>
      </c:valAx>
      <c:valAx>
        <c:axId val="151027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6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18" Type="http://schemas.openxmlformats.org/officeDocument/2006/relationships/image" Target="../media/image3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17" Type="http://schemas.openxmlformats.org/officeDocument/2006/relationships/image" Target="../media/image37.png"/><Relationship Id="rId2" Type="http://schemas.openxmlformats.org/officeDocument/2006/relationships/image" Target="../media/image22.png"/><Relationship Id="rId16" Type="http://schemas.openxmlformats.org/officeDocument/2006/relationships/image" Target="../media/image36.png"/><Relationship Id="rId20" Type="http://schemas.openxmlformats.org/officeDocument/2006/relationships/image" Target="../media/image40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5" Type="http://schemas.openxmlformats.org/officeDocument/2006/relationships/image" Target="../media/image35.png"/><Relationship Id="rId10" Type="http://schemas.openxmlformats.org/officeDocument/2006/relationships/image" Target="../media/image30.png"/><Relationship Id="rId19" Type="http://schemas.openxmlformats.org/officeDocument/2006/relationships/image" Target="../media/image39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Relationship Id="rId14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66675</xdr:rowOff>
    </xdr:from>
    <xdr:to>
      <xdr:col>9</xdr:col>
      <xdr:colOff>608838</xdr:colOff>
      <xdr:row>25</xdr:row>
      <xdr:rowOff>66104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66D478-EAB8-1836-A11C-6105E250A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17</xdr:row>
      <xdr:rowOff>85725</xdr:rowOff>
    </xdr:from>
    <xdr:to>
      <xdr:col>18</xdr:col>
      <xdr:colOff>408813</xdr:colOff>
      <xdr:row>41</xdr:row>
      <xdr:rowOff>85154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0C28C5-FD2A-D040-7CE8-2A4F74B5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7925" y="33242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</xdr:colOff>
      <xdr:row>17</xdr:row>
      <xdr:rowOff>0</xdr:rowOff>
    </xdr:from>
    <xdr:to>
      <xdr:col>29</xdr:col>
      <xdr:colOff>37338</xdr:colOff>
      <xdr:row>40</xdr:row>
      <xdr:rowOff>189929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10EF5C-1327-46EA-E647-6AD1E796A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92050" y="32385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228600</xdr:colOff>
      <xdr:row>16</xdr:row>
      <xdr:rowOff>0</xdr:rowOff>
    </xdr:from>
    <xdr:to>
      <xdr:col>39</xdr:col>
      <xdr:colOff>227838</xdr:colOff>
      <xdr:row>39</xdr:row>
      <xdr:rowOff>189929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E41D8F-8B87-76C9-DCC5-E61565062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78550" y="30480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42</xdr:row>
      <xdr:rowOff>19050</xdr:rowOff>
    </xdr:from>
    <xdr:to>
      <xdr:col>18</xdr:col>
      <xdr:colOff>351663</xdr:colOff>
      <xdr:row>66</xdr:row>
      <xdr:rowOff>18479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B7A77E-CD2C-A766-DE32-EF2075CF0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00775" y="80200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381000</xdr:colOff>
      <xdr:row>42</xdr:row>
      <xdr:rowOff>47625</xdr:rowOff>
    </xdr:from>
    <xdr:to>
      <xdr:col>28</xdr:col>
      <xdr:colOff>380238</xdr:colOff>
      <xdr:row>66</xdr:row>
      <xdr:rowOff>47054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0A4030E-C947-3CB9-F702-7D624A7F1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25350" y="80486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42</xdr:row>
      <xdr:rowOff>57150</xdr:rowOff>
    </xdr:from>
    <xdr:to>
      <xdr:col>39</xdr:col>
      <xdr:colOff>37338</xdr:colOff>
      <xdr:row>66</xdr:row>
      <xdr:rowOff>56579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3D08284-9100-FBBB-84B9-7B68B319F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688050" y="80581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485775</xdr:colOff>
      <xdr:row>67</xdr:row>
      <xdr:rowOff>57150</xdr:rowOff>
    </xdr:from>
    <xdr:to>
      <xdr:col>18</xdr:col>
      <xdr:colOff>123063</xdr:colOff>
      <xdr:row>91</xdr:row>
      <xdr:rowOff>56579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9CC5D7-5740-3552-0343-1126F1BEF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72175" y="128206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276225</xdr:colOff>
      <xdr:row>67</xdr:row>
      <xdr:rowOff>123825</xdr:rowOff>
    </xdr:from>
    <xdr:to>
      <xdr:col>28</xdr:col>
      <xdr:colOff>275463</xdr:colOff>
      <xdr:row>91</xdr:row>
      <xdr:rowOff>123254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D68479-683E-45D0-DCB4-FFBF6E7FF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20575" y="128873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523875</xdr:colOff>
      <xdr:row>67</xdr:row>
      <xdr:rowOff>123825</xdr:rowOff>
    </xdr:from>
    <xdr:to>
      <xdr:col>38</xdr:col>
      <xdr:colOff>523113</xdr:colOff>
      <xdr:row>91</xdr:row>
      <xdr:rowOff>123254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3D4B602-C900-0F56-E7DA-BB3D13559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564225" y="128873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361950</xdr:colOff>
      <xdr:row>93</xdr:row>
      <xdr:rowOff>19050</xdr:rowOff>
    </xdr:from>
    <xdr:to>
      <xdr:col>17</xdr:col>
      <xdr:colOff>608838</xdr:colOff>
      <xdr:row>117</xdr:row>
      <xdr:rowOff>18479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0CF6603-3EDB-EEB4-E608-3C0466BC2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48350" y="177355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352425</xdr:colOff>
      <xdr:row>92</xdr:row>
      <xdr:rowOff>28575</xdr:rowOff>
    </xdr:from>
    <xdr:to>
      <xdr:col>28</xdr:col>
      <xdr:colOff>351663</xdr:colOff>
      <xdr:row>116</xdr:row>
      <xdr:rowOff>28004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282D543-1CF6-5AB6-E8BD-3840D523F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96775" y="175545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28575</xdr:colOff>
      <xdr:row>91</xdr:row>
      <xdr:rowOff>161925</xdr:rowOff>
    </xdr:from>
    <xdr:to>
      <xdr:col>39</xdr:col>
      <xdr:colOff>27813</xdr:colOff>
      <xdr:row>115</xdr:row>
      <xdr:rowOff>161354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59B7F45-92AC-9DFC-E7DF-884782616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678525" y="174974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352425</xdr:colOff>
      <xdr:row>118</xdr:row>
      <xdr:rowOff>47625</xdr:rowOff>
    </xdr:from>
    <xdr:to>
      <xdr:col>17</xdr:col>
      <xdr:colOff>599313</xdr:colOff>
      <xdr:row>142</xdr:row>
      <xdr:rowOff>47054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5382DD3-CDAC-C4E7-4F01-BEEBD4AD1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38825" y="225266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17</xdr:col>
      <xdr:colOff>571500</xdr:colOff>
      <xdr:row>116</xdr:row>
      <xdr:rowOff>76200</xdr:rowOff>
    </xdr:from>
    <xdr:to>
      <xdr:col>27</xdr:col>
      <xdr:colOff>570738</xdr:colOff>
      <xdr:row>140</xdr:row>
      <xdr:rowOff>75629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704D2E9-4C29-2802-53BE-5ABEA77A4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906250" y="221742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419100</xdr:colOff>
      <xdr:row>116</xdr:row>
      <xdr:rowOff>104775</xdr:rowOff>
    </xdr:from>
    <xdr:to>
      <xdr:col>38</xdr:col>
      <xdr:colOff>418338</xdr:colOff>
      <xdr:row>140</xdr:row>
      <xdr:rowOff>104204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DBAB88A-3578-1979-79CF-68BF5B8D1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459450" y="222027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571500</xdr:colOff>
      <xdr:row>143</xdr:row>
      <xdr:rowOff>57150</xdr:rowOff>
    </xdr:from>
    <xdr:to>
      <xdr:col>17</xdr:col>
      <xdr:colOff>208788</xdr:colOff>
      <xdr:row>167</xdr:row>
      <xdr:rowOff>56579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7E6B005-C0F6-6142-2EBE-53E6416B3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48300" y="272986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19050</xdr:colOff>
      <xdr:row>143</xdr:row>
      <xdr:rowOff>114300</xdr:rowOff>
    </xdr:from>
    <xdr:to>
      <xdr:col>28</xdr:col>
      <xdr:colOff>18288</xdr:colOff>
      <xdr:row>167</xdr:row>
      <xdr:rowOff>113729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97ED32C-14CD-9260-3D79-0E6E88A41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963400" y="273558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409575</xdr:colOff>
      <xdr:row>143</xdr:row>
      <xdr:rowOff>104775</xdr:rowOff>
    </xdr:from>
    <xdr:to>
      <xdr:col>38</xdr:col>
      <xdr:colOff>408813</xdr:colOff>
      <xdr:row>167</xdr:row>
      <xdr:rowOff>104204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7EAE790-3025-5B9A-58CF-D72CDA91C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449925" y="273462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168</xdr:row>
      <xdr:rowOff>76200</xdr:rowOff>
    </xdr:from>
    <xdr:to>
      <xdr:col>17</xdr:col>
      <xdr:colOff>237363</xdr:colOff>
      <xdr:row>192</xdr:row>
      <xdr:rowOff>75629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F5C514C-7878-431D-E41E-B2DA0D6B9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476875" y="32080200"/>
          <a:ext cx="6095238" cy="45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8283</xdr:rowOff>
    </xdr:from>
    <xdr:to>
      <xdr:col>9</xdr:col>
      <xdr:colOff>579021</xdr:colOff>
      <xdr:row>25</xdr:row>
      <xdr:rowOff>7712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6EF30-C7EA-E664-70E9-846C41054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78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8284</xdr:colOff>
      <xdr:row>22</xdr:row>
      <xdr:rowOff>0</xdr:rowOff>
    </xdr:from>
    <xdr:to>
      <xdr:col>18</xdr:col>
      <xdr:colOff>24087</xdr:colOff>
      <xdr:row>45</xdr:row>
      <xdr:rowOff>189929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55B5EA-790E-42F2-A77A-C64E1A608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7414" y="41910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107674</xdr:colOff>
      <xdr:row>20</xdr:row>
      <xdr:rowOff>165653</xdr:rowOff>
    </xdr:from>
    <xdr:to>
      <xdr:col>28</xdr:col>
      <xdr:colOff>73781</xdr:colOff>
      <xdr:row>44</xdr:row>
      <xdr:rowOff>165082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B12718-9B24-72CC-DF43-1D0FCC40A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16239" y="397565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223630</xdr:colOff>
      <xdr:row>20</xdr:row>
      <xdr:rowOff>41413</xdr:rowOff>
    </xdr:from>
    <xdr:to>
      <xdr:col>38</xdr:col>
      <xdr:colOff>189738</xdr:colOff>
      <xdr:row>44</xdr:row>
      <xdr:rowOff>40842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700036-B6B9-4D92-1669-9AABF3B70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61326" y="385141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41414</xdr:colOff>
      <xdr:row>46</xdr:row>
      <xdr:rowOff>0</xdr:rowOff>
    </xdr:from>
    <xdr:to>
      <xdr:col>18</xdr:col>
      <xdr:colOff>57217</xdr:colOff>
      <xdr:row>69</xdr:row>
      <xdr:rowOff>189929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265D19-986A-9A1B-86C2-EC7D44B58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0544" y="87630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132522</xdr:colOff>
      <xdr:row>45</xdr:row>
      <xdr:rowOff>165652</xdr:rowOff>
    </xdr:from>
    <xdr:to>
      <xdr:col>28</xdr:col>
      <xdr:colOff>98629</xdr:colOff>
      <xdr:row>69</xdr:row>
      <xdr:rowOff>165081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2E93384-1266-0CCB-A38F-E81170537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41087" y="8738152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165652</xdr:colOff>
      <xdr:row>45</xdr:row>
      <xdr:rowOff>66261</xdr:rowOff>
    </xdr:from>
    <xdr:to>
      <xdr:col>38</xdr:col>
      <xdr:colOff>131760</xdr:colOff>
      <xdr:row>69</xdr:row>
      <xdr:rowOff>65690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0ADA39-DF40-76E1-E1E9-1F031355B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03348" y="863876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447260</xdr:colOff>
      <xdr:row>70</xdr:row>
      <xdr:rowOff>33131</xdr:rowOff>
    </xdr:from>
    <xdr:to>
      <xdr:col>17</xdr:col>
      <xdr:colOff>678411</xdr:colOff>
      <xdr:row>94</xdr:row>
      <xdr:rowOff>32560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995BE78-A875-70E3-CFD6-C00CDE127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63477" y="1336813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173934</xdr:colOff>
      <xdr:row>70</xdr:row>
      <xdr:rowOff>74543</xdr:rowOff>
    </xdr:from>
    <xdr:to>
      <xdr:col>28</xdr:col>
      <xdr:colOff>140041</xdr:colOff>
      <xdr:row>94</xdr:row>
      <xdr:rowOff>73972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5392AB-4780-F2B9-455A-83B7D266F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82499" y="1340954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265044</xdr:colOff>
      <xdr:row>70</xdr:row>
      <xdr:rowOff>74543</xdr:rowOff>
    </xdr:from>
    <xdr:to>
      <xdr:col>38</xdr:col>
      <xdr:colOff>231152</xdr:colOff>
      <xdr:row>94</xdr:row>
      <xdr:rowOff>73972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4D71A19-E8AE-5139-C7A9-8F2AF4770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602740" y="1340954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132522</xdr:colOff>
      <xdr:row>95</xdr:row>
      <xdr:rowOff>99391</xdr:rowOff>
    </xdr:from>
    <xdr:to>
      <xdr:col>17</xdr:col>
      <xdr:colOff>363673</xdr:colOff>
      <xdr:row>119</xdr:row>
      <xdr:rowOff>98820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3B0139B-C8E1-73E1-AE0B-859EB119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48739" y="1819689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49695</xdr:colOff>
      <xdr:row>95</xdr:row>
      <xdr:rowOff>74543</xdr:rowOff>
    </xdr:from>
    <xdr:to>
      <xdr:col>28</xdr:col>
      <xdr:colOff>15802</xdr:colOff>
      <xdr:row>119</xdr:row>
      <xdr:rowOff>73972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230031-F0B0-0B87-39D0-EEFDC9E16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58260" y="1817204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107674</xdr:colOff>
      <xdr:row>95</xdr:row>
      <xdr:rowOff>66261</xdr:rowOff>
    </xdr:from>
    <xdr:to>
      <xdr:col>38</xdr:col>
      <xdr:colOff>73782</xdr:colOff>
      <xdr:row>119</xdr:row>
      <xdr:rowOff>65690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EDB8C44-3086-E85F-282E-77941AEFE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445370" y="1816376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91108</xdr:colOff>
      <xdr:row>121</xdr:row>
      <xdr:rowOff>8283</xdr:rowOff>
    </xdr:from>
    <xdr:to>
      <xdr:col>17</xdr:col>
      <xdr:colOff>322259</xdr:colOff>
      <xdr:row>145</xdr:row>
      <xdr:rowOff>7712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979D41-ADE6-AF3F-96C7-14C4BC705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07325" y="2305878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91108</xdr:colOff>
      <xdr:row>121</xdr:row>
      <xdr:rowOff>41413</xdr:rowOff>
    </xdr:from>
    <xdr:to>
      <xdr:col>28</xdr:col>
      <xdr:colOff>57215</xdr:colOff>
      <xdr:row>145</xdr:row>
      <xdr:rowOff>40842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EB651A1-D85B-98EA-FDB2-4BB4C0B3B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299673" y="2309191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132521</xdr:colOff>
      <xdr:row>121</xdr:row>
      <xdr:rowOff>0</xdr:rowOff>
    </xdr:from>
    <xdr:to>
      <xdr:col>38</xdr:col>
      <xdr:colOff>98629</xdr:colOff>
      <xdr:row>144</xdr:row>
      <xdr:rowOff>189929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1843056-90BD-43FD-A1B4-42B02FECC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470217" y="230505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596347</xdr:colOff>
      <xdr:row>146</xdr:row>
      <xdr:rowOff>124239</xdr:rowOff>
    </xdr:from>
    <xdr:to>
      <xdr:col>17</xdr:col>
      <xdr:colOff>214585</xdr:colOff>
      <xdr:row>170</xdr:row>
      <xdr:rowOff>123668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786C383-458E-2EDA-D031-F5F90110E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99651" y="27937239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17</xdr:col>
      <xdr:colOff>811695</xdr:colOff>
      <xdr:row>146</xdr:row>
      <xdr:rowOff>107673</xdr:rowOff>
    </xdr:from>
    <xdr:to>
      <xdr:col>27</xdr:col>
      <xdr:colOff>562454</xdr:colOff>
      <xdr:row>170</xdr:row>
      <xdr:rowOff>107102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957317E-DCC7-0E11-974E-59C2C4C26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1999" y="2792067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140805</xdr:colOff>
      <xdr:row>146</xdr:row>
      <xdr:rowOff>8283</xdr:rowOff>
    </xdr:from>
    <xdr:to>
      <xdr:col>38</xdr:col>
      <xdr:colOff>106913</xdr:colOff>
      <xdr:row>170</xdr:row>
      <xdr:rowOff>7712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8D222C9-5BFA-138B-6287-7223CA189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478501" y="2782128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33130</xdr:colOff>
      <xdr:row>171</xdr:row>
      <xdr:rowOff>107674</xdr:rowOff>
    </xdr:from>
    <xdr:to>
      <xdr:col>17</xdr:col>
      <xdr:colOff>264281</xdr:colOff>
      <xdr:row>195</xdr:row>
      <xdr:rowOff>107103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F2D8E85-A815-F8B2-FC8F-6FF6F0894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49347" y="32683174"/>
          <a:ext cx="6095238" cy="45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202405</xdr:colOff>
      <xdr:row>2</xdr:row>
      <xdr:rowOff>18455</xdr:rowOff>
    </xdr:from>
    <xdr:to>
      <xdr:col>36</xdr:col>
      <xdr:colOff>523874</xdr:colOff>
      <xdr:row>16</xdr:row>
      <xdr:rowOff>94655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C9A41C-1E92-14B3-548B-40AD1B449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125017</xdr:colOff>
      <xdr:row>3</xdr:row>
      <xdr:rowOff>54173</xdr:rowOff>
    </xdr:from>
    <xdr:to>
      <xdr:col>44</xdr:col>
      <xdr:colOff>1053704</xdr:colOff>
      <xdr:row>16</xdr:row>
      <xdr:rowOff>166091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EFEC84-2A27-219D-1F7C-7AC03BCB0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65485</xdr:colOff>
      <xdr:row>3</xdr:row>
      <xdr:rowOff>95845</xdr:rowOff>
    </xdr:from>
    <xdr:to>
      <xdr:col>54</xdr:col>
      <xdr:colOff>386953</xdr:colOff>
      <xdr:row>17</xdr:row>
      <xdr:rowOff>5357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FBA6A-3825-D23B-D201-7316B514E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opLeftCell="A24" zoomScale="160" zoomScaleNormal="160" workbookViewId="0">
      <selection activeCell="J58" sqref="J58"/>
    </sheetView>
  </sheetViews>
  <sheetFormatPr defaultRowHeight="15" x14ac:dyDescent="0.25"/>
  <cols>
    <col min="1" max="1" width="13.140625" bestFit="1" customWidth="1"/>
    <col min="3" max="7" width="9.28515625" bestFit="1" customWidth="1"/>
    <col min="8" max="8" width="10" bestFit="1" customWidth="1"/>
    <col min="9" max="11" width="9.28515625" bestFit="1" customWidth="1"/>
  </cols>
  <sheetData>
    <row r="1" spans="1:11" x14ac:dyDescent="0.25">
      <c r="C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B3">
        <v>0</v>
      </c>
      <c r="C3">
        <v>0.42523899999999998</v>
      </c>
      <c r="D3">
        <v>2.2045300000000001</v>
      </c>
      <c r="E3">
        <v>2.6</v>
      </c>
      <c r="F3">
        <v>2.2000000000000002</v>
      </c>
      <c r="G3">
        <v>0.8</v>
      </c>
      <c r="H3">
        <v>677.4</v>
      </c>
      <c r="I3">
        <v>0.228571</v>
      </c>
      <c r="J3">
        <v>0.225248</v>
      </c>
      <c r="K3">
        <v>0.26313700000000001</v>
      </c>
    </row>
    <row r="4" spans="1:11" x14ac:dyDescent="0.25">
      <c r="A4" s="3" t="s">
        <v>12</v>
      </c>
      <c r="B4" s="3">
        <v>10</v>
      </c>
      <c r="C4" s="3">
        <v>0.114685</v>
      </c>
      <c r="D4" s="3">
        <v>1.445605</v>
      </c>
      <c r="E4" s="3">
        <v>680</v>
      </c>
      <c r="F4" s="3">
        <v>0</v>
      </c>
      <c r="G4" s="3">
        <v>3</v>
      </c>
      <c r="H4" s="3">
        <v>0</v>
      </c>
      <c r="I4" s="3">
        <v>8.7460000000000003E-3</v>
      </c>
      <c r="J4" s="3">
        <v>0</v>
      </c>
      <c r="K4" s="3">
        <v>0</v>
      </c>
    </row>
    <row r="5" spans="1:11" x14ac:dyDescent="0.25">
      <c r="A5" s="3" t="s">
        <v>12</v>
      </c>
      <c r="B5" s="3">
        <v>20</v>
      </c>
      <c r="C5" s="3">
        <v>0.25564999999999999</v>
      </c>
      <c r="D5" s="3">
        <v>2.4958499999999999</v>
      </c>
      <c r="E5" s="3">
        <v>0</v>
      </c>
      <c r="F5" s="3">
        <v>3</v>
      </c>
      <c r="G5" s="3">
        <v>0</v>
      </c>
      <c r="H5" s="3">
        <v>680</v>
      </c>
      <c r="I5" s="3">
        <v>0</v>
      </c>
      <c r="J5" s="3">
        <v>0</v>
      </c>
      <c r="K5" s="3">
        <v>0</v>
      </c>
    </row>
    <row r="6" spans="1:11" x14ac:dyDescent="0.25">
      <c r="A6" s="3" t="s">
        <v>12</v>
      </c>
      <c r="B6" s="3">
        <v>30</v>
      </c>
      <c r="C6" s="3">
        <v>0.30207099999999998</v>
      </c>
      <c r="D6" s="3">
        <v>2.6909580000000002</v>
      </c>
      <c r="E6" s="3">
        <v>6.6</v>
      </c>
      <c r="F6" s="3">
        <v>1.8</v>
      </c>
      <c r="G6" s="3">
        <v>1.2</v>
      </c>
      <c r="H6" s="3">
        <v>673.4</v>
      </c>
      <c r="I6" s="3">
        <v>0.221197</v>
      </c>
      <c r="J6" s="3">
        <v>0.21628</v>
      </c>
      <c r="K6" s="3">
        <v>0.39029399999999997</v>
      </c>
    </row>
    <row r="7" spans="1:11" x14ac:dyDescent="0.25">
      <c r="A7" s="5" t="s">
        <v>12</v>
      </c>
      <c r="B7" s="5">
        <v>40</v>
      </c>
      <c r="C7" s="5">
        <v>0.30341200000000002</v>
      </c>
      <c r="D7" s="5">
        <v>2.5338229999999999</v>
      </c>
      <c r="E7" s="5">
        <v>6.4</v>
      </c>
      <c r="F7" s="5">
        <v>1.4</v>
      </c>
      <c r="G7" s="5">
        <v>1.6</v>
      </c>
      <c r="H7" s="5">
        <v>673.6</v>
      </c>
      <c r="I7" s="5">
        <v>0.29636400000000002</v>
      </c>
      <c r="J7" s="5">
        <v>0.29183700000000001</v>
      </c>
      <c r="K7" s="5">
        <v>0.523922</v>
      </c>
    </row>
    <row r="8" spans="1:11" x14ac:dyDescent="0.25">
      <c r="A8" s="3" t="s">
        <v>12</v>
      </c>
      <c r="B8" s="3">
        <v>50</v>
      </c>
      <c r="C8" s="3">
        <v>0.29201500000000002</v>
      </c>
      <c r="D8" s="3">
        <v>2.914256</v>
      </c>
      <c r="E8" s="3">
        <v>5.4</v>
      </c>
      <c r="F8" s="3">
        <v>1.6</v>
      </c>
      <c r="G8" s="3">
        <v>1.4</v>
      </c>
      <c r="H8" s="3">
        <v>674.6</v>
      </c>
      <c r="I8" s="3">
        <v>0.28444399999999997</v>
      </c>
      <c r="J8" s="3">
        <v>0.28006300000000001</v>
      </c>
      <c r="K8" s="3">
        <v>0.45872499999999999</v>
      </c>
    </row>
    <row r="9" spans="1:11" x14ac:dyDescent="0.25">
      <c r="A9" s="3" t="s">
        <v>12</v>
      </c>
      <c r="B9" s="3">
        <v>60</v>
      </c>
      <c r="C9" s="3">
        <v>0.30654100000000001</v>
      </c>
      <c r="D9" s="3">
        <v>3.1442839999999999</v>
      </c>
      <c r="E9" s="3">
        <v>5</v>
      </c>
      <c r="F9" s="3">
        <v>2</v>
      </c>
      <c r="G9" s="3">
        <v>1</v>
      </c>
      <c r="H9" s="3">
        <v>675</v>
      </c>
      <c r="I9" s="3">
        <v>0.223333</v>
      </c>
      <c r="J9" s="3">
        <v>0.21876599999999999</v>
      </c>
      <c r="K9" s="3">
        <v>0.32597999999999999</v>
      </c>
    </row>
    <row r="10" spans="1:11" x14ac:dyDescent="0.25">
      <c r="A10" s="3" t="s">
        <v>12</v>
      </c>
      <c r="B10" s="3">
        <v>70</v>
      </c>
      <c r="C10" s="3">
        <v>0.30630499999999999</v>
      </c>
      <c r="D10" s="3">
        <v>3.2394729999999998</v>
      </c>
      <c r="E10" s="3">
        <v>5</v>
      </c>
      <c r="F10" s="3">
        <v>2</v>
      </c>
      <c r="G10" s="3">
        <v>1</v>
      </c>
      <c r="H10" s="3">
        <v>675</v>
      </c>
      <c r="I10" s="3">
        <v>0.223333</v>
      </c>
      <c r="J10" s="3">
        <v>0.21876599999999999</v>
      </c>
      <c r="K10" s="3">
        <v>0.32597999999999999</v>
      </c>
    </row>
    <row r="11" spans="1:11" x14ac:dyDescent="0.25">
      <c r="A11" s="3" t="s">
        <v>12</v>
      </c>
      <c r="B11" s="3">
        <v>80</v>
      </c>
      <c r="C11" s="3">
        <v>0.31091800000000003</v>
      </c>
      <c r="D11" s="3">
        <v>3.114814</v>
      </c>
      <c r="E11" s="3">
        <v>5.2</v>
      </c>
      <c r="F11" s="3">
        <v>1.8</v>
      </c>
      <c r="G11" s="3">
        <v>1.2</v>
      </c>
      <c r="H11" s="3">
        <v>674.8</v>
      </c>
      <c r="I11" s="3">
        <v>0.25969700000000001</v>
      </c>
      <c r="J11" s="3">
        <v>0.25525599999999998</v>
      </c>
      <c r="K11" s="3">
        <v>0.39235300000000001</v>
      </c>
    </row>
    <row r="12" spans="1:11" x14ac:dyDescent="0.25">
      <c r="A12" s="3" t="s">
        <v>12</v>
      </c>
      <c r="B12" s="3">
        <v>90</v>
      </c>
      <c r="C12" s="3">
        <v>0.26999099999999998</v>
      </c>
      <c r="D12" s="3">
        <v>3.1781429999999999</v>
      </c>
      <c r="E12" s="3">
        <v>4</v>
      </c>
      <c r="F12" s="3">
        <v>1.8</v>
      </c>
      <c r="G12" s="3">
        <v>1.2</v>
      </c>
      <c r="H12" s="3">
        <v>676</v>
      </c>
      <c r="I12" s="3">
        <v>0.28872999999999999</v>
      </c>
      <c r="J12" s="3">
        <v>0.284802</v>
      </c>
      <c r="K12" s="3">
        <v>0.39411800000000002</v>
      </c>
    </row>
    <row r="13" spans="1:11" x14ac:dyDescent="0.25">
      <c r="A13" s="4" t="s">
        <v>13</v>
      </c>
      <c r="B13" s="4">
        <v>10</v>
      </c>
      <c r="C13" s="4">
        <v>0.42041400000000001</v>
      </c>
      <c r="D13" s="4">
        <v>1.385116</v>
      </c>
      <c r="E13" s="4">
        <v>680</v>
      </c>
      <c r="F13" s="4">
        <v>0</v>
      </c>
      <c r="G13" s="4">
        <v>3</v>
      </c>
      <c r="H13" s="4">
        <v>0</v>
      </c>
      <c r="I13" s="4">
        <v>8.7460000000000003E-3</v>
      </c>
      <c r="J13" s="4">
        <v>0</v>
      </c>
      <c r="K13" s="4">
        <v>0</v>
      </c>
    </row>
    <row r="14" spans="1:11" x14ac:dyDescent="0.25">
      <c r="A14" s="4" t="s">
        <v>13</v>
      </c>
      <c r="B14" s="4">
        <v>20</v>
      </c>
      <c r="C14" s="4">
        <v>0.43318600000000002</v>
      </c>
      <c r="D14" s="4">
        <v>1.9360569999999999</v>
      </c>
      <c r="E14" s="4">
        <v>7</v>
      </c>
      <c r="F14" s="4">
        <v>0.6</v>
      </c>
      <c r="G14" s="4">
        <v>2.4</v>
      </c>
      <c r="H14" s="4">
        <v>673</v>
      </c>
      <c r="I14" s="4">
        <v>0.38461499999999998</v>
      </c>
      <c r="J14" s="4">
        <v>0.38049699999999997</v>
      </c>
      <c r="K14" s="4">
        <v>0.78970600000000002</v>
      </c>
    </row>
    <row r="15" spans="1:11" x14ac:dyDescent="0.25">
      <c r="A15" s="4" t="s">
        <v>13</v>
      </c>
      <c r="B15" s="4">
        <v>30</v>
      </c>
      <c r="C15" s="4">
        <v>0.42622399999999999</v>
      </c>
      <c r="D15" s="4">
        <v>1.97726</v>
      </c>
      <c r="E15" s="4">
        <v>9</v>
      </c>
      <c r="F15" s="4">
        <v>0</v>
      </c>
      <c r="G15" s="4">
        <v>3</v>
      </c>
      <c r="H15" s="4">
        <v>671</v>
      </c>
      <c r="I15" s="4">
        <v>0.4</v>
      </c>
      <c r="J15" s="4">
        <v>0.39575300000000002</v>
      </c>
      <c r="K15" s="4">
        <v>0.986765</v>
      </c>
    </row>
    <row r="16" spans="1:11" x14ac:dyDescent="0.25">
      <c r="A16" s="4" t="s">
        <v>13</v>
      </c>
      <c r="B16" s="4">
        <v>40</v>
      </c>
      <c r="C16" s="4">
        <v>0.420678</v>
      </c>
      <c r="D16" s="4">
        <v>2.0509179999999998</v>
      </c>
      <c r="E16" s="4">
        <v>9</v>
      </c>
      <c r="F16" s="4">
        <v>0</v>
      </c>
      <c r="G16" s="4">
        <v>3</v>
      </c>
      <c r="H16" s="4">
        <v>671</v>
      </c>
      <c r="I16" s="4">
        <v>0.4</v>
      </c>
      <c r="J16" s="4">
        <v>0.39575300000000002</v>
      </c>
      <c r="K16" s="4">
        <v>0.986765</v>
      </c>
    </row>
    <row r="17" spans="1:11" x14ac:dyDescent="0.25">
      <c r="A17" s="4" t="s">
        <v>13</v>
      </c>
      <c r="B17" s="4">
        <v>50</v>
      </c>
      <c r="C17" s="4">
        <v>0.41449599999999998</v>
      </c>
      <c r="D17" s="4">
        <v>2.0583339999999999</v>
      </c>
      <c r="E17" s="4">
        <v>9</v>
      </c>
      <c r="F17" s="4">
        <v>0</v>
      </c>
      <c r="G17" s="4">
        <v>3</v>
      </c>
      <c r="H17" s="4">
        <v>671</v>
      </c>
      <c r="I17" s="4">
        <v>0.4</v>
      </c>
      <c r="J17" s="4">
        <v>0.39575300000000002</v>
      </c>
      <c r="K17" s="4">
        <v>0.986765</v>
      </c>
    </row>
    <row r="18" spans="1:11" x14ac:dyDescent="0.25">
      <c r="A18" s="4" t="s">
        <v>13</v>
      </c>
      <c r="B18" s="4">
        <v>60</v>
      </c>
      <c r="C18" s="4">
        <v>0.414906</v>
      </c>
      <c r="D18" s="4">
        <v>2.227468</v>
      </c>
      <c r="E18" s="4">
        <v>8</v>
      </c>
      <c r="F18" s="4">
        <v>0.8</v>
      </c>
      <c r="G18" s="4">
        <v>2.2000000000000002</v>
      </c>
      <c r="H18" s="4">
        <v>672</v>
      </c>
      <c r="I18" s="4">
        <v>0.331868</v>
      </c>
      <c r="J18" s="4">
        <v>0.32730599999999999</v>
      </c>
      <c r="K18" s="4">
        <v>0.72156900000000002</v>
      </c>
    </row>
    <row r="19" spans="1:11" x14ac:dyDescent="0.25">
      <c r="A19" s="5" t="s">
        <v>13</v>
      </c>
      <c r="B19" s="5">
        <v>70</v>
      </c>
      <c r="C19" s="5">
        <v>0.40737600000000002</v>
      </c>
      <c r="D19" s="5">
        <v>2.0093329999999998</v>
      </c>
      <c r="E19" s="5">
        <v>8.8000000000000007</v>
      </c>
      <c r="F19" s="5">
        <v>0</v>
      </c>
      <c r="G19" s="5">
        <v>3</v>
      </c>
      <c r="H19" s="5">
        <v>671.2</v>
      </c>
      <c r="I19" s="5">
        <v>0.407308</v>
      </c>
      <c r="J19" s="5">
        <v>0.40312799999999999</v>
      </c>
      <c r="K19" s="5">
        <v>0.98705900000000002</v>
      </c>
    </row>
    <row r="20" spans="1:11" x14ac:dyDescent="0.25">
      <c r="A20" s="4" t="s">
        <v>13</v>
      </c>
      <c r="B20" s="4">
        <v>80</v>
      </c>
      <c r="C20" s="4">
        <v>0.40182099999999998</v>
      </c>
      <c r="D20" s="4">
        <v>1.9903470000000001</v>
      </c>
      <c r="E20" s="4">
        <v>9.6</v>
      </c>
      <c r="F20" s="4">
        <v>0</v>
      </c>
      <c r="G20" s="4">
        <v>3</v>
      </c>
      <c r="H20" s="4">
        <v>670.4</v>
      </c>
      <c r="I20" s="4">
        <v>0.38500000000000001</v>
      </c>
      <c r="J20" s="4">
        <v>0.380606</v>
      </c>
      <c r="K20" s="4">
        <v>0.98588200000000004</v>
      </c>
    </row>
    <row r="21" spans="1:11" x14ac:dyDescent="0.25">
      <c r="A21" s="4" t="s">
        <v>13</v>
      </c>
      <c r="B21" s="4">
        <v>90</v>
      </c>
      <c r="C21" s="4">
        <v>0.39757700000000001</v>
      </c>
      <c r="D21" s="4">
        <v>2.0351439999999998</v>
      </c>
      <c r="E21" s="4">
        <v>8.8000000000000007</v>
      </c>
      <c r="F21" s="4">
        <v>0.2</v>
      </c>
      <c r="G21" s="4">
        <v>2.8</v>
      </c>
      <c r="H21" s="4">
        <v>671.2</v>
      </c>
      <c r="I21" s="4">
        <v>0.38272699999999998</v>
      </c>
      <c r="J21" s="4">
        <v>0.378413</v>
      </c>
      <c r="K21" s="4">
        <v>0.92039199999999999</v>
      </c>
    </row>
    <row r="22" spans="1:11" x14ac:dyDescent="0.25">
      <c r="A22" t="s">
        <v>49</v>
      </c>
      <c r="B22">
        <v>10</v>
      </c>
      <c r="C22">
        <v>0.42330000000000001</v>
      </c>
      <c r="D22">
        <v>1.3949320000000001</v>
      </c>
      <c r="E22">
        <v>680</v>
      </c>
      <c r="F22">
        <v>0</v>
      </c>
      <c r="G22">
        <v>3</v>
      </c>
      <c r="H22">
        <v>0</v>
      </c>
      <c r="I22">
        <v>8.7460000000000003E-3</v>
      </c>
      <c r="J22">
        <v>0</v>
      </c>
      <c r="K22">
        <v>0</v>
      </c>
    </row>
    <row r="23" spans="1:11" x14ac:dyDescent="0.25">
      <c r="A23" t="s">
        <v>49</v>
      </c>
      <c r="B23">
        <v>20</v>
      </c>
      <c r="C23">
        <v>0.43484</v>
      </c>
      <c r="D23">
        <v>1.794413</v>
      </c>
      <c r="E23">
        <v>7</v>
      </c>
      <c r="F23">
        <v>0.4</v>
      </c>
      <c r="G23">
        <v>2.6</v>
      </c>
      <c r="H23">
        <v>673</v>
      </c>
      <c r="I23">
        <v>0.41025600000000001</v>
      </c>
      <c r="J23">
        <v>0.40628999999999998</v>
      </c>
      <c r="K23">
        <v>0.85637300000000005</v>
      </c>
    </row>
    <row r="24" spans="1:11" x14ac:dyDescent="0.25">
      <c r="A24" t="s">
        <v>49</v>
      </c>
      <c r="B24">
        <v>30</v>
      </c>
      <c r="C24">
        <v>0.42652600000000002</v>
      </c>
      <c r="D24">
        <v>2.1331000000000002</v>
      </c>
      <c r="E24">
        <v>7.6</v>
      </c>
      <c r="F24">
        <v>0</v>
      </c>
      <c r="G24">
        <v>3</v>
      </c>
      <c r="H24">
        <v>672.4</v>
      </c>
      <c r="I24">
        <v>0.442637</v>
      </c>
      <c r="J24">
        <v>0.43879600000000002</v>
      </c>
      <c r="K24">
        <v>0.98882400000000004</v>
      </c>
    </row>
    <row r="25" spans="1:11" x14ac:dyDescent="0.25">
      <c r="A25" s="5" t="s">
        <v>49</v>
      </c>
      <c r="B25" s="5">
        <v>40</v>
      </c>
      <c r="C25" s="5">
        <v>0.42390600000000001</v>
      </c>
      <c r="D25" s="5">
        <v>1.950858</v>
      </c>
      <c r="E25" s="5">
        <v>8</v>
      </c>
      <c r="F25" s="5">
        <v>0</v>
      </c>
      <c r="G25" s="5">
        <v>3</v>
      </c>
      <c r="H25" s="5">
        <v>672</v>
      </c>
      <c r="I25" s="5">
        <v>0.42857099999999998</v>
      </c>
      <c r="J25" s="5">
        <v>0.42459999999999998</v>
      </c>
      <c r="K25" s="5">
        <v>0.98823499999999997</v>
      </c>
    </row>
    <row r="26" spans="1:11" x14ac:dyDescent="0.25">
      <c r="A26" t="s">
        <v>49</v>
      </c>
      <c r="B26">
        <v>50</v>
      </c>
      <c r="C26">
        <v>0.413103</v>
      </c>
      <c r="D26">
        <v>2.286975</v>
      </c>
      <c r="E26">
        <v>8</v>
      </c>
      <c r="F26">
        <v>1</v>
      </c>
      <c r="G26">
        <v>2</v>
      </c>
      <c r="H26">
        <v>672</v>
      </c>
      <c r="I26">
        <v>0.30769200000000002</v>
      </c>
      <c r="J26">
        <v>0.30298199999999997</v>
      </c>
      <c r="K26">
        <v>0.65490199999999998</v>
      </c>
    </row>
    <row r="27" spans="1:11" x14ac:dyDescent="0.25">
      <c r="A27" t="s">
        <v>49</v>
      </c>
      <c r="B27">
        <v>60</v>
      </c>
      <c r="C27">
        <v>0.41001300000000002</v>
      </c>
      <c r="D27">
        <v>2.3610540000000002</v>
      </c>
      <c r="E27">
        <v>8</v>
      </c>
      <c r="F27">
        <v>1</v>
      </c>
      <c r="G27">
        <v>2</v>
      </c>
      <c r="H27">
        <v>672</v>
      </c>
      <c r="I27">
        <v>0.30769200000000002</v>
      </c>
      <c r="J27">
        <v>0.30298199999999997</v>
      </c>
      <c r="K27">
        <v>0.65490199999999998</v>
      </c>
    </row>
    <row r="28" spans="1:11" x14ac:dyDescent="0.25">
      <c r="A28" t="s">
        <v>49</v>
      </c>
      <c r="B28">
        <v>70</v>
      </c>
      <c r="C28">
        <v>0.40094400000000002</v>
      </c>
      <c r="D28">
        <v>2.4713750000000001</v>
      </c>
      <c r="E28">
        <v>9</v>
      </c>
      <c r="F28">
        <v>1</v>
      </c>
      <c r="G28">
        <v>2</v>
      </c>
      <c r="H28">
        <v>671</v>
      </c>
      <c r="I28">
        <v>0.28571400000000002</v>
      </c>
      <c r="J28">
        <v>0.28075</v>
      </c>
      <c r="K28">
        <v>0.65343099999999998</v>
      </c>
    </row>
    <row r="29" spans="1:11" x14ac:dyDescent="0.25">
      <c r="A29" t="s">
        <v>49</v>
      </c>
      <c r="B29">
        <v>80</v>
      </c>
      <c r="C29">
        <v>0.415885</v>
      </c>
      <c r="D29">
        <v>1.927665</v>
      </c>
      <c r="E29">
        <v>8.6</v>
      </c>
      <c r="F29">
        <v>0</v>
      </c>
      <c r="G29">
        <v>3</v>
      </c>
      <c r="H29">
        <v>671.4</v>
      </c>
      <c r="I29">
        <v>0.41142899999999999</v>
      </c>
      <c r="J29">
        <v>0.40729199999999999</v>
      </c>
      <c r="K29">
        <v>0.98735300000000004</v>
      </c>
    </row>
    <row r="30" spans="1:11" x14ac:dyDescent="0.25">
      <c r="A30" t="s">
        <v>49</v>
      </c>
      <c r="B30">
        <v>90</v>
      </c>
      <c r="C30">
        <v>0.35793999999999998</v>
      </c>
      <c r="D30">
        <v>2.3324440000000002</v>
      </c>
      <c r="E30">
        <v>8</v>
      </c>
      <c r="F30">
        <v>0.6</v>
      </c>
      <c r="G30">
        <v>2.4</v>
      </c>
      <c r="H30">
        <v>672</v>
      </c>
      <c r="I30">
        <v>0.35604400000000003</v>
      </c>
      <c r="J30">
        <v>0.35162900000000002</v>
      </c>
      <c r="K30">
        <v>0.78823500000000002</v>
      </c>
    </row>
    <row r="31" spans="1:11" x14ac:dyDescent="0.25">
      <c r="A31" t="s">
        <v>106</v>
      </c>
      <c r="B31" s="3">
        <v>0</v>
      </c>
      <c r="C31" s="3">
        <v>0.42360900000000001</v>
      </c>
      <c r="D31" s="3">
        <v>2.198064</v>
      </c>
      <c r="E31" s="3">
        <v>3</v>
      </c>
      <c r="F31" s="3">
        <v>2</v>
      </c>
      <c r="G31" s="3">
        <v>1</v>
      </c>
      <c r="H31" s="3">
        <v>677</v>
      </c>
      <c r="I31" s="3">
        <v>0.28571400000000002</v>
      </c>
      <c r="J31" s="3">
        <v>0.282111</v>
      </c>
      <c r="K31" s="3">
        <v>0.32892199999999999</v>
      </c>
    </row>
    <row r="32" spans="1:11" x14ac:dyDescent="0.25">
      <c r="A32" t="s">
        <v>106</v>
      </c>
      <c r="B32" s="3">
        <v>10</v>
      </c>
      <c r="C32" s="3">
        <v>0.16412399999999999</v>
      </c>
      <c r="D32" s="3">
        <v>1.241811</v>
      </c>
      <c r="E32" s="3">
        <v>680</v>
      </c>
      <c r="F32" s="3">
        <v>0</v>
      </c>
      <c r="G32" s="3">
        <v>3</v>
      </c>
      <c r="H32" s="3">
        <v>0</v>
      </c>
      <c r="I32" s="3">
        <v>8.7460000000000003E-3</v>
      </c>
      <c r="J32" s="3">
        <v>0</v>
      </c>
      <c r="K32" s="3">
        <v>0</v>
      </c>
    </row>
    <row r="33" spans="1:11" x14ac:dyDescent="0.25">
      <c r="A33" t="s">
        <v>106</v>
      </c>
      <c r="B33" s="3">
        <v>20</v>
      </c>
      <c r="C33" s="3">
        <v>0.26859899999999998</v>
      </c>
      <c r="D33" s="3">
        <v>2.2984770000000001</v>
      </c>
      <c r="E33" s="3">
        <v>1.2</v>
      </c>
      <c r="F33" s="3">
        <v>2.6</v>
      </c>
      <c r="G33" s="3">
        <v>0.4</v>
      </c>
      <c r="H33" s="3">
        <v>678.8</v>
      </c>
      <c r="I33" s="3">
        <v>7.2727E-2</v>
      </c>
      <c r="J33" s="3">
        <v>7.1909000000000001E-2</v>
      </c>
      <c r="K33" s="3">
        <v>0.13156899999999999</v>
      </c>
    </row>
    <row r="34" spans="1:11" x14ac:dyDescent="0.25">
      <c r="A34" t="s">
        <v>106</v>
      </c>
      <c r="B34" s="3">
        <v>30</v>
      </c>
      <c r="C34" s="3">
        <v>0.29371000000000003</v>
      </c>
      <c r="D34" s="3">
        <v>2.3876119999999998</v>
      </c>
      <c r="E34" s="3">
        <v>6.4</v>
      </c>
      <c r="F34" s="3">
        <v>1.8</v>
      </c>
      <c r="G34" s="3">
        <v>1.2</v>
      </c>
      <c r="H34" s="3">
        <v>673.6</v>
      </c>
      <c r="I34" s="3">
        <v>0.22606100000000001</v>
      </c>
      <c r="J34" s="3">
        <v>0.221167</v>
      </c>
      <c r="K34" s="3">
        <v>0.39058799999999999</v>
      </c>
    </row>
    <row r="35" spans="1:11" x14ac:dyDescent="0.25">
      <c r="A35" t="s">
        <v>106</v>
      </c>
      <c r="B35" s="3">
        <v>40</v>
      </c>
      <c r="C35" s="3">
        <v>0.27266600000000002</v>
      </c>
      <c r="D35" s="3">
        <v>2.8325819999999999</v>
      </c>
      <c r="E35" s="3">
        <v>4.2</v>
      </c>
      <c r="F35" s="3">
        <v>1.6</v>
      </c>
      <c r="G35" s="3">
        <v>1.4</v>
      </c>
      <c r="H35" s="3">
        <v>675.8</v>
      </c>
      <c r="I35" s="3">
        <v>0.32047599999999998</v>
      </c>
      <c r="J35" s="3">
        <v>0.31661400000000001</v>
      </c>
      <c r="K35" s="3">
        <v>0.46049000000000001</v>
      </c>
    </row>
    <row r="36" spans="1:11" x14ac:dyDescent="0.25">
      <c r="A36" t="s">
        <v>106</v>
      </c>
      <c r="B36" s="3">
        <v>50</v>
      </c>
      <c r="C36" s="3">
        <v>0.27057599999999998</v>
      </c>
      <c r="D36" s="3">
        <v>3.32674</v>
      </c>
      <c r="E36" s="3">
        <v>5.4</v>
      </c>
      <c r="F36" s="3">
        <v>1.8</v>
      </c>
      <c r="G36" s="3">
        <v>1.2</v>
      </c>
      <c r="H36" s="3">
        <v>674.6</v>
      </c>
      <c r="I36" s="3">
        <v>0.25666699999999998</v>
      </c>
      <c r="J36" s="3">
        <v>0.25217200000000001</v>
      </c>
      <c r="K36" s="3">
        <v>0.39205899999999999</v>
      </c>
    </row>
    <row r="37" spans="1:11" x14ac:dyDescent="0.25">
      <c r="A37" t="s">
        <v>106</v>
      </c>
      <c r="B37" s="3">
        <v>60</v>
      </c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25">
      <c r="A38" t="s">
        <v>106</v>
      </c>
      <c r="B38" s="3">
        <v>70</v>
      </c>
      <c r="C38" s="3">
        <v>0.27868900000000002</v>
      </c>
      <c r="D38" s="3">
        <v>3.3101600000000002</v>
      </c>
      <c r="E38" s="3">
        <v>6</v>
      </c>
      <c r="F38" s="3">
        <v>2</v>
      </c>
      <c r="G38" s="3">
        <v>1</v>
      </c>
      <c r="H38" s="3">
        <v>674</v>
      </c>
      <c r="I38" s="3">
        <v>0.20080799999999999</v>
      </c>
      <c r="J38" s="3">
        <v>0.19586999999999999</v>
      </c>
      <c r="K38" s="3">
        <v>0.32451000000000002</v>
      </c>
    </row>
    <row r="39" spans="1:11" x14ac:dyDescent="0.25">
      <c r="A39" t="s">
        <v>106</v>
      </c>
      <c r="B39" s="3">
        <v>80</v>
      </c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t="s">
        <v>106</v>
      </c>
      <c r="B40" s="3">
        <v>90</v>
      </c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25">
      <c r="A41" t="s">
        <v>107</v>
      </c>
      <c r="B41" s="4">
        <v>10</v>
      </c>
      <c r="C41" s="4">
        <v>0.41881600000000002</v>
      </c>
      <c r="D41" s="4">
        <v>1.382352</v>
      </c>
      <c r="E41" s="4">
        <v>680</v>
      </c>
      <c r="F41" s="4">
        <v>0</v>
      </c>
      <c r="G41" s="4">
        <v>3</v>
      </c>
      <c r="H41" s="4">
        <v>0</v>
      </c>
      <c r="I41" s="4">
        <v>8.7460000000000003E-3</v>
      </c>
      <c r="J41" s="4">
        <v>0</v>
      </c>
      <c r="K41" s="4">
        <v>0</v>
      </c>
    </row>
    <row r="42" spans="1:11" x14ac:dyDescent="0.25">
      <c r="A42" t="s">
        <v>107</v>
      </c>
      <c r="B42" s="4">
        <v>20</v>
      </c>
      <c r="C42" s="4">
        <v>0.42960900000000002</v>
      </c>
      <c r="D42" s="4">
        <v>1.8694230000000001</v>
      </c>
      <c r="E42" s="4">
        <v>7</v>
      </c>
      <c r="F42" s="4">
        <v>0.8</v>
      </c>
      <c r="G42" s="4">
        <v>2.2000000000000002</v>
      </c>
      <c r="H42" s="4">
        <v>673</v>
      </c>
      <c r="I42" s="4">
        <v>0.35897400000000002</v>
      </c>
      <c r="J42" s="4">
        <v>0.35470400000000002</v>
      </c>
      <c r="K42" s="4">
        <v>0.72303899999999999</v>
      </c>
    </row>
    <row r="43" spans="1:11" x14ac:dyDescent="0.25">
      <c r="A43" t="s">
        <v>107</v>
      </c>
      <c r="B43" s="4">
        <v>30</v>
      </c>
      <c r="C43" s="4">
        <v>0.42703999999999998</v>
      </c>
      <c r="D43" s="4">
        <v>1.8512900000000001</v>
      </c>
      <c r="E43" s="4">
        <v>7</v>
      </c>
      <c r="F43" s="4">
        <v>0.8</v>
      </c>
      <c r="G43" s="4">
        <v>2.2000000000000002</v>
      </c>
      <c r="H43" s="4">
        <v>673</v>
      </c>
      <c r="I43" s="4">
        <v>0.35897400000000002</v>
      </c>
      <c r="J43" s="4">
        <v>0.35470400000000002</v>
      </c>
      <c r="K43" s="4">
        <v>0.72303899999999999</v>
      </c>
    </row>
    <row r="44" spans="1:11" x14ac:dyDescent="0.25">
      <c r="A44" t="s">
        <v>107</v>
      </c>
      <c r="B44" s="4">
        <v>40</v>
      </c>
      <c r="C44" s="4">
        <v>0.40143800000000002</v>
      </c>
      <c r="D44" s="4">
        <v>1.940733</v>
      </c>
      <c r="E44" s="4">
        <v>9</v>
      </c>
      <c r="F44" s="4">
        <v>0</v>
      </c>
      <c r="G44" s="4">
        <v>3</v>
      </c>
      <c r="H44" s="4">
        <v>671</v>
      </c>
      <c r="I44" s="4">
        <v>0.4</v>
      </c>
      <c r="J44" s="4">
        <v>0.39575300000000002</v>
      </c>
      <c r="K44" s="4">
        <v>0.986765</v>
      </c>
    </row>
    <row r="45" spans="1:11" x14ac:dyDescent="0.25">
      <c r="A45" t="s">
        <v>107</v>
      </c>
      <c r="B45" s="4">
        <v>50</v>
      </c>
      <c r="C45" s="4">
        <v>0.38856800000000002</v>
      </c>
      <c r="D45" s="4">
        <v>1.9737130000000001</v>
      </c>
      <c r="E45" s="4">
        <v>9</v>
      </c>
      <c r="F45" s="4">
        <v>0</v>
      </c>
      <c r="G45" s="4">
        <v>3</v>
      </c>
      <c r="H45" s="4">
        <v>671</v>
      </c>
      <c r="I45" s="4">
        <v>0.4</v>
      </c>
      <c r="J45" s="4">
        <v>0.39575300000000002</v>
      </c>
      <c r="K45" s="4">
        <v>0.986765</v>
      </c>
    </row>
    <row r="46" spans="1:11" x14ac:dyDescent="0.25">
      <c r="A46" t="s">
        <v>107</v>
      </c>
      <c r="B46" s="4">
        <v>60</v>
      </c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25">
      <c r="A47" t="s">
        <v>107</v>
      </c>
      <c r="B47" s="4">
        <v>70</v>
      </c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25">
      <c r="A48" t="s">
        <v>107</v>
      </c>
      <c r="B48" s="4">
        <v>80</v>
      </c>
      <c r="C48" s="4">
        <v>0.39151599999999998</v>
      </c>
      <c r="D48" s="4">
        <v>1.853448</v>
      </c>
      <c r="E48" s="4">
        <v>9.1999999999999993</v>
      </c>
      <c r="F48" s="4">
        <v>0</v>
      </c>
      <c r="G48" s="4">
        <v>3</v>
      </c>
      <c r="H48" s="4">
        <v>670.8</v>
      </c>
      <c r="I48" s="4">
        <v>0.39500000000000002</v>
      </c>
      <c r="J48" s="4">
        <v>0.390704</v>
      </c>
      <c r="K48" s="4">
        <v>0.98647099999999999</v>
      </c>
    </row>
    <row r="49" spans="1:11" x14ac:dyDescent="0.25">
      <c r="A49" t="s">
        <v>107</v>
      </c>
      <c r="B49" s="4">
        <v>90</v>
      </c>
      <c r="C49" s="4">
        <v>0.39532600000000001</v>
      </c>
      <c r="D49" s="4">
        <v>1.911678</v>
      </c>
      <c r="E49" s="4">
        <v>8.8000000000000007</v>
      </c>
      <c r="F49" s="4">
        <v>0.2</v>
      </c>
      <c r="G49" s="4">
        <v>2.8</v>
      </c>
      <c r="H49" s="4">
        <v>671.2</v>
      </c>
      <c r="I49" s="4">
        <v>0.38166699999999998</v>
      </c>
      <c r="J49" s="4">
        <v>0.377336</v>
      </c>
      <c r="K49" s="4">
        <v>0.92039199999999999</v>
      </c>
    </row>
    <row r="50" spans="1:11" x14ac:dyDescent="0.25">
      <c r="A50" t="s">
        <v>108</v>
      </c>
      <c r="B50">
        <v>10</v>
      </c>
      <c r="C50">
        <v>0.38900299999999999</v>
      </c>
      <c r="D50">
        <v>1.2520340000000001</v>
      </c>
      <c r="E50">
        <v>680</v>
      </c>
      <c r="F50">
        <v>0</v>
      </c>
      <c r="G50">
        <v>3</v>
      </c>
      <c r="H50">
        <v>0</v>
      </c>
      <c r="I50">
        <v>8.7460000000000003E-3</v>
      </c>
      <c r="J50">
        <v>0</v>
      </c>
      <c r="K50">
        <v>0</v>
      </c>
    </row>
    <row r="51" spans="1:11" x14ac:dyDescent="0.25">
      <c r="A51" t="s">
        <v>108</v>
      </c>
      <c r="B51">
        <v>20</v>
      </c>
      <c r="C51">
        <v>0.42699999999999999</v>
      </c>
      <c r="D51">
        <v>1.9142939999999999</v>
      </c>
      <c r="E51">
        <v>7</v>
      </c>
      <c r="F51">
        <v>1</v>
      </c>
      <c r="G51">
        <v>2</v>
      </c>
      <c r="H51">
        <v>673</v>
      </c>
      <c r="I51">
        <v>0.33333299999999999</v>
      </c>
      <c r="J51">
        <v>0.32891199999999998</v>
      </c>
      <c r="K51">
        <v>0.65637299999999998</v>
      </c>
    </row>
    <row r="52" spans="1:11" x14ac:dyDescent="0.25">
      <c r="A52" t="s">
        <v>108</v>
      </c>
      <c r="B52">
        <v>30</v>
      </c>
      <c r="C52">
        <v>0.42379499999999998</v>
      </c>
      <c r="D52">
        <v>1.8752930000000001</v>
      </c>
      <c r="E52">
        <v>7</v>
      </c>
      <c r="F52">
        <v>1</v>
      </c>
      <c r="G52">
        <v>2</v>
      </c>
      <c r="H52">
        <v>673</v>
      </c>
      <c r="I52">
        <v>0.33333299999999999</v>
      </c>
      <c r="J52">
        <v>0.32891199999999998</v>
      </c>
      <c r="K52">
        <v>0.65637299999999998</v>
      </c>
    </row>
    <row r="53" spans="1:11" x14ac:dyDescent="0.25">
      <c r="A53" t="s">
        <v>108</v>
      </c>
      <c r="B53">
        <v>40</v>
      </c>
      <c r="C53">
        <v>0.40637800000000002</v>
      </c>
      <c r="D53">
        <v>1.910944</v>
      </c>
      <c r="E53">
        <v>7</v>
      </c>
      <c r="F53">
        <v>0</v>
      </c>
      <c r="G53">
        <v>3</v>
      </c>
      <c r="H53">
        <v>673</v>
      </c>
      <c r="I53">
        <v>0.461538</v>
      </c>
      <c r="J53">
        <v>0.45787499999999998</v>
      </c>
      <c r="K53">
        <v>0.98970599999999997</v>
      </c>
    </row>
    <row r="54" spans="1:11" x14ac:dyDescent="0.25">
      <c r="A54" t="s">
        <v>108</v>
      </c>
      <c r="B54">
        <v>50</v>
      </c>
      <c r="C54">
        <v>0.39779999999999999</v>
      </c>
      <c r="D54">
        <v>1.9098459999999999</v>
      </c>
      <c r="E54">
        <v>9</v>
      </c>
      <c r="F54">
        <v>0</v>
      </c>
      <c r="G54">
        <v>3</v>
      </c>
      <c r="H54">
        <v>671</v>
      </c>
      <c r="I54">
        <v>0.4</v>
      </c>
      <c r="J54">
        <v>0.39575300000000002</v>
      </c>
      <c r="K54">
        <v>0.986765</v>
      </c>
    </row>
    <row r="55" spans="1:11" x14ac:dyDescent="0.25">
      <c r="A55" t="s">
        <v>108</v>
      </c>
      <c r="B55">
        <v>60</v>
      </c>
      <c r="C55">
        <v>0.382548</v>
      </c>
      <c r="D55">
        <v>1.9546840000000001</v>
      </c>
      <c r="E55">
        <v>9</v>
      </c>
      <c r="F55">
        <v>0</v>
      </c>
      <c r="G55">
        <v>3</v>
      </c>
      <c r="H55">
        <v>671</v>
      </c>
      <c r="I55">
        <v>0.4</v>
      </c>
      <c r="J55">
        <v>0.39575300000000002</v>
      </c>
      <c r="K55">
        <v>0.986765</v>
      </c>
    </row>
    <row r="56" spans="1:11" x14ac:dyDescent="0.25">
      <c r="A56" t="s">
        <v>108</v>
      </c>
      <c r="B56">
        <v>70</v>
      </c>
    </row>
    <row r="57" spans="1:11" x14ac:dyDescent="0.25">
      <c r="A57" t="s">
        <v>108</v>
      </c>
      <c r="B57">
        <v>80</v>
      </c>
    </row>
    <row r="58" spans="1:11" x14ac:dyDescent="0.25">
      <c r="A58" t="s">
        <v>108</v>
      </c>
      <c r="B58">
        <v>90</v>
      </c>
    </row>
    <row r="64" spans="1:11" x14ac:dyDescent="0.25">
      <c r="B64" t="s">
        <v>14</v>
      </c>
    </row>
    <row r="65" spans="1:2" x14ac:dyDescent="0.25">
      <c r="B65" t="s">
        <v>15</v>
      </c>
    </row>
    <row r="66" spans="1:2" x14ac:dyDescent="0.25">
      <c r="B66" t="s">
        <v>16</v>
      </c>
    </row>
    <row r="67" spans="1:2" x14ac:dyDescent="0.25">
      <c r="B67" t="s">
        <v>17</v>
      </c>
    </row>
    <row r="68" spans="1:2" x14ac:dyDescent="0.25">
      <c r="B68" t="s">
        <v>18</v>
      </c>
    </row>
    <row r="69" spans="1:2" x14ac:dyDescent="0.25">
      <c r="A69" t="s">
        <v>19</v>
      </c>
      <c r="B69" t="s">
        <v>20</v>
      </c>
    </row>
    <row r="70" spans="1:2" x14ac:dyDescent="0.25">
      <c r="A70" t="s">
        <v>4</v>
      </c>
      <c r="B70" t="s">
        <v>21</v>
      </c>
    </row>
    <row r="71" spans="1:2" x14ac:dyDescent="0.25">
      <c r="A71" t="s">
        <v>22</v>
      </c>
      <c r="B71" t="s">
        <v>23</v>
      </c>
    </row>
    <row r="72" spans="1:2" x14ac:dyDescent="0.25">
      <c r="A72" t="s">
        <v>24</v>
      </c>
      <c r="B72" t="s">
        <v>25</v>
      </c>
    </row>
    <row r="73" spans="1:2" x14ac:dyDescent="0.25">
      <c r="A73" t="s">
        <v>26</v>
      </c>
      <c r="B73" t="s">
        <v>27</v>
      </c>
    </row>
    <row r="74" spans="1:2" x14ac:dyDescent="0.25">
      <c r="A74" t="s">
        <v>28</v>
      </c>
      <c r="B74" t="s">
        <v>29</v>
      </c>
    </row>
    <row r="75" spans="1:2" x14ac:dyDescent="0.25">
      <c r="A75" t="s">
        <v>9</v>
      </c>
      <c r="B75" t="s">
        <v>30</v>
      </c>
    </row>
    <row r="76" spans="1:2" x14ac:dyDescent="0.25">
      <c r="A76" t="s">
        <v>10</v>
      </c>
      <c r="B76" t="s">
        <v>31</v>
      </c>
    </row>
    <row r="77" spans="1:2" x14ac:dyDescent="0.25">
      <c r="A77" t="s">
        <v>11</v>
      </c>
      <c r="B77" t="s">
        <v>32</v>
      </c>
    </row>
    <row r="79" spans="1:2" x14ac:dyDescent="0.25">
      <c r="A79" t="s">
        <v>33</v>
      </c>
      <c r="B79" t="s">
        <v>34</v>
      </c>
    </row>
    <row r="80" spans="1:2" x14ac:dyDescent="0.25">
      <c r="A80" t="s">
        <v>35</v>
      </c>
      <c r="B80" t="s">
        <v>36</v>
      </c>
    </row>
    <row r="81" spans="1:2" x14ac:dyDescent="0.25">
      <c r="A81" t="s">
        <v>37</v>
      </c>
      <c r="B81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75DA-3C4B-4283-9024-19397AF84874}">
  <dimension ref="A1:AU17"/>
  <sheetViews>
    <sheetView zoomScaleNormal="100" workbookViewId="0">
      <selection activeCell="V172" sqref="V172"/>
    </sheetView>
  </sheetViews>
  <sheetFormatPr defaultRowHeight="15" x14ac:dyDescent="0.25"/>
  <cols>
    <col min="16" max="17" width="16.42578125" bestFit="1" customWidth="1"/>
  </cols>
  <sheetData>
    <row r="1" spans="1:47" x14ac:dyDescent="0.25">
      <c r="A1" t="s">
        <v>97</v>
      </c>
    </row>
    <row r="2" spans="1:47" x14ac:dyDescent="0.25"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89</v>
      </c>
      <c r="AC2" t="s">
        <v>39</v>
      </c>
      <c r="AD2" t="s">
        <v>51</v>
      </c>
      <c r="AE2" t="s">
        <v>40</v>
      </c>
      <c r="AF2" t="s">
        <v>92</v>
      </c>
      <c r="AG2" t="s">
        <v>98</v>
      </c>
      <c r="AH2" t="s">
        <v>99</v>
      </c>
      <c r="AI2" t="s">
        <v>95</v>
      </c>
      <c r="AJ2" t="s">
        <v>96</v>
      </c>
      <c r="AK2" t="s">
        <v>77</v>
      </c>
      <c r="AL2" t="s">
        <v>87</v>
      </c>
      <c r="AM2" t="s">
        <v>90</v>
      </c>
      <c r="AN2" t="s">
        <v>88</v>
      </c>
      <c r="AO2" t="s">
        <v>83</v>
      </c>
      <c r="AP2" t="s">
        <v>84</v>
      </c>
      <c r="AQ2" t="s">
        <v>85</v>
      </c>
      <c r="AR2" t="s">
        <v>86</v>
      </c>
      <c r="AS2" t="s">
        <v>100</v>
      </c>
      <c r="AT2" t="s">
        <v>93</v>
      </c>
      <c r="AU2" t="s">
        <v>94</v>
      </c>
    </row>
    <row r="4" spans="1:47" x14ac:dyDescent="0.25">
      <c r="L4" t="s">
        <v>41</v>
      </c>
    </row>
    <row r="5" spans="1:47" x14ac:dyDescent="0.25">
      <c r="M5" t="s">
        <v>42</v>
      </c>
    </row>
    <row r="6" spans="1:47" x14ac:dyDescent="0.25">
      <c r="M6" t="s">
        <v>45</v>
      </c>
      <c r="N6">
        <v>0</v>
      </c>
      <c r="O6">
        <v>4</v>
      </c>
      <c r="P6" s="2">
        <v>41113.10833333333</v>
      </c>
      <c r="Q6" s="2">
        <v>41113.10833333333</v>
      </c>
      <c r="R6">
        <v>2800</v>
      </c>
      <c r="S6">
        <v>65</v>
      </c>
      <c r="T6">
        <v>130</v>
      </c>
      <c r="U6">
        <v>5</v>
      </c>
      <c r="V6">
        <v>-24.6</v>
      </c>
      <c r="W6">
        <v>1901</v>
      </c>
      <c r="X6">
        <v>1972</v>
      </c>
      <c r="Y6">
        <v>360</v>
      </c>
      <c r="Z6">
        <v>286</v>
      </c>
      <c r="AA6">
        <v>63</v>
      </c>
      <c r="AB6">
        <v>1</v>
      </c>
      <c r="AC6">
        <v>2</v>
      </c>
      <c r="AD6">
        <v>0.72599999999999998</v>
      </c>
      <c r="AE6">
        <v>-0.32020526415734102</v>
      </c>
      <c r="AF6">
        <v>0.84576519999999999</v>
      </c>
      <c r="AG6">
        <v>404</v>
      </c>
      <c r="AH6">
        <v>1189</v>
      </c>
      <c r="AI6">
        <v>58.359891824421197</v>
      </c>
      <c r="AJ6">
        <v>4.0666288700617201</v>
      </c>
      <c r="AK6">
        <v>3355799.9999999902</v>
      </c>
      <c r="AL6">
        <v>2.4458290593845902E-3</v>
      </c>
      <c r="AM6" s="1">
        <v>8.5242945686309696E-13</v>
      </c>
      <c r="AN6">
        <v>22224.649149257199</v>
      </c>
      <c r="AO6">
        <v>42</v>
      </c>
      <c r="AP6">
        <v>0</v>
      </c>
      <c r="AQ6">
        <v>0</v>
      </c>
      <c r="AR6">
        <v>0</v>
      </c>
      <c r="AS6">
        <v>445.5</v>
      </c>
      <c r="AT6">
        <v>78.5986650060199</v>
      </c>
      <c r="AU6">
        <v>-1.6705652084176701</v>
      </c>
    </row>
    <row r="7" spans="1:47" x14ac:dyDescent="0.25">
      <c r="P7" s="2"/>
      <c r="Q7" s="2"/>
      <c r="AJ7" s="1"/>
    </row>
    <row r="8" spans="1:47" x14ac:dyDescent="0.25">
      <c r="M8" t="s">
        <v>43</v>
      </c>
    </row>
    <row r="9" spans="1:47" x14ac:dyDescent="0.25">
      <c r="M9" t="s">
        <v>46</v>
      </c>
      <c r="N9">
        <v>0</v>
      </c>
      <c r="O9">
        <v>607</v>
      </c>
      <c r="P9" s="2">
        <v>40698.92291666667</v>
      </c>
      <c r="Q9" s="2">
        <v>40698.920138888891</v>
      </c>
      <c r="R9">
        <v>2500</v>
      </c>
      <c r="S9">
        <v>60</v>
      </c>
      <c r="T9">
        <v>140</v>
      </c>
      <c r="U9">
        <v>16</v>
      </c>
      <c r="V9">
        <v>-140.19999999999999</v>
      </c>
      <c r="W9">
        <v>1960</v>
      </c>
      <c r="X9">
        <v>2281</v>
      </c>
      <c r="Y9">
        <v>360</v>
      </c>
      <c r="Z9">
        <v>300</v>
      </c>
      <c r="AA9">
        <v>115</v>
      </c>
      <c r="AB9">
        <v>1</v>
      </c>
      <c r="AC9">
        <v>0</v>
      </c>
      <c r="AD9">
        <v>0.135335283</v>
      </c>
      <c r="AE9">
        <v>-2.0000000017483401</v>
      </c>
      <c r="AF9">
        <v>2.1914763000000002</v>
      </c>
      <c r="AG9">
        <v>182</v>
      </c>
      <c r="AH9">
        <v>394</v>
      </c>
      <c r="AI9">
        <v>9.4747517486586492</v>
      </c>
      <c r="AJ9">
        <v>2.24863054995597</v>
      </c>
      <c r="AK9">
        <v>49362750</v>
      </c>
      <c r="AL9">
        <v>1.1692772570718801E-3</v>
      </c>
      <c r="AM9" s="1">
        <v>7.8496955136602595E-13</v>
      </c>
      <c r="AN9">
        <v>19560.115027140699</v>
      </c>
      <c r="AO9">
        <v>10</v>
      </c>
      <c r="AP9">
        <v>0</v>
      </c>
      <c r="AQ9">
        <v>0</v>
      </c>
      <c r="AR9">
        <v>1050</v>
      </c>
      <c r="AS9">
        <v>504.3</v>
      </c>
      <c r="AT9">
        <v>94.376204249162399</v>
      </c>
      <c r="AU9">
        <v>-2.4085635285234201</v>
      </c>
    </row>
    <row r="10" spans="1:47" x14ac:dyDescent="0.25">
      <c r="N10">
        <v>0</v>
      </c>
      <c r="O10">
        <v>58</v>
      </c>
      <c r="P10" s="2">
        <v>40609.841666666667</v>
      </c>
      <c r="Q10" s="2">
        <v>40609.833333333336</v>
      </c>
      <c r="R10">
        <v>1980</v>
      </c>
      <c r="S10">
        <v>45</v>
      </c>
      <c r="T10">
        <v>50</v>
      </c>
      <c r="U10">
        <v>17</v>
      </c>
      <c r="V10">
        <v>-63.1</v>
      </c>
      <c r="W10">
        <v>1862</v>
      </c>
      <c r="X10">
        <v>2034</v>
      </c>
      <c r="Y10">
        <v>360</v>
      </c>
      <c r="Z10">
        <v>313</v>
      </c>
      <c r="AA10">
        <v>138</v>
      </c>
      <c r="AB10">
        <v>1</v>
      </c>
      <c r="AC10">
        <v>0</v>
      </c>
      <c r="AD10">
        <v>0.135335283</v>
      </c>
      <c r="AE10">
        <v>-2.0000000017483401</v>
      </c>
      <c r="AF10">
        <v>1.1851522000000001</v>
      </c>
      <c r="AG10">
        <v>229</v>
      </c>
      <c r="AH10">
        <v>484</v>
      </c>
      <c r="AI10">
        <v>14.7311902479069</v>
      </c>
      <c r="AJ10">
        <v>2.6899670315486</v>
      </c>
      <c r="AK10">
        <v>11850000</v>
      </c>
      <c r="AL10">
        <v>1.18191643384355E-2</v>
      </c>
      <c r="AM10" s="1">
        <v>5.2886984850528399E-13</v>
      </c>
      <c r="AN10">
        <v>15029.8872049033</v>
      </c>
      <c r="AO10">
        <v>7</v>
      </c>
      <c r="AP10">
        <v>1</v>
      </c>
      <c r="AQ10">
        <v>0</v>
      </c>
      <c r="AR10">
        <v>710</v>
      </c>
      <c r="AS10">
        <v>394.7</v>
      </c>
      <c r="AT10">
        <v>-18.7656499900773</v>
      </c>
      <c r="AU10">
        <v>-9.5227046930798101E-2</v>
      </c>
    </row>
    <row r="11" spans="1:47" x14ac:dyDescent="0.25">
      <c r="N11">
        <v>0</v>
      </c>
      <c r="O11">
        <v>586</v>
      </c>
      <c r="P11" s="2">
        <v>40873.300000000003</v>
      </c>
      <c r="Q11" s="2">
        <v>40873.300000000003</v>
      </c>
      <c r="R11">
        <v>930</v>
      </c>
      <c r="S11">
        <v>72</v>
      </c>
      <c r="T11">
        <v>45</v>
      </c>
      <c r="U11">
        <v>23</v>
      </c>
      <c r="V11">
        <v>9</v>
      </c>
      <c r="W11">
        <v>1012</v>
      </c>
      <c r="X11">
        <v>975</v>
      </c>
      <c r="Y11">
        <v>360</v>
      </c>
      <c r="Z11">
        <v>327</v>
      </c>
      <c r="AA11">
        <v>131</v>
      </c>
      <c r="AB11">
        <v>1</v>
      </c>
      <c r="AC11">
        <v>0</v>
      </c>
      <c r="AD11">
        <v>0.135335283</v>
      </c>
      <c r="AE11">
        <v>-2.0000000017483401</v>
      </c>
      <c r="AF11">
        <v>0.29007515</v>
      </c>
      <c r="AG11">
        <v>229</v>
      </c>
      <c r="AH11">
        <v>484</v>
      </c>
      <c r="AI11">
        <v>0.309109613772584</v>
      </c>
      <c r="AJ11">
        <v>-1.17405932786062</v>
      </c>
      <c r="AK11">
        <v>24327750</v>
      </c>
      <c r="AL11">
        <v>1.0866622672153299E-2</v>
      </c>
      <c r="AM11" s="1">
        <v>2.5730017150240501E-17</v>
      </c>
      <c r="AN11">
        <v>6356.7216651169902</v>
      </c>
      <c r="AO11">
        <v>32</v>
      </c>
      <c r="AP11">
        <v>0</v>
      </c>
      <c r="AQ11">
        <v>0</v>
      </c>
      <c r="AR11">
        <v>330</v>
      </c>
      <c r="AS11">
        <v>402.8</v>
      </c>
      <c r="AT11">
        <v>-25.7464385235203</v>
      </c>
      <c r="AU11">
        <v>-0.17925340634002501</v>
      </c>
    </row>
    <row r="12" spans="1:47" x14ac:dyDescent="0.25">
      <c r="L12" t="s">
        <v>6</v>
      </c>
    </row>
    <row r="13" spans="1:47" x14ac:dyDescent="0.25">
      <c r="M13" t="s">
        <v>47</v>
      </c>
      <c r="N13">
        <v>0</v>
      </c>
      <c r="O13">
        <v>3</v>
      </c>
      <c r="P13" s="2">
        <v>40764.354166666664</v>
      </c>
      <c r="Q13" s="2">
        <v>40764.341666666667</v>
      </c>
      <c r="R13">
        <v>1175</v>
      </c>
      <c r="S13">
        <v>20</v>
      </c>
      <c r="T13">
        <v>62</v>
      </c>
      <c r="U13">
        <v>-12</v>
      </c>
      <c r="V13">
        <v>-40.6</v>
      </c>
      <c r="W13">
        <v>1419</v>
      </c>
      <c r="X13">
        <v>1506</v>
      </c>
      <c r="Y13">
        <v>360</v>
      </c>
      <c r="Z13">
        <v>279</v>
      </c>
      <c r="AA13">
        <v>61</v>
      </c>
      <c r="AB13">
        <v>1</v>
      </c>
      <c r="AC13">
        <v>1</v>
      </c>
      <c r="AD13">
        <v>2.2871000000000001</v>
      </c>
      <c r="AE13">
        <v>0.82728463948917597</v>
      </c>
      <c r="AF13">
        <v>-1.4934191999999999</v>
      </c>
      <c r="AG13">
        <v>-6</v>
      </c>
      <c r="AH13">
        <v>30</v>
      </c>
      <c r="AI13">
        <v>0.73221866009852699</v>
      </c>
      <c r="AJ13">
        <v>-0.31167609364596599</v>
      </c>
      <c r="AK13">
        <v>180000</v>
      </c>
      <c r="AL13">
        <v>1.0655531908591699E-2</v>
      </c>
      <c r="AM13" s="1">
        <v>1.23034039835222E-14</v>
      </c>
      <c r="AN13">
        <v>8306.1025262294497</v>
      </c>
      <c r="AO13">
        <v>11</v>
      </c>
      <c r="AP13">
        <v>0</v>
      </c>
      <c r="AQ13">
        <v>0</v>
      </c>
      <c r="AR13">
        <v>850</v>
      </c>
      <c r="AS13">
        <v>611.20000000000005</v>
      </c>
      <c r="AT13">
        <v>27.118663250971601</v>
      </c>
      <c r="AU13">
        <v>-0.19887017212536501</v>
      </c>
    </row>
    <row r="14" spans="1:47" x14ac:dyDescent="0.25">
      <c r="P14" s="2"/>
      <c r="Q14" s="2"/>
      <c r="AM14" s="1"/>
    </row>
    <row r="16" spans="1:47" x14ac:dyDescent="0.25">
      <c r="L16" t="s">
        <v>44</v>
      </c>
    </row>
    <row r="17" spans="13:13" x14ac:dyDescent="0.25">
      <c r="M17" t="s">
        <v>48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8D87-F7F9-46AA-B54D-05B19010E3D1}">
  <dimension ref="A1:AV20"/>
  <sheetViews>
    <sheetView zoomScale="115" zoomScaleNormal="115" workbookViewId="0">
      <selection activeCell="K174" sqref="K174"/>
    </sheetView>
  </sheetViews>
  <sheetFormatPr defaultRowHeight="15" x14ac:dyDescent="0.25"/>
  <cols>
    <col min="16" max="17" width="16.42578125" bestFit="1" customWidth="1"/>
    <col min="18" max="18" width="12.42578125" bestFit="1" customWidth="1"/>
  </cols>
  <sheetData>
    <row r="1" spans="1:48" x14ac:dyDescent="0.25">
      <c r="A1" t="s">
        <v>101</v>
      </c>
    </row>
    <row r="2" spans="1:48" x14ac:dyDescent="0.25"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89</v>
      </c>
      <c r="AC2" t="s">
        <v>39</v>
      </c>
      <c r="AD2" t="s">
        <v>51</v>
      </c>
      <c r="AE2" t="s">
        <v>40</v>
      </c>
      <c r="AF2" t="s">
        <v>92</v>
      </c>
      <c r="AG2" t="s">
        <v>98</v>
      </c>
      <c r="AH2" t="s">
        <v>99</v>
      </c>
      <c r="AI2" t="s">
        <v>95</v>
      </c>
      <c r="AJ2" t="s">
        <v>96</v>
      </c>
      <c r="AK2" t="s">
        <v>77</v>
      </c>
      <c r="AL2" t="s">
        <v>87</v>
      </c>
      <c r="AM2" t="s">
        <v>90</v>
      </c>
      <c r="AN2" t="s">
        <v>88</v>
      </c>
      <c r="AO2" t="s">
        <v>83</v>
      </c>
      <c r="AP2" t="s">
        <v>84</v>
      </c>
      <c r="AQ2" t="s">
        <v>85</v>
      </c>
      <c r="AR2" t="s">
        <v>86</v>
      </c>
      <c r="AS2" t="s">
        <v>100</v>
      </c>
      <c r="AT2" t="s">
        <v>93</v>
      </c>
      <c r="AU2" t="s">
        <v>94</v>
      </c>
      <c r="AV2" t="s">
        <v>102</v>
      </c>
    </row>
    <row r="4" spans="1:48" x14ac:dyDescent="0.25">
      <c r="L4" t="s">
        <v>41</v>
      </c>
    </row>
    <row r="5" spans="1:48" x14ac:dyDescent="0.25">
      <c r="M5" t="s">
        <v>42</v>
      </c>
    </row>
    <row r="6" spans="1:48" x14ac:dyDescent="0.25">
      <c r="M6" t="s">
        <v>45</v>
      </c>
      <c r="N6">
        <v>0</v>
      </c>
      <c r="O6">
        <v>4</v>
      </c>
      <c r="P6" s="2">
        <v>41113.10833333333</v>
      </c>
      <c r="Q6" s="2">
        <v>41113.10833333333</v>
      </c>
      <c r="R6">
        <v>2800</v>
      </c>
      <c r="S6">
        <v>65</v>
      </c>
      <c r="T6">
        <v>130</v>
      </c>
      <c r="U6">
        <v>5</v>
      </c>
      <c r="V6">
        <v>-24.6</v>
      </c>
      <c r="W6">
        <v>1901</v>
      </c>
      <c r="X6">
        <v>1972</v>
      </c>
      <c r="Y6">
        <v>360</v>
      </c>
      <c r="Z6">
        <v>286</v>
      </c>
      <c r="AA6">
        <v>63</v>
      </c>
      <c r="AB6">
        <v>1</v>
      </c>
      <c r="AC6">
        <v>2</v>
      </c>
      <c r="AD6">
        <v>0.72599999999999998</v>
      </c>
      <c r="AE6">
        <v>-0.32020526415734102</v>
      </c>
      <c r="AF6">
        <v>0.85610649999999999</v>
      </c>
      <c r="AG6">
        <v>404</v>
      </c>
      <c r="AH6">
        <v>1189</v>
      </c>
      <c r="AI6">
        <v>58.359891824421197</v>
      </c>
      <c r="AJ6">
        <v>4.0666288700617201</v>
      </c>
      <c r="AK6">
        <v>3355799.9999999902</v>
      </c>
      <c r="AL6">
        <v>2.4458290593845902E-3</v>
      </c>
      <c r="AM6" s="1">
        <v>8.5242945686309696E-13</v>
      </c>
      <c r="AN6">
        <v>22224.649149257199</v>
      </c>
      <c r="AO6">
        <v>42</v>
      </c>
      <c r="AP6">
        <v>0</v>
      </c>
      <c r="AQ6">
        <v>0</v>
      </c>
      <c r="AR6">
        <v>0</v>
      </c>
      <c r="AS6">
        <v>445.5</v>
      </c>
      <c r="AT6">
        <v>78.5986650060199</v>
      </c>
      <c r="AU6">
        <v>-1.6705652084176701</v>
      </c>
      <c r="AV6">
        <v>2</v>
      </c>
    </row>
    <row r="7" spans="1:48" x14ac:dyDescent="0.25">
      <c r="N7">
        <v>0</v>
      </c>
      <c r="O7">
        <v>411</v>
      </c>
      <c r="P7" s="2">
        <v>41986.6</v>
      </c>
      <c r="Q7" s="2">
        <v>41986.6</v>
      </c>
      <c r="R7">
        <v>2400</v>
      </c>
      <c r="S7">
        <v>50</v>
      </c>
      <c r="T7">
        <v>150</v>
      </c>
      <c r="U7">
        <v>-9</v>
      </c>
      <c r="V7">
        <v>-84.4</v>
      </c>
      <c r="W7">
        <v>1913</v>
      </c>
      <c r="X7">
        <v>2111</v>
      </c>
      <c r="Y7">
        <v>360</v>
      </c>
      <c r="Z7">
        <v>265</v>
      </c>
      <c r="AA7">
        <v>140</v>
      </c>
      <c r="AB7">
        <v>1</v>
      </c>
      <c r="AC7">
        <v>0</v>
      </c>
      <c r="AD7">
        <v>0.135335283</v>
      </c>
      <c r="AE7">
        <v>-2.0000000017483401</v>
      </c>
      <c r="AF7">
        <v>0.21660099999999999</v>
      </c>
      <c r="AG7">
        <v>229</v>
      </c>
      <c r="AH7">
        <v>484</v>
      </c>
      <c r="AI7">
        <v>3.3969345263471502</v>
      </c>
      <c r="AJ7">
        <v>1.2228734150295399</v>
      </c>
      <c r="AK7">
        <v>242400</v>
      </c>
      <c r="AL7">
        <v>6.00873225486368E-4</v>
      </c>
      <c r="AM7" s="1">
        <v>7.5100027916282903E-13</v>
      </c>
      <c r="AN7">
        <v>18679.7376392064</v>
      </c>
      <c r="AO7">
        <v>30</v>
      </c>
      <c r="AP7">
        <v>1</v>
      </c>
      <c r="AQ7">
        <v>0</v>
      </c>
      <c r="AR7">
        <v>449</v>
      </c>
      <c r="AS7">
        <v>531</v>
      </c>
      <c r="AT7">
        <v>106.624752348774</v>
      </c>
      <c r="AU7">
        <v>-3.0743206634498499</v>
      </c>
      <c r="AV7">
        <v>2</v>
      </c>
    </row>
    <row r="8" spans="1:48" x14ac:dyDescent="0.25">
      <c r="N8">
        <v>0</v>
      </c>
      <c r="O8">
        <v>6</v>
      </c>
      <c r="P8" s="2">
        <v>41546.944444444445</v>
      </c>
      <c r="Q8" s="2">
        <v>41546.925000000003</v>
      </c>
      <c r="R8">
        <v>1100</v>
      </c>
      <c r="S8">
        <v>70</v>
      </c>
      <c r="T8">
        <v>38</v>
      </c>
      <c r="U8">
        <v>26</v>
      </c>
      <c r="V8">
        <v>-5.3</v>
      </c>
      <c r="W8">
        <v>1142</v>
      </c>
      <c r="X8">
        <v>1164</v>
      </c>
      <c r="Y8">
        <v>360</v>
      </c>
      <c r="Z8">
        <v>343</v>
      </c>
      <c r="AA8">
        <v>43</v>
      </c>
      <c r="AB8">
        <v>1</v>
      </c>
      <c r="AC8">
        <v>2</v>
      </c>
      <c r="AD8">
        <v>0.16300000000000001</v>
      </c>
      <c r="AE8">
        <v>-1.81400507817537</v>
      </c>
      <c r="AF8">
        <v>0.12645835999999999</v>
      </c>
      <c r="AG8">
        <v>475</v>
      </c>
      <c r="AH8">
        <v>490</v>
      </c>
      <c r="AI8">
        <v>0.32659848344484999</v>
      </c>
      <c r="AJ8">
        <v>-1.11902374191996</v>
      </c>
      <c r="AK8">
        <v>19334780</v>
      </c>
      <c r="AL8">
        <v>6.2259842173762103E-3</v>
      </c>
      <c r="AM8" s="1">
        <v>3.7796206964187501E-15</v>
      </c>
      <c r="AN8">
        <v>7703.3720046650997</v>
      </c>
      <c r="AO8">
        <v>26</v>
      </c>
      <c r="AP8">
        <v>0</v>
      </c>
      <c r="AQ8">
        <v>0</v>
      </c>
      <c r="AR8">
        <v>0</v>
      </c>
      <c r="AS8">
        <v>269.7</v>
      </c>
      <c r="AT8">
        <v>-52.177902409323003</v>
      </c>
      <c r="AU8">
        <v>-0.73621782039936301</v>
      </c>
      <c r="AV8">
        <v>2</v>
      </c>
    </row>
    <row r="10" spans="1:48" x14ac:dyDescent="0.25">
      <c r="M10" t="s">
        <v>43</v>
      </c>
    </row>
    <row r="11" spans="1:48" x14ac:dyDescent="0.25">
      <c r="M11" t="s">
        <v>46</v>
      </c>
      <c r="N11">
        <v>0</v>
      </c>
      <c r="O11">
        <v>607</v>
      </c>
      <c r="P11" s="2">
        <v>40698.92291666667</v>
      </c>
      <c r="Q11" s="2">
        <v>40698.920138888891</v>
      </c>
      <c r="R11">
        <v>2500</v>
      </c>
      <c r="S11">
        <v>60</v>
      </c>
      <c r="T11">
        <v>140</v>
      </c>
      <c r="U11">
        <v>16</v>
      </c>
      <c r="V11">
        <v>-140.19999999999999</v>
      </c>
      <c r="W11">
        <v>1960</v>
      </c>
      <c r="X11">
        <v>2281</v>
      </c>
      <c r="Y11">
        <v>360</v>
      </c>
      <c r="Z11">
        <v>300</v>
      </c>
      <c r="AA11">
        <v>115</v>
      </c>
      <c r="AB11">
        <v>1</v>
      </c>
      <c r="AC11">
        <v>0</v>
      </c>
      <c r="AD11">
        <v>0.135335283</v>
      </c>
      <c r="AE11">
        <v>-2.0000000017483401</v>
      </c>
      <c r="AF11">
        <v>1.4775174</v>
      </c>
      <c r="AG11">
        <v>182</v>
      </c>
      <c r="AH11">
        <v>394</v>
      </c>
      <c r="AI11">
        <v>9.4747517486586492</v>
      </c>
      <c r="AJ11">
        <v>2.24863054995597</v>
      </c>
      <c r="AK11">
        <v>49362750</v>
      </c>
      <c r="AL11">
        <v>1.1692772570718801E-3</v>
      </c>
      <c r="AM11" s="1">
        <v>7.8496955136602595E-13</v>
      </c>
      <c r="AN11">
        <v>19560.115027140699</v>
      </c>
      <c r="AO11">
        <v>10</v>
      </c>
      <c r="AP11">
        <v>0</v>
      </c>
      <c r="AQ11">
        <v>0</v>
      </c>
      <c r="AR11">
        <v>1050</v>
      </c>
      <c r="AS11">
        <v>504.3</v>
      </c>
      <c r="AT11">
        <v>94.376204249162399</v>
      </c>
      <c r="AU11">
        <v>-2.4085635285234201</v>
      </c>
      <c r="AV11">
        <v>1</v>
      </c>
    </row>
    <row r="12" spans="1:48" x14ac:dyDescent="0.25">
      <c r="N12">
        <v>0</v>
      </c>
      <c r="O12">
        <v>58</v>
      </c>
      <c r="P12" s="2">
        <v>40609.841666666667</v>
      </c>
      <c r="Q12" s="2">
        <v>40609.833333333336</v>
      </c>
      <c r="R12">
        <v>1980</v>
      </c>
      <c r="S12">
        <v>45</v>
      </c>
      <c r="T12">
        <v>50</v>
      </c>
      <c r="U12">
        <v>17</v>
      </c>
      <c r="V12">
        <v>-63.1</v>
      </c>
      <c r="W12">
        <v>1862</v>
      </c>
      <c r="X12">
        <v>2034</v>
      </c>
      <c r="Y12">
        <v>360</v>
      </c>
      <c r="Z12">
        <v>313</v>
      </c>
      <c r="AA12">
        <v>138</v>
      </c>
      <c r="AB12">
        <v>1</v>
      </c>
      <c r="AC12">
        <v>0</v>
      </c>
      <c r="AD12">
        <v>0.135335283</v>
      </c>
      <c r="AE12">
        <v>-2.0000000017483401</v>
      </c>
      <c r="AF12">
        <v>1.0139222000000001</v>
      </c>
      <c r="AG12">
        <v>229</v>
      </c>
      <c r="AH12">
        <v>484</v>
      </c>
      <c r="AI12">
        <v>14.7311902479069</v>
      </c>
      <c r="AJ12">
        <v>2.6899670315486</v>
      </c>
      <c r="AK12">
        <v>11850000</v>
      </c>
      <c r="AL12">
        <v>1.18191643384355E-2</v>
      </c>
      <c r="AM12" s="1">
        <v>5.2886984850528399E-13</v>
      </c>
      <c r="AN12">
        <v>15029.8872049033</v>
      </c>
      <c r="AO12">
        <v>7</v>
      </c>
      <c r="AP12">
        <v>1</v>
      </c>
      <c r="AQ12">
        <v>0</v>
      </c>
      <c r="AR12">
        <v>710</v>
      </c>
      <c r="AS12">
        <v>394.7</v>
      </c>
      <c r="AT12">
        <v>-18.7656499900773</v>
      </c>
      <c r="AU12">
        <v>-9.5227046930798101E-2</v>
      </c>
      <c r="AV12">
        <v>1</v>
      </c>
    </row>
    <row r="13" spans="1:48" x14ac:dyDescent="0.25">
      <c r="N13">
        <v>0</v>
      </c>
      <c r="O13">
        <v>586</v>
      </c>
      <c r="P13" s="2">
        <v>40873.300000000003</v>
      </c>
      <c r="Q13" s="2">
        <v>40873.300000000003</v>
      </c>
      <c r="R13">
        <v>930</v>
      </c>
      <c r="S13">
        <v>72</v>
      </c>
      <c r="T13">
        <v>45</v>
      </c>
      <c r="U13">
        <v>23</v>
      </c>
      <c r="V13">
        <v>9</v>
      </c>
      <c r="W13">
        <v>1012</v>
      </c>
      <c r="X13">
        <v>975</v>
      </c>
      <c r="Y13">
        <v>360</v>
      </c>
      <c r="Z13">
        <v>327</v>
      </c>
      <c r="AA13">
        <v>131</v>
      </c>
      <c r="AB13">
        <v>1</v>
      </c>
      <c r="AC13">
        <v>0</v>
      </c>
      <c r="AD13">
        <v>0.135335283</v>
      </c>
      <c r="AE13">
        <v>-2.0000000017483401</v>
      </c>
      <c r="AF13">
        <v>0.65825370000000005</v>
      </c>
      <c r="AG13">
        <v>229</v>
      </c>
      <c r="AH13">
        <v>484</v>
      </c>
      <c r="AI13">
        <v>0.309109613772584</v>
      </c>
      <c r="AJ13">
        <v>-1.17405932786062</v>
      </c>
      <c r="AK13">
        <v>24327750</v>
      </c>
      <c r="AL13">
        <v>1.0866622672153299E-2</v>
      </c>
      <c r="AM13" s="1">
        <v>2.5730017150240501E-17</v>
      </c>
      <c r="AN13">
        <v>6356.7216651169902</v>
      </c>
      <c r="AO13">
        <v>32</v>
      </c>
      <c r="AP13">
        <v>0</v>
      </c>
      <c r="AQ13">
        <v>0</v>
      </c>
      <c r="AR13">
        <v>330</v>
      </c>
      <c r="AS13">
        <v>402.8</v>
      </c>
      <c r="AT13">
        <v>-25.7464385235203</v>
      </c>
      <c r="AU13">
        <v>-0.17925340634002501</v>
      </c>
      <c r="AV13">
        <v>1</v>
      </c>
    </row>
    <row r="14" spans="1:48" x14ac:dyDescent="0.25">
      <c r="N14">
        <v>0</v>
      </c>
      <c r="O14">
        <v>431</v>
      </c>
      <c r="P14" s="2">
        <v>42180.35833333333</v>
      </c>
      <c r="Q14" s="2">
        <v>42180.35833333333</v>
      </c>
      <c r="R14">
        <v>1450</v>
      </c>
      <c r="S14">
        <v>41</v>
      </c>
      <c r="T14">
        <v>46</v>
      </c>
      <c r="U14">
        <v>23</v>
      </c>
      <c r="V14">
        <v>-24.8</v>
      </c>
      <c r="W14">
        <v>1488</v>
      </c>
      <c r="X14">
        <v>1594</v>
      </c>
      <c r="Y14">
        <v>360</v>
      </c>
      <c r="Z14">
        <v>330</v>
      </c>
      <c r="AA14">
        <v>27</v>
      </c>
      <c r="AB14">
        <v>1</v>
      </c>
      <c r="AC14">
        <v>0</v>
      </c>
      <c r="AD14">
        <v>0.135335283</v>
      </c>
      <c r="AE14">
        <v>-2.0000000017483401</v>
      </c>
      <c r="AF14">
        <v>5.8102130000000002E-2</v>
      </c>
      <c r="AG14">
        <v>229</v>
      </c>
      <c r="AH14">
        <v>484</v>
      </c>
      <c r="AI14">
        <v>2.0345549472883699</v>
      </c>
      <c r="AJ14">
        <v>0.71027709585522603</v>
      </c>
      <c r="AK14">
        <v>6578750</v>
      </c>
      <c r="AL14">
        <v>1.10015082258169E-2</v>
      </c>
      <c r="AM14" s="1">
        <v>1.25113149065173E-13</v>
      </c>
      <c r="AN14">
        <v>10555.0123113512</v>
      </c>
      <c r="AO14">
        <v>32</v>
      </c>
      <c r="AP14">
        <v>1</v>
      </c>
      <c r="AQ14">
        <v>0</v>
      </c>
      <c r="AR14">
        <v>375</v>
      </c>
      <c r="AS14">
        <v>630.70000000000005</v>
      </c>
      <c r="AT14">
        <v>24.8446976585385</v>
      </c>
      <c r="AU14">
        <v>-0.16691698262417201</v>
      </c>
      <c r="AV14">
        <v>1</v>
      </c>
    </row>
    <row r="15" spans="1:48" x14ac:dyDescent="0.25">
      <c r="L15" t="s">
        <v>6</v>
      </c>
      <c r="P15" s="2"/>
      <c r="Q15" s="2"/>
      <c r="AM15" s="1"/>
    </row>
    <row r="16" spans="1:48" x14ac:dyDescent="0.25">
      <c r="M16" t="s">
        <v>47</v>
      </c>
      <c r="N16">
        <v>0</v>
      </c>
      <c r="O16">
        <v>3</v>
      </c>
      <c r="P16" s="2">
        <v>40764.354166666664</v>
      </c>
      <c r="Q16" s="2">
        <v>40764.341666666667</v>
      </c>
      <c r="R16">
        <v>1175</v>
      </c>
      <c r="S16">
        <v>20</v>
      </c>
      <c r="T16">
        <v>62</v>
      </c>
      <c r="U16">
        <v>-12</v>
      </c>
      <c r="V16">
        <v>-40.6</v>
      </c>
      <c r="W16">
        <v>1419</v>
      </c>
      <c r="X16">
        <v>1506</v>
      </c>
      <c r="Y16">
        <v>360</v>
      </c>
      <c r="Z16">
        <v>279</v>
      </c>
      <c r="AA16">
        <v>61</v>
      </c>
      <c r="AB16">
        <v>1</v>
      </c>
      <c r="AC16">
        <v>1</v>
      </c>
      <c r="AD16">
        <v>2.2871000000000001</v>
      </c>
      <c r="AE16">
        <v>0.82728463948917597</v>
      </c>
      <c r="AF16">
        <v>-1.2263219000000001</v>
      </c>
      <c r="AG16">
        <v>-6</v>
      </c>
      <c r="AH16">
        <v>30</v>
      </c>
      <c r="AI16">
        <v>0.73221866009852699</v>
      </c>
      <c r="AJ16">
        <v>-0.31167609364596599</v>
      </c>
      <c r="AK16">
        <v>180000</v>
      </c>
      <c r="AL16">
        <v>1.0655531908591699E-2</v>
      </c>
      <c r="AM16" s="1">
        <v>1.23034039835222E-14</v>
      </c>
      <c r="AN16">
        <v>8306.1025262294497</v>
      </c>
      <c r="AO16">
        <v>11</v>
      </c>
      <c r="AP16">
        <v>0</v>
      </c>
      <c r="AQ16">
        <v>0</v>
      </c>
      <c r="AR16">
        <v>850</v>
      </c>
      <c r="AS16">
        <v>611.20000000000005</v>
      </c>
      <c r="AT16">
        <v>27.118663250971601</v>
      </c>
      <c r="AU16">
        <v>-0.19887017212536501</v>
      </c>
      <c r="AV16">
        <v>3</v>
      </c>
    </row>
    <row r="19" spans="12:17" x14ac:dyDescent="0.25">
      <c r="L19" t="s">
        <v>44</v>
      </c>
      <c r="P19" s="2"/>
      <c r="Q19" s="2"/>
    </row>
    <row r="20" spans="12:17" x14ac:dyDescent="0.25">
      <c r="M20" t="s">
        <v>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1A94-C28D-4930-BBC7-BE4A45189F7B}">
  <dimension ref="L2:AN17"/>
  <sheetViews>
    <sheetView zoomScale="130" zoomScaleNormal="130" workbookViewId="0"/>
  </sheetViews>
  <sheetFormatPr defaultRowHeight="15" x14ac:dyDescent="0.25"/>
  <cols>
    <col min="16" max="17" width="16.42578125" bestFit="1" customWidth="1"/>
  </cols>
  <sheetData>
    <row r="2" spans="12:40" x14ac:dyDescent="0.25">
      <c r="N2" s="3"/>
    </row>
    <row r="4" spans="12:40" x14ac:dyDescent="0.25">
      <c r="L4" t="s">
        <v>41</v>
      </c>
    </row>
    <row r="5" spans="12:40" x14ac:dyDescent="0.25">
      <c r="M5" t="s">
        <v>42</v>
      </c>
    </row>
    <row r="6" spans="12:40" x14ac:dyDescent="0.25">
      <c r="M6" t="s">
        <v>45</v>
      </c>
      <c r="P6" s="2"/>
      <c r="Q6" s="2"/>
      <c r="AN6" s="1"/>
    </row>
    <row r="7" spans="12:40" x14ac:dyDescent="0.25">
      <c r="P7" s="2"/>
      <c r="Q7" s="2"/>
      <c r="AJ7" s="1"/>
    </row>
    <row r="8" spans="12:40" x14ac:dyDescent="0.25">
      <c r="M8" t="s">
        <v>43</v>
      </c>
    </row>
    <row r="9" spans="12:40" x14ac:dyDescent="0.25">
      <c r="M9" t="s">
        <v>46</v>
      </c>
      <c r="P9" s="2"/>
      <c r="Q9" s="2"/>
      <c r="AM9" s="1"/>
    </row>
    <row r="10" spans="12:40" x14ac:dyDescent="0.25">
      <c r="P10" s="2"/>
      <c r="Q10" s="2"/>
      <c r="AM10" s="1"/>
    </row>
    <row r="12" spans="12:40" x14ac:dyDescent="0.25">
      <c r="L12" t="s">
        <v>6</v>
      </c>
    </row>
    <row r="13" spans="12:40" x14ac:dyDescent="0.25">
      <c r="M13" t="s">
        <v>47</v>
      </c>
      <c r="P13" s="2"/>
      <c r="Q13" s="2"/>
      <c r="AM13" s="1"/>
    </row>
    <row r="14" spans="12:40" x14ac:dyDescent="0.25">
      <c r="P14" s="2"/>
      <c r="Q14" s="2"/>
      <c r="AN14" s="1"/>
    </row>
    <row r="16" spans="12:40" x14ac:dyDescent="0.25">
      <c r="L16" t="s">
        <v>44</v>
      </c>
    </row>
    <row r="17" spans="13:13" x14ac:dyDescent="0.25">
      <c r="M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3EA3-8B3D-4D0C-A1B6-1A18FE1B1D74}">
  <dimension ref="A1:AR116"/>
  <sheetViews>
    <sheetView tabSelected="1" topLeftCell="E34" workbookViewId="0">
      <selection activeCell="AR82" sqref="AR82"/>
    </sheetView>
  </sheetViews>
  <sheetFormatPr defaultRowHeight="15" x14ac:dyDescent="0.25"/>
  <cols>
    <col min="3" max="4" width="15.85546875" bestFit="1" customWidth="1"/>
  </cols>
  <sheetData>
    <row r="1" spans="1:32" x14ac:dyDescent="0.25">
      <c r="A1" t="s">
        <v>52</v>
      </c>
      <c r="C1" t="s">
        <v>65</v>
      </c>
    </row>
    <row r="2" spans="1:32" x14ac:dyDescent="0.25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89</v>
      </c>
      <c r="W2" t="s">
        <v>90</v>
      </c>
      <c r="X2" t="s">
        <v>91</v>
      </c>
      <c r="Y2" t="s">
        <v>39</v>
      </c>
      <c r="Z2" t="s">
        <v>51</v>
      </c>
      <c r="AA2" t="s">
        <v>40</v>
      </c>
      <c r="AB2" t="s">
        <v>92</v>
      </c>
      <c r="AC2" t="s">
        <v>93</v>
      </c>
      <c r="AD2" t="s">
        <v>94</v>
      </c>
      <c r="AE2" t="s">
        <v>95</v>
      </c>
      <c r="AF2" t="s">
        <v>96</v>
      </c>
    </row>
    <row r="3" spans="1:32" x14ac:dyDescent="0.25">
      <c r="A3">
        <v>0</v>
      </c>
      <c r="B3">
        <v>1</v>
      </c>
      <c r="C3" s="2">
        <v>40935.693749999999</v>
      </c>
      <c r="D3" s="2">
        <v>40935.768750000003</v>
      </c>
      <c r="E3">
        <v>2200</v>
      </c>
      <c r="F3">
        <v>55</v>
      </c>
      <c r="G3">
        <v>75</v>
      </c>
      <c r="H3">
        <v>40</v>
      </c>
      <c r="I3">
        <v>165.9</v>
      </c>
      <c r="J3">
        <v>9747749.9999999907</v>
      </c>
      <c r="K3">
        <v>3090</v>
      </c>
      <c r="L3">
        <v>2761</v>
      </c>
      <c r="M3">
        <v>360</v>
      </c>
      <c r="N3">
        <v>296</v>
      </c>
      <c r="O3">
        <v>65</v>
      </c>
      <c r="P3">
        <v>22</v>
      </c>
      <c r="Q3">
        <v>0</v>
      </c>
      <c r="R3">
        <v>0</v>
      </c>
      <c r="S3">
        <v>0</v>
      </c>
      <c r="T3">
        <v>6.7722775665933904E-3</v>
      </c>
      <c r="U3">
        <v>16931.667806562</v>
      </c>
      <c r="V3">
        <v>1</v>
      </c>
      <c r="W3" s="1">
        <v>6.62038555327842E-13</v>
      </c>
      <c r="X3">
        <v>0</v>
      </c>
      <c r="Y3">
        <v>1</v>
      </c>
      <c r="Z3">
        <v>9.6602999999999994</v>
      </c>
      <c r="AA3">
        <v>2.2680247036428201</v>
      </c>
      <c r="AB3">
        <v>1.2522835000000001</v>
      </c>
      <c r="AC3">
        <v>49.107126069068102</v>
      </c>
      <c r="AD3">
        <v>-0.65211190664233298</v>
      </c>
      <c r="AE3">
        <v>18.6357573213986</v>
      </c>
      <c r="AF3">
        <v>2.9250821718370599</v>
      </c>
    </row>
    <row r="4" spans="1:32" x14ac:dyDescent="0.25">
      <c r="A4">
        <v>0</v>
      </c>
      <c r="B4">
        <v>2</v>
      </c>
      <c r="C4" s="2">
        <v>40975.025000000001</v>
      </c>
      <c r="D4" s="2">
        <v>40975.01666666667</v>
      </c>
      <c r="E4">
        <v>2200</v>
      </c>
      <c r="F4">
        <v>50</v>
      </c>
      <c r="G4">
        <v>-60</v>
      </c>
      <c r="H4">
        <v>30</v>
      </c>
      <c r="I4">
        <v>-88.2</v>
      </c>
      <c r="J4">
        <v>40244400</v>
      </c>
      <c r="K4">
        <v>2379</v>
      </c>
      <c r="L4">
        <v>2594</v>
      </c>
      <c r="M4">
        <v>360</v>
      </c>
      <c r="N4">
        <v>57</v>
      </c>
      <c r="O4">
        <v>106</v>
      </c>
      <c r="P4">
        <v>19</v>
      </c>
      <c r="Q4">
        <v>0</v>
      </c>
      <c r="R4">
        <v>0</v>
      </c>
      <c r="S4">
        <v>605</v>
      </c>
      <c r="T4">
        <v>3.7654253177382398E-4</v>
      </c>
      <c r="U4">
        <v>16931.667806562</v>
      </c>
      <c r="V4">
        <v>1</v>
      </c>
      <c r="W4" s="1">
        <v>6.62038555327842E-13</v>
      </c>
      <c r="X4">
        <v>1</v>
      </c>
      <c r="Y4">
        <v>1</v>
      </c>
      <c r="Z4">
        <v>56.311</v>
      </c>
      <c r="AA4">
        <v>4.0308898979438599</v>
      </c>
      <c r="AB4">
        <v>-1.6372781999999999</v>
      </c>
      <c r="AC4">
        <v>-114.442601689521</v>
      </c>
      <c r="AD4">
        <v>-3.5416736293851798</v>
      </c>
      <c r="AE4">
        <v>1.0361588364210801</v>
      </c>
      <c r="AF4">
        <v>3.5520449094210801E-2</v>
      </c>
    </row>
    <row r="5" spans="1:32" x14ac:dyDescent="0.25">
      <c r="A5">
        <v>0</v>
      </c>
      <c r="B5">
        <v>3</v>
      </c>
      <c r="C5" s="2">
        <v>41645.339583333334</v>
      </c>
      <c r="D5" s="2">
        <v>41645.333333333336</v>
      </c>
      <c r="E5">
        <v>1275</v>
      </c>
      <c r="F5">
        <v>45</v>
      </c>
      <c r="G5">
        <v>102</v>
      </c>
      <c r="H5">
        <v>-3</v>
      </c>
      <c r="I5">
        <v>-7.1</v>
      </c>
      <c r="J5">
        <v>12152159.999999899</v>
      </c>
      <c r="K5">
        <v>1360</v>
      </c>
      <c r="L5">
        <v>1385</v>
      </c>
      <c r="M5">
        <v>360</v>
      </c>
      <c r="N5">
        <v>274</v>
      </c>
      <c r="O5">
        <v>167</v>
      </c>
      <c r="P5">
        <v>45</v>
      </c>
      <c r="Q5">
        <v>0</v>
      </c>
      <c r="R5">
        <v>0</v>
      </c>
      <c r="S5">
        <v>296</v>
      </c>
      <c r="T5">
        <v>8.2206761005370905E-3</v>
      </c>
      <c r="U5">
        <v>9117.1443584304707</v>
      </c>
      <c r="V5">
        <v>1</v>
      </c>
      <c r="W5" s="1">
        <v>3.7311420583095201E-14</v>
      </c>
      <c r="X5">
        <v>0</v>
      </c>
      <c r="Y5">
        <v>1</v>
      </c>
      <c r="Z5">
        <v>2.8889</v>
      </c>
      <c r="AA5">
        <v>1.0608758068317099</v>
      </c>
      <c r="AB5">
        <v>0.19215441</v>
      </c>
      <c r="AC5">
        <v>41.167729355358802</v>
      </c>
      <c r="AD5">
        <v>-0.45829690110223598</v>
      </c>
      <c r="AE5">
        <v>0.80969080806833105</v>
      </c>
      <c r="AF5">
        <v>-0.211102822622837</v>
      </c>
    </row>
    <row r="6" spans="1:32" x14ac:dyDescent="0.25">
      <c r="A6">
        <v>0</v>
      </c>
      <c r="B6">
        <v>4</v>
      </c>
      <c r="C6" s="2">
        <v>42306.116666666669</v>
      </c>
      <c r="D6" s="2">
        <v>42306.033333333333</v>
      </c>
      <c r="E6">
        <v>390</v>
      </c>
      <c r="F6">
        <v>31</v>
      </c>
      <c r="G6">
        <v>95</v>
      </c>
      <c r="H6">
        <v>-24</v>
      </c>
      <c r="I6">
        <v>-15.6</v>
      </c>
      <c r="J6">
        <v>0</v>
      </c>
      <c r="K6">
        <v>199</v>
      </c>
      <c r="L6">
        <v>0</v>
      </c>
      <c r="M6">
        <v>241</v>
      </c>
      <c r="N6">
        <v>234</v>
      </c>
      <c r="O6">
        <v>93</v>
      </c>
      <c r="P6">
        <v>29</v>
      </c>
      <c r="Q6">
        <v>1</v>
      </c>
      <c r="R6">
        <v>0</v>
      </c>
      <c r="S6">
        <v>430</v>
      </c>
      <c r="T6">
        <v>1.0175381206739101E-2</v>
      </c>
      <c r="U6">
        <v>2326.79722825824</v>
      </c>
      <c r="V6">
        <v>0</v>
      </c>
      <c r="W6" s="1">
        <v>5.6801033414581504E-53</v>
      </c>
      <c r="X6">
        <v>1</v>
      </c>
      <c r="Y6">
        <v>1</v>
      </c>
      <c r="Z6">
        <v>1.5447</v>
      </c>
      <c r="AA6">
        <v>0.43482971673806797</v>
      </c>
      <c r="AB6">
        <v>-0.79424644</v>
      </c>
      <c r="AC6">
        <v>30.098658480607899</v>
      </c>
      <c r="AD6">
        <v>-0.24497816179888399</v>
      </c>
      <c r="AE6">
        <v>4.1428588900555001E-2</v>
      </c>
      <c r="AF6">
        <v>-3.1837840833194799</v>
      </c>
    </row>
    <row r="7" spans="1:32" x14ac:dyDescent="0.25">
      <c r="A7">
        <v>0</v>
      </c>
      <c r="B7">
        <v>5</v>
      </c>
      <c r="C7" s="2">
        <v>41695.059027777781</v>
      </c>
      <c r="D7" s="2">
        <v>41695.059027777781</v>
      </c>
      <c r="E7">
        <v>2147</v>
      </c>
      <c r="F7">
        <v>66</v>
      </c>
      <c r="G7">
        <v>-78</v>
      </c>
      <c r="H7">
        <v>-11</v>
      </c>
      <c r="I7">
        <v>-158.1</v>
      </c>
      <c r="J7">
        <v>8784800</v>
      </c>
      <c r="K7">
        <v>1809</v>
      </c>
      <c r="L7">
        <v>2069</v>
      </c>
      <c r="M7">
        <v>360</v>
      </c>
      <c r="N7">
        <v>73</v>
      </c>
      <c r="O7">
        <v>171</v>
      </c>
      <c r="P7">
        <v>76</v>
      </c>
      <c r="Q7">
        <v>1</v>
      </c>
      <c r="R7">
        <v>1</v>
      </c>
      <c r="S7">
        <v>1050</v>
      </c>
      <c r="T7">
        <v>1.5120983415485299E-4</v>
      </c>
      <c r="U7">
        <v>16471.412135045699</v>
      </c>
      <c r="V7">
        <v>1</v>
      </c>
      <c r="W7" s="1">
        <v>6.3338683486404295E-13</v>
      </c>
      <c r="X7">
        <v>0</v>
      </c>
      <c r="Y7">
        <v>2</v>
      </c>
      <c r="Z7">
        <v>0.91900000000000004</v>
      </c>
      <c r="AA7">
        <v>-8.4469156626449896E-2</v>
      </c>
      <c r="AB7">
        <v>-2.6214886000000002</v>
      </c>
      <c r="AC7">
        <v>-128.33949362501801</v>
      </c>
      <c r="AD7">
        <v>-4.4540361341065902</v>
      </c>
      <c r="AE7">
        <v>0.34381826671890298</v>
      </c>
      <c r="AF7">
        <v>-1.0676420556271899</v>
      </c>
    </row>
    <row r="8" spans="1:32" x14ac:dyDescent="0.25">
      <c r="A8">
        <v>0</v>
      </c>
      <c r="B8">
        <v>6</v>
      </c>
      <c r="C8" s="2">
        <v>41892.762499999997</v>
      </c>
      <c r="D8" s="2">
        <v>41892.75</v>
      </c>
      <c r="E8">
        <v>1400</v>
      </c>
      <c r="F8">
        <v>45</v>
      </c>
      <c r="G8">
        <v>10</v>
      </c>
      <c r="H8">
        <v>15</v>
      </c>
      <c r="I8">
        <v>-61.8</v>
      </c>
      <c r="J8">
        <v>15220500</v>
      </c>
      <c r="K8">
        <v>911</v>
      </c>
      <c r="L8">
        <v>274</v>
      </c>
      <c r="M8">
        <v>331</v>
      </c>
      <c r="N8">
        <v>345</v>
      </c>
      <c r="O8">
        <v>169</v>
      </c>
      <c r="P8">
        <v>40</v>
      </c>
      <c r="Q8">
        <v>0</v>
      </c>
      <c r="R8">
        <v>0</v>
      </c>
      <c r="S8">
        <v>400</v>
      </c>
      <c r="T8">
        <v>5.7735060366064803E-3</v>
      </c>
      <c r="U8">
        <v>10141.9185218446</v>
      </c>
      <c r="V8">
        <v>0</v>
      </c>
      <c r="W8" s="1">
        <v>9.4663744036454403E-14</v>
      </c>
      <c r="X8">
        <v>0</v>
      </c>
      <c r="Y8">
        <v>2</v>
      </c>
      <c r="Z8">
        <v>0.93</v>
      </c>
      <c r="AA8">
        <v>-7.2570692834835304E-2</v>
      </c>
      <c r="AB8">
        <v>8.2334279999999992E-3</v>
      </c>
      <c r="AC8">
        <v>-54.786449322988602</v>
      </c>
      <c r="AD8">
        <v>-0.81166982948090804</v>
      </c>
      <c r="AE8">
        <v>0.89183356422667504</v>
      </c>
      <c r="AF8">
        <v>-0.114475751001508</v>
      </c>
    </row>
    <row r="9" spans="1:32" x14ac:dyDescent="0.25">
      <c r="A9">
        <v>0</v>
      </c>
      <c r="B9">
        <v>7</v>
      </c>
      <c r="C9" s="2">
        <v>41102.70416666667</v>
      </c>
      <c r="D9" s="2">
        <v>41102.699999999997</v>
      </c>
      <c r="E9">
        <v>1400</v>
      </c>
      <c r="F9">
        <v>70</v>
      </c>
      <c r="G9">
        <v>-6</v>
      </c>
      <c r="H9">
        <v>-17</v>
      </c>
      <c r="I9">
        <v>195.6</v>
      </c>
      <c r="J9">
        <v>13406250</v>
      </c>
      <c r="K9">
        <v>1092</v>
      </c>
      <c r="L9">
        <v>2265</v>
      </c>
      <c r="M9">
        <v>360</v>
      </c>
      <c r="N9">
        <v>158</v>
      </c>
      <c r="O9">
        <v>125</v>
      </c>
      <c r="P9">
        <v>48</v>
      </c>
      <c r="Q9">
        <v>0</v>
      </c>
      <c r="R9">
        <v>0</v>
      </c>
      <c r="S9">
        <v>440</v>
      </c>
      <c r="T9">
        <v>4.5827013947322198E-3</v>
      </c>
      <c r="U9">
        <v>10141.9185218446</v>
      </c>
      <c r="V9">
        <v>1</v>
      </c>
      <c r="W9" s="1">
        <v>9.4663744036454403E-14</v>
      </c>
      <c r="X9">
        <v>0</v>
      </c>
      <c r="Y9">
        <v>2</v>
      </c>
      <c r="Z9">
        <v>0.22</v>
      </c>
      <c r="AA9">
        <v>-1.51412773262977</v>
      </c>
      <c r="AB9">
        <v>-0.22275745999999999</v>
      </c>
      <c r="AC9">
        <v>-62.094760664770803</v>
      </c>
      <c r="AD9">
        <v>-1.04266070903601</v>
      </c>
      <c r="AE9">
        <v>0.70788995330345805</v>
      </c>
      <c r="AF9">
        <v>-0.34546663055661297</v>
      </c>
    </row>
    <row r="10" spans="1:32" x14ac:dyDescent="0.25">
      <c r="A10">
        <v>0</v>
      </c>
      <c r="B10">
        <v>8</v>
      </c>
      <c r="C10" s="2">
        <v>41098.699999999997</v>
      </c>
      <c r="D10" s="2">
        <v>41098.691666666666</v>
      </c>
      <c r="E10">
        <v>1000</v>
      </c>
      <c r="F10">
        <v>30</v>
      </c>
      <c r="G10">
        <v>90</v>
      </c>
      <c r="H10">
        <v>-50</v>
      </c>
      <c r="I10">
        <v>-117.2</v>
      </c>
      <c r="J10">
        <v>0</v>
      </c>
      <c r="K10">
        <v>907</v>
      </c>
      <c r="L10">
        <v>1442</v>
      </c>
      <c r="M10">
        <v>212</v>
      </c>
      <c r="N10">
        <v>234</v>
      </c>
      <c r="O10">
        <v>117</v>
      </c>
      <c r="P10">
        <v>46</v>
      </c>
      <c r="Q10">
        <v>2</v>
      </c>
      <c r="R10">
        <v>0</v>
      </c>
      <c r="S10">
        <v>850</v>
      </c>
      <c r="T10">
        <v>4.92458050490629E-3</v>
      </c>
      <c r="U10">
        <v>6907.7552789821302</v>
      </c>
      <c r="V10">
        <v>0</v>
      </c>
      <c r="W10" s="1">
        <v>3.5273416514977999E-16</v>
      </c>
      <c r="X10">
        <v>0</v>
      </c>
      <c r="Y10">
        <v>2</v>
      </c>
      <c r="Z10">
        <v>0.66900000000000004</v>
      </c>
      <c r="AA10">
        <v>-0.40197121885390802</v>
      </c>
      <c r="AB10">
        <v>-0.69305309999999998</v>
      </c>
      <c r="AC10">
        <v>59.913992965496099</v>
      </c>
      <c r="AD10">
        <v>-0.970710263133995</v>
      </c>
      <c r="AE10">
        <v>0.180230951855326</v>
      </c>
      <c r="AF10">
        <v>-1.7135161846545901</v>
      </c>
    </row>
    <row r="11" spans="1:32" x14ac:dyDescent="0.25">
      <c r="A11">
        <v>0</v>
      </c>
      <c r="B11">
        <v>9</v>
      </c>
      <c r="C11" s="2">
        <v>40623.120833333334</v>
      </c>
      <c r="D11" s="2">
        <v>40623.1</v>
      </c>
      <c r="E11">
        <v>1000</v>
      </c>
      <c r="F11">
        <v>70</v>
      </c>
      <c r="G11">
        <v>130</v>
      </c>
      <c r="H11">
        <v>20</v>
      </c>
      <c r="I11">
        <v>8</v>
      </c>
      <c r="J11">
        <v>0</v>
      </c>
      <c r="K11">
        <v>1389</v>
      </c>
      <c r="L11">
        <v>1367</v>
      </c>
      <c r="M11">
        <v>360</v>
      </c>
      <c r="N11">
        <v>274</v>
      </c>
      <c r="O11">
        <v>24</v>
      </c>
      <c r="P11">
        <v>9</v>
      </c>
      <c r="Q11">
        <v>0</v>
      </c>
      <c r="R11">
        <v>0</v>
      </c>
      <c r="S11">
        <v>0</v>
      </c>
      <c r="T11">
        <v>3.9564271407761904E-3</v>
      </c>
      <c r="U11">
        <v>6907.7552789821302</v>
      </c>
      <c r="V11">
        <v>1</v>
      </c>
      <c r="W11" s="1">
        <v>3.5273416514977999E-16</v>
      </c>
      <c r="X11">
        <v>0</v>
      </c>
      <c r="Y11">
        <v>2</v>
      </c>
      <c r="Z11">
        <v>0.20499999999999999</v>
      </c>
      <c r="AA11">
        <v>-1.5847452998437199</v>
      </c>
      <c r="AB11">
        <v>-0.91195079999999995</v>
      </c>
      <c r="AC11">
        <v>66.326241395030607</v>
      </c>
      <c r="AD11">
        <v>-1.1896079766338199</v>
      </c>
      <c r="AE11">
        <v>0.144798248057457</v>
      </c>
      <c r="AF11">
        <v>-1.9324138981544201</v>
      </c>
    </row>
    <row r="12" spans="1:32" x14ac:dyDescent="0.25">
      <c r="A12">
        <v>0</v>
      </c>
      <c r="B12">
        <v>10</v>
      </c>
      <c r="C12" s="2">
        <v>40808.474999999999</v>
      </c>
      <c r="D12" s="2">
        <v>40808.449999999997</v>
      </c>
      <c r="E12">
        <v>1905</v>
      </c>
      <c r="F12">
        <v>70</v>
      </c>
      <c r="G12">
        <v>-90</v>
      </c>
      <c r="H12">
        <v>10</v>
      </c>
      <c r="I12">
        <v>-68.3</v>
      </c>
      <c r="J12">
        <v>10795750</v>
      </c>
      <c r="K12">
        <v>1563</v>
      </c>
      <c r="L12">
        <v>1809</v>
      </c>
      <c r="M12">
        <v>360</v>
      </c>
      <c r="N12">
        <v>72</v>
      </c>
      <c r="O12">
        <v>109</v>
      </c>
      <c r="P12">
        <v>22</v>
      </c>
      <c r="Q12">
        <v>0</v>
      </c>
      <c r="R12">
        <v>0</v>
      </c>
      <c r="S12">
        <v>1500</v>
      </c>
      <c r="T12" s="1">
        <v>3.7123720568488703E-5</v>
      </c>
      <c r="U12">
        <v>14387.012032803301</v>
      </c>
      <c r="V12">
        <v>1</v>
      </c>
      <c r="W12" s="1">
        <v>4.7531774317314103E-13</v>
      </c>
      <c r="X12">
        <v>0</v>
      </c>
      <c r="Y12">
        <v>2</v>
      </c>
      <c r="Z12">
        <v>0.16400000000000001</v>
      </c>
      <c r="AA12">
        <v>-1.8078888511579301</v>
      </c>
      <c r="AB12">
        <v>-4.3539595999999996</v>
      </c>
      <c r="AC12">
        <v>-147.188799040704</v>
      </c>
      <c r="AD12">
        <v>-5.8584485027163096</v>
      </c>
      <c r="AE12">
        <v>3.5321818285415502E-2</v>
      </c>
      <c r="AF12">
        <v>-3.34325442423691</v>
      </c>
    </row>
    <row r="13" spans="1:32" x14ac:dyDescent="0.25">
      <c r="C13" s="2"/>
      <c r="D13" s="2"/>
      <c r="T13" s="1"/>
      <c r="W13" s="1"/>
    </row>
    <row r="14" spans="1:32" x14ac:dyDescent="0.25">
      <c r="C14" t="s">
        <v>66</v>
      </c>
    </row>
    <row r="15" spans="1:32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77</v>
      </c>
      <c r="K15" t="s">
        <v>78</v>
      </c>
      <c r="L15" t="s">
        <v>79</v>
      </c>
      <c r="M15" t="s">
        <v>80</v>
      </c>
      <c r="N15" t="s">
        <v>81</v>
      </c>
      <c r="O15" t="s">
        <v>82</v>
      </c>
      <c r="P15" t="s">
        <v>83</v>
      </c>
      <c r="Q15" t="s">
        <v>84</v>
      </c>
      <c r="R15" t="s">
        <v>85</v>
      </c>
      <c r="S15" t="s">
        <v>86</v>
      </c>
      <c r="T15" t="s">
        <v>87</v>
      </c>
      <c r="U15" t="s">
        <v>88</v>
      </c>
      <c r="V15" t="s">
        <v>89</v>
      </c>
      <c r="W15" t="s">
        <v>90</v>
      </c>
      <c r="X15" t="s">
        <v>91</v>
      </c>
      <c r="Y15" t="s">
        <v>39</v>
      </c>
      <c r="Z15" t="s">
        <v>51</v>
      </c>
      <c r="AA15" t="s">
        <v>40</v>
      </c>
      <c r="AB15" t="s">
        <v>92</v>
      </c>
      <c r="AC15" t="s">
        <v>93</v>
      </c>
      <c r="AD15" t="s">
        <v>94</v>
      </c>
      <c r="AE15" t="s">
        <v>95</v>
      </c>
      <c r="AF15" t="s">
        <v>96</v>
      </c>
    </row>
    <row r="16" spans="1:32" x14ac:dyDescent="0.25">
      <c r="A16">
        <v>0</v>
      </c>
      <c r="B16">
        <v>1</v>
      </c>
      <c r="C16" s="2">
        <v>41646.76666666667</v>
      </c>
      <c r="D16" s="2">
        <v>41646.76666666667</v>
      </c>
      <c r="E16">
        <v>2061</v>
      </c>
      <c r="F16">
        <v>49</v>
      </c>
      <c r="G16">
        <v>30</v>
      </c>
      <c r="H16">
        <v>-24</v>
      </c>
      <c r="I16">
        <v>-60.8</v>
      </c>
      <c r="J16">
        <v>22122780</v>
      </c>
      <c r="K16">
        <v>1569</v>
      </c>
      <c r="L16">
        <v>1714</v>
      </c>
      <c r="M16">
        <v>360</v>
      </c>
      <c r="N16">
        <v>231</v>
      </c>
      <c r="O16">
        <v>140</v>
      </c>
      <c r="P16">
        <v>45</v>
      </c>
      <c r="Q16">
        <v>0</v>
      </c>
      <c r="R16">
        <v>0</v>
      </c>
      <c r="S16">
        <v>0</v>
      </c>
      <c r="T16">
        <v>8.8466440215383794E-3</v>
      </c>
      <c r="U16">
        <v>15727.3809032152</v>
      </c>
      <c r="V16">
        <v>1</v>
      </c>
      <c r="W16" s="1">
        <v>5.8222684196335796E-13</v>
      </c>
      <c r="X16">
        <v>0</v>
      </c>
      <c r="Y16">
        <v>1</v>
      </c>
      <c r="Z16">
        <v>3.8035000000000001</v>
      </c>
      <c r="AA16">
        <v>1.33592169545521</v>
      </c>
      <c r="AB16">
        <v>3.2697357999999999</v>
      </c>
      <c r="AC16">
        <v>-37.727994015251603</v>
      </c>
      <c r="AD16">
        <v>-0.38491117696453703</v>
      </c>
      <c r="AE16">
        <v>14.759440345986199</v>
      </c>
      <c r="AF16">
        <v>2.6918829015148602</v>
      </c>
    </row>
    <row r="17" spans="1:32" x14ac:dyDescent="0.25">
      <c r="A17">
        <v>0</v>
      </c>
      <c r="B17">
        <v>2</v>
      </c>
      <c r="C17" s="2">
        <v>41416.558333333334</v>
      </c>
      <c r="D17" s="2">
        <v>41416.559027777781</v>
      </c>
      <c r="E17">
        <v>1200</v>
      </c>
      <c r="F17">
        <v>60</v>
      </c>
      <c r="G17">
        <v>80</v>
      </c>
      <c r="H17">
        <v>10</v>
      </c>
      <c r="I17">
        <v>-13.2</v>
      </c>
      <c r="J17">
        <v>38832500</v>
      </c>
      <c r="K17">
        <v>1394</v>
      </c>
      <c r="L17">
        <v>1438</v>
      </c>
      <c r="M17">
        <v>360</v>
      </c>
      <c r="N17">
        <v>287</v>
      </c>
      <c r="O17">
        <v>131</v>
      </c>
      <c r="P17">
        <v>23</v>
      </c>
      <c r="Q17">
        <v>1</v>
      </c>
      <c r="R17">
        <v>0</v>
      </c>
      <c r="S17">
        <v>650</v>
      </c>
      <c r="T17">
        <v>1.01047180989938E-2</v>
      </c>
      <c r="U17">
        <v>8508.0922029313097</v>
      </c>
      <c r="V17">
        <v>1</v>
      </c>
      <c r="W17" s="1">
        <v>1.69173251407925E-14</v>
      </c>
      <c r="X17">
        <v>1</v>
      </c>
      <c r="Y17">
        <v>1</v>
      </c>
      <c r="Z17">
        <v>3.4066999999999998</v>
      </c>
      <c r="AA17">
        <v>1.2257440807953901</v>
      </c>
      <c r="AB17">
        <v>0.93838644000000004</v>
      </c>
      <c r="AC17">
        <v>30.523755529755899</v>
      </c>
      <c r="AD17">
        <v>-0.25194690417531201</v>
      </c>
      <c r="AE17">
        <v>0.75975989314092396</v>
      </c>
      <c r="AF17">
        <v>-0.27475282569591097</v>
      </c>
    </row>
    <row r="18" spans="1:32" x14ac:dyDescent="0.25">
      <c r="A18">
        <v>0</v>
      </c>
      <c r="B18">
        <v>3</v>
      </c>
      <c r="C18" s="2">
        <v>40931.166666666664</v>
      </c>
      <c r="D18" s="2">
        <v>40931.166666666664</v>
      </c>
      <c r="E18">
        <v>2211</v>
      </c>
      <c r="F18">
        <v>62</v>
      </c>
      <c r="G18">
        <v>26</v>
      </c>
      <c r="H18">
        <v>41</v>
      </c>
      <c r="I18">
        <v>28</v>
      </c>
      <c r="J18">
        <v>33516000</v>
      </c>
      <c r="K18">
        <v>2283</v>
      </c>
      <c r="L18">
        <v>2216</v>
      </c>
      <c r="M18">
        <v>360</v>
      </c>
      <c r="N18">
        <v>326</v>
      </c>
      <c r="O18">
        <v>113</v>
      </c>
      <c r="P18">
        <v>25</v>
      </c>
      <c r="Q18">
        <v>0</v>
      </c>
      <c r="R18">
        <v>0</v>
      </c>
      <c r="S18">
        <v>694</v>
      </c>
      <c r="T18">
        <v>7.1085806768732603E-3</v>
      </c>
      <c r="U18">
        <v>17027.353599875802</v>
      </c>
      <c r="V18">
        <v>1</v>
      </c>
      <c r="W18" s="1">
        <v>6.6771118852011803E-13</v>
      </c>
      <c r="X18">
        <v>1</v>
      </c>
      <c r="Y18">
        <v>1</v>
      </c>
      <c r="Z18">
        <v>1.9870000000000001</v>
      </c>
      <c r="AA18">
        <v>0.68662596356967898</v>
      </c>
      <c r="AB18">
        <v>3.4803228000000002</v>
      </c>
      <c r="AC18">
        <v>-47.247070889957399</v>
      </c>
      <c r="AD18">
        <v>-0.60364675707968096</v>
      </c>
      <c r="AE18">
        <v>20.3513514784261</v>
      </c>
      <c r="AF18">
        <v>3.01314732139971</v>
      </c>
    </row>
    <row r="19" spans="1:32" x14ac:dyDescent="0.25">
      <c r="A19">
        <v>0</v>
      </c>
      <c r="B19">
        <v>4</v>
      </c>
      <c r="C19" s="2">
        <v>41046.074999999997</v>
      </c>
      <c r="D19" s="2">
        <v>41046.074999999997</v>
      </c>
      <c r="E19">
        <v>1500</v>
      </c>
      <c r="F19">
        <v>45</v>
      </c>
      <c r="G19">
        <v>75</v>
      </c>
      <c r="H19">
        <v>-10</v>
      </c>
      <c r="I19">
        <v>-51.8</v>
      </c>
      <c r="J19">
        <v>4396000</v>
      </c>
      <c r="K19">
        <v>1323</v>
      </c>
      <c r="L19">
        <v>1473</v>
      </c>
      <c r="M19">
        <v>360</v>
      </c>
      <c r="N19">
        <v>261</v>
      </c>
      <c r="O19">
        <v>110</v>
      </c>
      <c r="P19">
        <v>31</v>
      </c>
      <c r="Q19">
        <v>0</v>
      </c>
      <c r="R19">
        <v>0</v>
      </c>
      <c r="S19">
        <v>410</v>
      </c>
      <c r="T19">
        <v>1.2218767327835899E-2</v>
      </c>
      <c r="U19">
        <v>10969.8305806354</v>
      </c>
      <c r="V19">
        <v>1</v>
      </c>
      <c r="W19" s="1">
        <v>1.59003095896918E-13</v>
      </c>
      <c r="X19">
        <v>0</v>
      </c>
      <c r="Y19">
        <v>1</v>
      </c>
      <c r="Z19">
        <v>14.992000000000001</v>
      </c>
      <c r="AA19">
        <v>2.7075167254960602</v>
      </c>
      <c r="AB19">
        <v>1.9870028</v>
      </c>
      <c r="AC19">
        <v>15.1389659937887</v>
      </c>
      <c r="AD19">
        <v>-6.19762821419933E-2</v>
      </c>
      <c r="AE19">
        <v>2.7053134844889599</v>
      </c>
      <c r="AF19">
        <v>0.99521779633740504</v>
      </c>
    </row>
    <row r="20" spans="1:32" x14ac:dyDescent="0.25">
      <c r="A20">
        <v>0</v>
      </c>
      <c r="B20">
        <v>5</v>
      </c>
      <c r="C20" s="2">
        <v>40759.173611111109</v>
      </c>
      <c r="D20" s="2">
        <v>40759.175000000003</v>
      </c>
      <c r="E20">
        <v>1950</v>
      </c>
      <c r="F20">
        <v>60</v>
      </c>
      <c r="G20">
        <v>40</v>
      </c>
      <c r="H20">
        <v>14</v>
      </c>
      <c r="I20">
        <v>-41.1</v>
      </c>
      <c r="J20">
        <v>28532700</v>
      </c>
      <c r="K20">
        <v>1074</v>
      </c>
      <c r="L20">
        <v>1208</v>
      </c>
      <c r="M20">
        <v>360</v>
      </c>
      <c r="N20">
        <v>298</v>
      </c>
      <c r="O20">
        <v>92</v>
      </c>
      <c r="P20">
        <v>10</v>
      </c>
      <c r="Q20">
        <v>0</v>
      </c>
      <c r="R20">
        <v>0</v>
      </c>
      <c r="S20">
        <v>1320</v>
      </c>
      <c r="T20">
        <v>1.0237350359227701E-2</v>
      </c>
      <c r="U20">
        <v>14772.3900705376</v>
      </c>
      <c r="V20">
        <v>1</v>
      </c>
      <c r="W20" s="1">
        <v>5.07900991713928E-13</v>
      </c>
      <c r="X20">
        <v>0</v>
      </c>
      <c r="Y20">
        <v>1</v>
      </c>
      <c r="Z20">
        <v>1.5055000000000001</v>
      </c>
      <c r="AA20">
        <v>0.409125068939651</v>
      </c>
      <c r="AB20">
        <v>3.0980414999999999</v>
      </c>
      <c r="AC20">
        <v>-29.723329736299</v>
      </c>
      <c r="AD20">
        <v>-0.23890652531442799</v>
      </c>
      <c r="AE20">
        <v>11.4534105830861</v>
      </c>
      <c r="AF20">
        <v>2.4382875531649701</v>
      </c>
    </row>
    <row r="21" spans="1:32" x14ac:dyDescent="0.25">
      <c r="A21">
        <v>0</v>
      </c>
      <c r="B21">
        <v>6</v>
      </c>
      <c r="C21" s="2">
        <v>41113.10833333333</v>
      </c>
      <c r="D21" s="2">
        <v>41113.10833333333</v>
      </c>
      <c r="E21">
        <v>2800</v>
      </c>
      <c r="F21">
        <v>65</v>
      </c>
      <c r="G21">
        <v>130</v>
      </c>
      <c r="H21">
        <v>5</v>
      </c>
      <c r="I21">
        <v>-24.6</v>
      </c>
      <c r="J21">
        <v>3355799.9999999902</v>
      </c>
      <c r="K21">
        <v>1901</v>
      </c>
      <c r="L21">
        <v>1972</v>
      </c>
      <c r="M21">
        <v>360</v>
      </c>
      <c r="N21">
        <v>286</v>
      </c>
      <c r="O21">
        <v>63</v>
      </c>
      <c r="P21">
        <v>42</v>
      </c>
      <c r="Q21">
        <v>0</v>
      </c>
      <c r="R21">
        <v>0</v>
      </c>
      <c r="S21">
        <v>0</v>
      </c>
      <c r="T21">
        <v>2.4458290593845902E-3</v>
      </c>
      <c r="U21">
        <v>22224.649149257199</v>
      </c>
      <c r="V21">
        <v>1</v>
      </c>
      <c r="W21" s="1">
        <v>8.5242945686309696E-13</v>
      </c>
      <c r="X21">
        <v>0</v>
      </c>
      <c r="Y21">
        <v>2</v>
      </c>
      <c r="Z21">
        <v>0.72599999999999998</v>
      </c>
      <c r="AA21">
        <v>-0.32020526415734102</v>
      </c>
      <c r="AB21">
        <v>4.0992126000000004</v>
      </c>
      <c r="AC21">
        <v>78.5986650060199</v>
      </c>
      <c r="AD21">
        <v>-1.6705652084176701</v>
      </c>
      <c r="AE21">
        <v>58.359891824421197</v>
      </c>
      <c r="AF21">
        <v>4.0666288700617201</v>
      </c>
    </row>
    <row r="22" spans="1:32" x14ac:dyDescent="0.25">
      <c r="A22">
        <v>0</v>
      </c>
      <c r="B22">
        <v>7</v>
      </c>
      <c r="C22" s="2">
        <v>41636.75</v>
      </c>
      <c r="D22" s="2">
        <v>41636.73333333333</v>
      </c>
      <c r="E22">
        <v>769</v>
      </c>
      <c r="F22">
        <v>65</v>
      </c>
      <c r="G22">
        <v>101</v>
      </c>
      <c r="H22">
        <v>-1</v>
      </c>
      <c r="I22">
        <v>-26.7</v>
      </c>
      <c r="J22">
        <v>527000</v>
      </c>
      <c r="K22">
        <v>989</v>
      </c>
      <c r="L22">
        <v>967</v>
      </c>
      <c r="M22">
        <v>360</v>
      </c>
      <c r="N22">
        <v>284</v>
      </c>
      <c r="O22">
        <v>100</v>
      </c>
      <c r="P22">
        <v>52</v>
      </c>
      <c r="Q22">
        <v>0</v>
      </c>
      <c r="R22">
        <v>0</v>
      </c>
      <c r="S22">
        <v>725</v>
      </c>
      <c r="T22">
        <v>9.7005519068699298E-3</v>
      </c>
      <c r="U22">
        <v>5110.0749555498396</v>
      </c>
      <c r="V22">
        <v>1</v>
      </c>
      <c r="W22" s="1">
        <v>7.9661065960364797E-24</v>
      </c>
      <c r="X22">
        <v>0</v>
      </c>
      <c r="Y22">
        <v>2</v>
      </c>
      <c r="Z22">
        <v>0.25</v>
      </c>
      <c r="AA22">
        <v>-1.3862943611198899</v>
      </c>
      <c r="AB22">
        <v>-0.33602094999999998</v>
      </c>
      <c r="AC22">
        <v>32.903659338785999</v>
      </c>
      <c r="AD22">
        <v>-0.292766575955349</v>
      </c>
      <c r="AE22">
        <v>0.15456006353066101</v>
      </c>
      <c r="AF22">
        <v>-1.86717249747595</v>
      </c>
    </row>
    <row r="23" spans="1:32" x14ac:dyDescent="0.25">
      <c r="A23">
        <v>0</v>
      </c>
      <c r="B23">
        <v>8</v>
      </c>
      <c r="C23" s="2">
        <v>41096.966666666667</v>
      </c>
      <c r="D23" s="2">
        <v>41096.974999999999</v>
      </c>
      <c r="E23">
        <v>1200</v>
      </c>
      <c r="F23">
        <v>40</v>
      </c>
      <c r="G23">
        <v>65</v>
      </c>
      <c r="H23">
        <v>-35</v>
      </c>
      <c r="I23">
        <v>-56.1</v>
      </c>
      <c r="J23">
        <v>4239000</v>
      </c>
      <c r="K23">
        <v>1612</v>
      </c>
      <c r="L23">
        <v>1730</v>
      </c>
      <c r="M23">
        <v>360</v>
      </c>
      <c r="N23">
        <v>233</v>
      </c>
      <c r="O23">
        <v>132</v>
      </c>
      <c r="P23">
        <v>43</v>
      </c>
      <c r="Q23">
        <v>0</v>
      </c>
      <c r="R23">
        <v>0</v>
      </c>
      <c r="S23">
        <v>1000</v>
      </c>
      <c r="T23">
        <v>8.6806640653013106E-3</v>
      </c>
      <c r="U23">
        <v>8508.0922029313097</v>
      </c>
      <c r="V23">
        <v>1</v>
      </c>
      <c r="W23" s="1">
        <v>1.69173251407925E-14</v>
      </c>
      <c r="X23">
        <v>0</v>
      </c>
      <c r="Y23">
        <v>2</v>
      </c>
      <c r="Z23">
        <v>0.314</v>
      </c>
      <c r="AA23">
        <v>-1.1583622930738799</v>
      </c>
      <c r="AB23">
        <v>0.78648209999999996</v>
      </c>
      <c r="AC23">
        <v>38.645079963488897</v>
      </c>
      <c r="AD23">
        <v>-0.40385132649660699</v>
      </c>
      <c r="AE23">
        <v>0.65268722373386301</v>
      </c>
      <c r="AF23">
        <v>-0.426657248017207</v>
      </c>
    </row>
    <row r="24" spans="1:32" x14ac:dyDescent="0.25">
      <c r="A24">
        <v>0</v>
      </c>
      <c r="B24">
        <v>9</v>
      </c>
      <c r="C24" s="2">
        <v>41546.944444444445</v>
      </c>
      <c r="D24" s="2">
        <v>41546.925000000003</v>
      </c>
      <c r="E24">
        <v>1100</v>
      </c>
      <c r="F24">
        <v>70</v>
      </c>
      <c r="G24">
        <v>38</v>
      </c>
      <c r="H24">
        <v>26</v>
      </c>
      <c r="I24">
        <v>-5.3</v>
      </c>
      <c r="J24">
        <v>19334780</v>
      </c>
      <c r="K24">
        <v>1142</v>
      </c>
      <c r="L24">
        <v>1164</v>
      </c>
      <c r="M24">
        <v>360</v>
      </c>
      <c r="N24">
        <v>343</v>
      </c>
      <c r="O24">
        <v>43</v>
      </c>
      <c r="P24">
        <v>26</v>
      </c>
      <c r="Q24">
        <v>0</v>
      </c>
      <c r="R24">
        <v>0</v>
      </c>
      <c r="S24">
        <v>0</v>
      </c>
      <c r="T24">
        <v>6.2259842173762103E-3</v>
      </c>
      <c r="U24">
        <v>7703.3720046650997</v>
      </c>
      <c r="V24">
        <v>1</v>
      </c>
      <c r="W24" s="1">
        <v>3.7796206964187501E-15</v>
      </c>
      <c r="X24">
        <v>0</v>
      </c>
      <c r="Y24">
        <v>2</v>
      </c>
      <c r="Z24">
        <v>0.16300000000000001</v>
      </c>
      <c r="AA24">
        <v>-1.81400507817537</v>
      </c>
      <c r="AB24">
        <v>0.16790031999999999</v>
      </c>
      <c r="AC24">
        <v>-52.177902409323003</v>
      </c>
      <c r="AD24">
        <v>-0.73621782039936301</v>
      </c>
      <c r="AE24">
        <v>0.32659848344484999</v>
      </c>
      <c r="AF24">
        <v>-1.11902374191996</v>
      </c>
    </row>
    <row r="25" spans="1:32" x14ac:dyDescent="0.25">
      <c r="A25">
        <v>0</v>
      </c>
      <c r="B25">
        <v>10</v>
      </c>
      <c r="C25" s="2">
        <v>41575.199999999997</v>
      </c>
      <c r="D25" s="2">
        <v>41575.199999999997</v>
      </c>
      <c r="E25">
        <v>750</v>
      </c>
      <c r="F25">
        <v>55</v>
      </c>
      <c r="G25">
        <v>73</v>
      </c>
      <c r="H25">
        <v>15</v>
      </c>
      <c r="I25">
        <v>-45.2</v>
      </c>
      <c r="J25">
        <v>5934000</v>
      </c>
      <c r="K25">
        <v>881</v>
      </c>
      <c r="L25">
        <v>1116</v>
      </c>
      <c r="M25">
        <v>315</v>
      </c>
      <c r="N25">
        <v>313</v>
      </c>
      <c r="O25">
        <v>147</v>
      </c>
      <c r="P25">
        <v>45</v>
      </c>
      <c r="Q25">
        <v>1</v>
      </c>
      <c r="R25">
        <v>0</v>
      </c>
      <c r="S25">
        <v>900</v>
      </c>
      <c r="T25">
        <v>1.19565964913442E-2</v>
      </c>
      <c r="U25">
        <v>4965.05490489776</v>
      </c>
      <c r="V25">
        <v>0</v>
      </c>
      <c r="W25" s="1">
        <v>1.49728530259917E-25</v>
      </c>
      <c r="X25">
        <v>1</v>
      </c>
      <c r="Y25">
        <v>2</v>
      </c>
      <c r="Z25">
        <v>0.16900000000000001</v>
      </c>
      <c r="AA25">
        <v>-1.77785656405906</v>
      </c>
      <c r="AB25">
        <v>-0.18130160000000001</v>
      </c>
      <c r="AC25">
        <v>-17.589704244009098</v>
      </c>
      <c r="AD25">
        <v>-8.3666223740323203E-2</v>
      </c>
      <c r="AE25">
        <v>0.17791094813375699</v>
      </c>
      <c r="AF25">
        <v>-1.72647214526092</v>
      </c>
    </row>
    <row r="26" spans="1:32" x14ac:dyDescent="0.25">
      <c r="C26" s="2"/>
      <c r="D26" s="2"/>
      <c r="W26" s="1"/>
    </row>
    <row r="27" spans="1:32" x14ac:dyDescent="0.25">
      <c r="C27" t="s">
        <v>67</v>
      </c>
    </row>
    <row r="28" spans="1:32" x14ac:dyDescent="0.25">
      <c r="A28" t="s">
        <v>68</v>
      </c>
      <c r="B28" t="s">
        <v>69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  <c r="J28" t="s">
        <v>77</v>
      </c>
      <c r="K28" t="s">
        <v>78</v>
      </c>
      <c r="L28" t="s">
        <v>79</v>
      </c>
      <c r="M28" t="s">
        <v>80</v>
      </c>
      <c r="N28" t="s">
        <v>81</v>
      </c>
      <c r="O28" t="s">
        <v>82</v>
      </c>
      <c r="P28" t="s">
        <v>83</v>
      </c>
      <c r="Q28" t="s">
        <v>84</v>
      </c>
      <c r="R28" t="s">
        <v>85</v>
      </c>
      <c r="S28" t="s">
        <v>86</v>
      </c>
      <c r="T28" t="s">
        <v>87</v>
      </c>
      <c r="U28" t="s">
        <v>88</v>
      </c>
      <c r="V28" t="s">
        <v>89</v>
      </c>
      <c r="W28" t="s">
        <v>90</v>
      </c>
      <c r="X28" t="s">
        <v>91</v>
      </c>
      <c r="Y28" t="s">
        <v>39</v>
      </c>
      <c r="Z28" t="s">
        <v>51</v>
      </c>
      <c r="AA28" t="s">
        <v>40</v>
      </c>
      <c r="AB28" t="s">
        <v>92</v>
      </c>
      <c r="AC28" t="s">
        <v>93</v>
      </c>
      <c r="AD28" t="s">
        <v>94</v>
      </c>
      <c r="AE28" t="s">
        <v>95</v>
      </c>
      <c r="AF28" t="s">
        <v>96</v>
      </c>
    </row>
    <row r="29" spans="1:32" x14ac:dyDescent="0.25">
      <c r="A29">
        <v>0</v>
      </c>
      <c r="B29">
        <v>1</v>
      </c>
      <c r="C29" s="2">
        <v>40701.284722222219</v>
      </c>
      <c r="D29" s="2">
        <v>40701.28402777778</v>
      </c>
      <c r="E29">
        <v>1400</v>
      </c>
      <c r="F29">
        <v>46</v>
      </c>
      <c r="G29">
        <v>52</v>
      </c>
      <c r="H29">
        <v>-25</v>
      </c>
      <c r="I29">
        <v>0.3</v>
      </c>
      <c r="J29">
        <v>10631250</v>
      </c>
      <c r="K29">
        <v>1258</v>
      </c>
      <c r="L29">
        <v>1256</v>
      </c>
      <c r="M29">
        <v>360</v>
      </c>
      <c r="N29">
        <v>250</v>
      </c>
      <c r="O29">
        <v>58</v>
      </c>
      <c r="P29">
        <v>12</v>
      </c>
      <c r="Q29">
        <v>0</v>
      </c>
      <c r="R29">
        <v>0</v>
      </c>
      <c r="S29">
        <v>750</v>
      </c>
      <c r="T29">
        <v>1.08908454590219E-2</v>
      </c>
      <c r="U29">
        <v>10141.9185218446</v>
      </c>
      <c r="V29">
        <v>1</v>
      </c>
      <c r="W29" s="1">
        <v>9.4663744036454403E-14</v>
      </c>
      <c r="X29">
        <v>0</v>
      </c>
      <c r="Y29">
        <v>1</v>
      </c>
      <c r="Z29">
        <v>3.6612</v>
      </c>
      <c r="AA29">
        <v>1.29779096252848</v>
      </c>
      <c r="AB29">
        <v>0.86723375000000003</v>
      </c>
      <c r="AC29">
        <v>-25.586032503577201</v>
      </c>
      <c r="AD29">
        <v>-0.17702678725638499</v>
      </c>
      <c r="AE29">
        <v>1.68230906169977</v>
      </c>
      <c r="AF29">
        <v>0.52016729122301397</v>
      </c>
    </row>
    <row r="30" spans="1:32" x14ac:dyDescent="0.25">
      <c r="A30">
        <v>0</v>
      </c>
      <c r="B30">
        <v>2</v>
      </c>
      <c r="C30" s="2">
        <v>40981.744444444441</v>
      </c>
      <c r="D30" s="2">
        <v>40981.73333333333</v>
      </c>
      <c r="E30">
        <v>2250</v>
      </c>
      <c r="F30">
        <v>60</v>
      </c>
      <c r="G30">
        <v>43</v>
      </c>
      <c r="H30">
        <v>25</v>
      </c>
      <c r="I30">
        <v>45.6</v>
      </c>
      <c r="J30">
        <v>6083000</v>
      </c>
      <c r="K30">
        <v>2054</v>
      </c>
      <c r="L30">
        <v>1987</v>
      </c>
      <c r="M30">
        <v>360</v>
      </c>
      <c r="N30">
        <v>286</v>
      </c>
      <c r="O30">
        <v>96</v>
      </c>
      <c r="P30">
        <v>16</v>
      </c>
      <c r="Q30">
        <v>0</v>
      </c>
      <c r="R30">
        <v>0</v>
      </c>
      <c r="S30">
        <v>0</v>
      </c>
      <c r="T30">
        <v>1.0963277785616499E-2</v>
      </c>
      <c r="U30">
        <v>17367.042364196499</v>
      </c>
      <c r="V30">
        <v>1</v>
      </c>
      <c r="W30" s="1">
        <v>6.8707228321935298E-13</v>
      </c>
      <c r="X30">
        <v>0</v>
      </c>
      <c r="Y30">
        <v>1</v>
      </c>
      <c r="Z30">
        <v>3.2515999999999998</v>
      </c>
      <c r="AA30">
        <v>1.17914718289028</v>
      </c>
      <c r="AB30">
        <v>2.7099245000000001</v>
      </c>
      <c r="AC30">
        <v>25.1024301333442</v>
      </c>
      <c r="AD30">
        <v>-0.17039805262288499</v>
      </c>
      <c r="AE30">
        <v>36.118168665182303</v>
      </c>
      <c r="AF30">
        <v>3.5867960258565099</v>
      </c>
    </row>
    <row r="31" spans="1:32" x14ac:dyDescent="0.25">
      <c r="A31">
        <v>0</v>
      </c>
      <c r="B31">
        <v>3</v>
      </c>
      <c r="C31" s="2">
        <v>41375.316666666666</v>
      </c>
      <c r="D31" s="2">
        <v>41375.308333333334</v>
      </c>
      <c r="E31">
        <v>1000</v>
      </c>
      <c r="F31">
        <v>58</v>
      </c>
      <c r="G31">
        <v>-25</v>
      </c>
      <c r="H31">
        <v>-7</v>
      </c>
      <c r="I31">
        <v>-8.1</v>
      </c>
      <c r="J31">
        <v>4606000</v>
      </c>
      <c r="K31">
        <v>792</v>
      </c>
      <c r="L31">
        <v>819</v>
      </c>
      <c r="M31">
        <v>360</v>
      </c>
      <c r="N31">
        <v>85</v>
      </c>
      <c r="O31">
        <v>126</v>
      </c>
      <c r="P31">
        <v>10</v>
      </c>
      <c r="Q31">
        <v>0</v>
      </c>
      <c r="R31">
        <v>0</v>
      </c>
      <c r="S31">
        <v>0</v>
      </c>
      <c r="T31">
        <v>2.3358782899580801E-3</v>
      </c>
      <c r="U31">
        <v>6907.7552789821302</v>
      </c>
      <c r="V31">
        <v>1</v>
      </c>
      <c r="W31" s="1">
        <v>3.5273416514977999E-16</v>
      </c>
      <c r="X31">
        <v>1</v>
      </c>
      <c r="Y31">
        <v>1</v>
      </c>
      <c r="Z31">
        <v>1.7666999999999999</v>
      </c>
      <c r="AA31">
        <v>0.56911339963649699</v>
      </c>
      <c r="AB31">
        <v>-1.5363301</v>
      </c>
      <c r="AC31">
        <v>-79.673358417351807</v>
      </c>
      <c r="AD31">
        <v>-1.7165613957544099</v>
      </c>
      <c r="AE31">
        <v>8.5489021287783698E-2</v>
      </c>
      <c r="AF31">
        <v>-2.4593673172750101</v>
      </c>
    </row>
    <row r="32" spans="1:32" x14ac:dyDescent="0.25">
      <c r="A32">
        <v>0</v>
      </c>
      <c r="B32">
        <v>4</v>
      </c>
      <c r="C32" s="2">
        <v>40764.354166666664</v>
      </c>
      <c r="D32" s="2">
        <v>40764.341666666667</v>
      </c>
      <c r="E32">
        <v>1175</v>
      </c>
      <c r="F32">
        <v>20</v>
      </c>
      <c r="G32">
        <v>62</v>
      </c>
      <c r="H32">
        <v>-12</v>
      </c>
      <c r="I32">
        <v>-40.6</v>
      </c>
      <c r="J32">
        <v>180000</v>
      </c>
      <c r="K32">
        <v>1419</v>
      </c>
      <c r="L32">
        <v>1506</v>
      </c>
      <c r="M32">
        <v>360</v>
      </c>
      <c r="N32">
        <v>279</v>
      </c>
      <c r="O32">
        <v>61</v>
      </c>
      <c r="P32">
        <v>11</v>
      </c>
      <c r="Q32">
        <v>0</v>
      </c>
      <c r="R32">
        <v>0</v>
      </c>
      <c r="S32">
        <v>850</v>
      </c>
      <c r="T32">
        <v>1.0655531908591699E-2</v>
      </c>
      <c r="U32">
        <v>8306.1025262294497</v>
      </c>
      <c r="V32">
        <v>1</v>
      </c>
      <c r="W32" s="1">
        <v>1.23034039835222E-14</v>
      </c>
      <c r="X32">
        <v>0</v>
      </c>
      <c r="Y32">
        <v>1</v>
      </c>
      <c r="Z32">
        <v>2.2871000000000001</v>
      </c>
      <c r="AA32">
        <v>0.82728463948917597</v>
      </c>
      <c r="AB32">
        <v>0.35937405</v>
      </c>
      <c r="AC32">
        <v>27.118663250971601</v>
      </c>
      <c r="AD32">
        <v>-0.19887017212536501</v>
      </c>
      <c r="AE32">
        <v>0.73221866009852699</v>
      </c>
      <c r="AF32">
        <v>-0.31167609364596599</v>
      </c>
    </row>
    <row r="33" spans="1:44" x14ac:dyDescent="0.25">
      <c r="A33">
        <v>0</v>
      </c>
      <c r="B33">
        <v>5</v>
      </c>
      <c r="C33" s="2">
        <v>42984.51666666667</v>
      </c>
      <c r="D33" s="2">
        <v>42984.408333333333</v>
      </c>
      <c r="E33">
        <v>1238</v>
      </c>
      <c r="F33">
        <v>44</v>
      </c>
      <c r="G33">
        <v>23</v>
      </c>
      <c r="H33">
        <v>-15</v>
      </c>
      <c r="I33">
        <v>-13.8</v>
      </c>
      <c r="J33">
        <v>0</v>
      </c>
      <c r="K33">
        <v>315</v>
      </c>
      <c r="L33">
        <v>0</v>
      </c>
      <c r="M33">
        <v>245</v>
      </c>
      <c r="N33">
        <v>246</v>
      </c>
      <c r="O33">
        <v>100</v>
      </c>
      <c r="P33">
        <v>12</v>
      </c>
      <c r="Q33">
        <v>0</v>
      </c>
      <c r="R33">
        <v>0</v>
      </c>
      <c r="S33">
        <v>0</v>
      </c>
      <c r="T33">
        <v>9.6887666828438402E-3</v>
      </c>
      <c r="U33">
        <v>8816.1105371167396</v>
      </c>
      <c r="V33">
        <v>0</v>
      </c>
      <c r="W33" s="1">
        <v>2.5964483816750699E-14</v>
      </c>
      <c r="X33">
        <v>0</v>
      </c>
      <c r="Y33">
        <v>2</v>
      </c>
      <c r="Z33">
        <v>0.97499999999999998</v>
      </c>
      <c r="AA33">
        <v>-2.53178079842898E-2</v>
      </c>
      <c r="AB33">
        <v>0.40034651999999998</v>
      </c>
      <c r="AC33">
        <v>-32.971900739280798</v>
      </c>
      <c r="AD33">
        <v>-0.29398221697160298</v>
      </c>
      <c r="AE33">
        <v>0.835280119034156</v>
      </c>
      <c r="AF33">
        <v>-0.17998813849220299</v>
      </c>
    </row>
    <row r="34" spans="1:44" x14ac:dyDescent="0.25">
      <c r="A34">
        <v>0</v>
      </c>
      <c r="B34">
        <v>6</v>
      </c>
      <c r="C34" s="2">
        <v>41109.23333333333</v>
      </c>
      <c r="D34" s="2">
        <v>41109.183333333334</v>
      </c>
      <c r="E34">
        <v>1200</v>
      </c>
      <c r="F34">
        <v>50</v>
      </c>
      <c r="G34">
        <v>100</v>
      </c>
      <c r="H34">
        <v>-20</v>
      </c>
      <c r="I34">
        <v>13.1</v>
      </c>
      <c r="J34">
        <v>0</v>
      </c>
      <c r="K34">
        <v>472</v>
      </c>
      <c r="L34">
        <v>698</v>
      </c>
      <c r="M34">
        <v>208</v>
      </c>
      <c r="N34">
        <v>203</v>
      </c>
      <c r="O34">
        <v>38</v>
      </c>
      <c r="P34">
        <v>44</v>
      </c>
      <c r="Q34">
        <v>0</v>
      </c>
      <c r="R34">
        <v>0</v>
      </c>
      <c r="S34">
        <v>0</v>
      </c>
      <c r="T34">
        <v>7.08034536733419E-3</v>
      </c>
      <c r="U34">
        <v>8508.0922029313097</v>
      </c>
      <c r="V34">
        <v>0</v>
      </c>
      <c r="W34" s="1">
        <v>1.69173251407925E-14</v>
      </c>
      <c r="X34">
        <v>0</v>
      </c>
      <c r="Y34">
        <v>2</v>
      </c>
      <c r="Z34">
        <v>0.749</v>
      </c>
      <c r="AA34">
        <v>-0.28901629546491697</v>
      </c>
      <c r="AB34">
        <v>4.6193600000000003E-3</v>
      </c>
      <c r="AC34">
        <v>47.402567721377601</v>
      </c>
      <c r="AD34">
        <v>-0.60762667024872696</v>
      </c>
      <c r="AE34">
        <v>0.53236145600363804</v>
      </c>
      <c r="AF34">
        <v>-0.63043259176932698</v>
      </c>
    </row>
    <row r="35" spans="1:44" x14ac:dyDescent="0.25">
      <c r="A35">
        <v>0</v>
      </c>
      <c r="B35">
        <v>7</v>
      </c>
      <c r="C35" s="2">
        <v>41883.474999999999</v>
      </c>
      <c r="D35" s="2">
        <v>41883.466666666667</v>
      </c>
      <c r="E35">
        <v>1700</v>
      </c>
      <c r="F35">
        <v>46</v>
      </c>
      <c r="G35">
        <v>-155</v>
      </c>
      <c r="H35">
        <v>1</v>
      </c>
      <c r="I35">
        <v>-240.1</v>
      </c>
      <c r="J35">
        <v>8448050</v>
      </c>
      <c r="K35">
        <v>1096</v>
      </c>
      <c r="L35">
        <v>1216</v>
      </c>
      <c r="M35">
        <v>360</v>
      </c>
      <c r="N35">
        <v>65</v>
      </c>
      <c r="O35">
        <v>96</v>
      </c>
      <c r="P35">
        <v>32</v>
      </c>
      <c r="Q35">
        <v>0</v>
      </c>
      <c r="R35">
        <v>0</v>
      </c>
      <c r="S35">
        <v>0</v>
      </c>
      <c r="T35" s="1">
        <v>2.62933656392186E-5</v>
      </c>
      <c r="U35">
        <v>12645.2520010753</v>
      </c>
      <c r="V35">
        <v>1</v>
      </c>
      <c r="W35" s="1">
        <v>3.14452171437983E-13</v>
      </c>
      <c r="X35">
        <v>1</v>
      </c>
      <c r="Y35">
        <v>2</v>
      </c>
      <c r="Z35">
        <v>0.65700000000000003</v>
      </c>
      <c r="AA35">
        <v>-0.42007126049752602</v>
      </c>
      <c r="AB35">
        <v>-4.5111055000000002</v>
      </c>
      <c r="AC35">
        <v>151.45999066673701</v>
      </c>
      <c r="AD35">
        <v>-6.2033879861460397</v>
      </c>
      <c r="AE35">
        <v>1.19599237288474E-2</v>
      </c>
      <c r="AF35">
        <v>-4.4261939076666499</v>
      </c>
    </row>
    <row r="36" spans="1:44" x14ac:dyDescent="0.25">
      <c r="A36">
        <v>0</v>
      </c>
      <c r="B36">
        <v>8</v>
      </c>
      <c r="C36" s="2">
        <v>40792.944444444445</v>
      </c>
      <c r="D36" s="2">
        <v>40792.961805555555</v>
      </c>
      <c r="E36">
        <v>650</v>
      </c>
      <c r="F36">
        <v>30</v>
      </c>
      <c r="G36">
        <v>20</v>
      </c>
      <c r="H36">
        <v>20</v>
      </c>
      <c r="I36">
        <v>1.1000000000000001</v>
      </c>
      <c r="J36">
        <v>16325500</v>
      </c>
      <c r="K36">
        <v>589</v>
      </c>
      <c r="L36">
        <v>582</v>
      </c>
      <c r="M36">
        <v>360</v>
      </c>
      <c r="N36">
        <v>300</v>
      </c>
      <c r="O36">
        <v>89</v>
      </c>
      <c r="P36">
        <v>14</v>
      </c>
      <c r="Q36">
        <v>0</v>
      </c>
      <c r="R36">
        <v>0</v>
      </c>
      <c r="S36">
        <v>670</v>
      </c>
      <c r="T36">
        <v>8.3618083265353596E-3</v>
      </c>
      <c r="U36">
        <v>4210.0320358782901</v>
      </c>
      <c r="V36">
        <v>1</v>
      </c>
      <c r="W36" s="1">
        <v>6.2580887876033699E-49</v>
      </c>
      <c r="X36">
        <v>1</v>
      </c>
      <c r="Y36">
        <v>2</v>
      </c>
      <c r="Z36">
        <v>0.33800000000000002</v>
      </c>
      <c r="AA36">
        <v>-1.0847093834991099</v>
      </c>
      <c r="AB36">
        <v>-1.017069</v>
      </c>
      <c r="AC36">
        <v>-40.395960734912201</v>
      </c>
      <c r="AD36">
        <v>-0.44127464675407502</v>
      </c>
      <c r="AE36">
        <v>8.6805910329984401E-2</v>
      </c>
      <c r="AF36">
        <v>-2.44408056827467</v>
      </c>
    </row>
    <row r="37" spans="1:44" x14ac:dyDescent="0.25">
      <c r="A37">
        <v>0</v>
      </c>
      <c r="B37">
        <v>9</v>
      </c>
      <c r="C37" s="2">
        <v>41580.199999999997</v>
      </c>
      <c r="D37" s="2">
        <v>41580.199999999997</v>
      </c>
      <c r="E37">
        <v>1078</v>
      </c>
      <c r="F37">
        <v>75</v>
      </c>
      <c r="G37">
        <v>145</v>
      </c>
      <c r="H37">
        <v>5</v>
      </c>
      <c r="I37">
        <v>-26.4</v>
      </c>
      <c r="J37">
        <v>0</v>
      </c>
      <c r="K37">
        <v>585</v>
      </c>
      <c r="L37">
        <v>708</v>
      </c>
      <c r="M37">
        <v>360</v>
      </c>
      <c r="N37">
        <v>239</v>
      </c>
      <c r="O37">
        <v>101</v>
      </c>
      <c r="P37">
        <v>53</v>
      </c>
      <c r="Q37">
        <v>0</v>
      </c>
      <c r="R37">
        <v>0</v>
      </c>
      <c r="S37">
        <v>0</v>
      </c>
      <c r="T37">
        <v>2.8021633454602601E-3</v>
      </c>
      <c r="U37">
        <v>7527.5260460835198</v>
      </c>
      <c r="V37">
        <v>1</v>
      </c>
      <c r="W37" s="1">
        <v>2.4656269790013699E-15</v>
      </c>
      <c r="X37">
        <v>0</v>
      </c>
      <c r="Y37">
        <v>2</v>
      </c>
      <c r="Z37">
        <v>0.20200000000000001</v>
      </c>
      <c r="AA37">
        <v>-1.59948758158093</v>
      </c>
      <c r="AB37">
        <v>-1.1858405999999999</v>
      </c>
      <c r="AC37">
        <v>75.331228989636998</v>
      </c>
      <c r="AD37">
        <v>-1.5345576152214999</v>
      </c>
      <c r="AE37">
        <v>0.13580115798721301</v>
      </c>
      <c r="AF37">
        <v>-1.9965635367421</v>
      </c>
    </row>
    <row r="38" spans="1:44" x14ac:dyDescent="0.25">
      <c r="C38" s="2"/>
      <c r="D38" s="2"/>
      <c r="W38" s="1"/>
    </row>
    <row r="39" spans="1:44" x14ac:dyDescent="0.25">
      <c r="B39" t="s">
        <v>50</v>
      </c>
      <c r="N39" t="s">
        <v>50</v>
      </c>
      <c r="O39" t="s">
        <v>63</v>
      </c>
      <c r="Y39" t="s">
        <v>50</v>
      </c>
      <c r="AJ39" t="s">
        <v>50</v>
      </c>
      <c r="AK39" t="s">
        <v>63</v>
      </c>
    </row>
    <row r="40" spans="1:44" x14ac:dyDescent="0.25">
      <c r="B40" t="s">
        <v>59</v>
      </c>
      <c r="N40" t="s">
        <v>59</v>
      </c>
    </row>
    <row r="41" spans="1:44" x14ac:dyDescent="0.25">
      <c r="A41" t="s">
        <v>39</v>
      </c>
      <c r="B41" t="s">
        <v>53</v>
      </c>
      <c r="C41" t="s">
        <v>40</v>
      </c>
      <c r="D41" t="s">
        <v>54</v>
      </c>
      <c r="E41" t="s">
        <v>55</v>
      </c>
      <c r="F41" t="s">
        <v>56</v>
      </c>
      <c r="G41" t="s">
        <v>57</v>
      </c>
      <c r="J41" t="s">
        <v>62</v>
      </c>
      <c r="M41" t="s">
        <v>39</v>
      </c>
      <c r="N41" t="s">
        <v>53</v>
      </c>
      <c r="O41" t="s">
        <v>40</v>
      </c>
      <c r="P41" t="s">
        <v>54</v>
      </c>
      <c r="Q41" t="s">
        <v>55</v>
      </c>
      <c r="R41" t="s">
        <v>56</v>
      </c>
      <c r="S41" t="s">
        <v>57</v>
      </c>
      <c r="V41" t="s">
        <v>62</v>
      </c>
      <c r="X41" t="s">
        <v>39</v>
      </c>
      <c r="Y41" t="s">
        <v>53</v>
      </c>
      <c r="Z41" t="s">
        <v>40</v>
      </c>
      <c r="AA41" t="s">
        <v>54</v>
      </c>
      <c r="AB41" t="s">
        <v>55</v>
      </c>
      <c r="AC41" t="s">
        <v>56</v>
      </c>
      <c r="AD41" t="s">
        <v>57</v>
      </c>
      <c r="AG41" t="s">
        <v>62</v>
      </c>
      <c r="AI41" t="s">
        <v>39</v>
      </c>
      <c r="AJ41" t="s">
        <v>53</v>
      </c>
      <c r="AK41" t="s">
        <v>40</v>
      </c>
      <c r="AL41" t="s">
        <v>54</v>
      </c>
      <c r="AM41" t="s">
        <v>55</v>
      </c>
      <c r="AN41" t="s">
        <v>56</v>
      </c>
      <c r="AO41" t="s">
        <v>57</v>
      </c>
      <c r="AR41" t="s">
        <v>62</v>
      </c>
    </row>
    <row r="42" spans="1:44" x14ac:dyDescent="0.25">
      <c r="A42">
        <v>1</v>
      </c>
      <c r="B42">
        <v>1.2522835000000001</v>
      </c>
      <c r="C42">
        <v>2.2680247036428201</v>
      </c>
      <c r="D42">
        <f>ABS(B42-C42)</f>
        <v>1.0157412036428199</v>
      </c>
      <c r="E42">
        <f>SUM(D42:D51)</f>
        <v>16.200847821826493</v>
      </c>
      <c r="F42">
        <f>COUNTA(D42:D51)</f>
        <v>10</v>
      </c>
      <c r="G42">
        <f>E42/F42</f>
        <v>1.6200847821826492</v>
      </c>
      <c r="J42">
        <f>AVERAGE(G42,G55,G68)</f>
        <v>1.551208841424468</v>
      </c>
      <c r="M42">
        <v>1</v>
      </c>
      <c r="N42">
        <v>1.2522835000000001</v>
      </c>
      <c r="O42">
        <v>2.2680247036428201</v>
      </c>
      <c r="P42">
        <f>ABS(N42-O42)</f>
        <v>1.0157412036428199</v>
      </c>
      <c r="Q42">
        <f>SUM(P42:P45)</f>
        <v>8.7817068551564574</v>
      </c>
      <c r="R42">
        <f>COUNTA(P42:P45)</f>
        <v>4</v>
      </c>
      <c r="S42">
        <f>Q42/R42</f>
        <v>2.1954267137891144</v>
      </c>
      <c r="V42">
        <f>AVERAGE(S42,S55,S68)</f>
        <v>1.6713195520484883</v>
      </c>
      <c r="X42">
        <v>1</v>
      </c>
      <c r="Y42">
        <v>2.9250821718370599</v>
      </c>
      <c r="Z42">
        <v>2.2680247036428201</v>
      </c>
      <c r="AA42">
        <f t="shared" ref="AA42:AA51" si="0">ABS(Y42-Z42)</f>
        <v>0.65705746819423982</v>
      </c>
      <c r="AB42">
        <f>SUM(AA42:AA51)</f>
        <v>14.931337542986917</v>
      </c>
      <c r="AC42">
        <f>COUNTA(AA42:AA51)</f>
        <v>10</v>
      </c>
      <c r="AD42">
        <f>AB42/AC42</f>
        <v>1.4931337542986918</v>
      </c>
      <c r="AG42">
        <f>AVERAGE(AD42,AD55,AD68)</f>
        <v>1.5108435454048152</v>
      </c>
      <c r="AI42">
        <v>1</v>
      </c>
      <c r="AJ42">
        <v>2.9250821718370599</v>
      </c>
      <c r="AK42">
        <v>2.2680247036428201</v>
      </c>
      <c r="AL42">
        <f>ABS(AJ42-AK42)</f>
        <v>0.65705746819423982</v>
      </c>
      <c r="AM42">
        <f>SUM(AL42:AL45)</f>
        <v>9.5430193465559832</v>
      </c>
      <c r="AN42">
        <f>COUNTA(AL42:AL45)</f>
        <v>4</v>
      </c>
      <c r="AO42">
        <f>AM42/AN42</f>
        <v>2.3857548366389958</v>
      </c>
      <c r="AR42">
        <f>AVERAGE(AO42,AO55,AO68)</f>
        <v>2.0029405014905244</v>
      </c>
    </row>
    <row r="43" spans="1:44" x14ac:dyDescent="0.25">
      <c r="A43">
        <v>1</v>
      </c>
      <c r="B43">
        <v>-1.6372781999999999</v>
      </c>
      <c r="C43">
        <v>4.0308898979438599</v>
      </c>
      <c r="D43">
        <f t="shared" ref="D43:D51" si="1">ABS(B43-C43)</f>
        <v>5.6681680979438598</v>
      </c>
      <c r="M43">
        <v>1</v>
      </c>
      <c r="N43">
        <v>-1.6372781999999999</v>
      </c>
      <c r="O43">
        <v>4.0308898979438599</v>
      </c>
      <c r="P43">
        <f t="shared" ref="P43:P45" si="2">ABS(N43-O43)</f>
        <v>5.6681680979438598</v>
      </c>
      <c r="X43">
        <v>1</v>
      </c>
      <c r="Y43">
        <v>3.5520449094210801E-2</v>
      </c>
      <c r="Z43">
        <v>4.0308898979438599</v>
      </c>
      <c r="AA43">
        <f t="shared" si="0"/>
        <v>3.9953694488496492</v>
      </c>
      <c r="AI43">
        <v>1</v>
      </c>
      <c r="AJ43">
        <v>3.5520449094210801E-2</v>
      </c>
      <c r="AK43">
        <v>4.0308898979438599</v>
      </c>
      <c r="AL43">
        <f t="shared" ref="AL43:AL45" si="3">ABS(AJ43-AK43)</f>
        <v>3.9953694488496492</v>
      </c>
    </row>
    <row r="44" spans="1:44" x14ac:dyDescent="0.25">
      <c r="A44">
        <v>1</v>
      </c>
      <c r="B44">
        <v>0.19215441</v>
      </c>
      <c r="C44">
        <v>1.0608758068317099</v>
      </c>
      <c r="D44">
        <f t="shared" si="1"/>
        <v>0.8687213968317099</v>
      </c>
      <c r="M44">
        <v>1</v>
      </c>
      <c r="N44">
        <v>0.19215441</v>
      </c>
      <c r="O44">
        <v>1.0608758068317099</v>
      </c>
      <c r="P44">
        <f t="shared" si="2"/>
        <v>0.8687213968317099</v>
      </c>
      <c r="X44">
        <v>1</v>
      </c>
      <c r="Y44">
        <v>-0.211102822622837</v>
      </c>
      <c r="Z44">
        <v>1.0608758068317099</v>
      </c>
      <c r="AA44">
        <f t="shared" si="0"/>
        <v>1.271978629454547</v>
      </c>
      <c r="AI44">
        <v>1</v>
      </c>
      <c r="AJ44">
        <v>-0.211102822622837</v>
      </c>
      <c r="AK44">
        <v>1.0608758068317099</v>
      </c>
      <c r="AL44">
        <f t="shared" si="3"/>
        <v>1.271978629454547</v>
      </c>
    </row>
    <row r="45" spans="1:44" x14ac:dyDescent="0.25">
      <c r="A45">
        <v>1</v>
      </c>
      <c r="B45">
        <v>-0.79424644</v>
      </c>
      <c r="C45">
        <v>0.43482971673806797</v>
      </c>
      <c r="D45">
        <f t="shared" si="1"/>
        <v>1.2290761567380679</v>
      </c>
      <c r="M45">
        <v>1</v>
      </c>
      <c r="N45">
        <v>-0.79424644</v>
      </c>
      <c r="O45">
        <v>0.43482971673806797</v>
      </c>
      <c r="P45">
        <f t="shared" si="2"/>
        <v>1.2290761567380679</v>
      </c>
      <c r="X45">
        <v>1</v>
      </c>
      <c r="Y45">
        <v>-3.1837840833194799</v>
      </c>
      <c r="Z45">
        <v>0.43482971673806797</v>
      </c>
      <c r="AA45">
        <f t="shared" si="0"/>
        <v>3.6186138000575481</v>
      </c>
      <c r="AI45">
        <v>1</v>
      </c>
      <c r="AJ45">
        <v>-3.1837840833194799</v>
      </c>
      <c r="AK45">
        <v>0.43482971673806797</v>
      </c>
      <c r="AL45">
        <f t="shared" si="3"/>
        <v>3.6186138000575481</v>
      </c>
    </row>
    <row r="46" spans="1:44" x14ac:dyDescent="0.25">
      <c r="A46">
        <v>2</v>
      </c>
      <c r="B46">
        <v>-2.6214886000000002</v>
      </c>
      <c r="C46">
        <v>-8.4469156626449896E-2</v>
      </c>
      <c r="D46">
        <f t="shared" si="1"/>
        <v>2.5370194433735502</v>
      </c>
      <c r="X46">
        <v>2</v>
      </c>
      <c r="Y46">
        <v>-1.0676420556271899</v>
      </c>
      <c r="Z46">
        <v>-8.4469156626449896E-2</v>
      </c>
      <c r="AA46">
        <f t="shared" si="0"/>
        <v>0.98317289900074001</v>
      </c>
    </row>
    <row r="47" spans="1:44" x14ac:dyDescent="0.25">
      <c r="A47">
        <v>2</v>
      </c>
      <c r="B47">
        <v>8.2334279999999992E-3</v>
      </c>
      <c r="C47">
        <v>-7.2570692834835304E-2</v>
      </c>
      <c r="D47">
        <f t="shared" si="1"/>
        <v>8.0804120834835305E-2</v>
      </c>
      <c r="X47">
        <v>2</v>
      </c>
      <c r="Y47">
        <v>-0.114475751001508</v>
      </c>
      <c r="Z47">
        <v>-7.2570692834835304E-2</v>
      </c>
      <c r="AA47">
        <f t="shared" si="0"/>
        <v>4.1905058166672698E-2</v>
      </c>
    </row>
    <row r="48" spans="1:44" x14ac:dyDescent="0.25">
      <c r="A48">
        <v>2</v>
      </c>
      <c r="B48">
        <v>-0.22275745999999999</v>
      </c>
      <c r="C48">
        <v>-1.51412773262977</v>
      </c>
      <c r="D48">
        <f t="shared" si="1"/>
        <v>1.29137027262977</v>
      </c>
      <c r="X48">
        <v>2</v>
      </c>
      <c r="Y48">
        <v>-0.34546663055661297</v>
      </c>
      <c r="Z48">
        <v>-1.51412773262977</v>
      </c>
      <c r="AA48">
        <f t="shared" si="0"/>
        <v>1.168661102073157</v>
      </c>
    </row>
    <row r="49" spans="1:41" x14ac:dyDescent="0.25">
      <c r="A49">
        <v>2</v>
      </c>
      <c r="B49">
        <v>-0.69305309999999998</v>
      </c>
      <c r="C49">
        <v>-0.40197121885390802</v>
      </c>
      <c r="D49">
        <f t="shared" si="1"/>
        <v>0.29108188114609196</v>
      </c>
      <c r="X49">
        <v>2</v>
      </c>
      <c r="Y49">
        <v>-1.7135161846545901</v>
      </c>
      <c r="Z49">
        <v>-0.40197121885390802</v>
      </c>
      <c r="AA49">
        <f t="shared" si="0"/>
        <v>1.3115449658006821</v>
      </c>
    </row>
    <row r="50" spans="1:41" x14ac:dyDescent="0.25">
      <c r="A50">
        <v>2</v>
      </c>
      <c r="B50">
        <v>-0.91195079999999995</v>
      </c>
      <c r="C50">
        <v>-1.5847452998437199</v>
      </c>
      <c r="D50">
        <f t="shared" si="1"/>
        <v>0.67279449984371997</v>
      </c>
      <c r="X50">
        <v>2</v>
      </c>
      <c r="Y50">
        <v>-1.9324138981544201</v>
      </c>
      <c r="Z50">
        <v>-1.5847452998437199</v>
      </c>
      <c r="AA50">
        <f t="shared" si="0"/>
        <v>0.34766859831070018</v>
      </c>
    </row>
    <row r="51" spans="1:41" x14ac:dyDescent="0.25">
      <c r="A51">
        <v>2</v>
      </c>
      <c r="B51">
        <v>-4.3539595999999996</v>
      </c>
      <c r="C51">
        <v>-1.8078888511579301</v>
      </c>
      <c r="D51">
        <f t="shared" si="1"/>
        <v>2.5460707488420695</v>
      </c>
      <c r="X51">
        <v>2</v>
      </c>
      <c r="Y51">
        <v>-3.34325442423691</v>
      </c>
      <c r="Z51">
        <v>-1.8078888511579301</v>
      </c>
      <c r="AA51">
        <f t="shared" si="0"/>
        <v>1.5353655730789799</v>
      </c>
    </row>
    <row r="53" spans="1:41" x14ac:dyDescent="0.25">
      <c r="B53" t="s">
        <v>60</v>
      </c>
      <c r="N53" t="s">
        <v>60</v>
      </c>
    </row>
    <row r="54" spans="1:41" x14ac:dyDescent="0.25">
      <c r="A54" t="s">
        <v>39</v>
      </c>
      <c r="B54" t="s">
        <v>53</v>
      </c>
      <c r="C54" t="s">
        <v>40</v>
      </c>
      <c r="D54" t="s">
        <v>54</v>
      </c>
      <c r="E54" t="s">
        <v>55</v>
      </c>
      <c r="F54" t="s">
        <v>56</v>
      </c>
      <c r="G54" t="s">
        <v>57</v>
      </c>
      <c r="M54" t="s">
        <v>39</v>
      </c>
      <c r="N54" t="s">
        <v>53</v>
      </c>
      <c r="O54" t="s">
        <v>40</v>
      </c>
      <c r="P54" t="s">
        <v>54</v>
      </c>
      <c r="Q54" t="s">
        <v>55</v>
      </c>
      <c r="R54" t="s">
        <v>56</v>
      </c>
      <c r="S54" t="s">
        <v>57</v>
      </c>
      <c r="X54" t="s">
        <v>39</v>
      </c>
      <c r="Y54" t="s">
        <v>53</v>
      </c>
      <c r="Z54" t="s">
        <v>40</v>
      </c>
      <c r="AA54" t="s">
        <v>54</v>
      </c>
      <c r="AB54" t="s">
        <v>55</v>
      </c>
      <c r="AC54" t="s">
        <v>56</v>
      </c>
      <c r="AD54" t="s">
        <v>57</v>
      </c>
      <c r="AI54" t="s">
        <v>39</v>
      </c>
      <c r="AJ54" t="s">
        <v>53</v>
      </c>
      <c r="AK54" t="s">
        <v>40</v>
      </c>
      <c r="AL54" t="s">
        <v>54</v>
      </c>
      <c r="AM54" t="s">
        <v>55</v>
      </c>
      <c r="AN54" t="s">
        <v>56</v>
      </c>
      <c r="AO54" t="s">
        <v>57</v>
      </c>
    </row>
    <row r="55" spans="1:41" x14ac:dyDescent="0.25">
      <c r="A55">
        <v>1</v>
      </c>
      <c r="B55">
        <v>3.2697357999999999</v>
      </c>
      <c r="C55">
        <v>1.33592169545521</v>
      </c>
      <c r="D55">
        <f>ABS(B55-C55)</f>
        <v>1.9338141045447899</v>
      </c>
      <c r="E55">
        <f>SUM(D55:D64)</f>
        <v>19.417294968912451</v>
      </c>
      <c r="F55">
        <f>COUNTA(D55:D64)</f>
        <v>10</v>
      </c>
      <c r="G55">
        <f>E55/F55</f>
        <v>1.9417294968912451</v>
      </c>
      <c r="M55">
        <v>1</v>
      </c>
      <c r="N55">
        <v>3.2697357999999999</v>
      </c>
      <c r="O55">
        <v>1.33592169545521</v>
      </c>
      <c r="P55">
        <f>ABS(N55-O55)</f>
        <v>1.9338141045447899</v>
      </c>
      <c r="Q55">
        <f>SUM(P55:P59)</f>
        <v>8.4242989383269098</v>
      </c>
      <c r="R55">
        <f>COUNTA(P55:P59)</f>
        <v>5</v>
      </c>
      <c r="S55">
        <f>Q55/R55</f>
        <v>1.6848597876653819</v>
      </c>
      <c r="X55">
        <v>1</v>
      </c>
      <c r="Y55">
        <v>2.6918829015148602</v>
      </c>
      <c r="Z55">
        <v>1.33592169545521</v>
      </c>
      <c r="AA55">
        <f>ABS(Y55-Z55)</f>
        <v>1.3559612060596502</v>
      </c>
      <c r="AB55">
        <f>SUM(AA55:AA64)</f>
        <v>15.2702239544503</v>
      </c>
      <c r="AC55">
        <f>COUNTA(AA55:AA64)</f>
        <v>10</v>
      </c>
      <c r="AD55">
        <f>AB55/AC55</f>
        <v>1.5270223954450299</v>
      </c>
      <c r="AI55">
        <v>1</v>
      </c>
      <c r="AJ55">
        <v>2.6918829015148602</v>
      </c>
      <c r="AK55">
        <v>1.33592169545521</v>
      </c>
      <c r="AL55">
        <f>ABS(AJ55-AK55)</f>
        <v>1.3559612060596502</v>
      </c>
      <c r="AM55">
        <f>SUM(AL55:AL59)</f>
        <v>8.9244408837649569</v>
      </c>
      <c r="AN55">
        <f>COUNTA(AL55:AL59)</f>
        <v>5</v>
      </c>
      <c r="AO55">
        <f>AM55/AN55</f>
        <v>1.7848881767529914</v>
      </c>
    </row>
    <row r="56" spans="1:41" x14ac:dyDescent="0.25">
      <c r="A56">
        <v>1</v>
      </c>
      <c r="B56">
        <v>0.93838644000000004</v>
      </c>
      <c r="C56">
        <v>1.2257440807953901</v>
      </c>
      <c r="D56">
        <f t="shared" ref="D56:D64" si="4">ABS(B56-C56)</f>
        <v>0.28735764079539006</v>
      </c>
      <c r="M56">
        <v>1</v>
      </c>
      <c r="N56">
        <v>0.93838644000000004</v>
      </c>
      <c r="O56">
        <v>1.2257440807953901</v>
      </c>
      <c r="P56">
        <f t="shared" ref="P56" si="5">ABS(N56-O56)</f>
        <v>0.28735764079539006</v>
      </c>
      <c r="X56">
        <v>1</v>
      </c>
      <c r="Y56">
        <v>-0.27475282569591097</v>
      </c>
      <c r="Z56">
        <v>1.2257440807953901</v>
      </c>
      <c r="AA56">
        <f t="shared" ref="AA56:AA64" si="6">ABS(Y56-Z56)</f>
        <v>1.5004969064913012</v>
      </c>
      <c r="AI56">
        <v>1</v>
      </c>
      <c r="AJ56">
        <v>-0.27475282569591097</v>
      </c>
      <c r="AK56">
        <v>1.2257440807953901</v>
      </c>
      <c r="AL56">
        <f t="shared" ref="AL56" si="7">ABS(AJ56-AK56)</f>
        <v>1.5004969064913012</v>
      </c>
    </row>
    <row r="57" spans="1:41" x14ac:dyDescent="0.25">
      <c r="A57">
        <v>1</v>
      </c>
      <c r="B57">
        <v>3.4803228000000002</v>
      </c>
      <c r="C57">
        <v>0.68662596356967898</v>
      </c>
      <c r="D57">
        <f t="shared" si="4"/>
        <v>2.7936968364303212</v>
      </c>
      <c r="M57">
        <v>1</v>
      </c>
      <c r="N57">
        <v>3.4803228000000002</v>
      </c>
      <c r="O57">
        <v>0.68662596356967898</v>
      </c>
      <c r="P57">
        <f>ABS(N57-O57)</f>
        <v>2.7936968364303212</v>
      </c>
      <c r="X57">
        <v>1</v>
      </c>
      <c r="Y57">
        <v>3.01314732139971</v>
      </c>
      <c r="Z57">
        <v>0.68662596356967898</v>
      </c>
      <c r="AA57">
        <f t="shared" si="6"/>
        <v>2.326521357830031</v>
      </c>
      <c r="AI57">
        <v>1</v>
      </c>
      <c r="AJ57">
        <v>3.01314732139971</v>
      </c>
      <c r="AK57">
        <v>0.68662596356967898</v>
      </c>
      <c r="AL57">
        <f>ABS(AJ57-AK57)</f>
        <v>2.326521357830031</v>
      </c>
    </row>
    <row r="58" spans="1:41" x14ac:dyDescent="0.25">
      <c r="A58">
        <v>1</v>
      </c>
      <c r="B58">
        <v>1.9870028</v>
      </c>
      <c r="C58">
        <v>2.7075167254960602</v>
      </c>
      <c r="D58">
        <f t="shared" si="4"/>
        <v>0.72051392549606019</v>
      </c>
      <c r="M58">
        <v>1</v>
      </c>
      <c r="N58">
        <v>1.9870028</v>
      </c>
      <c r="O58">
        <v>2.7075167254960602</v>
      </c>
      <c r="P58">
        <f t="shared" ref="P58:P59" si="8">ABS(N58-O58)</f>
        <v>0.72051392549606019</v>
      </c>
      <c r="X58">
        <v>1</v>
      </c>
      <c r="Y58">
        <v>0.99521779633740504</v>
      </c>
      <c r="Z58">
        <v>2.7075167254960602</v>
      </c>
      <c r="AA58">
        <f t="shared" si="6"/>
        <v>1.712298929158655</v>
      </c>
      <c r="AI58">
        <v>1</v>
      </c>
      <c r="AJ58">
        <v>0.99521779633740504</v>
      </c>
      <c r="AK58">
        <v>2.7075167254960602</v>
      </c>
      <c r="AL58">
        <f>ABS(AJ58-AK58)</f>
        <v>1.712298929158655</v>
      </c>
    </row>
    <row r="59" spans="1:41" x14ac:dyDescent="0.25">
      <c r="A59">
        <v>1</v>
      </c>
      <c r="B59">
        <v>3.0980414999999999</v>
      </c>
      <c r="C59">
        <v>0.409125068939651</v>
      </c>
      <c r="D59">
        <f t="shared" si="4"/>
        <v>2.6889164310603491</v>
      </c>
      <c r="M59">
        <v>1</v>
      </c>
      <c r="N59">
        <v>3.0980414999999999</v>
      </c>
      <c r="O59">
        <v>0.409125068939651</v>
      </c>
      <c r="P59">
        <f t="shared" si="8"/>
        <v>2.6889164310603491</v>
      </c>
      <c r="X59">
        <v>1</v>
      </c>
      <c r="Y59">
        <v>2.4382875531649701</v>
      </c>
      <c r="Z59">
        <v>0.409125068939651</v>
      </c>
      <c r="AA59">
        <f t="shared" si="6"/>
        <v>2.0291624842253193</v>
      </c>
      <c r="AI59">
        <v>1</v>
      </c>
      <c r="AJ59">
        <v>2.4382875531649701</v>
      </c>
      <c r="AK59">
        <v>0.409125068939651</v>
      </c>
      <c r="AL59">
        <f>ABS(AJ59-AK59)</f>
        <v>2.0291624842253193</v>
      </c>
    </row>
    <row r="60" spans="1:41" x14ac:dyDescent="0.25">
      <c r="A60">
        <v>2</v>
      </c>
      <c r="B60">
        <v>4.0992126000000004</v>
      </c>
      <c r="C60">
        <v>-0.32020526415734102</v>
      </c>
      <c r="D60">
        <f t="shared" si="4"/>
        <v>4.4194178641573414</v>
      </c>
      <c r="X60">
        <v>2</v>
      </c>
      <c r="Y60">
        <v>4.0666288700617201</v>
      </c>
      <c r="Z60">
        <v>-0.32020526415734102</v>
      </c>
      <c r="AA60">
        <f t="shared" si="6"/>
        <v>4.3868341342190611</v>
      </c>
    </row>
    <row r="61" spans="1:41" x14ac:dyDescent="0.25">
      <c r="A61">
        <v>2</v>
      </c>
      <c r="B61">
        <v>-0.33602094999999998</v>
      </c>
      <c r="C61">
        <v>-1.3862943611198899</v>
      </c>
      <c r="D61">
        <f t="shared" si="4"/>
        <v>1.0502734111198899</v>
      </c>
      <c r="X61">
        <v>2</v>
      </c>
      <c r="Y61">
        <v>-1.86717249747595</v>
      </c>
      <c r="Z61">
        <v>-1.3862943611198899</v>
      </c>
      <c r="AA61">
        <f t="shared" si="6"/>
        <v>0.48087813635606014</v>
      </c>
    </row>
    <row r="62" spans="1:41" x14ac:dyDescent="0.25">
      <c r="A62">
        <v>2</v>
      </c>
      <c r="B62">
        <v>0.78648209999999996</v>
      </c>
      <c r="C62">
        <v>-1.1583622930738799</v>
      </c>
      <c r="D62">
        <f t="shared" si="4"/>
        <v>1.9448443930738799</v>
      </c>
      <c r="X62">
        <v>2</v>
      </c>
      <c r="Y62">
        <v>-0.426657248017207</v>
      </c>
      <c r="Z62">
        <v>-1.1583622930738799</v>
      </c>
      <c r="AA62">
        <f t="shared" si="6"/>
        <v>0.73170504505667289</v>
      </c>
    </row>
    <row r="63" spans="1:41" x14ac:dyDescent="0.25">
      <c r="A63">
        <v>2</v>
      </c>
      <c r="B63">
        <v>0.16790031999999999</v>
      </c>
      <c r="C63">
        <v>-1.81400507817537</v>
      </c>
      <c r="D63">
        <f t="shared" si="4"/>
        <v>1.98190539817537</v>
      </c>
      <c r="X63">
        <v>2</v>
      </c>
      <c r="Y63">
        <v>-1.11902374191996</v>
      </c>
      <c r="Z63">
        <v>-1.81400507817537</v>
      </c>
      <c r="AA63">
        <f t="shared" si="6"/>
        <v>0.69498133625541003</v>
      </c>
    </row>
    <row r="64" spans="1:41" x14ac:dyDescent="0.25">
      <c r="A64">
        <v>2</v>
      </c>
      <c r="B64">
        <v>-0.18130160000000001</v>
      </c>
      <c r="C64">
        <v>-1.77785656405906</v>
      </c>
      <c r="D64">
        <f t="shared" si="4"/>
        <v>1.5965549640590599</v>
      </c>
      <c r="X64">
        <v>2</v>
      </c>
      <c r="Y64">
        <v>-1.72647214526092</v>
      </c>
      <c r="Z64">
        <v>-1.77785656405906</v>
      </c>
      <c r="AA64">
        <f t="shared" si="6"/>
        <v>5.1384418798140041E-2</v>
      </c>
    </row>
    <row r="66" spans="1:41" x14ac:dyDescent="0.25">
      <c r="B66" t="s">
        <v>61</v>
      </c>
      <c r="N66" t="s">
        <v>61</v>
      </c>
    </row>
    <row r="67" spans="1:41" x14ac:dyDescent="0.25">
      <c r="A67" t="s">
        <v>39</v>
      </c>
      <c r="B67" t="s">
        <v>53</v>
      </c>
      <c r="C67" t="s">
        <v>40</v>
      </c>
      <c r="D67" t="s">
        <v>54</v>
      </c>
      <c r="E67" t="s">
        <v>55</v>
      </c>
      <c r="F67" t="s">
        <v>56</v>
      </c>
      <c r="G67" t="s">
        <v>57</v>
      </c>
      <c r="M67" t="s">
        <v>39</v>
      </c>
      <c r="N67" t="s">
        <v>53</v>
      </c>
      <c r="O67" t="s">
        <v>40</v>
      </c>
      <c r="P67" t="s">
        <v>54</v>
      </c>
      <c r="Q67" t="s">
        <v>55</v>
      </c>
      <c r="R67" t="s">
        <v>56</v>
      </c>
      <c r="S67" t="s">
        <v>57</v>
      </c>
      <c r="X67" t="s">
        <v>39</v>
      </c>
      <c r="Y67" t="s">
        <v>53</v>
      </c>
      <c r="Z67" t="s">
        <v>40</v>
      </c>
      <c r="AA67" t="s">
        <v>54</v>
      </c>
      <c r="AB67" t="s">
        <v>55</v>
      </c>
      <c r="AC67" t="s">
        <v>56</v>
      </c>
      <c r="AD67" t="s">
        <v>57</v>
      </c>
      <c r="AI67" t="s">
        <v>39</v>
      </c>
      <c r="AJ67" t="s">
        <v>53</v>
      </c>
      <c r="AK67" t="s">
        <v>40</v>
      </c>
      <c r="AL67" t="s">
        <v>54</v>
      </c>
      <c r="AM67" t="s">
        <v>55</v>
      </c>
      <c r="AN67" t="s">
        <v>56</v>
      </c>
      <c r="AO67" t="s">
        <v>57</v>
      </c>
    </row>
    <row r="68" spans="1:41" x14ac:dyDescent="0.25">
      <c r="A68">
        <v>1</v>
      </c>
      <c r="B68">
        <v>0.86723375000000003</v>
      </c>
      <c r="C68">
        <v>1.29779096252848</v>
      </c>
      <c r="D68">
        <f t="shared" ref="D68:D76" si="9">ABS(B68-C68)</f>
        <v>0.43055721252848</v>
      </c>
      <c r="E68">
        <f>SUM(D68:D76)</f>
        <v>9.8263102067955952</v>
      </c>
      <c r="F68">
        <f>COUNTA(D68:D76)</f>
        <v>9</v>
      </c>
      <c r="G68">
        <f>E68/F68</f>
        <v>1.0918122451995105</v>
      </c>
      <c r="M68">
        <v>1</v>
      </c>
      <c r="N68">
        <v>0.86723375000000003</v>
      </c>
      <c r="O68">
        <v>1.29779096252848</v>
      </c>
      <c r="P68">
        <f>ABS(N68-O68)</f>
        <v>0.43055721252848</v>
      </c>
      <c r="Q68">
        <f>SUM(P68:P71)</f>
        <v>4.5346886187638731</v>
      </c>
      <c r="R68">
        <f>COUNTA(P68:P71)</f>
        <v>4</v>
      </c>
      <c r="S68">
        <f>Q68/R68</f>
        <v>1.1336721546909683</v>
      </c>
      <c r="X68">
        <v>1</v>
      </c>
      <c r="Y68">
        <v>0.52016729122301397</v>
      </c>
      <c r="Z68">
        <v>1.29779096252848</v>
      </c>
      <c r="AA68">
        <f>ABS(Y68-Z68)</f>
        <v>0.77762367130546606</v>
      </c>
      <c r="AB68">
        <f>SUM(AA68:AA76)</f>
        <v>13.611370378236522</v>
      </c>
      <c r="AC68">
        <f>COUNTA(AA68:AA76)</f>
        <v>9</v>
      </c>
      <c r="AD68">
        <f>AB68/AC68</f>
        <v>1.5123744864707247</v>
      </c>
      <c r="AI68">
        <v>1</v>
      </c>
      <c r="AJ68">
        <v>0.52016729122301397</v>
      </c>
      <c r="AK68">
        <v>1.29779096252848</v>
      </c>
      <c r="AL68">
        <f>ABS(AJ68-AK68)</f>
        <v>0.77762367130546606</v>
      </c>
      <c r="AM68">
        <f>SUM(AL68:AL71)</f>
        <v>7.3527139643183448</v>
      </c>
      <c r="AN68">
        <f>COUNTA(AL68:AL71)</f>
        <v>4</v>
      </c>
      <c r="AO68">
        <f>AM68/AN68</f>
        <v>1.8381784910795862</v>
      </c>
    </row>
    <row r="69" spans="1:41" x14ac:dyDescent="0.25">
      <c r="A69">
        <v>1</v>
      </c>
      <c r="B69">
        <v>2.7099245000000001</v>
      </c>
      <c r="C69">
        <v>1.17914718289028</v>
      </c>
      <c r="D69">
        <f t="shared" si="9"/>
        <v>1.5307773171097201</v>
      </c>
      <c r="M69">
        <v>1</v>
      </c>
      <c r="N69">
        <v>2.7099245000000001</v>
      </c>
      <c r="O69">
        <v>1.17914718289028</v>
      </c>
      <c r="P69">
        <f t="shared" ref="P69:P71" si="10">ABS(N69-O69)</f>
        <v>1.5307773171097201</v>
      </c>
      <c r="X69">
        <v>1</v>
      </c>
      <c r="Y69">
        <v>3.5867960258565099</v>
      </c>
      <c r="Z69">
        <v>1.17914718289028</v>
      </c>
      <c r="AA69">
        <f t="shared" ref="AA69:AA76" si="11">ABS(Y69-Z69)</f>
        <v>2.4076488429662302</v>
      </c>
      <c r="AI69">
        <v>1</v>
      </c>
      <c r="AJ69">
        <v>3.5867960258565099</v>
      </c>
      <c r="AK69">
        <v>1.17914718289028</v>
      </c>
      <c r="AL69">
        <f t="shared" ref="AL69:AL71" si="12">ABS(AJ69-AK69)</f>
        <v>2.4076488429662302</v>
      </c>
    </row>
    <row r="70" spans="1:41" x14ac:dyDescent="0.25">
      <c r="A70">
        <v>1</v>
      </c>
      <c r="B70">
        <v>-1.5363301</v>
      </c>
      <c r="C70">
        <v>0.56911339963649699</v>
      </c>
      <c r="D70">
        <f t="shared" si="9"/>
        <v>2.1054434996364968</v>
      </c>
      <c r="M70">
        <v>1</v>
      </c>
      <c r="N70">
        <v>-1.5363301</v>
      </c>
      <c r="O70">
        <v>0.56911339963649699</v>
      </c>
      <c r="P70">
        <f t="shared" si="10"/>
        <v>2.1054434996364968</v>
      </c>
      <c r="X70">
        <v>1</v>
      </c>
      <c r="Y70">
        <v>-2.4593673172750101</v>
      </c>
      <c r="Z70">
        <v>0.56911339963649699</v>
      </c>
      <c r="AA70">
        <f t="shared" si="11"/>
        <v>3.0284807169115071</v>
      </c>
      <c r="AI70">
        <v>1</v>
      </c>
      <c r="AJ70">
        <v>-2.4593673172750101</v>
      </c>
      <c r="AK70">
        <v>0.56911339963649699</v>
      </c>
      <c r="AL70">
        <f t="shared" si="12"/>
        <v>3.0284807169115071</v>
      </c>
    </row>
    <row r="71" spans="1:41" x14ac:dyDescent="0.25">
      <c r="A71">
        <v>1</v>
      </c>
      <c r="B71">
        <v>0.35937405</v>
      </c>
      <c r="C71">
        <v>0.82728463948917597</v>
      </c>
      <c r="D71">
        <f t="shared" si="9"/>
        <v>0.46791058948917597</v>
      </c>
      <c r="M71">
        <v>1</v>
      </c>
      <c r="N71">
        <v>0.35937405</v>
      </c>
      <c r="O71">
        <v>0.82728463948917597</v>
      </c>
      <c r="P71">
        <f t="shared" si="10"/>
        <v>0.46791058948917597</v>
      </c>
      <c r="X71">
        <v>1</v>
      </c>
      <c r="Y71">
        <v>-0.31167609364596599</v>
      </c>
      <c r="Z71">
        <v>0.82728463948917597</v>
      </c>
      <c r="AA71">
        <f t="shared" si="11"/>
        <v>1.1389607331351419</v>
      </c>
      <c r="AI71">
        <v>1</v>
      </c>
      <c r="AJ71">
        <v>-0.31167609364596599</v>
      </c>
      <c r="AK71">
        <v>0.82728463948917597</v>
      </c>
      <c r="AL71">
        <f t="shared" si="12"/>
        <v>1.1389607331351419</v>
      </c>
    </row>
    <row r="72" spans="1:41" x14ac:dyDescent="0.25">
      <c r="A72">
        <v>2</v>
      </c>
      <c r="B72">
        <v>0.40034651999999998</v>
      </c>
      <c r="C72">
        <v>-2.53178079842898E-2</v>
      </c>
      <c r="D72">
        <f t="shared" si="9"/>
        <v>0.42566432798428977</v>
      </c>
      <c r="X72">
        <v>2</v>
      </c>
      <c r="Y72">
        <v>-0.17998813849220299</v>
      </c>
      <c r="Z72">
        <v>-2.53178079842898E-2</v>
      </c>
      <c r="AA72">
        <f t="shared" si="11"/>
        <v>0.15467033050791318</v>
      </c>
    </row>
    <row r="73" spans="1:41" x14ac:dyDescent="0.25">
      <c r="A73">
        <v>2</v>
      </c>
      <c r="B73">
        <v>4.6193600000000003E-3</v>
      </c>
      <c r="C73">
        <v>-0.28901629546491697</v>
      </c>
      <c r="D73">
        <f t="shared" si="9"/>
        <v>0.29363565546491699</v>
      </c>
      <c r="X73">
        <v>2</v>
      </c>
      <c r="Y73">
        <v>-0.63043259176932698</v>
      </c>
      <c r="Z73">
        <v>-0.28901629546491697</v>
      </c>
      <c r="AA73">
        <f t="shared" si="11"/>
        <v>0.34141629630441001</v>
      </c>
    </row>
    <row r="74" spans="1:41" x14ac:dyDescent="0.25">
      <c r="A74">
        <v>2</v>
      </c>
      <c r="B74">
        <v>-4.5111055000000002</v>
      </c>
      <c r="C74">
        <v>-0.42007126049752602</v>
      </c>
      <c r="D74">
        <f t="shared" si="9"/>
        <v>4.0910342395024744</v>
      </c>
      <c r="X74">
        <v>2</v>
      </c>
      <c r="Y74">
        <v>-4.4261939076666499</v>
      </c>
      <c r="Z74">
        <v>-0.42007126049752602</v>
      </c>
      <c r="AA74">
        <f t="shared" si="11"/>
        <v>4.006122647169124</v>
      </c>
    </row>
    <row r="75" spans="1:41" x14ac:dyDescent="0.25">
      <c r="A75">
        <v>2</v>
      </c>
      <c r="B75">
        <v>-1.017069</v>
      </c>
      <c r="C75">
        <v>-1.0847093834991099</v>
      </c>
      <c r="D75">
        <f t="shared" si="9"/>
        <v>6.7640383499109946E-2</v>
      </c>
      <c r="X75">
        <v>2</v>
      </c>
      <c r="Y75">
        <v>-2.44408056827467</v>
      </c>
      <c r="Z75">
        <v>-1.0847093834991099</v>
      </c>
      <c r="AA75">
        <f t="shared" si="11"/>
        <v>1.3593711847755601</v>
      </c>
    </row>
    <row r="76" spans="1:41" x14ac:dyDescent="0.25">
      <c r="A76">
        <v>2</v>
      </c>
      <c r="B76">
        <v>-1.1858405999999999</v>
      </c>
      <c r="C76">
        <v>-1.59948758158093</v>
      </c>
      <c r="D76">
        <f t="shared" si="9"/>
        <v>0.41364698158093005</v>
      </c>
      <c r="X76">
        <v>2</v>
      </c>
      <c r="Y76">
        <v>-1.9965635367421</v>
      </c>
      <c r="Z76">
        <v>-1.59948758158093</v>
      </c>
      <c r="AA76">
        <f t="shared" si="11"/>
        <v>0.39707595516117</v>
      </c>
    </row>
    <row r="79" spans="1:41" x14ac:dyDescent="0.25">
      <c r="B79" t="s">
        <v>64</v>
      </c>
      <c r="N79" t="s">
        <v>64</v>
      </c>
      <c r="O79" t="s">
        <v>63</v>
      </c>
      <c r="Y79" t="s">
        <v>64</v>
      </c>
      <c r="AJ79" t="s">
        <v>64</v>
      </c>
      <c r="AK79" t="s">
        <v>63</v>
      </c>
    </row>
    <row r="80" spans="1:41" x14ac:dyDescent="0.25">
      <c r="B80" t="s">
        <v>59</v>
      </c>
      <c r="N80" t="s">
        <v>59</v>
      </c>
    </row>
    <row r="81" spans="1:44" x14ac:dyDescent="0.25">
      <c r="A81" t="s">
        <v>39</v>
      </c>
      <c r="B81" t="s">
        <v>58</v>
      </c>
      <c r="C81" t="s">
        <v>51</v>
      </c>
      <c r="D81" t="s">
        <v>54</v>
      </c>
      <c r="E81" t="s">
        <v>55</v>
      </c>
      <c r="F81" t="s">
        <v>56</v>
      </c>
      <c r="G81" t="s">
        <v>57</v>
      </c>
      <c r="J81" t="s">
        <v>62</v>
      </c>
      <c r="M81" t="s">
        <v>39</v>
      </c>
      <c r="N81" t="s">
        <v>58</v>
      </c>
      <c r="O81" t="s">
        <v>51</v>
      </c>
      <c r="P81" t="s">
        <v>54</v>
      </c>
      <c r="Q81" t="s">
        <v>55</v>
      </c>
      <c r="R81" t="s">
        <v>56</v>
      </c>
      <c r="S81" t="s">
        <v>57</v>
      </c>
      <c r="V81" t="s">
        <v>62</v>
      </c>
      <c r="X81" t="s">
        <v>39</v>
      </c>
      <c r="Y81" t="s">
        <v>58</v>
      </c>
      <c r="Z81" t="s">
        <v>51</v>
      </c>
      <c r="AA81" t="s">
        <v>54</v>
      </c>
      <c r="AB81" t="s">
        <v>55</v>
      </c>
      <c r="AC81" t="s">
        <v>56</v>
      </c>
      <c r="AD81" t="s">
        <v>57</v>
      </c>
      <c r="AG81" t="s">
        <v>62</v>
      </c>
      <c r="AI81" t="s">
        <v>39</v>
      </c>
      <c r="AJ81" t="s">
        <v>58</v>
      </c>
      <c r="AK81" t="s">
        <v>51</v>
      </c>
      <c r="AL81" t="s">
        <v>54</v>
      </c>
      <c r="AM81" t="s">
        <v>55</v>
      </c>
      <c r="AN81" t="s">
        <v>56</v>
      </c>
      <c r="AO81" t="s">
        <v>57</v>
      </c>
      <c r="AR81" t="s">
        <v>62</v>
      </c>
    </row>
    <row r="82" spans="1:44" x14ac:dyDescent="0.25">
      <c r="A82">
        <v>1</v>
      </c>
      <c r="B82">
        <f>EXP(AB3)</f>
        <v>3.4983222625094887</v>
      </c>
      <c r="C82">
        <v>9.6602999999999994</v>
      </c>
      <c r="D82">
        <f>ABS(B82-C82)</f>
        <v>6.1619777374905107</v>
      </c>
      <c r="E82">
        <f>SUM(D82:D91)</f>
        <v>67.070008393329147</v>
      </c>
      <c r="F82">
        <f>COUNTA(D82:D91)</f>
        <v>10</v>
      </c>
      <c r="G82">
        <f>E82/F82</f>
        <v>6.707000839332915</v>
      </c>
      <c r="J82">
        <f>AVERAGE(G82,G95,G108)</f>
        <v>7.7250036475586583</v>
      </c>
      <c r="M82">
        <v>1</v>
      </c>
      <c r="N82">
        <v>3.4983222625094887</v>
      </c>
      <c r="O82">
        <v>9.6602999999999994</v>
      </c>
      <c r="P82">
        <f>ABS(N82-O82)</f>
        <v>6.1619777374905107</v>
      </c>
      <c r="Q82">
        <f>SUM(P82:P85)</f>
        <v>65.048289718966402</v>
      </c>
      <c r="R82">
        <f>COUNTA(P82:P85)</f>
        <v>4</v>
      </c>
      <c r="S82">
        <f>Q82/R82</f>
        <v>16.2620724297416</v>
      </c>
      <c r="V82">
        <f>AVERAGE(S82,S95,S108)</f>
        <v>12.188146976116025</v>
      </c>
      <c r="X82">
        <v>1</v>
      </c>
      <c r="Y82">
        <v>18.6357573213986</v>
      </c>
      <c r="Z82">
        <v>9.6602999999999994</v>
      </c>
      <c r="AA82">
        <f>ABS(Y82-Z82)</f>
        <v>8.9754573213986006</v>
      </c>
      <c r="AB82">
        <f>SUM(AA82:AA91)</f>
        <v>69.611666192168315</v>
      </c>
      <c r="AC82">
        <f>COUNTA(AA82:AA91)</f>
        <v>10</v>
      </c>
      <c r="AD82">
        <f>AB82/AC82</f>
        <v>6.9611666192168311</v>
      </c>
      <c r="AG82">
        <f>AVERAGE(AD82,AD95,AD108)</f>
        <v>7.5277394307195635</v>
      </c>
      <c r="AI82">
        <v>1</v>
      </c>
      <c r="AJ82">
        <v>18.6357573213986</v>
      </c>
      <c r="AK82">
        <v>9.6602999999999994</v>
      </c>
      <c r="AL82">
        <f>ABS(AJ82-AK82)</f>
        <v>8.9754573213986006</v>
      </c>
      <c r="AM82">
        <f>SUM(AL82:AL85)</f>
        <v>67.832779088008635</v>
      </c>
      <c r="AN82">
        <f>COUNTA(AL82:AL85)</f>
        <v>4</v>
      </c>
      <c r="AO82">
        <f>AM82/AN82</f>
        <v>16.958194772002159</v>
      </c>
      <c r="AR82">
        <f>AVERAGE(AO82,AO95,AO108)</f>
        <v>12.439649519499973</v>
      </c>
    </row>
    <row r="83" spans="1:44" x14ac:dyDescent="0.25">
      <c r="A83">
        <v>1</v>
      </c>
      <c r="B83">
        <f t="shared" ref="B83:B91" si="13">EXP(AB4)</f>
        <v>0.19450873634334623</v>
      </c>
      <c r="C83">
        <v>56.311</v>
      </c>
      <c r="D83">
        <f t="shared" ref="D83:D91" si="14">ABS(B83-C83)</f>
        <v>56.116491263656656</v>
      </c>
      <c r="M83">
        <v>1</v>
      </c>
      <c r="N83">
        <v>0.19450873634334623</v>
      </c>
      <c r="O83">
        <v>56.311</v>
      </c>
      <c r="P83">
        <f t="shared" ref="P83:P85" si="15">ABS(N83-O83)</f>
        <v>56.116491263656656</v>
      </c>
      <c r="X83">
        <v>1</v>
      </c>
      <c r="Y83">
        <v>1.0361588364210801</v>
      </c>
      <c r="Z83">
        <v>56.311</v>
      </c>
      <c r="AA83">
        <f t="shared" ref="AA83:AA91" si="16">ABS(Y83-Z83)</f>
        <v>55.27484116357892</v>
      </c>
      <c r="AI83">
        <v>1</v>
      </c>
      <c r="AJ83">
        <v>1.0361588364210801</v>
      </c>
      <c r="AK83">
        <v>56.311</v>
      </c>
      <c r="AL83">
        <f t="shared" ref="AL83:AL85" si="17">ABS(AJ83-AK83)</f>
        <v>55.27484116357892</v>
      </c>
    </row>
    <row r="84" spans="1:44" x14ac:dyDescent="0.25">
      <c r="A84">
        <v>1</v>
      </c>
      <c r="B84">
        <f t="shared" si="13"/>
        <v>1.2118576254547644</v>
      </c>
      <c r="C84">
        <v>2.8889</v>
      </c>
      <c r="D84">
        <f t="shared" si="14"/>
        <v>1.6770423745452356</v>
      </c>
      <c r="M84">
        <v>1</v>
      </c>
      <c r="N84">
        <v>1.2118576254547644</v>
      </c>
      <c r="O84">
        <v>2.8889</v>
      </c>
      <c r="P84">
        <f t="shared" si="15"/>
        <v>1.6770423745452356</v>
      </c>
      <c r="X84">
        <v>1</v>
      </c>
      <c r="Y84">
        <v>0.80969080806833105</v>
      </c>
      <c r="Z84">
        <v>2.8889</v>
      </c>
      <c r="AA84">
        <f t="shared" si="16"/>
        <v>2.0792091919316689</v>
      </c>
      <c r="AI84">
        <v>1</v>
      </c>
      <c r="AJ84">
        <v>0.80969080806833105</v>
      </c>
      <c r="AK84">
        <v>2.8889</v>
      </c>
      <c r="AL84">
        <f t="shared" si="17"/>
        <v>2.0792091919316689</v>
      </c>
    </row>
    <row r="85" spans="1:44" x14ac:dyDescent="0.25">
      <c r="A85">
        <v>1</v>
      </c>
      <c r="B85">
        <f t="shared" si="13"/>
        <v>0.45192165672599849</v>
      </c>
      <c r="C85">
        <v>1.5447</v>
      </c>
      <c r="D85">
        <f t="shared" si="14"/>
        <v>1.0927783432740015</v>
      </c>
      <c r="M85">
        <v>1</v>
      </c>
      <c r="N85">
        <v>0.45192165672599849</v>
      </c>
      <c r="O85">
        <v>1.5447</v>
      </c>
      <c r="P85">
        <f t="shared" si="15"/>
        <v>1.0927783432740015</v>
      </c>
      <c r="X85">
        <v>1</v>
      </c>
      <c r="Y85">
        <v>4.1428588900555001E-2</v>
      </c>
      <c r="Z85">
        <v>1.5447</v>
      </c>
      <c r="AA85">
        <f t="shared" si="16"/>
        <v>1.503271411099445</v>
      </c>
      <c r="AI85">
        <v>1</v>
      </c>
      <c r="AJ85">
        <v>4.1428588900555001E-2</v>
      </c>
      <c r="AK85">
        <v>1.5447</v>
      </c>
      <c r="AL85">
        <f t="shared" si="17"/>
        <v>1.503271411099445</v>
      </c>
    </row>
    <row r="86" spans="1:44" x14ac:dyDescent="0.25">
      <c r="A86">
        <v>2</v>
      </c>
      <c r="B86">
        <f t="shared" si="13"/>
        <v>7.2694569108843018E-2</v>
      </c>
      <c r="C86">
        <v>0.91900000000000004</v>
      </c>
      <c r="D86">
        <f t="shared" si="14"/>
        <v>0.84630543089115706</v>
      </c>
      <c r="X86">
        <v>2</v>
      </c>
      <c r="Y86">
        <v>0.34381826671890298</v>
      </c>
      <c r="Z86">
        <v>0.91900000000000004</v>
      </c>
      <c r="AA86">
        <f t="shared" si="16"/>
        <v>0.57518173328109712</v>
      </c>
    </row>
    <row r="87" spans="1:44" x14ac:dyDescent="0.25">
      <c r="A87">
        <v>2</v>
      </c>
      <c r="B87">
        <f t="shared" si="13"/>
        <v>1.0082674158832099</v>
      </c>
      <c r="C87">
        <v>0.93</v>
      </c>
      <c r="D87">
        <f t="shared" si="14"/>
        <v>7.8267415883209845E-2</v>
      </c>
      <c r="X87">
        <v>2</v>
      </c>
      <c r="Y87">
        <v>0.89183356422667504</v>
      </c>
      <c r="Z87">
        <v>0.93</v>
      </c>
      <c r="AA87">
        <f t="shared" si="16"/>
        <v>3.8166435773325014E-2</v>
      </c>
    </row>
    <row r="88" spans="1:44" x14ac:dyDescent="0.25">
      <c r="A88">
        <v>2</v>
      </c>
      <c r="B88">
        <f t="shared" si="13"/>
        <v>0.80030893268564351</v>
      </c>
      <c r="C88">
        <v>0.22</v>
      </c>
      <c r="D88">
        <f t="shared" si="14"/>
        <v>0.58030893268564354</v>
      </c>
      <c r="X88">
        <v>2</v>
      </c>
      <c r="Y88">
        <v>0.70788995330345805</v>
      </c>
      <c r="Z88">
        <v>0.22</v>
      </c>
      <c r="AA88">
        <f t="shared" si="16"/>
        <v>0.48788995330345808</v>
      </c>
    </row>
    <row r="89" spans="1:44" x14ac:dyDescent="0.25">
      <c r="A89">
        <v>2</v>
      </c>
      <c r="B89">
        <f t="shared" si="13"/>
        <v>0.50004704249283005</v>
      </c>
      <c r="C89">
        <v>0.66900000000000004</v>
      </c>
      <c r="D89">
        <f t="shared" si="14"/>
        <v>0.16895295750716999</v>
      </c>
      <c r="X89">
        <v>2</v>
      </c>
      <c r="Y89">
        <v>0.180230951855326</v>
      </c>
      <c r="Z89">
        <v>0.66900000000000004</v>
      </c>
      <c r="AA89">
        <f t="shared" si="16"/>
        <v>0.48876904814467403</v>
      </c>
    </row>
    <row r="90" spans="1:44" x14ac:dyDescent="0.25">
      <c r="A90">
        <v>2</v>
      </c>
      <c r="B90">
        <f t="shared" si="13"/>
        <v>0.40173974520682459</v>
      </c>
      <c r="C90">
        <v>0.20499999999999999</v>
      </c>
      <c r="D90">
        <f t="shared" si="14"/>
        <v>0.19673974520682461</v>
      </c>
      <c r="X90">
        <v>2</v>
      </c>
      <c r="Y90">
        <v>0.144798248057457</v>
      </c>
      <c r="Z90">
        <v>0.20499999999999999</v>
      </c>
      <c r="AA90">
        <f t="shared" si="16"/>
        <v>6.0201751942542986E-2</v>
      </c>
    </row>
    <row r="91" spans="1:44" x14ac:dyDescent="0.25">
      <c r="A91">
        <v>2</v>
      </c>
      <c r="B91">
        <f t="shared" si="13"/>
        <v>1.2855807811267843E-2</v>
      </c>
      <c r="C91">
        <v>0.16400000000000001</v>
      </c>
      <c r="D91">
        <f t="shared" si="14"/>
        <v>0.15114419218873215</v>
      </c>
      <c r="X91">
        <v>2</v>
      </c>
      <c r="Y91">
        <v>3.5321818285415502E-2</v>
      </c>
      <c r="Z91">
        <v>0.16400000000000001</v>
      </c>
      <c r="AA91">
        <f t="shared" si="16"/>
        <v>0.12867818171458451</v>
      </c>
    </row>
    <row r="93" spans="1:44" x14ac:dyDescent="0.25">
      <c r="B93" t="s">
        <v>60</v>
      </c>
      <c r="N93" t="s">
        <v>60</v>
      </c>
    </row>
    <row r="94" spans="1:44" x14ac:dyDescent="0.25">
      <c r="A94" t="s">
        <v>39</v>
      </c>
      <c r="B94" t="s">
        <v>58</v>
      </c>
      <c r="C94" t="s">
        <v>51</v>
      </c>
      <c r="D94" t="s">
        <v>54</v>
      </c>
      <c r="E94" t="s">
        <v>55</v>
      </c>
      <c r="F94" t="s">
        <v>56</v>
      </c>
      <c r="G94" t="s">
        <v>57</v>
      </c>
      <c r="M94" t="s">
        <v>39</v>
      </c>
      <c r="N94" t="s">
        <v>58</v>
      </c>
      <c r="O94" t="s">
        <v>51</v>
      </c>
      <c r="P94" t="s">
        <v>54</v>
      </c>
      <c r="Q94" t="s">
        <v>55</v>
      </c>
      <c r="R94" t="s">
        <v>56</v>
      </c>
      <c r="S94" t="s">
        <v>57</v>
      </c>
      <c r="X94" t="s">
        <v>39</v>
      </c>
      <c r="Y94" t="s">
        <v>58</v>
      </c>
      <c r="Z94" t="s">
        <v>51</v>
      </c>
      <c r="AA94" t="s">
        <v>54</v>
      </c>
      <c r="AB94" t="s">
        <v>55</v>
      </c>
      <c r="AC94" t="s">
        <v>56</v>
      </c>
      <c r="AD94" t="s">
        <v>57</v>
      </c>
      <c r="AI94" t="s">
        <v>39</v>
      </c>
      <c r="AJ94" t="s">
        <v>58</v>
      </c>
      <c r="AK94" t="s">
        <v>51</v>
      </c>
      <c r="AL94" t="s">
        <v>54</v>
      </c>
      <c r="AM94" t="s">
        <v>55</v>
      </c>
      <c r="AN94" t="s">
        <v>56</v>
      </c>
      <c r="AO94" t="s">
        <v>57</v>
      </c>
    </row>
    <row r="95" spans="1:44" x14ac:dyDescent="0.25">
      <c r="A95">
        <v>1</v>
      </c>
      <c r="B95">
        <f>EXP(AB16)</f>
        <v>26.304388805617851</v>
      </c>
      <c r="C95">
        <v>3.8035000000000001</v>
      </c>
      <c r="D95">
        <f>ABS(B95-C95)</f>
        <v>22.500888805617851</v>
      </c>
      <c r="E95">
        <f>SUM(D95:D104)</f>
        <v>145.780378812702</v>
      </c>
      <c r="F95">
        <f>COUNTA(D95:D104)</f>
        <v>10</v>
      </c>
      <c r="G95">
        <f>E95/F95</f>
        <v>14.5780378812702</v>
      </c>
      <c r="M95">
        <v>1</v>
      </c>
      <c r="N95">
        <v>26.304388805617851</v>
      </c>
      <c r="O95">
        <v>3.8035000000000001</v>
      </c>
      <c r="P95">
        <f>ABS(N95-O95)</f>
        <v>22.500888805617851</v>
      </c>
      <c r="Q95">
        <f>SUM(P95:P99)</f>
        <v>82.182315174096985</v>
      </c>
      <c r="R95">
        <f>COUNTA(P95:P99)</f>
        <v>5</v>
      </c>
      <c r="S95">
        <f>Q95/R95</f>
        <v>16.436463034819397</v>
      </c>
      <c r="X95">
        <v>1</v>
      </c>
      <c r="Y95">
        <v>14.759440345986199</v>
      </c>
      <c r="Z95">
        <v>3.8035000000000001</v>
      </c>
      <c r="AA95">
        <f>ABS(Y95-Z95)</f>
        <v>10.9559403459862</v>
      </c>
      <c r="AB95">
        <f>SUM(AA95:AA104)</f>
        <v>112.44235744607151</v>
      </c>
      <c r="AC95">
        <f>COUNTA(AA95:AA104)</f>
        <v>10</v>
      </c>
      <c r="AD95">
        <f>AB95/AC95</f>
        <v>11.244235744607151</v>
      </c>
      <c r="AI95">
        <v>1</v>
      </c>
      <c r="AJ95">
        <v>14.759440345986199</v>
      </c>
      <c r="AK95">
        <v>3.8035000000000001</v>
      </c>
      <c r="AL95">
        <f>ABS(AJ95-AK95)</f>
        <v>10.9559403459862</v>
      </c>
      <c r="AM95">
        <f>SUM(AL95:AL99)</f>
        <v>54.20182902986852</v>
      </c>
      <c r="AN95">
        <f>COUNTA(AL95:AL99)</f>
        <v>5</v>
      </c>
      <c r="AO95">
        <f>AM95/AN95</f>
        <v>10.840365805973704</v>
      </c>
    </row>
    <row r="96" spans="1:44" x14ac:dyDescent="0.25">
      <c r="A96">
        <v>1</v>
      </c>
      <c r="B96">
        <f t="shared" ref="B96:B104" si="18">EXP(AB17)</f>
        <v>2.555854065473139</v>
      </c>
      <c r="C96">
        <v>3.4066999999999998</v>
      </c>
      <c r="D96">
        <f t="shared" ref="D96:D104" si="19">ABS(B96-C96)</f>
        <v>0.85084593452686086</v>
      </c>
      <c r="M96">
        <v>1</v>
      </c>
      <c r="N96">
        <v>2.555854065473139</v>
      </c>
      <c r="O96">
        <v>3.4066999999999998</v>
      </c>
      <c r="P96">
        <f t="shared" ref="P96" si="20">ABS(N96-O96)</f>
        <v>0.85084593452686086</v>
      </c>
      <c r="X96">
        <v>1</v>
      </c>
      <c r="Y96">
        <v>0.75975989314092396</v>
      </c>
      <c r="Z96">
        <v>3.4066999999999998</v>
      </c>
      <c r="AA96">
        <f t="shared" ref="AA96:AA104" si="21">ABS(Y96-Z96)</f>
        <v>2.6469401068590761</v>
      </c>
      <c r="AI96">
        <v>1</v>
      </c>
      <c r="AJ96">
        <v>0.75975989314092396</v>
      </c>
      <c r="AK96">
        <v>3.4066999999999998</v>
      </c>
      <c r="AL96">
        <f t="shared" ref="AL96" si="22">ABS(AJ96-AK96)</f>
        <v>2.6469401068590761</v>
      </c>
    </row>
    <row r="97" spans="1:41" x14ac:dyDescent="0.25">
      <c r="A97">
        <v>1</v>
      </c>
      <c r="B97">
        <f t="shared" si="18"/>
        <v>32.470201765480795</v>
      </c>
      <c r="C97">
        <v>1.9870000000000001</v>
      </c>
      <c r="D97">
        <f>ABS(B97-C97)</f>
        <v>30.483201765480793</v>
      </c>
      <c r="M97">
        <v>1</v>
      </c>
      <c r="N97">
        <v>32.470201765480795</v>
      </c>
      <c r="O97">
        <v>1.9870000000000001</v>
      </c>
      <c r="P97">
        <f>ABS(N97-O97)</f>
        <v>30.483201765480793</v>
      </c>
      <c r="X97">
        <v>1</v>
      </c>
      <c r="Y97">
        <v>20.3513514784261</v>
      </c>
      <c r="Z97">
        <v>1.9870000000000001</v>
      </c>
      <c r="AA97">
        <f t="shared" si="21"/>
        <v>18.364351478426101</v>
      </c>
      <c r="AI97">
        <v>1</v>
      </c>
      <c r="AJ97">
        <v>20.3513514784261</v>
      </c>
      <c r="AK97">
        <v>1.9870000000000001</v>
      </c>
      <c r="AL97">
        <f>ABS(AJ97-AK97)</f>
        <v>18.364351478426101</v>
      </c>
    </row>
    <row r="98" spans="1:41" x14ac:dyDescent="0.25">
      <c r="A98">
        <v>1</v>
      </c>
      <c r="B98">
        <f t="shared" si="18"/>
        <v>7.2936404701940667</v>
      </c>
      <c r="C98">
        <v>14.992000000000001</v>
      </c>
      <c r="D98">
        <f t="shared" si="19"/>
        <v>7.6983595298059342</v>
      </c>
      <c r="M98">
        <v>1</v>
      </c>
      <c r="N98">
        <v>7.2936404701940667</v>
      </c>
      <c r="O98">
        <v>14.992000000000001</v>
      </c>
      <c r="P98">
        <f t="shared" ref="P98:P99" si="23">ABS(N98-O98)</f>
        <v>7.6983595298059342</v>
      </c>
      <c r="X98">
        <v>1</v>
      </c>
      <c r="Y98">
        <v>2.7053134844889599</v>
      </c>
      <c r="Z98">
        <v>14.992000000000001</v>
      </c>
      <c r="AA98">
        <f t="shared" si="21"/>
        <v>12.286686515511041</v>
      </c>
      <c r="AI98">
        <v>1</v>
      </c>
      <c r="AJ98">
        <v>2.7053134844889599</v>
      </c>
      <c r="AK98">
        <v>14.992000000000001</v>
      </c>
      <c r="AL98">
        <f t="shared" ref="AL98:AL99" si="24">ABS(AJ98-AK98)</f>
        <v>12.286686515511041</v>
      </c>
    </row>
    <row r="99" spans="1:41" x14ac:dyDescent="0.25">
      <c r="A99">
        <v>1</v>
      </c>
      <c r="B99">
        <f t="shared" si="18"/>
        <v>22.154519138665542</v>
      </c>
      <c r="C99">
        <v>1.5055000000000001</v>
      </c>
      <c r="D99">
        <f t="shared" si="19"/>
        <v>20.64901913866554</v>
      </c>
      <c r="M99">
        <v>1</v>
      </c>
      <c r="N99">
        <v>22.154519138665542</v>
      </c>
      <c r="O99">
        <v>1.5055000000000001</v>
      </c>
      <c r="P99">
        <f t="shared" si="23"/>
        <v>20.64901913866554</v>
      </c>
      <c r="X99">
        <v>1</v>
      </c>
      <c r="Y99">
        <v>11.4534105830861</v>
      </c>
      <c r="Z99">
        <v>1.5055000000000001</v>
      </c>
      <c r="AA99">
        <f t="shared" si="21"/>
        <v>9.9479105830861005</v>
      </c>
      <c r="AI99">
        <v>1</v>
      </c>
      <c r="AJ99">
        <v>11.4534105830861</v>
      </c>
      <c r="AK99">
        <v>1.5055000000000001</v>
      </c>
      <c r="AL99">
        <f t="shared" si="24"/>
        <v>9.9479105830861005</v>
      </c>
    </row>
    <row r="100" spans="1:41" x14ac:dyDescent="0.25">
      <c r="A100">
        <v>2</v>
      </c>
      <c r="B100">
        <f t="shared" si="18"/>
        <v>60.292794355450987</v>
      </c>
      <c r="C100">
        <v>0.72599999999999998</v>
      </c>
      <c r="D100">
        <f t="shared" si="19"/>
        <v>59.566794355450988</v>
      </c>
      <c r="X100">
        <v>2</v>
      </c>
      <c r="Y100">
        <v>58.359891824421197</v>
      </c>
      <c r="Z100">
        <v>0.72599999999999998</v>
      </c>
      <c r="AA100">
        <f t="shared" si="21"/>
        <v>57.633891824421198</v>
      </c>
    </row>
    <row r="101" spans="1:41" x14ac:dyDescent="0.25">
      <c r="A101">
        <v>2</v>
      </c>
      <c r="B101">
        <f t="shared" si="18"/>
        <v>0.71460813461881434</v>
      </c>
      <c r="C101">
        <v>0.25</v>
      </c>
      <c r="D101">
        <f t="shared" si="19"/>
        <v>0.46460813461881434</v>
      </c>
      <c r="X101">
        <v>2</v>
      </c>
      <c r="Y101">
        <v>0.15456006353066101</v>
      </c>
      <c r="Z101">
        <v>0.25</v>
      </c>
      <c r="AA101">
        <f t="shared" si="21"/>
        <v>9.5439936469338987E-2</v>
      </c>
    </row>
    <row r="102" spans="1:41" x14ac:dyDescent="0.25">
      <c r="A102">
        <v>2</v>
      </c>
      <c r="B102">
        <f t="shared" si="18"/>
        <v>2.1956587161930377</v>
      </c>
      <c r="C102">
        <v>0.314</v>
      </c>
      <c r="D102">
        <f t="shared" si="19"/>
        <v>1.8816587161930376</v>
      </c>
      <c r="X102">
        <v>2</v>
      </c>
      <c r="Y102">
        <v>0.65268722373386301</v>
      </c>
      <c r="Z102">
        <v>0.314</v>
      </c>
      <c r="AA102">
        <f t="shared" si="21"/>
        <v>0.33868722373386301</v>
      </c>
    </row>
    <row r="103" spans="1:41" x14ac:dyDescent="0.25">
      <c r="A103">
        <v>2</v>
      </c>
      <c r="B103">
        <f t="shared" si="18"/>
        <v>1.1828187014031559</v>
      </c>
      <c r="C103">
        <v>0.16300000000000001</v>
      </c>
      <c r="D103">
        <f t="shared" si="19"/>
        <v>1.0198187014031559</v>
      </c>
      <c r="X103">
        <v>2</v>
      </c>
      <c r="Y103">
        <v>0.32659848344484999</v>
      </c>
      <c r="Z103">
        <v>0.16300000000000001</v>
      </c>
      <c r="AA103">
        <f t="shared" si="21"/>
        <v>0.16359848344484998</v>
      </c>
    </row>
    <row r="104" spans="1:41" x14ac:dyDescent="0.25">
      <c r="A104">
        <v>2</v>
      </c>
      <c r="B104">
        <f t="shared" si="18"/>
        <v>0.83418373093898002</v>
      </c>
      <c r="C104">
        <v>0.16900000000000001</v>
      </c>
      <c r="D104">
        <f t="shared" si="19"/>
        <v>0.66518373093897998</v>
      </c>
      <c r="X104">
        <v>2</v>
      </c>
      <c r="Y104">
        <v>0.17791094813375699</v>
      </c>
      <c r="Z104">
        <v>0.16900000000000001</v>
      </c>
      <c r="AA104">
        <f t="shared" si="21"/>
        <v>8.9109481337569796E-3</v>
      </c>
    </row>
    <row r="106" spans="1:41" x14ac:dyDescent="0.25">
      <c r="B106" t="s">
        <v>61</v>
      </c>
      <c r="N106" t="s">
        <v>61</v>
      </c>
    </row>
    <row r="107" spans="1:41" x14ac:dyDescent="0.25">
      <c r="A107" t="s">
        <v>39</v>
      </c>
      <c r="B107" t="s">
        <v>58</v>
      </c>
      <c r="C107" t="s">
        <v>51</v>
      </c>
      <c r="D107" t="s">
        <v>54</v>
      </c>
      <c r="E107" t="s">
        <v>55</v>
      </c>
      <c r="F107" t="s">
        <v>56</v>
      </c>
      <c r="G107" t="s">
        <v>57</v>
      </c>
      <c r="M107" t="s">
        <v>39</v>
      </c>
      <c r="N107" t="s">
        <v>58</v>
      </c>
      <c r="O107" t="s">
        <v>51</v>
      </c>
      <c r="P107" t="s">
        <v>54</v>
      </c>
      <c r="Q107" t="s">
        <v>55</v>
      </c>
      <c r="R107" t="s">
        <v>56</v>
      </c>
      <c r="S107" t="s">
        <v>57</v>
      </c>
      <c r="X107" t="s">
        <v>39</v>
      </c>
      <c r="Y107" t="s">
        <v>58</v>
      </c>
      <c r="Z107" t="s">
        <v>51</v>
      </c>
      <c r="AA107" t="s">
        <v>54</v>
      </c>
      <c r="AB107" t="s">
        <v>55</v>
      </c>
      <c r="AC107" t="s">
        <v>56</v>
      </c>
      <c r="AD107" t="s">
        <v>57</v>
      </c>
      <c r="AI107" t="s">
        <v>39</v>
      </c>
      <c r="AJ107" t="s">
        <v>58</v>
      </c>
      <c r="AK107" t="s">
        <v>51</v>
      </c>
      <c r="AL107" t="s">
        <v>54</v>
      </c>
      <c r="AM107" t="s">
        <v>55</v>
      </c>
      <c r="AN107" t="s">
        <v>56</v>
      </c>
      <c r="AO107" t="s">
        <v>57</v>
      </c>
    </row>
    <row r="108" spans="1:41" x14ac:dyDescent="0.25">
      <c r="A108">
        <v>1</v>
      </c>
      <c r="B108">
        <f>EXP(AB29)</f>
        <v>2.3803171854475123</v>
      </c>
      <c r="C108">
        <v>3.6612</v>
      </c>
      <c r="D108">
        <f>ABS(B108-C108)</f>
        <v>1.2808828145524878</v>
      </c>
      <c r="E108">
        <f>SUM(D108:D116)</f>
        <v>17.009749998655725</v>
      </c>
      <c r="F108">
        <f>COUNTA(D108:D116)</f>
        <v>9</v>
      </c>
      <c r="G108">
        <f>E108/F108</f>
        <v>1.8899722220728583</v>
      </c>
      <c r="M108">
        <v>1</v>
      </c>
      <c r="N108">
        <v>2.3803171854475123</v>
      </c>
      <c r="O108">
        <v>3.6612</v>
      </c>
      <c r="P108">
        <f>ABS(N108-O108)</f>
        <v>1.2808828145524878</v>
      </c>
      <c r="Q108">
        <f>SUM(P108:P111)</f>
        <v>15.463621855148313</v>
      </c>
      <c r="R108">
        <f>COUNTA(P108:P111)</f>
        <v>4</v>
      </c>
      <c r="S108">
        <f>Q108/R108</f>
        <v>3.8659054637870782</v>
      </c>
      <c r="X108">
        <v>1</v>
      </c>
      <c r="Y108">
        <v>1.68230906169977</v>
      </c>
      <c r="Z108">
        <v>3.6612</v>
      </c>
      <c r="AA108">
        <f>ABS(Y108-Z108)</f>
        <v>1.97889093830023</v>
      </c>
      <c r="AB108">
        <f>SUM(AA108:AA116)</f>
        <v>39.400343355012375</v>
      </c>
      <c r="AC108">
        <f>COUNTA(AA108:AA116)</f>
        <v>9</v>
      </c>
      <c r="AD108">
        <f>AB108/AC108</f>
        <v>4.3778159283347087</v>
      </c>
      <c r="AI108">
        <v>1</v>
      </c>
      <c r="AJ108">
        <v>1.68230906169977</v>
      </c>
      <c r="AK108">
        <v>3.6612</v>
      </c>
      <c r="AL108">
        <f>ABS(AJ108-AK108)</f>
        <v>1.97889093830023</v>
      </c>
      <c r="AM108">
        <f>SUM(AL108:AL111)</f>
        <v>38.081551922096217</v>
      </c>
      <c r="AN108">
        <f>COUNTA(AL108:AL111)</f>
        <v>4</v>
      </c>
      <c r="AO108">
        <f>AM108/AN108</f>
        <v>9.5203879805240543</v>
      </c>
    </row>
    <row r="109" spans="1:41" x14ac:dyDescent="0.25">
      <c r="A109">
        <v>1</v>
      </c>
      <c r="B109">
        <f t="shared" ref="B109:B116" si="25">EXP(AB30)</f>
        <v>15.028140847408267</v>
      </c>
      <c r="C109">
        <v>3.2515999999999998</v>
      </c>
      <c r="D109">
        <f t="shared" ref="D109:D113" si="26">ABS(B109-C109)</f>
        <v>11.776540847408267</v>
      </c>
      <c r="M109">
        <v>1</v>
      </c>
      <c r="N109">
        <v>15.028140847408267</v>
      </c>
      <c r="O109">
        <v>3.2515999999999998</v>
      </c>
      <c r="P109">
        <f t="shared" ref="P109:P111" si="27">ABS(N109-O109)</f>
        <v>11.776540847408267</v>
      </c>
      <c r="X109">
        <v>1</v>
      </c>
      <c r="Y109">
        <v>36.118168665182303</v>
      </c>
      <c r="Z109">
        <v>3.2515999999999998</v>
      </c>
      <c r="AA109">
        <f t="shared" ref="AA109:AA116" si="28">ABS(Y109-Z109)</f>
        <v>32.866568665182299</v>
      </c>
      <c r="AI109">
        <v>1</v>
      </c>
      <c r="AJ109">
        <v>36.118168665182303</v>
      </c>
      <c r="AK109">
        <v>3.2515999999999998</v>
      </c>
      <c r="AL109">
        <f t="shared" ref="AL109:AL111" si="29">ABS(AJ109-AK109)</f>
        <v>32.866568665182299</v>
      </c>
    </row>
    <row r="110" spans="1:41" x14ac:dyDescent="0.25">
      <c r="A110">
        <v>1</v>
      </c>
      <c r="B110">
        <f t="shared" si="25"/>
        <v>0.21516930405888746</v>
      </c>
      <c r="C110">
        <v>1.7666999999999999</v>
      </c>
      <c r="D110">
        <f t="shared" si="26"/>
        <v>1.5515306959411124</v>
      </c>
      <c r="M110">
        <v>1</v>
      </c>
      <c r="N110">
        <v>0.21516930405888746</v>
      </c>
      <c r="O110">
        <v>1.7666999999999999</v>
      </c>
      <c r="P110">
        <f t="shared" si="27"/>
        <v>1.5515306959411124</v>
      </c>
      <c r="X110">
        <v>1</v>
      </c>
      <c r="Y110">
        <v>8.5489021287783698E-2</v>
      </c>
      <c r="Z110">
        <v>1.7666999999999999</v>
      </c>
      <c r="AA110">
        <f t="shared" si="28"/>
        <v>1.6812109787122163</v>
      </c>
      <c r="AI110">
        <v>1</v>
      </c>
      <c r="AJ110">
        <v>8.5489021287783698E-2</v>
      </c>
      <c r="AK110">
        <v>1.7666999999999999</v>
      </c>
      <c r="AL110">
        <f t="shared" si="29"/>
        <v>1.6812109787122163</v>
      </c>
    </row>
    <row r="111" spans="1:41" x14ac:dyDescent="0.25">
      <c r="A111">
        <v>1</v>
      </c>
      <c r="B111">
        <f t="shared" si="25"/>
        <v>1.432432502753554</v>
      </c>
      <c r="C111">
        <v>2.2871000000000001</v>
      </c>
      <c r="D111">
        <f t="shared" si="26"/>
        <v>0.85466749724644608</v>
      </c>
      <c r="M111">
        <v>1</v>
      </c>
      <c r="N111">
        <v>1.432432502753554</v>
      </c>
      <c r="O111">
        <v>2.2871000000000001</v>
      </c>
      <c r="P111">
        <f t="shared" si="27"/>
        <v>0.85466749724644608</v>
      </c>
      <c r="X111">
        <v>1</v>
      </c>
      <c r="Y111">
        <v>0.73221866009852699</v>
      </c>
      <c r="Z111">
        <v>2.2871000000000001</v>
      </c>
      <c r="AA111">
        <f t="shared" si="28"/>
        <v>1.5548813399014731</v>
      </c>
      <c r="AI111">
        <v>1</v>
      </c>
      <c r="AJ111">
        <v>0.73221866009852699</v>
      </c>
      <c r="AK111">
        <v>2.2871000000000001</v>
      </c>
      <c r="AL111">
        <f t="shared" si="29"/>
        <v>1.5548813399014731</v>
      </c>
    </row>
    <row r="112" spans="1:41" x14ac:dyDescent="0.25">
      <c r="A112">
        <v>2</v>
      </c>
      <c r="B112">
        <f t="shared" si="25"/>
        <v>1.4923417343120968</v>
      </c>
      <c r="C112">
        <v>0.97499999999999998</v>
      </c>
      <c r="D112">
        <f t="shared" si="26"/>
        <v>0.51734173431209685</v>
      </c>
      <c r="X112">
        <v>2</v>
      </c>
      <c r="Y112">
        <v>0.835280119034156</v>
      </c>
      <c r="Z112">
        <v>0.97499999999999998</v>
      </c>
      <c r="AA112">
        <f t="shared" si="28"/>
        <v>0.13971988096584398</v>
      </c>
    </row>
    <row r="113" spans="1:27" x14ac:dyDescent="0.25">
      <c r="A113">
        <v>2</v>
      </c>
      <c r="B113">
        <f t="shared" si="25"/>
        <v>1.0046300456907533</v>
      </c>
      <c r="C113">
        <v>0.749</v>
      </c>
      <c r="D113">
        <f t="shared" si="26"/>
        <v>0.25563004569075332</v>
      </c>
      <c r="X113">
        <v>2</v>
      </c>
      <c r="Y113">
        <v>0.53236145600363804</v>
      </c>
      <c r="Z113">
        <v>0.749</v>
      </c>
      <c r="AA113">
        <f t="shared" si="28"/>
        <v>0.21663854399636195</v>
      </c>
    </row>
    <row r="114" spans="1:27" x14ac:dyDescent="0.25">
      <c r="A114">
        <v>2</v>
      </c>
      <c r="B114">
        <f t="shared" si="25"/>
        <v>1.0986308096382043E-2</v>
      </c>
      <c r="C114">
        <v>0.65700000000000003</v>
      </c>
      <c r="D114">
        <f>ABS(B114-C114)</f>
        <v>0.64601369190361801</v>
      </c>
      <c r="X114">
        <v>2</v>
      </c>
      <c r="Y114">
        <v>1.19599237288474E-2</v>
      </c>
      <c r="Z114">
        <v>0.65700000000000003</v>
      </c>
      <c r="AA114">
        <f t="shared" si="28"/>
        <v>0.64504007627115267</v>
      </c>
    </row>
    <row r="115" spans="1:27" x14ac:dyDescent="0.25">
      <c r="A115">
        <v>2</v>
      </c>
      <c r="B115">
        <f t="shared" si="25"/>
        <v>0.36165339434957744</v>
      </c>
      <c r="C115">
        <v>0.33800000000000002</v>
      </c>
      <c r="D115">
        <f t="shared" ref="D115:D116" si="30">ABS(B115-C115)</f>
        <v>2.3653394349577417E-2</v>
      </c>
      <c r="X115">
        <v>2</v>
      </c>
      <c r="Y115">
        <v>8.6805910329984401E-2</v>
      </c>
      <c r="Z115">
        <v>0.33800000000000002</v>
      </c>
      <c r="AA115">
        <f t="shared" si="28"/>
        <v>0.25119408967001561</v>
      </c>
    </row>
    <row r="116" spans="1:27" x14ac:dyDescent="0.25">
      <c r="A116">
        <v>2</v>
      </c>
      <c r="B116">
        <f t="shared" si="25"/>
        <v>0.30548927725136715</v>
      </c>
      <c r="C116">
        <v>0.20200000000000001</v>
      </c>
      <c r="D116">
        <f t="shared" si="30"/>
        <v>0.10348927725136714</v>
      </c>
      <c r="X116">
        <v>2</v>
      </c>
      <c r="Y116">
        <v>0.13580115798721301</v>
      </c>
      <c r="Z116">
        <v>0.20200000000000001</v>
      </c>
      <c r="AA116">
        <f t="shared" si="28"/>
        <v>6.6198842012787001E-2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1FD6-4ABE-4D0F-899C-29126E389900}">
  <dimension ref="A1:AR116"/>
  <sheetViews>
    <sheetView topLeftCell="A30" workbookViewId="0">
      <selection activeCell="U65" sqref="A1:XFD1048576"/>
    </sheetView>
  </sheetViews>
  <sheetFormatPr defaultRowHeight="15" x14ac:dyDescent="0.25"/>
  <cols>
    <col min="3" max="4" width="15.85546875" bestFit="1" customWidth="1"/>
  </cols>
  <sheetData>
    <row r="1" spans="1:41" x14ac:dyDescent="0.25">
      <c r="A1" t="s">
        <v>52</v>
      </c>
      <c r="C1" t="s">
        <v>65</v>
      </c>
    </row>
    <row r="2" spans="1:41" x14ac:dyDescent="0.25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89</v>
      </c>
      <c r="W2" t="s">
        <v>90</v>
      </c>
      <c r="X2" t="s">
        <v>91</v>
      </c>
      <c r="Y2" t="s">
        <v>39</v>
      </c>
      <c r="Z2" t="s">
        <v>51</v>
      </c>
      <c r="AA2" t="s">
        <v>40</v>
      </c>
      <c r="AB2" t="s">
        <v>92</v>
      </c>
      <c r="AC2" t="s">
        <v>93</v>
      </c>
      <c r="AD2" t="s">
        <v>94</v>
      </c>
      <c r="AE2" t="s">
        <v>95</v>
      </c>
      <c r="AF2" t="s">
        <v>96</v>
      </c>
      <c r="AH2" t="s">
        <v>103</v>
      </c>
      <c r="AI2" t="s">
        <v>104</v>
      </c>
      <c r="AK2" t="s">
        <v>72</v>
      </c>
      <c r="AL2" t="s">
        <v>94</v>
      </c>
      <c r="AM2" t="s">
        <v>103</v>
      </c>
      <c r="AN2" t="s">
        <v>104</v>
      </c>
      <c r="AO2" t="s">
        <v>105</v>
      </c>
    </row>
    <row r="3" spans="1:41" x14ac:dyDescent="0.25">
      <c r="A3">
        <v>0</v>
      </c>
      <c r="B3">
        <v>1</v>
      </c>
      <c r="C3" s="2">
        <v>40935.693749999999</v>
      </c>
      <c r="D3" s="2">
        <v>40935.768750000003</v>
      </c>
      <c r="E3">
        <v>2200</v>
      </c>
      <c r="F3">
        <v>55</v>
      </c>
      <c r="G3">
        <v>75</v>
      </c>
      <c r="H3">
        <v>40</v>
      </c>
      <c r="I3">
        <v>165.9</v>
      </c>
      <c r="J3">
        <v>9747749.9999999907</v>
      </c>
      <c r="K3">
        <v>3090</v>
      </c>
      <c r="L3">
        <v>2761</v>
      </c>
      <c r="M3">
        <v>360</v>
      </c>
      <c r="N3">
        <v>296</v>
      </c>
      <c r="O3">
        <v>65</v>
      </c>
      <c r="P3">
        <v>22</v>
      </c>
      <c r="Q3">
        <v>0</v>
      </c>
      <c r="R3">
        <v>0</v>
      </c>
      <c r="S3">
        <v>0</v>
      </c>
      <c r="T3">
        <v>6.7722775665933904E-3</v>
      </c>
      <c r="U3">
        <v>16931.667806562</v>
      </c>
      <c r="V3">
        <v>1</v>
      </c>
      <c r="W3" s="1">
        <v>6.62038555327842E-13</v>
      </c>
      <c r="X3">
        <v>0</v>
      </c>
      <c r="Y3">
        <v>1</v>
      </c>
      <c r="Z3">
        <v>9.6602999999999994</v>
      </c>
      <c r="AA3">
        <v>2.2680247036428201</v>
      </c>
      <c r="AB3">
        <v>1.2522835000000001</v>
      </c>
      <c r="AC3">
        <v>49.107126069068102</v>
      </c>
      <c r="AD3">
        <v>-0.65211190664233298</v>
      </c>
      <c r="AE3">
        <v>18.6357573213986</v>
      </c>
      <c r="AF3">
        <v>2.9250821718370599</v>
      </c>
      <c r="AH3">
        <v>2.1259470765168402E-3</v>
      </c>
      <c r="AI3">
        <v>0.19479590242755601</v>
      </c>
      <c r="AK3">
        <v>2200</v>
      </c>
      <c r="AL3">
        <v>-0.65211190664233298</v>
      </c>
      <c r="AM3">
        <v>2.1259470765168402E-3</v>
      </c>
      <c r="AN3">
        <v>0.19479590242755601</v>
      </c>
      <c r="AO3">
        <f>LN(AN3)+AM3*AK3+1*AL3</f>
        <v>2.3891687389336398</v>
      </c>
    </row>
    <row r="4" spans="1:41" x14ac:dyDescent="0.25">
      <c r="A4">
        <v>0</v>
      </c>
      <c r="B4">
        <v>2</v>
      </c>
      <c r="C4" s="2">
        <v>40975.025000000001</v>
      </c>
      <c r="D4" s="2">
        <v>40975.01666666667</v>
      </c>
      <c r="E4">
        <v>2200</v>
      </c>
      <c r="F4">
        <v>50</v>
      </c>
      <c r="G4">
        <v>-60</v>
      </c>
      <c r="H4">
        <v>30</v>
      </c>
      <c r="I4">
        <v>-88.2</v>
      </c>
      <c r="J4">
        <v>40244400</v>
      </c>
      <c r="K4">
        <v>2379</v>
      </c>
      <c r="L4">
        <v>2594</v>
      </c>
      <c r="M4">
        <v>360</v>
      </c>
      <c r="N4">
        <v>57</v>
      </c>
      <c r="O4">
        <v>106</v>
      </c>
      <c r="P4">
        <v>19</v>
      </c>
      <c r="Q4">
        <v>0</v>
      </c>
      <c r="R4">
        <v>0</v>
      </c>
      <c r="S4">
        <v>605</v>
      </c>
      <c r="T4">
        <v>3.7654253177382398E-4</v>
      </c>
      <c r="U4">
        <v>16931.667806562</v>
      </c>
      <c r="V4">
        <v>1</v>
      </c>
      <c r="W4" s="1">
        <v>6.62038555327842E-13</v>
      </c>
      <c r="X4">
        <v>1</v>
      </c>
      <c r="Y4">
        <v>1</v>
      </c>
      <c r="Z4">
        <v>56.311</v>
      </c>
      <c r="AA4">
        <v>4.0308898979438599</v>
      </c>
      <c r="AB4">
        <v>-1.6372781999999999</v>
      </c>
      <c r="AC4">
        <v>-114.442601689521</v>
      </c>
      <c r="AD4">
        <v>-3.5416736293851798</v>
      </c>
      <c r="AE4">
        <v>1.0361588364210801</v>
      </c>
      <c r="AF4">
        <v>3.5520449094210801E-2</v>
      </c>
      <c r="AK4">
        <v>2200</v>
      </c>
      <c r="AL4">
        <v>-3.5416736293851798</v>
      </c>
      <c r="AM4">
        <v>2.1259470765168402E-3</v>
      </c>
      <c r="AN4">
        <v>0.19479590242755601</v>
      </c>
      <c r="AO4">
        <f t="shared" ref="AO4:AO12" si="0">LN(AN4)+AM4*AK4+1*AL4</f>
        <v>-0.50039298380920716</v>
      </c>
    </row>
    <row r="5" spans="1:41" x14ac:dyDescent="0.25">
      <c r="A5">
        <v>0</v>
      </c>
      <c r="B5">
        <v>3</v>
      </c>
      <c r="C5" s="2">
        <v>41645.339583333334</v>
      </c>
      <c r="D5" s="2">
        <v>41645.333333333336</v>
      </c>
      <c r="E5">
        <v>1275</v>
      </c>
      <c r="F5">
        <v>45</v>
      </c>
      <c r="G5">
        <v>102</v>
      </c>
      <c r="H5">
        <v>-3</v>
      </c>
      <c r="I5">
        <v>-7.1</v>
      </c>
      <c r="J5">
        <v>12152159.999999899</v>
      </c>
      <c r="K5">
        <v>1360</v>
      </c>
      <c r="L5">
        <v>1385</v>
      </c>
      <c r="M5">
        <v>360</v>
      </c>
      <c r="N5">
        <v>274</v>
      </c>
      <c r="O5">
        <v>167</v>
      </c>
      <c r="P5">
        <v>45</v>
      </c>
      <c r="Q5">
        <v>0</v>
      </c>
      <c r="R5">
        <v>0</v>
      </c>
      <c r="S5">
        <v>296</v>
      </c>
      <c r="T5">
        <v>8.2206761005370905E-3</v>
      </c>
      <c r="U5">
        <v>9117.1443584304707</v>
      </c>
      <c r="V5">
        <v>1</v>
      </c>
      <c r="W5" s="1">
        <v>3.7311420583095201E-14</v>
      </c>
      <c r="X5">
        <v>0</v>
      </c>
      <c r="Y5">
        <v>1</v>
      </c>
      <c r="Z5">
        <v>2.8889</v>
      </c>
      <c r="AA5">
        <v>1.0608758068317099</v>
      </c>
      <c r="AB5">
        <v>0.19215441</v>
      </c>
      <c r="AC5">
        <v>41.167729355358802</v>
      </c>
      <c r="AD5">
        <v>-0.45829690110223598</v>
      </c>
      <c r="AE5">
        <v>0.80969080806833105</v>
      </c>
      <c r="AF5">
        <v>-0.211102822622837</v>
      </c>
      <c r="AK5">
        <v>1275</v>
      </c>
      <c r="AL5">
        <v>-0.45829690110223598</v>
      </c>
      <c r="AM5">
        <v>2.1259470765168402E-3</v>
      </c>
      <c r="AN5">
        <v>0.19479590242755601</v>
      </c>
      <c r="AO5">
        <f t="shared" si="0"/>
        <v>0.61648269869565953</v>
      </c>
    </row>
    <row r="6" spans="1:41" x14ac:dyDescent="0.25">
      <c r="A6">
        <v>0</v>
      </c>
      <c r="B6">
        <v>4</v>
      </c>
      <c r="C6" s="2">
        <v>42306.116666666669</v>
      </c>
      <c r="D6" s="2">
        <v>42306.033333333333</v>
      </c>
      <c r="E6">
        <v>390</v>
      </c>
      <c r="F6">
        <v>31</v>
      </c>
      <c r="G6">
        <v>95</v>
      </c>
      <c r="H6">
        <v>-24</v>
      </c>
      <c r="I6">
        <v>-15.6</v>
      </c>
      <c r="J6">
        <v>0</v>
      </c>
      <c r="K6">
        <v>199</v>
      </c>
      <c r="L6">
        <v>0</v>
      </c>
      <c r="M6">
        <v>241</v>
      </c>
      <c r="N6">
        <v>234</v>
      </c>
      <c r="O6">
        <v>93</v>
      </c>
      <c r="P6">
        <v>29</v>
      </c>
      <c r="Q6">
        <v>1</v>
      </c>
      <c r="R6">
        <v>0</v>
      </c>
      <c r="S6">
        <v>430</v>
      </c>
      <c r="T6">
        <v>1.0175381206739101E-2</v>
      </c>
      <c r="U6">
        <v>2326.79722825824</v>
      </c>
      <c r="V6">
        <v>0</v>
      </c>
      <c r="W6" s="1">
        <v>5.6801033414581504E-53</v>
      </c>
      <c r="X6">
        <v>1</v>
      </c>
      <c r="Y6">
        <v>1</v>
      </c>
      <c r="Z6">
        <v>1.5447</v>
      </c>
      <c r="AA6">
        <v>0.43482971673806797</v>
      </c>
      <c r="AB6">
        <v>-0.79424644</v>
      </c>
      <c r="AC6">
        <v>30.098658480607899</v>
      </c>
      <c r="AD6">
        <v>-0.24497816179888399</v>
      </c>
      <c r="AE6">
        <v>4.1428588900555001E-2</v>
      </c>
      <c r="AF6">
        <v>-3.1837840833194799</v>
      </c>
      <c r="AK6">
        <v>390</v>
      </c>
      <c r="AL6">
        <v>-0.24497816179888399</v>
      </c>
      <c r="AM6">
        <v>2.1259470765168402E-3</v>
      </c>
      <c r="AN6">
        <v>0.19479590242755601</v>
      </c>
      <c r="AO6">
        <f t="shared" si="0"/>
        <v>-1.0516617247183921</v>
      </c>
    </row>
    <row r="7" spans="1:41" x14ac:dyDescent="0.25">
      <c r="A7">
        <v>0</v>
      </c>
      <c r="B7">
        <v>5</v>
      </c>
      <c r="C7" s="2">
        <v>41695.059027777781</v>
      </c>
      <c r="D7" s="2">
        <v>41695.059027777781</v>
      </c>
      <c r="E7">
        <v>2147</v>
      </c>
      <c r="F7">
        <v>66</v>
      </c>
      <c r="G7">
        <v>-78</v>
      </c>
      <c r="H7">
        <v>-11</v>
      </c>
      <c r="I7">
        <v>-158.1</v>
      </c>
      <c r="J7">
        <v>8784800</v>
      </c>
      <c r="K7">
        <v>1809</v>
      </c>
      <c r="L7">
        <v>2069</v>
      </c>
      <c r="M7">
        <v>360</v>
      </c>
      <c r="N7">
        <v>73</v>
      </c>
      <c r="O7">
        <v>171</v>
      </c>
      <c r="P7">
        <v>76</v>
      </c>
      <c r="Q7">
        <v>1</v>
      </c>
      <c r="R7">
        <v>1</v>
      </c>
      <c r="S7">
        <v>1050</v>
      </c>
      <c r="T7">
        <v>1.5120983415485299E-4</v>
      </c>
      <c r="U7">
        <v>16471.412135045699</v>
      </c>
      <c r="V7">
        <v>1</v>
      </c>
      <c r="W7" s="1">
        <v>6.3338683486404295E-13</v>
      </c>
      <c r="X7">
        <v>0</v>
      </c>
      <c r="Y7">
        <v>2</v>
      </c>
      <c r="Z7">
        <v>0.91900000000000004</v>
      </c>
      <c r="AA7">
        <v>-8.4469156626449896E-2</v>
      </c>
      <c r="AB7">
        <v>-2.6214886000000002</v>
      </c>
      <c r="AC7">
        <v>-128.33949362501801</v>
      </c>
      <c r="AD7">
        <v>-4.4540361341065902</v>
      </c>
      <c r="AE7">
        <v>0.34381826671890298</v>
      </c>
      <c r="AF7">
        <v>-1.0676420556271899</v>
      </c>
      <c r="AK7">
        <v>2147</v>
      </c>
      <c r="AL7">
        <v>-4.4540361341065902</v>
      </c>
      <c r="AM7">
        <v>2.1259470765168402E-3</v>
      </c>
      <c r="AN7">
        <v>0.19479590242755601</v>
      </c>
      <c r="AO7">
        <f t="shared" si="0"/>
        <v>-1.5254306835860101</v>
      </c>
    </row>
    <row r="8" spans="1:41" x14ac:dyDescent="0.25">
      <c r="A8">
        <v>0</v>
      </c>
      <c r="B8">
        <v>6</v>
      </c>
      <c r="C8" s="2">
        <v>41892.762499999997</v>
      </c>
      <c r="D8" s="2">
        <v>41892.75</v>
      </c>
      <c r="E8">
        <v>1400</v>
      </c>
      <c r="F8">
        <v>45</v>
      </c>
      <c r="G8">
        <v>10</v>
      </c>
      <c r="H8">
        <v>15</v>
      </c>
      <c r="I8">
        <v>-61.8</v>
      </c>
      <c r="J8">
        <v>15220500</v>
      </c>
      <c r="K8">
        <v>911</v>
      </c>
      <c r="L8">
        <v>274</v>
      </c>
      <c r="M8">
        <v>331</v>
      </c>
      <c r="N8">
        <v>345</v>
      </c>
      <c r="O8">
        <v>169</v>
      </c>
      <c r="P8">
        <v>40</v>
      </c>
      <c r="Q8">
        <v>0</v>
      </c>
      <c r="R8">
        <v>0</v>
      </c>
      <c r="S8">
        <v>400</v>
      </c>
      <c r="T8">
        <v>5.7735060366064803E-3</v>
      </c>
      <c r="U8">
        <v>10141.9185218446</v>
      </c>
      <c r="V8">
        <v>0</v>
      </c>
      <c r="W8" s="1">
        <v>9.4663744036454403E-14</v>
      </c>
      <c r="X8">
        <v>0</v>
      </c>
      <c r="Y8">
        <v>2</v>
      </c>
      <c r="Z8">
        <v>0.93</v>
      </c>
      <c r="AA8">
        <v>-7.2570692834835304E-2</v>
      </c>
      <c r="AB8">
        <v>8.2334279999999992E-3</v>
      </c>
      <c r="AC8">
        <v>-54.786449322988602</v>
      </c>
      <c r="AD8">
        <v>-0.81166982948090804</v>
      </c>
      <c r="AE8">
        <v>0.89183356422667504</v>
      </c>
      <c r="AF8">
        <v>-0.114475751001508</v>
      </c>
      <c r="AK8">
        <v>1400</v>
      </c>
      <c r="AL8">
        <v>-0.81166982948090804</v>
      </c>
      <c r="AM8">
        <v>2.1259470765168402E-3</v>
      </c>
      <c r="AN8">
        <v>0.19479590242755601</v>
      </c>
      <c r="AO8">
        <f t="shared" si="0"/>
        <v>0.52885315488159257</v>
      </c>
    </row>
    <row r="9" spans="1:41" x14ac:dyDescent="0.25">
      <c r="A9">
        <v>0</v>
      </c>
      <c r="B9">
        <v>7</v>
      </c>
      <c r="C9" s="2">
        <v>41102.70416666667</v>
      </c>
      <c r="D9" s="2">
        <v>41102.699999999997</v>
      </c>
      <c r="E9">
        <v>1400</v>
      </c>
      <c r="F9">
        <v>70</v>
      </c>
      <c r="G9">
        <v>-6</v>
      </c>
      <c r="H9">
        <v>-17</v>
      </c>
      <c r="I9">
        <v>195.6</v>
      </c>
      <c r="J9">
        <v>13406250</v>
      </c>
      <c r="K9">
        <v>1092</v>
      </c>
      <c r="L9">
        <v>2265</v>
      </c>
      <c r="M9">
        <v>360</v>
      </c>
      <c r="N9">
        <v>158</v>
      </c>
      <c r="O9">
        <v>125</v>
      </c>
      <c r="P9">
        <v>48</v>
      </c>
      <c r="Q9">
        <v>0</v>
      </c>
      <c r="R9">
        <v>0</v>
      </c>
      <c r="S9">
        <v>440</v>
      </c>
      <c r="T9">
        <v>4.5827013947322198E-3</v>
      </c>
      <c r="U9">
        <v>10141.9185218446</v>
      </c>
      <c r="V9">
        <v>1</v>
      </c>
      <c r="W9" s="1">
        <v>9.4663744036454403E-14</v>
      </c>
      <c r="X9">
        <v>0</v>
      </c>
      <c r="Y9">
        <v>2</v>
      </c>
      <c r="Z9">
        <v>0.22</v>
      </c>
      <c r="AA9">
        <v>-1.51412773262977</v>
      </c>
      <c r="AB9">
        <v>-0.22275745999999999</v>
      </c>
      <c r="AC9">
        <v>-62.094760664770803</v>
      </c>
      <c r="AD9">
        <v>-1.04266070903601</v>
      </c>
      <c r="AE9">
        <v>0.70788995330345805</v>
      </c>
      <c r="AF9">
        <v>-0.34546663055661297</v>
      </c>
      <c r="AK9">
        <v>1400</v>
      </c>
      <c r="AL9">
        <v>-1.04266070903601</v>
      </c>
      <c r="AM9">
        <v>2.1259470765168402E-3</v>
      </c>
      <c r="AN9">
        <v>0.19479590242755601</v>
      </c>
      <c r="AO9">
        <f t="shared" si="0"/>
        <v>0.29786227532649057</v>
      </c>
    </row>
    <row r="10" spans="1:41" x14ac:dyDescent="0.25">
      <c r="A10">
        <v>0</v>
      </c>
      <c r="B10">
        <v>8</v>
      </c>
      <c r="C10" s="2">
        <v>41098.699999999997</v>
      </c>
      <c r="D10" s="2">
        <v>41098.691666666666</v>
      </c>
      <c r="E10">
        <v>1000</v>
      </c>
      <c r="F10">
        <v>30</v>
      </c>
      <c r="G10">
        <v>90</v>
      </c>
      <c r="H10">
        <v>-50</v>
      </c>
      <c r="I10">
        <v>-117.2</v>
      </c>
      <c r="J10">
        <v>0</v>
      </c>
      <c r="K10">
        <v>907</v>
      </c>
      <c r="L10">
        <v>1442</v>
      </c>
      <c r="M10">
        <v>212</v>
      </c>
      <c r="N10">
        <v>234</v>
      </c>
      <c r="O10">
        <v>117</v>
      </c>
      <c r="P10">
        <v>46</v>
      </c>
      <c r="Q10">
        <v>2</v>
      </c>
      <c r="R10">
        <v>0</v>
      </c>
      <c r="S10">
        <v>850</v>
      </c>
      <c r="T10">
        <v>4.92458050490629E-3</v>
      </c>
      <c r="U10">
        <v>6907.7552789821302</v>
      </c>
      <c r="V10">
        <v>0</v>
      </c>
      <c r="W10" s="1">
        <v>3.5273416514977999E-16</v>
      </c>
      <c r="X10">
        <v>0</v>
      </c>
      <c r="Y10">
        <v>2</v>
      </c>
      <c r="Z10">
        <v>0.66900000000000004</v>
      </c>
      <c r="AA10">
        <v>-0.40197121885390802</v>
      </c>
      <c r="AB10">
        <v>-0.69305309999999998</v>
      </c>
      <c r="AC10">
        <v>59.913992965496099</v>
      </c>
      <c r="AD10">
        <v>-0.970710263133995</v>
      </c>
      <c r="AE10">
        <v>0.180230951855326</v>
      </c>
      <c r="AF10">
        <v>-1.7135161846545901</v>
      </c>
      <c r="AK10">
        <v>1000</v>
      </c>
      <c r="AL10">
        <v>-0.970710263133995</v>
      </c>
      <c r="AM10">
        <v>2.1259470765168402E-3</v>
      </c>
      <c r="AN10">
        <v>0.19479590242755601</v>
      </c>
      <c r="AO10">
        <f t="shared" si="0"/>
        <v>-0.48056610937823074</v>
      </c>
    </row>
    <row r="11" spans="1:41" x14ac:dyDescent="0.25">
      <c r="A11">
        <v>0</v>
      </c>
      <c r="B11">
        <v>9</v>
      </c>
      <c r="C11" s="2">
        <v>40623.120833333334</v>
      </c>
      <c r="D11" s="2">
        <v>40623.1</v>
      </c>
      <c r="E11">
        <v>1000</v>
      </c>
      <c r="F11">
        <v>70</v>
      </c>
      <c r="G11">
        <v>130</v>
      </c>
      <c r="H11">
        <v>20</v>
      </c>
      <c r="I11">
        <v>8</v>
      </c>
      <c r="J11">
        <v>0</v>
      </c>
      <c r="K11">
        <v>1389</v>
      </c>
      <c r="L11">
        <v>1367</v>
      </c>
      <c r="M11">
        <v>360</v>
      </c>
      <c r="N11">
        <v>274</v>
      </c>
      <c r="O11">
        <v>24</v>
      </c>
      <c r="P11">
        <v>9</v>
      </c>
      <c r="Q11">
        <v>0</v>
      </c>
      <c r="R11">
        <v>0</v>
      </c>
      <c r="S11">
        <v>0</v>
      </c>
      <c r="T11">
        <v>3.9564271407761904E-3</v>
      </c>
      <c r="U11">
        <v>6907.7552789821302</v>
      </c>
      <c r="V11">
        <v>1</v>
      </c>
      <c r="W11" s="1">
        <v>3.5273416514977999E-16</v>
      </c>
      <c r="X11">
        <v>0</v>
      </c>
      <c r="Y11">
        <v>2</v>
      </c>
      <c r="Z11">
        <v>0.20499999999999999</v>
      </c>
      <c r="AA11">
        <v>-1.5847452998437199</v>
      </c>
      <c r="AB11">
        <v>-0.91195079999999995</v>
      </c>
      <c r="AC11">
        <v>66.326241395030607</v>
      </c>
      <c r="AD11">
        <v>-1.1896079766338199</v>
      </c>
      <c r="AE11">
        <v>0.144798248057457</v>
      </c>
      <c r="AF11">
        <v>-1.9324138981544201</v>
      </c>
      <c r="AK11">
        <v>1000</v>
      </c>
      <c r="AL11">
        <v>-1.1896079766338199</v>
      </c>
      <c r="AM11">
        <v>2.1259470765168402E-3</v>
      </c>
      <c r="AN11">
        <v>0.19479590242755601</v>
      </c>
      <c r="AO11">
        <f t="shared" si="0"/>
        <v>-0.69946382287805564</v>
      </c>
    </row>
    <row r="12" spans="1:41" x14ac:dyDescent="0.25">
      <c r="A12">
        <v>0</v>
      </c>
      <c r="B12">
        <v>10</v>
      </c>
      <c r="C12" s="2">
        <v>40808.474999999999</v>
      </c>
      <c r="D12" s="2">
        <v>40808.449999999997</v>
      </c>
      <c r="E12">
        <v>1905</v>
      </c>
      <c r="F12">
        <v>70</v>
      </c>
      <c r="G12">
        <v>-90</v>
      </c>
      <c r="H12">
        <v>10</v>
      </c>
      <c r="I12">
        <v>-68.3</v>
      </c>
      <c r="J12">
        <v>10795750</v>
      </c>
      <c r="K12">
        <v>1563</v>
      </c>
      <c r="L12">
        <v>1809</v>
      </c>
      <c r="M12">
        <v>360</v>
      </c>
      <c r="N12">
        <v>72</v>
      </c>
      <c r="O12">
        <v>109</v>
      </c>
      <c r="P12">
        <v>22</v>
      </c>
      <c r="Q12">
        <v>0</v>
      </c>
      <c r="R12">
        <v>0</v>
      </c>
      <c r="S12">
        <v>1500</v>
      </c>
      <c r="T12" s="1">
        <v>3.7123720568488703E-5</v>
      </c>
      <c r="U12">
        <v>14387.012032803301</v>
      </c>
      <c r="V12">
        <v>1</v>
      </c>
      <c r="W12" s="1">
        <v>4.7531774317314103E-13</v>
      </c>
      <c r="X12">
        <v>0</v>
      </c>
      <c r="Y12">
        <v>2</v>
      </c>
      <c r="Z12">
        <v>0.16400000000000001</v>
      </c>
      <c r="AA12">
        <v>-1.8078888511579301</v>
      </c>
      <c r="AB12">
        <v>-4.3539595999999996</v>
      </c>
      <c r="AC12">
        <v>-147.188799040704</v>
      </c>
      <c r="AD12">
        <v>-5.8584485027163096</v>
      </c>
      <c r="AE12">
        <v>3.5321818285415502E-2</v>
      </c>
      <c r="AF12">
        <v>-3.34325442423691</v>
      </c>
      <c r="AK12">
        <v>1905</v>
      </c>
      <c r="AL12">
        <v>-5.8584485027163096</v>
      </c>
      <c r="AM12">
        <v>2.1259470765168402E-3</v>
      </c>
      <c r="AN12">
        <v>0.19479590242755601</v>
      </c>
      <c r="AO12">
        <f t="shared" si="0"/>
        <v>-3.4443222447128043</v>
      </c>
    </row>
    <row r="13" spans="1:41" x14ac:dyDescent="0.25">
      <c r="C13" s="2"/>
      <c r="D13" s="2"/>
      <c r="T13" s="1"/>
      <c r="W13" s="1"/>
    </row>
    <row r="14" spans="1:41" x14ac:dyDescent="0.25">
      <c r="C14" t="s">
        <v>66</v>
      </c>
    </row>
    <row r="15" spans="1:41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77</v>
      </c>
      <c r="K15" t="s">
        <v>78</v>
      </c>
      <c r="L15" t="s">
        <v>79</v>
      </c>
      <c r="M15" t="s">
        <v>80</v>
      </c>
      <c r="N15" t="s">
        <v>81</v>
      </c>
      <c r="O15" t="s">
        <v>82</v>
      </c>
      <c r="P15" t="s">
        <v>83</v>
      </c>
      <c r="Q15" t="s">
        <v>84</v>
      </c>
      <c r="R15" t="s">
        <v>85</v>
      </c>
      <c r="S15" t="s">
        <v>86</v>
      </c>
      <c r="T15" t="s">
        <v>87</v>
      </c>
      <c r="U15" t="s">
        <v>88</v>
      </c>
      <c r="V15" t="s">
        <v>89</v>
      </c>
      <c r="W15" t="s">
        <v>90</v>
      </c>
      <c r="X15" t="s">
        <v>91</v>
      </c>
      <c r="Y15" t="s">
        <v>39</v>
      </c>
      <c r="Z15" t="s">
        <v>51</v>
      </c>
      <c r="AA15" t="s">
        <v>40</v>
      </c>
      <c r="AB15" t="s">
        <v>92</v>
      </c>
      <c r="AC15" t="s">
        <v>93</v>
      </c>
      <c r="AD15" t="s">
        <v>94</v>
      </c>
      <c r="AE15" t="s">
        <v>95</v>
      </c>
      <c r="AF15" t="s">
        <v>96</v>
      </c>
      <c r="AK15" t="s">
        <v>72</v>
      </c>
      <c r="AL15" t="s">
        <v>94</v>
      </c>
      <c r="AM15" t="s">
        <v>103</v>
      </c>
      <c r="AN15" t="s">
        <v>104</v>
      </c>
      <c r="AO15" t="s">
        <v>105</v>
      </c>
    </row>
    <row r="16" spans="1:41" x14ac:dyDescent="0.25">
      <c r="A16">
        <v>0</v>
      </c>
      <c r="B16">
        <v>1</v>
      </c>
      <c r="C16" s="2">
        <v>41646.76666666667</v>
      </c>
      <c r="D16" s="2">
        <v>41646.76666666667</v>
      </c>
      <c r="E16">
        <v>2061</v>
      </c>
      <c r="F16">
        <v>49</v>
      </c>
      <c r="G16">
        <v>30</v>
      </c>
      <c r="H16">
        <v>-24</v>
      </c>
      <c r="I16">
        <v>-60.8</v>
      </c>
      <c r="J16">
        <v>22122780</v>
      </c>
      <c r="K16">
        <v>1569</v>
      </c>
      <c r="L16">
        <v>1714</v>
      </c>
      <c r="M16">
        <v>360</v>
      </c>
      <c r="N16">
        <v>231</v>
      </c>
      <c r="O16">
        <v>140</v>
      </c>
      <c r="P16">
        <v>45</v>
      </c>
      <c r="Q16">
        <v>0</v>
      </c>
      <c r="R16">
        <v>0</v>
      </c>
      <c r="S16">
        <v>0</v>
      </c>
      <c r="T16">
        <v>8.8466440215383794E-3</v>
      </c>
      <c r="U16">
        <v>15727.3809032152</v>
      </c>
      <c r="V16">
        <v>1</v>
      </c>
      <c r="W16" s="1">
        <v>5.8222684196335796E-13</v>
      </c>
      <c r="X16">
        <v>0</v>
      </c>
      <c r="Y16">
        <v>1</v>
      </c>
      <c r="Z16">
        <v>3.8035000000000001</v>
      </c>
      <c r="AA16">
        <v>1.33592169545521</v>
      </c>
      <c r="AB16">
        <v>3.2697357999999999</v>
      </c>
      <c r="AC16">
        <v>-37.727994015251603</v>
      </c>
      <c r="AD16">
        <v>-0.38491117696453703</v>
      </c>
      <c r="AE16">
        <v>14.759440345986199</v>
      </c>
      <c r="AF16">
        <v>2.6918829015148602</v>
      </c>
      <c r="AK16">
        <v>2061</v>
      </c>
      <c r="AL16">
        <v>-0.38491117696453703</v>
      </c>
      <c r="AM16">
        <v>2.1259470765168402E-3</v>
      </c>
      <c r="AN16">
        <v>0.19479590242755601</v>
      </c>
      <c r="AO16">
        <f>LN(AN16)+AM16*AK16+1*AL16</f>
        <v>2.3608628249755954</v>
      </c>
    </row>
    <row r="17" spans="1:41" x14ac:dyDescent="0.25">
      <c r="A17">
        <v>0</v>
      </c>
      <c r="B17">
        <v>2</v>
      </c>
      <c r="C17" s="2">
        <v>41416.558333333334</v>
      </c>
      <c r="D17" s="2">
        <v>41416.559027777781</v>
      </c>
      <c r="E17">
        <v>1200</v>
      </c>
      <c r="F17">
        <v>60</v>
      </c>
      <c r="G17">
        <v>80</v>
      </c>
      <c r="H17">
        <v>10</v>
      </c>
      <c r="I17">
        <v>-13.2</v>
      </c>
      <c r="J17">
        <v>38832500</v>
      </c>
      <c r="K17">
        <v>1394</v>
      </c>
      <c r="L17">
        <v>1438</v>
      </c>
      <c r="M17">
        <v>360</v>
      </c>
      <c r="N17">
        <v>287</v>
      </c>
      <c r="O17">
        <v>131</v>
      </c>
      <c r="P17">
        <v>23</v>
      </c>
      <c r="Q17">
        <v>1</v>
      </c>
      <c r="R17">
        <v>0</v>
      </c>
      <c r="S17">
        <v>650</v>
      </c>
      <c r="T17">
        <v>1.01047180989938E-2</v>
      </c>
      <c r="U17">
        <v>8508.0922029313097</v>
      </c>
      <c r="V17">
        <v>1</v>
      </c>
      <c r="W17" s="1">
        <v>1.69173251407925E-14</v>
      </c>
      <c r="X17">
        <v>1</v>
      </c>
      <c r="Y17">
        <v>1</v>
      </c>
      <c r="Z17">
        <v>3.4066999999999998</v>
      </c>
      <c r="AA17">
        <v>1.2257440807953901</v>
      </c>
      <c r="AB17">
        <v>0.93838644000000004</v>
      </c>
      <c r="AC17">
        <v>30.523755529755899</v>
      </c>
      <c r="AD17">
        <v>-0.25194690417531201</v>
      </c>
      <c r="AE17">
        <v>0.75975989314092396</v>
      </c>
      <c r="AF17">
        <v>-0.27475282569591097</v>
      </c>
      <c r="AK17">
        <v>1200</v>
      </c>
      <c r="AL17">
        <v>-0.25194690417531201</v>
      </c>
      <c r="AM17">
        <v>2.1259470765168402E-3</v>
      </c>
      <c r="AN17">
        <v>0.19479590242755601</v>
      </c>
      <c r="AO17">
        <f t="shared" ref="AO17:AO25" si="1">LN(AN17)+AM17*AK17+1*AL17</f>
        <v>0.66338666488382048</v>
      </c>
    </row>
    <row r="18" spans="1:41" x14ac:dyDescent="0.25">
      <c r="A18">
        <v>0</v>
      </c>
      <c r="B18">
        <v>3</v>
      </c>
      <c r="C18" s="2">
        <v>40931.166666666664</v>
      </c>
      <c r="D18" s="2">
        <v>40931.166666666664</v>
      </c>
      <c r="E18">
        <v>2211</v>
      </c>
      <c r="F18">
        <v>62</v>
      </c>
      <c r="G18">
        <v>26</v>
      </c>
      <c r="H18">
        <v>41</v>
      </c>
      <c r="I18">
        <v>28</v>
      </c>
      <c r="J18">
        <v>33516000</v>
      </c>
      <c r="K18">
        <v>2283</v>
      </c>
      <c r="L18">
        <v>2216</v>
      </c>
      <c r="M18">
        <v>360</v>
      </c>
      <c r="N18">
        <v>326</v>
      </c>
      <c r="O18">
        <v>113</v>
      </c>
      <c r="P18">
        <v>25</v>
      </c>
      <c r="Q18">
        <v>0</v>
      </c>
      <c r="R18">
        <v>0</v>
      </c>
      <c r="S18">
        <v>694</v>
      </c>
      <c r="T18">
        <v>7.1085806768732603E-3</v>
      </c>
      <c r="U18">
        <v>17027.353599875802</v>
      </c>
      <c r="V18">
        <v>1</v>
      </c>
      <c r="W18" s="1">
        <v>6.6771118852011803E-13</v>
      </c>
      <c r="X18">
        <v>1</v>
      </c>
      <c r="Y18">
        <v>1</v>
      </c>
      <c r="Z18">
        <v>1.9870000000000001</v>
      </c>
      <c r="AA18">
        <v>0.68662596356967898</v>
      </c>
      <c r="AB18">
        <v>3.4803228000000002</v>
      </c>
      <c r="AC18">
        <v>-47.247070889957399</v>
      </c>
      <c r="AD18">
        <v>-0.60364675707968096</v>
      </c>
      <c r="AE18">
        <v>20.3513514784261</v>
      </c>
      <c r="AF18">
        <v>3.01314732139971</v>
      </c>
      <c r="AK18">
        <v>2211</v>
      </c>
      <c r="AL18">
        <v>-0.60364675707968096</v>
      </c>
      <c r="AM18">
        <v>2.1259470765168402E-3</v>
      </c>
      <c r="AN18">
        <v>0.19479590242755601</v>
      </c>
      <c r="AO18">
        <f t="shared" si="1"/>
        <v>2.4610193063379766</v>
      </c>
    </row>
    <row r="19" spans="1:41" x14ac:dyDescent="0.25">
      <c r="A19">
        <v>0</v>
      </c>
      <c r="B19">
        <v>4</v>
      </c>
      <c r="C19" s="2">
        <v>41046.074999999997</v>
      </c>
      <c r="D19" s="2">
        <v>41046.074999999997</v>
      </c>
      <c r="E19">
        <v>1500</v>
      </c>
      <c r="F19">
        <v>45</v>
      </c>
      <c r="G19">
        <v>75</v>
      </c>
      <c r="H19">
        <v>-10</v>
      </c>
      <c r="I19">
        <v>-51.8</v>
      </c>
      <c r="J19">
        <v>4396000</v>
      </c>
      <c r="K19">
        <v>1323</v>
      </c>
      <c r="L19">
        <v>1473</v>
      </c>
      <c r="M19">
        <v>360</v>
      </c>
      <c r="N19">
        <v>261</v>
      </c>
      <c r="O19">
        <v>110</v>
      </c>
      <c r="P19">
        <v>31</v>
      </c>
      <c r="Q19">
        <v>0</v>
      </c>
      <c r="R19">
        <v>0</v>
      </c>
      <c r="S19">
        <v>410</v>
      </c>
      <c r="T19">
        <v>1.2218767327835899E-2</v>
      </c>
      <c r="U19">
        <v>10969.8305806354</v>
      </c>
      <c r="V19">
        <v>1</v>
      </c>
      <c r="W19" s="1">
        <v>1.59003095896918E-13</v>
      </c>
      <c r="X19">
        <v>0</v>
      </c>
      <c r="Y19">
        <v>1</v>
      </c>
      <c r="Z19">
        <v>14.992000000000001</v>
      </c>
      <c r="AA19">
        <v>2.7075167254960602</v>
      </c>
      <c r="AB19">
        <v>1.9870028</v>
      </c>
      <c r="AC19">
        <v>15.1389659937887</v>
      </c>
      <c r="AD19">
        <v>-6.19762821419933E-2</v>
      </c>
      <c r="AE19">
        <v>2.7053134844889599</v>
      </c>
      <c r="AF19">
        <v>0.99521779633740504</v>
      </c>
      <c r="AK19">
        <v>1500</v>
      </c>
      <c r="AL19">
        <v>-6.19762821419933E-2</v>
      </c>
      <c r="AM19">
        <v>2.1259470765168402E-3</v>
      </c>
      <c r="AN19">
        <v>0.19479590242755601</v>
      </c>
      <c r="AO19">
        <f t="shared" si="1"/>
        <v>1.4911414098721913</v>
      </c>
    </row>
    <row r="20" spans="1:41" x14ac:dyDescent="0.25">
      <c r="A20">
        <v>0</v>
      </c>
      <c r="B20">
        <v>5</v>
      </c>
      <c r="C20" s="2">
        <v>40759.173611111109</v>
      </c>
      <c r="D20" s="2">
        <v>40759.175000000003</v>
      </c>
      <c r="E20">
        <v>1950</v>
      </c>
      <c r="F20">
        <v>60</v>
      </c>
      <c r="G20">
        <v>40</v>
      </c>
      <c r="H20">
        <v>14</v>
      </c>
      <c r="I20">
        <v>-41.1</v>
      </c>
      <c r="J20">
        <v>28532700</v>
      </c>
      <c r="K20">
        <v>1074</v>
      </c>
      <c r="L20">
        <v>1208</v>
      </c>
      <c r="M20">
        <v>360</v>
      </c>
      <c r="N20">
        <v>298</v>
      </c>
      <c r="O20">
        <v>92</v>
      </c>
      <c r="P20">
        <v>10</v>
      </c>
      <c r="Q20">
        <v>0</v>
      </c>
      <c r="R20">
        <v>0</v>
      </c>
      <c r="S20">
        <v>1320</v>
      </c>
      <c r="T20">
        <v>1.0237350359227701E-2</v>
      </c>
      <c r="U20">
        <v>14772.3900705376</v>
      </c>
      <c r="V20">
        <v>1</v>
      </c>
      <c r="W20" s="1">
        <v>5.07900991713928E-13</v>
      </c>
      <c r="X20">
        <v>0</v>
      </c>
      <c r="Y20">
        <v>1</v>
      </c>
      <c r="Z20">
        <v>1.5055000000000001</v>
      </c>
      <c r="AA20">
        <v>0.409125068939651</v>
      </c>
      <c r="AB20">
        <v>3.0980414999999999</v>
      </c>
      <c r="AC20">
        <v>-29.723329736299</v>
      </c>
      <c r="AD20">
        <v>-0.23890652531442799</v>
      </c>
      <c r="AE20">
        <v>11.4534105830861</v>
      </c>
      <c r="AF20">
        <v>2.4382875531649701</v>
      </c>
      <c r="AK20">
        <v>1950</v>
      </c>
      <c r="AL20">
        <v>-0.23890652531442799</v>
      </c>
      <c r="AM20">
        <v>2.1259470765168402E-3</v>
      </c>
      <c r="AN20">
        <v>0.19479590242755601</v>
      </c>
      <c r="AO20">
        <f t="shared" si="1"/>
        <v>2.2708873511323344</v>
      </c>
    </row>
    <row r="21" spans="1:41" x14ac:dyDescent="0.25">
      <c r="A21">
        <v>0</v>
      </c>
      <c r="B21">
        <v>6</v>
      </c>
      <c r="C21" s="2">
        <v>41113.10833333333</v>
      </c>
      <c r="D21" s="2">
        <v>41113.10833333333</v>
      </c>
      <c r="E21">
        <v>2800</v>
      </c>
      <c r="F21">
        <v>65</v>
      </c>
      <c r="G21">
        <v>130</v>
      </c>
      <c r="H21">
        <v>5</v>
      </c>
      <c r="I21">
        <v>-24.6</v>
      </c>
      <c r="J21">
        <v>3355799.9999999902</v>
      </c>
      <c r="K21">
        <v>1901</v>
      </c>
      <c r="L21">
        <v>1972</v>
      </c>
      <c r="M21">
        <v>360</v>
      </c>
      <c r="N21">
        <v>286</v>
      </c>
      <c r="O21">
        <v>63</v>
      </c>
      <c r="P21">
        <v>42</v>
      </c>
      <c r="Q21">
        <v>0</v>
      </c>
      <c r="R21">
        <v>0</v>
      </c>
      <c r="S21">
        <v>0</v>
      </c>
      <c r="T21">
        <v>2.4458290593845902E-3</v>
      </c>
      <c r="U21">
        <v>22224.649149257199</v>
      </c>
      <c r="V21">
        <v>1</v>
      </c>
      <c r="W21" s="1">
        <v>8.5242945686309696E-13</v>
      </c>
      <c r="X21">
        <v>0</v>
      </c>
      <c r="Y21">
        <v>2</v>
      </c>
      <c r="Z21">
        <v>0.72599999999999998</v>
      </c>
      <c r="AA21">
        <v>-0.32020526415734102</v>
      </c>
      <c r="AB21">
        <v>4.0992126000000004</v>
      </c>
      <c r="AC21">
        <v>78.5986650060199</v>
      </c>
      <c r="AD21">
        <v>-1.6705652084176701</v>
      </c>
      <c r="AE21">
        <v>58.359891824421197</v>
      </c>
      <c r="AF21">
        <v>4.0666288700617201</v>
      </c>
      <c r="AK21">
        <v>2800</v>
      </c>
      <c r="AL21">
        <v>-1.6705652084176701</v>
      </c>
      <c r="AM21">
        <v>2.1259470765168402E-3</v>
      </c>
      <c r="AN21">
        <v>0.19479590242755601</v>
      </c>
      <c r="AO21">
        <f t="shared" si="1"/>
        <v>2.6462836830684071</v>
      </c>
    </row>
    <row r="22" spans="1:41" x14ac:dyDescent="0.25">
      <c r="A22">
        <v>0</v>
      </c>
      <c r="B22">
        <v>7</v>
      </c>
      <c r="C22" s="2">
        <v>41636.75</v>
      </c>
      <c r="D22" s="2">
        <v>41636.73333333333</v>
      </c>
      <c r="E22">
        <v>769</v>
      </c>
      <c r="F22">
        <v>65</v>
      </c>
      <c r="G22">
        <v>101</v>
      </c>
      <c r="H22">
        <v>-1</v>
      </c>
      <c r="I22">
        <v>-26.7</v>
      </c>
      <c r="J22">
        <v>527000</v>
      </c>
      <c r="K22">
        <v>989</v>
      </c>
      <c r="L22">
        <v>967</v>
      </c>
      <c r="M22">
        <v>360</v>
      </c>
      <c r="N22">
        <v>284</v>
      </c>
      <c r="O22">
        <v>100</v>
      </c>
      <c r="P22">
        <v>52</v>
      </c>
      <c r="Q22">
        <v>0</v>
      </c>
      <c r="R22">
        <v>0</v>
      </c>
      <c r="S22">
        <v>725</v>
      </c>
      <c r="T22">
        <v>9.7005519068699298E-3</v>
      </c>
      <c r="U22">
        <v>5110.0749555498396</v>
      </c>
      <c r="V22">
        <v>1</v>
      </c>
      <c r="W22" s="1">
        <v>7.9661065960364797E-24</v>
      </c>
      <c r="X22">
        <v>0</v>
      </c>
      <c r="Y22">
        <v>2</v>
      </c>
      <c r="Z22">
        <v>0.25</v>
      </c>
      <c r="AA22">
        <v>-1.3862943611198899</v>
      </c>
      <c r="AB22">
        <v>-0.33602094999999998</v>
      </c>
      <c r="AC22">
        <v>32.903659338785999</v>
      </c>
      <c r="AD22">
        <v>-0.292766575955349</v>
      </c>
      <c r="AE22">
        <v>0.15456006353066101</v>
      </c>
      <c r="AF22">
        <v>-1.86717249747595</v>
      </c>
      <c r="AK22">
        <v>769</v>
      </c>
      <c r="AL22">
        <v>-0.292766575955349</v>
      </c>
      <c r="AM22">
        <v>2.1259470765168402E-3</v>
      </c>
      <c r="AN22">
        <v>0.19479590242755601</v>
      </c>
      <c r="AO22">
        <f t="shared" si="1"/>
        <v>-0.29371619687497458</v>
      </c>
    </row>
    <row r="23" spans="1:41" x14ac:dyDescent="0.25">
      <c r="A23">
        <v>0</v>
      </c>
      <c r="B23">
        <v>8</v>
      </c>
      <c r="C23" s="2">
        <v>41096.966666666667</v>
      </c>
      <c r="D23" s="2">
        <v>41096.974999999999</v>
      </c>
      <c r="E23">
        <v>1200</v>
      </c>
      <c r="F23">
        <v>40</v>
      </c>
      <c r="G23">
        <v>65</v>
      </c>
      <c r="H23">
        <v>-35</v>
      </c>
      <c r="I23">
        <v>-56.1</v>
      </c>
      <c r="J23">
        <v>4239000</v>
      </c>
      <c r="K23">
        <v>1612</v>
      </c>
      <c r="L23">
        <v>1730</v>
      </c>
      <c r="M23">
        <v>360</v>
      </c>
      <c r="N23">
        <v>233</v>
      </c>
      <c r="O23">
        <v>132</v>
      </c>
      <c r="P23">
        <v>43</v>
      </c>
      <c r="Q23">
        <v>0</v>
      </c>
      <c r="R23">
        <v>0</v>
      </c>
      <c r="S23">
        <v>1000</v>
      </c>
      <c r="T23">
        <v>8.6806640653013106E-3</v>
      </c>
      <c r="U23">
        <v>8508.0922029313097</v>
      </c>
      <c r="V23">
        <v>1</v>
      </c>
      <c r="W23" s="1">
        <v>1.69173251407925E-14</v>
      </c>
      <c r="X23">
        <v>0</v>
      </c>
      <c r="Y23">
        <v>2</v>
      </c>
      <c r="Z23">
        <v>0.314</v>
      </c>
      <c r="AA23">
        <v>-1.1583622930738799</v>
      </c>
      <c r="AB23">
        <v>0.78648209999999996</v>
      </c>
      <c r="AC23">
        <v>38.645079963488897</v>
      </c>
      <c r="AD23">
        <v>-0.40385132649660699</v>
      </c>
      <c r="AE23">
        <v>0.65268722373386301</v>
      </c>
      <c r="AF23">
        <v>-0.426657248017207</v>
      </c>
      <c r="AK23">
        <v>1200</v>
      </c>
      <c r="AL23">
        <v>-0.40385132649660699</v>
      </c>
      <c r="AM23">
        <v>2.1259470765168402E-3</v>
      </c>
      <c r="AN23">
        <v>0.19479590242755601</v>
      </c>
      <c r="AO23">
        <f t="shared" si="1"/>
        <v>0.51148224256252539</v>
      </c>
    </row>
    <row r="24" spans="1:41" x14ac:dyDescent="0.25">
      <c r="A24">
        <v>0</v>
      </c>
      <c r="B24">
        <v>9</v>
      </c>
      <c r="C24" s="2">
        <v>41546.944444444445</v>
      </c>
      <c r="D24" s="2">
        <v>41546.925000000003</v>
      </c>
      <c r="E24">
        <v>1100</v>
      </c>
      <c r="F24">
        <v>70</v>
      </c>
      <c r="G24">
        <v>38</v>
      </c>
      <c r="H24">
        <v>26</v>
      </c>
      <c r="I24">
        <v>-5.3</v>
      </c>
      <c r="J24">
        <v>19334780</v>
      </c>
      <c r="K24">
        <v>1142</v>
      </c>
      <c r="L24">
        <v>1164</v>
      </c>
      <c r="M24">
        <v>360</v>
      </c>
      <c r="N24">
        <v>343</v>
      </c>
      <c r="O24">
        <v>43</v>
      </c>
      <c r="P24">
        <v>26</v>
      </c>
      <c r="Q24">
        <v>0</v>
      </c>
      <c r="R24">
        <v>0</v>
      </c>
      <c r="S24">
        <v>0</v>
      </c>
      <c r="T24">
        <v>6.2259842173762103E-3</v>
      </c>
      <c r="U24">
        <v>7703.3720046650997</v>
      </c>
      <c r="V24">
        <v>1</v>
      </c>
      <c r="W24" s="1">
        <v>3.7796206964187501E-15</v>
      </c>
      <c r="X24">
        <v>0</v>
      </c>
      <c r="Y24">
        <v>2</v>
      </c>
      <c r="Z24">
        <v>0.16300000000000001</v>
      </c>
      <c r="AA24">
        <v>-1.81400507817537</v>
      </c>
      <c r="AB24">
        <v>0.16790031999999999</v>
      </c>
      <c r="AC24">
        <v>-52.177902409323003</v>
      </c>
      <c r="AD24">
        <v>-0.73621782039936301</v>
      </c>
      <c r="AE24">
        <v>0.32659848344484999</v>
      </c>
      <c r="AF24">
        <v>-1.11902374191996</v>
      </c>
      <c r="AK24">
        <v>1100</v>
      </c>
      <c r="AL24">
        <v>-0.73621782039936301</v>
      </c>
      <c r="AM24">
        <v>2.1259470765168402E-3</v>
      </c>
      <c r="AN24">
        <v>0.19479590242755601</v>
      </c>
      <c r="AO24">
        <f t="shared" si="1"/>
        <v>-3.3478958991914665E-2</v>
      </c>
    </row>
    <row r="25" spans="1:41" x14ac:dyDescent="0.25">
      <c r="A25">
        <v>0</v>
      </c>
      <c r="B25">
        <v>10</v>
      </c>
      <c r="C25" s="2">
        <v>41575.199999999997</v>
      </c>
      <c r="D25" s="2">
        <v>41575.199999999997</v>
      </c>
      <c r="E25">
        <v>750</v>
      </c>
      <c r="F25">
        <v>55</v>
      </c>
      <c r="G25">
        <v>73</v>
      </c>
      <c r="H25">
        <v>15</v>
      </c>
      <c r="I25">
        <v>-45.2</v>
      </c>
      <c r="J25">
        <v>5934000</v>
      </c>
      <c r="K25">
        <v>881</v>
      </c>
      <c r="L25">
        <v>1116</v>
      </c>
      <c r="M25">
        <v>315</v>
      </c>
      <c r="N25">
        <v>313</v>
      </c>
      <c r="O25">
        <v>147</v>
      </c>
      <c r="P25">
        <v>45</v>
      </c>
      <c r="Q25">
        <v>1</v>
      </c>
      <c r="R25">
        <v>0</v>
      </c>
      <c r="S25">
        <v>900</v>
      </c>
      <c r="T25">
        <v>1.19565964913442E-2</v>
      </c>
      <c r="U25">
        <v>4965.05490489776</v>
      </c>
      <c r="V25">
        <v>0</v>
      </c>
      <c r="W25" s="1">
        <v>1.49728530259917E-25</v>
      </c>
      <c r="X25">
        <v>1</v>
      </c>
      <c r="Y25">
        <v>2</v>
      </c>
      <c r="Z25">
        <v>0.16900000000000001</v>
      </c>
      <c r="AA25">
        <v>-1.77785656405906</v>
      </c>
      <c r="AB25">
        <v>-0.18130160000000001</v>
      </c>
      <c r="AC25">
        <v>-17.589704244009098</v>
      </c>
      <c r="AD25">
        <v>-8.3666223740323203E-2</v>
      </c>
      <c r="AE25">
        <v>0.17791094813375699</v>
      </c>
      <c r="AF25">
        <v>-1.72647214526092</v>
      </c>
      <c r="AK25">
        <v>750</v>
      </c>
      <c r="AL25">
        <v>-8.3666223740323203E-2</v>
      </c>
      <c r="AM25">
        <v>2.1259470765168402E-3</v>
      </c>
      <c r="AN25">
        <v>0.19479590242755601</v>
      </c>
      <c r="AO25">
        <f t="shared" si="1"/>
        <v>-0.12500883911376873</v>
      </c>
    </row>
    <row r="26" spans="1:41" x14ac:dyDescent="0.25">
      <c r="C26" s="2"/>
      <c r="D26" s="2"/>
      <c r="W26" s="1"/>
    </row>
    <row r="27" spans="1:41" x14ac:dyDescent="0.25">
      <c r="C27" t="s">
        <v>67</v>
      </c>
    </row>
    <row r="28" spans="1:41" x14ac:dyDescent="0.25">
      <c r="A28" t="s">
        <v>68</v>
      </c>
      <c r="B28" t="s">
        <v>69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  <c r="J28" t="s">
        <v>77</v>
      </c>
      <c r="K28" t="s">
        <v>78</v>
      </c>
      <c r="L28" t="s">
        <v>79</v>
      </c>
      <c r="M28" t="s">
        <v>80</v>
      </c>
      <c r="N28" t="s">
        <v>81</v>
      </c>
      <c r="O28" t="s">
        <v>82</v>
      </c>
      <c r="P28" t="s">
        <v>83</v>
      </c>
      <c r="Q28" t="s">
        <v>84</v>
      </c>
      <c r="R28" t="s">
        <v>85</v>
      </c>
      <c r="S28" t="s">
        <v>86</v>
      </c>
      <c r="T28" t="s">
        <v>87</v>
      </c>
      <c r="U28" t="s">
        <v>88</v>
      </c>
      <c r="V28" t="s">
        <v>89</v>
      </c>
      <c r="W28" t="s">
        <v>90</v>
      </c>
      <c r="X28" t="s">
        <v>91</v>
      </c>
      <c r="Y28" t="s">
        <v>39</v>
      </c>
      <c r="Z28" t="s">
        <v>51</v>
      </c>
      <c r="AA28" t="s">
        <v>40</v>
      </c>
      <c r="AB28" t="s">
        <v>92</v>
      </c>
      <c r="AC28" t="s">
        <v>93</v>
      </c>
      <c r="AD28" t="s">
        <v>94</v>
      </c>
      <c r="AE28" t="s">
        <v>95</v>
      </c>
      <c r="AF28" t="s">
        <v>96</v>
      </c>
      <c r="AK28" t="s">
        <v>72</v>
      </c>
      <c r="AL28" t="s">
        <v>94</v>
      </c>
      <c r="AM28" t="s">
        <v>103</v>
      </c>
      <c r="AN28" t="s">
        <v>104</v>
      </c>
      <c r="AO28" t="s">
        <v>105</v>
      </c>
    </row>
    <row r="29" spans="1:41" x14ac:dyDescent="0.25">
      <c r="A29">
        <v>0</v>
      </c>
      <c r="B29">
        <v>1</v>
      </c>
      <c r="C29" s="2">
        <v>40701.284722222219</v>
      </c>
      <c r="D29" s="2">
        <v>40701.28402777778</v>
      </c>
      <c r="E29">
        <v>1400</v>
      </c>
      <c r="F29">
        <v>46</v>
      </c>
      <c r="G29">
        <v>52</v>
      </c>
      <c r="H29">
        <v>-25</v>
      </c>
      <c r="I29">
        <v>0.3</v>
      </c>
      <c r="J29">
        <v>10631250</v>
      </c>
      <c r="K29">
        <v>1258</v>
      </c>
      <c r="L29">
        <v>1256</v>
      </c>
      <c r="M29">
        <v>360</v>
      </c>
      <c r="N29">
        <v>250</v>
      </c>
      <c r="O29">
        <v>58</v>
      </c>
      <c r="P29">
        <v>12</v>
      </c>
      <c r="Q29">
        <v>0</v>
      </c>
      <c r="R29">
        <v>0</v>
      </c>
      <c r="S29">
        <v>750</v>
      </c>
      <c r="T29">
        <v>1.08908454590219E-2</v>
      </c>
      <c r="U29">
        <v>10141.9185218446</v>
      </c>
      <c r="V29">
        <v>1</v>
      </c>
      <c r="W29" s="1">
        <v>9.4663744036454403E-14</v>
      </c>
      <c r="X29">
        <v>0</v>
      </c>
      <c r="Y29">
        <v>1</v>
      </c>
      <c r="Z29">
        <v>3.6612</v>
      </c>
      <c r="AA29">
        <v>1.29779096252848</v>
      </c>
      <c r="AB29">
        <v>0.86723375000000003</v>
      </c>
      <c r="AC29">
        <v>-25.586032503577201</v>
      </c>
      <c r="AD29">
        <v>-0.17702678725638499</v>
      </c>
      <c r="AE29">
        <v>1.68230906169977</v>
      </c>
      <c r="AF29">
        <v>0.52016729122301397</v>
      </c>
      <c r="AK29">
        <v>1400</v>
      </c>
      <c r="AL29">
        <v>-0.17702678725638499</v>
      </c>
      <c r="AM29">
        <v>2.1259470765168402E-3</v>
      </c>
      <c r="AN29">
        <v>0.19479590242755601</v>
      </c>
      <c r="AO29">
        <f>LN(AN29)+AM29*AK29+1*AL29</f>
        <v>1.1634961971061157</v>
      </c>
    </row>
    <row r="30" spans="1:41" x14ac:dyDescent="0.25">
      <c r="A30">
        <v>0</v>
      </c>
      <c r="B30">
        <v>2</v>
      </c>
      <c r="C30" s="2">
        <v>40981.744444444441</v>
      </c>
      <c r="D30" s="2">
        <v>40981.73333333333</v>
      </c>
      <c r="E30">
        <v>2250</v>
      </c>
      <c r="F30">
        <v>60</v>
      </c>
      <c r="G30">
        <v>43</v>
      </c>
      <c r="H30">
        <v>25</v>
      </c>
      <c r="I30">
        <v>45.6</v>
      </c>
      <c r="J30">
        <v>6083000</v>
      </c>
      <c r="K30">
        <v>2054</v>
      </c>
      <c r="L30">
        <v>1987</v>
      </c>
      <c r="M30">
        <v>360</v>
      </c>
      <c r="N30">
        <v>286</v>
      </c>
      <c r="O30">
        <v>96</v>
      </c>
      <c r="P30">
        <v>16</v>
      </c>
      <c r="Q30">
        <v>0</v>
      </c>
      <c r="R30">
        <v>0</v>
      </c>
      <c r="S30">
        <v>0</v>
      </c>
      <c r="T30">
        <v>1.0963277785616499E-2</v>
      </c>
      <c r="U30">
        <v>17367.042364196499</v>
      </c>
      <c r="V30">
        <v>1</v>
      </c>
      <c r="W30" s="1">
        <v>6.8707228321935298E-13</v>
      </c>
      <c r="X30">
        <v>0</v>
      </c>
      <c r="Y30">
        <v>1</v>
      </c>
      <c r="Z30">
        <v>3.2515999999999998</v>
      </c>
      <c r="AA30">
        <v>1.17914718289028</v>
      </c>
      <c r="AB30">
        <v>2.7099245000000001</v>
      </c>
      <c r="AC30">
        <v>25.1024301333442</v>
      </c>
      <c r="AD30">
        <v>-0.17039805262288499</v>
      </c>
      <c r="AE30">
        <v>36.118168665182303</v>
      </c>
      <c r="AF30">
        <v>3.5867960258565099</v>
      </c>
      <c r="AK30">
        <v>2250</v>
      </c>
      <c r="AL30">
        <v>-0.17039805262288499</v>
      </c>
      <c r="AM30">
        <v>2.1259470765168402E-3</v>
      </c>
      <c r="AN30">
        <v>0.19479590242755601</v>
      </c>
      <c r="AO30">
        <f t="shared" ref="AO30:AO37" si="2">LN(AN30)+AM30*AK30+1*AL30</f>
        <v>2.9771799467789295</v>
      </c>
    </row>
    <row r="31" spans="1:41" x14ac:dyDescent="0.25">
      <c r="A31">
        <v>0</v>
      </c>
      <c r="B31">
        <v>3</v>
      </c>
      <c r="C31" s="2">
        <v>41375.316666666666</v>
      </c>
      <c r="D31" s="2">
        <v>41375.308333333334</v>
      </c>
      <c r="E31">
        <v>1000</v>
      </c>
      <c r="F31">
        <v>58</v>
      </c>
      <c r="G31">
        <v>-25</v>
      </c>
      <c r="H31">
        <v>-7</v>
      </c>
      <c r="I31">
        <v>-8.1</v>
      </c>
      <c r="J31">
        <v>4606000</v>
      </c>
      <c r="K31">
        <v>792</v>
      </c>
      <c r="L31">
        <v>819</v>
      </c>
      <c r="M31">
        <v>360</v>
      </c>
      <c r="N31">
        <v>85</v>
      </c>
      <c r="O31">
        <v>126</v>
      </c>
      <c r="P31">
        <v>10</v>
      </c>
      <c r="Q31">
        <v>0</v>
      </c>
      <c r="R31">
        <v>0</v>
      </c>
      <c r="S31">
        <v>0</v>
      </c>
      <c r="T31">
        <v>2.3358782899580801E-3</v>
      </c>
      <c r="U31">
        <v>6907.7552789821302</v>
      </c>
      <c r="V31">
        <v>1</v>
      </c>
      <c r="W31" s="1">
        <v>3.5273416514977999E-16</v>
      </c>
      <c r="X31">
        <v>1</v>
      </c>
      <c r="Y31">
        <v>1</v>
      </c>
      <c r="Z31">
        <v>1.7666999999999999</v>
      </c>
      <c r="AA31">
        <v>0.56911339963649699</v>
      </c>
      <c r="AB31">
        <v>-1.5363301</v>
      </c>
      <c r="AC31">
        <v>-79.673358417351807</v>
      </c>
      <c r="AD31">
        <v>-1.7165613957544099</v>
      </c>
      <c r="AE31">
        <v>8.5489021287783698E-2</v>
      </c>
      <c r="AF31">
        <v>-2.4593673172750101</v>
      </c>
      <c r="AK31">
        <v>1000</v>
      </c>
      <c r="AL31">
        <v>-1.7165613957544099</v>
      </c>
      <c r="AM31">
        <v>2.1259470765168402E-3</v>
      </c>
      <c r="AN31">
        <v>0.19479590242755601</v>
      </c>
      <c r="AO31">
        <f t="shared" si="2"/>
        <v>-1.2264172419986457</v>
      </c>
    </row>
    <row r="32" spans="1:41" x14ac:dyDescent="0.25">
      <c r="A32">
        <v>0</v>
      </c>
      <c r="B32">
        <v>4</v>
      </c>
      <c r="C32" s="2">
        <v>40764.354166666664</v>
      </c>
      <c r="D32" s="2">
        <v>40764.341666666667</v>
      </c>
      <c r="E32">
        <v>1175</v>
      </c>
      <c r="F32">
        <v>20</v>
      </c>
      <c r="G32">
        <v>62</v>
      </c>
      <c r="H32">
        <v>-12</v>
      </c>
      <c r="I32">
        <v>-40.6</v>
      </c>
      <c r="J32">
        <v>180000</v>
      </c>
      <c r="K32">
        <v>1419</v>
      </c>
      <c r="L32">
        <v>1506</v>
      </c>
      <c r="M32">
        <v>360</v>
      </c>
      <c r="N32">
        <v>279</v>
      </c>
      <c r="O32">
        <v>61</v>
      </c>
      <c r="P32">
        <v>11</v>
      </c>
      <c r="Q32">
        <v>0</v>
      </c>
      <c r="R32">
        <v>0</v>
      </c>
      <c r="S32">
        <v>850</v>
      </c>
      <c r="T32">
        <v>1.0655531908591699E-2</v>
      </c>
      <c r="U32">
        <v>8306.1025262294497</v>
      </c>
      <c r="V32">
        <v>1</v>
      </c>
      <c r="W32" s="1">
        <v>1.23034039835222E-14</v>
      </c>
      <c r="X32">
        <v>0</v>
      </c>
      <c r="Y32">
        <v>1</v>
      </c>
      <c r="Z32">
        <v>2.2871000000000001</v>
      </c>
      <c r="AA32">
        <v>0.82728463948917597</v>
      </c>
      <c r="AB32">
        <v>0.35937405</v>
      </c>
      <c r="AC32">
        <v>27.118663250971601</v>
      </c>
      <c r="AD32">
        <v>-0.19887017212536501</v>
      </c>
      <c r="AE32">
        <v>0.73221866009852699</v>
      </c>
      <c r="AF32">
        <v>-0.31167609364596599</v>
      </c>
      <c r="AK32">
        <v>1175</v>
      </c>
      <c r="AL32">
        <v>-0.19887017212536501</v>
      </c>
      <c r="AM32">
        <v>2.1259470765168402E-3</v>
      </c>
      <c r="AN32">
        <v>0.19479590242755601</v>
      </c>
      <c r="AO32">
        <f t="shared" si="2"/>
        <v>0.66331472002084646</v>
      </c>
    </row>
    <row r="33" spans="1:44" x14ac:dyDescent="0.25">
      <c r="A33">
        <v>0</v>
      </c>
      <c r="B33">
        <v>5</v>
      </c>
      <c r="C33" s="2">
        <v>42984.51666666667</v>
      </c>
      <c r="D33" s="2">
        <v>42984.408333333333</v>
      </c>
      <c r="E33">
        <v>1238</v>
      </c>
      <c r="F33">
        <v>44</v>
      </c>
      <c r="G33">
        <v>23</v>
      </c>
      <c r="H33">
        <v>-15</v>
      </c>
      <c r="I33">
        <v>-13.8</v>
      </c>
      <c r="J33">
        <v>0</v>
      </c>
      <c r="K33">
        <v>315</v>
      </c>
      <c r="L33">
        <v>0</v>
      </c>
      <c r="M33">
        <v>245</v>
      </c>
      <c r="N33">
        <v>246</v>
      </c>
      <c r="O33">
        <v>100</v>
      </c>
      <c r="P33">
        <v>12</v>
      </c>
      <c r="Q33">
        <v>0</v>
      </c>
      <c r="R33">
        <v>0</v>
      </c>
      <c r="S33">
        <v>0</v>
      </c>
      <c r="T33">
        <v>9.6887666828438402E-3</v>
      </c>
      <c r="U33">
        <v>8816.1105371167396</v>
      </c>
      <c r="V33">
        <v>0</v>
      </c>
      <c r="W33" s="1">
        <v>2.5964483816750699E-14</v>
      </c>
      <c r="X33">
        <v>0</v>
      </c>
      <c r="Y33">
        <v>2</v>
      </c>
      <c r="Z33">
        <v>0.97499999999999998</v>
      </c>
      <c r="AA33">
        <v>-2.53178079842898E-2</v>
      </c>
      <c r="AB33">
        <v>0.40034651999999998</v>
      </c>
      <c r="AC33">
        <v>-32.971900739280798</v>
      </c>
      <c r="AD33">
        <v>-0.29398221697160298</v>
      </c>
      <c r="AE33">
        <v>0.835280119034156</v>
      </c>
      <c r="AF33">
        <v>-0.17998813849220299</v>
      </c>
      <c r="AK33">
        <v>1238</v>
      </c>
      <c r="AL33">
        <v>-0.29398221697160298</v>
      </c>
      <c r="AM33">
        <v>2.1259470765168402E-3</v>
      </c>
      <c r="AN33">
        <v>0.19479590242755601</v>
      </c>
      <c r="AO33">
        <f t="shared" si="2"/>
        <v>0.70213734099516933</v>
      </c>
    </row>
    <row r="34" spans="1:44" x14ac:dyDescent="0.25">
      <c r="A34">
        <v>0</v>
      </c>
      <c r="B34">
        <v>6</v>
      </c>
      <c r="C34" s="2">
        <v>41109.23333333333</v>
      </c>
      <c r="D34" s="2">
        <v>41109.183333333334</v>
      </c>
      <c r="E34">
        <v>1200</v>
      </c>
      <c r="F34">
        <v>50</v>
      </c>
      <c r="G34">
        <v>100</v>
      </c>
      <c r="H34">
        <v>-20</v>
      </c>
      <c r="I34">
        <v>13.1</v>
      </c>
      <c r="J34">
        <v>0</v>
      </c>
      <c r="K34">
        <v>472</v>
      </c>
      <c r="L34">
        <v>698</v>
      </c>
      <c r="M34">
        <v>208</v>
      </c>
      <c r="N34">
        <v>203</v>
      </c>
      <c r="O34">
        <v>38</v>
      </c>
      <c r="P34">
        <v>44</v>
      </c>
      <c r="Q34">
        <v>0</v>
      </c>
      <c r="R34">
        <v>0</v>
      </c>
      <c r="S34">
        <v>0</v>
      </c>
      <c r="T34">
        <v>7.08034536733419E-3</v>
      </c>
      <c r="U34">
        <v>8508.0922029313097</v>
      </c>
      <c r="V34">
        <v>0</v>
      </c>
      <c r="W34" s="1">
        <v>1.69173251407925E-14</v>
      </c>
      <c r="X34">
        <v>0</v>
      </c>
      <c r="Y34">
        <v>2</v>
      </c>
      <c r="Z34">
        <v>0.749</v>
      </c>
      <c r="AA34">
        <v>-0.28901629546491697</v>
      </c>
      <c r="AB34">
        <v>4.6193600000000003E-3</v>
      </c>
      <c r="AC34">
        <v>47.402567721377601</v>
      </c>
      <c r="AD34">
        <v>-0.60762667024872696</v>
      </c>
      <c r="AE34">
        <v>0.53236145600363804</v>
      </c>
      <c r="AF34">
        <v>-0.63043259176932698</v>
      </c>
      <c r="AK34">
        <v>1200</v>
      </c>
      <c r="AL34">
        <v>-0.60762667024872696</v>
      </c>
      <c r="AM34">
        <v>2.1259470765168402E-3</v>
      </c>
      <c r="AN34">
        <v>0.19479590242755601</v>
      </c>
      <c r="AO34">
        <f t="shared" si="2"/>
        <v>0.30770689881040547</v>
      </c>
    </row>
    <row r="35" spans="1:44" x14ac:dyDescent="0.25">
      <c r="A35">
        <v>0</v>
      </c>
      <c r="B35">
        <v>7</v>
      </c>
      <c r="C35" s="2">
        <v>41883.474999999999</v>
      </c>
      <c r="D35" s="2">
        <v>41883.466666666667</v>
      </c>
      <c r="E35">
        <v>1700</v>
      </c>
      <c r="F35">
        <v>46</v>
      </c>
      <c r="G35">
        <v>-155</v>
      </c>
      <c r="H35">
        <v>1</v>
      </c>
      <c r="I35">
        <v>-240.1</v>
      </c>
      <c r="J35">
        <v>8448050</v>
      </c>
      <c r="K35">
        <v>1096</v>
      </c>
      <c r="L35">
        <v>1216</v>
      </c>
      <c r="M35">
        <v>360</v>
      </c>
      <c r="N35">
        <v>65</v>
      </c>
      <c r="O35">
        <v>96</v>
      </c>
      <c r="P35">
        <v>32</v>
      </c>
      <c r="Q35">
        <v>0</v>
      </c>
      <c r="R35">
        <v>0</v>
      </c>
      <c r="S35">
        <v>0</v>
      </c>
      <c r="T35" s="1">
        <v>2.62933656392186E-5</v>
      </c>
      <c r="U35">
        <v>12645.2520010753</v>
      </c>
      <c r="V35">
        <v>1</v>
      </c>
      <c r="W35" s="1">
        <v>3.14452171437983E-13</v>
      </c>
      <c r="X35">
        <v>1</v>
      </c>
      <c r="Y35">
        <v>2</v>
      </c>
      <c r="Z35">
        <v>0.65700000000000003</v>
      </c>
      <c r="AA35">
        <v>-0.42007126049752602</v>
      </c>
      <c r="AB35">
        <v>-4.5111055000000002</v>
      </c>
      <c r="AC35">
        <v>151.45999066673701</v>
      </c>
      <c r="AD35">
        <v>-6.2033879861460397</v>
      </c>
      <c r="AE35">
        <v>1.19599237288474E-2</v>
      </c>
      <c r="AF35">
        <v>-4.4261939076666499</v>
      </c>
      <c r="AK35">
        <v>1700</v>
      </c>
      <c r="AL35">
        <v>-6.2033879861460397</v>
      </c>
      <c r="AM35">
        <v>2.1259470765168402E-3</v>
      </c>
      <c r="AN35">
        <v>0.19479590242755601</v>
      </c>
      <c r="AO35">
        <f t="shared" si="2"/>
        <v>-4.2250808788284875</v>
      </c>
    </row>
    <row r="36" spans="1:44" x14ac:dyDescent="0.25">
      <c r="A36">
        <v>0</v>
      </c>
      <c r="B36">
        <v>8</v>
      </c>
      <c r="C36" s="2">
        <v>40792.944444444445</v>
      </c>
      <c r="D36" s="2">
        <v>40792.961805555555</v>
      </c>
      <c r="E36">
        <v>650</v>
      </c>
      <c r="F36">
        <v>30</v>
      </c>
      <c r="G36">
        <v>20</v>
      </c>
      <c r="H36">
        <v>20</v>
      </c>
      <c r="I36">
        <v>1.1000000000000001</v>
      </c>
      <c r="J36">
        <v>16325500</v>
      </c>
      <c r="K36">
        <v>589</v>
      </c>
      <c r="L36">
        <v>582</v>
      </c>
      <c r="M36">
        <v>360</v>
      </c>
      <c r="N36">
        <v>300</v>
      </c>
      <c r="O36">
        <v>89</v>
      </c>
      <c r="P36">
        <v>14</v>
      </c>
      <c r="Q36">
        <v>0</v>
      </c>
      <c r="R36">
        <v>0</v>
      </c>
      <c r="S36">
        <v>670</v>
      </c>
      <c r="T36">
        <v>8.3618083265353596E-3</v>
      </c>
      <c r="U36">
        <v>4210.0320358782901</v>
      </c>
      <c r="V36">
        <v>1</v>
      </c>
      <c r="W36" s="1">
        <v>6.2580887876033699E-49</v>
      </c>
      <c r="X36">
        <v>1</v>
      </c>
      <c r="Y36">
        <v>2</v>
      </c>
      <c r="Z36">
        <v>0.33800000000000002</v>
      </c>
      <c r="AA36">
        <v>-1.0847093834991099</v>
      </c>
      <c r="AB36">
        <v>-1.017069</v>
      </c>
      <c r="AC36">
        <v>-40.395960734912201</v>
      </c>
      <c r="AD36">
        <v>-0.44127464675407502</v>
      </c>
      <c r="AE36">
        <v>8.6805910329984401E-2</v>
      </c>
      <c r="AF36">
        <v>-2.44408056827467</v>
      </c>
      <c r="AK36">
        <v>650</v>
      </c>
      <c r="AL36">
        <v>-0.44127464675407502</v>
      </c>
      <c r="AM36">
        <v>2.1259470765168402E-3</v>
      </c>
      <c r="AN36">
        <v>0.19479590242755601</v>
      </c>
      <c r="AO36">
        <f t="shared" si="2"/>
        <v>-0.69521196977920463</v>
      </c>
    </row>
    <row r="37" spans="1:44" x14ac:dyDescent="0.25">
      <c r="A37">
        <v>0</v>
      </c>
      <c r="B37">
        <v>9</v>
      </c>
      <c r="C37" s="2">
        <v>41580.199999999997</v>
      </c>
      <c r="D37" s="2">
        <v>41580.199999999997</v>
      </c>
      <c r="E37">
        <v>1078</v>
      </c>
      <c r="F37">
        <v>75</v>
      </c>
      <c r="G37">
        <v>145</v>
      </c>
      <c r="H37">
        <v>5</v>
      </c>
      <c r="I37">
        <v>-26.4</v>
      </c>
      <c r="J37">
        <v>0</v>
      </c>
      <c r="K37">
        <v>585</v>
      </c>
      <c r="L37">
        <v>708</v>
      </c>
      <c r="M37">
        <v>360</v>
      </c>
      <c r="N37">
        <v>239</v>
      </c>
      <c r="O37">
        <v>101</v>
      </c>
      <c r="P37">
        <v>53</v>
      </c>
      <c r="Q37">
        <v>0</v>
      </c>
      <c r="R37">
        <v>0</v>
      </c>
      <c r="S37">
        <v>0</v>
      </c>
      <c r="T37">
        <v>2.8021633454602601E-3</v>
      </c>
      <c r="U37">
        <v>7527.5260460835198</v>
      </c>
      <c r="V37">
        <v>1</v>
      </c>
      <c r="W37" s="1">
        <v>2.4656269790013699E-15</v>
      </c>
      <c r="X37">
        <v>0</v>
      </c>
      <c r="Y37">
        <v>2</v>
      </c>
      <c r="Z37">
        <v>0.20200000000000001</v>
      </c>
      <c r="AA37">
        <v>-1.59948758158093</v>
      </c>
      <c r="AB37">
        <v>-1.1858405999999999</v>
      </c>
      <c r="AC37">
        <v>75.331228989636998</v>
      </c>
      <c r="AD37">
        <v>-1.5345576152214999</v>
      </c>
      <c r="AE37">
        <v>0.13580115798721301</v>
      </c>
      <c r="AF37">
        <v>-1.9965635367421</v>
      </c>
      <c r="AK37">
        <v>1078</v>
      </c>
      <c r="AL37">
        <v>-1.5345576152214999</v>
      </c>
      <c r="AM37">
        <v>2.1259470765168402E-3</v>
      </c>
      <c r="AN37">
        <v>0.19479590242755601</v>
      </c>
      <c r="AO37">
        <f t="shared" si="2"/>
        <v>-0.87858958949742205</v>
      </c>
    </row>
    <row r="38" spans="1:44" x14ac:dyDescent="0.25">
      <c r="C38" s="2"/>
      <c r="D38" s="2"/>
      <c r="W38" s="1"/>
    </row>
    <row r="39" spans="1:44" x14ac:dyDescent="0.25">
      <c r="B39" t="s">
        <v>50</v>
      </c>
      <c r="N39" t="s">
        <v>50</v>
      </c>
      <c r="O39" t="s">
        <v>63</v>
      </c>
      <c r="Y39" t="s">
        <v>50</v>
      </c>
      <c r="AJ39" t="s">
        <v>50</v>
      </c>
      <c r="AK39" t="s">
        <v>63</v>
      </c>
    </row>
    <row r="40" spans="1:44" x14ac:dyDescent="0.25">
      <c r="B40" t="s">
        <v>59</v>
      </c>
      <c r="N40" t="s">
        <v>59</v>
      </c>
    </row>
    <row r="41" spans="1:44" x14ac:dyDescent="0.25">
      <c r="A41" t="s">
        <v>39</v>
      </c>
      <c r="B41" t="s">
        <v>53</v>
      </c>
      <c r="C41" t="s">
        <v>40</v>
      </c>
      <c r="D41" t="s">
        <v>54</v>
      </c>
      <c r="E41" t="s">
        <v>55</v>
      </c>
      <c r="F41" t="s">
        <v>56</v>
      </c>
      <c r="G41" t="s">
        <v>57</v>
      </c>
      <c r="J41" t="s">
        <v>62</v>
      </c>
      <c r="M41" t="s">
        <v>39</v>
      </c>
      <c r="N41" t="s">
        <v>53</v>
      </c>
      <c r="O41" t="s">
        <v>40</v>
      </c>
      <c r="P41" t="s">
        <v>54</v>
      </c>
      <c r="Q41" t="s">
        <v>55</v>
      </c>
      <c r="R41" t="s">
        <v>56</v>
      </c>
      <c r="S41" t="s">
        <v>57</v>
      </c>
      <c r="V41" t="s">
        <v>62</v>
      </c>
      <c r="X41" t="s">
        <v>39</v>
      </c>
      <c r="Y41" t="s">
        <v>53</v>
      </c>
      <c r="Z41" t="s">
        <v>40</v>
      </c>
      <c r="AA41" t="s">
        <v>54</v>
      </c>
      <c r="AB41" t="s">
        <v>55</v>
      </c>
      <c r="AC41" t="s">
        <v>56</v>
      </c>
      <c r="AD41" t="s">
        <v>57</v>
      </c>
      <c r="AG41" t="s">
        <v>62</v>
      </c>
      <c r="AI41" t="s">
        <v>39</v>
      </c>
      <c r="AJ41" t="s">
        <v>53</v>
      </c>
      <c r="AK41" t="s">
        <v>40</v>
      </c>
      <c r="AL41" t="s">
        <v>54</v>
      </c>
      <c r="AM41" t="s">
        <v>55</v>
      </c>
      <c r="AN41" t="s">
        <v>56</v>
      </c>
      <c r="AO41" t="s">
        <v>57</v>
      </c>
      <c r="AR41" t="s">
        <v>62</v>
      </c>
    </row>
    <row r="42" spans="1:44" x14ac:dyDescent="0.25">
      <c r="A42">
        <v>1</v>
      </c>
      <c r="B42">
        <v>2.3891687389336398</v>
      </c>
      <c r="C42">
        <v>2.2680247036428201</v>
      </c>
      <c r="D42">
        <f>ABS(B42-C42)</f>
        <v>0.12114403529081974</v>
      </c>
      <c r="E42">
        <f>SUM(D42:D51)</f>
        <v>13.037996610313508</v>
      </c>
      <c r="F42">
        <f>COUNTA(D42:D51)</f>
        <v>10</v>
      </c>
      <c r="G42">
        <f>E42/F42</f>
        <v>1.3037996610313507</v>
      </c>
      <c r="J42">
        <f>AVERAGE(G42,G55,G68)</f>
        <v>1.3299078476523392</v>
      </c>
      <c r="M42">
        <v>1</v>
      </c>
      <c r="N42">
        <v>2.3891687389336398</v>
      </c>
      <c r="O42">
        <v>2.2680247036428201</v>
      </c>
      <c r="P42">
        <f>ABS(N42-O42)</f>
        <v>0.12114403529081974</v>
      </c>
      <c r="Q42">
        <f>SUM(P42:P45)</f>
        <v>6.5833114666363963</v>
      </c>
      <c r="R42">
        <f>COUNTA(P42:P45)</f>
        <v>4</v>
      </c>
      <c r="S42">
        <f>Q42/R42</f>
        <v>1.6458278666590991</v>
      </c>
      <c r="V42">
        <f>AVERAGE(S42,S55,S68)</f>
        <v>1.3022502621553604</v>
      </c>
      <c r="X42">
        <v>1</v>
      </c>
      <c r="Y42">
        <v>2.9250821718370599</v>
      </c>
      <c r="Z42">
        <v>2.2680247036428201</v>
      </c>
      <c r="AA42">
        <f t="shared" ref="AA42:AA51" si="3">ABS(Y42-Z42)</f>
        <v>0.65705746819423982</v>
      </c>
      <c r="AB42">
        <f>SUM(AA42:AA51)</f>
        <v>14.931337542986917</v>
      </c>
      <c r="AC42">
        <f>COUNTA(AA42:AA51)</f>
        <v>10</v>
      </c>
      <c r="AD42">
        <f>AB42/AC42</f>
        <v>1.4931337542986918</v>
      </c>
      <c r="AG42">
        <f>AVERAGE(AD42,AD55,AD68)</f>
        <v>1.5108435454048152</v>
      </c>
      <c r="AI42">
        <v>1</v>
      </c>
      <c r="AJ42">
        <v>2.9250821718370599</v>
      </c>
      <c r="AK42">
        <v>2.2680247036428201</v>
      </c>
      <c r="AL42">
        <f>ABS(AJ42-AK42)</f>
        <v>0.65705746819423982</v>
      </c>
      <c r="AM42">
        <f>SUM(AL42:AL45)</f>
        <v>9.5430193465559832</v>
      </c>
      <c r="AN42">
        <f>COUNTA(AL42:AL45)</f>
        <v>4</v>
      </c>
      <c r="AO42">
        <f>AM42/AN42</f>
        <v>2.3857548366389958</v>
      </c>
      <c r="AR42">
        <f>AVERAGE(AO42,AO55,AO68)</f>
        <v>2.0029405014905244</v>
      </c>
    </row>
    <row r="43" spans="1:44" x14ac:dyDescent="0.25">
      <c r="A43">
        <v>1</v>
      </c>
      <c r="B43">
        <v>-0.50039298380920716</v>
      </c>
      <c r="C43">
        <v>4.0308898979438599</v>
      </c>
      <c r="D43">
        <f t="shared" ref="D43:D51" si="4">ABS(B43-C43)</f>
        <v>4.531282881753067</v>
      </c>
      <c r="M43">
        <v>1</v>
      </c>
      <c r="N43">
        <v>-0.50039298380920716</v>
      </c>
      <c r="O43">
        <v>4.0308898979438599</v>
      </c>
      <c r="P43">
        <f t="shared" ref="P43:P45" si="5">ABS(N43-O43)</f>
        <v>4.531282881753067</v>
      </c>
      <c r="X43">
        <v>1</v>
      </c>
      <c r="Y43">
        <v>3.5520449094210801E-2</v>
      </c>
      <c r="Z43">
        <v>4.0308898979438599</v>
      </c>
      <c r="AA43">
        <f t="shared" si="3"/>
        <v>3.9953694488496492</v>
      </c>
      <c r="AI43">
        <v>1</v>
      </c>
      <c r="AJ43">
        <v>3.5520449094210801E-2</v>
      </c>
      <c r="AK43">
        <v>4.0308898979438599</v>
      </c>
      <c r="AL43">
        <f t="shared" ref="AL43:AL45" si="6">ABS(AJ43-AK43)</f>
        <v>3.9953694488496492</v>
      </c>
    </row>
    <row r="44" spans="1:44" x14ac:dyDescent="0.25">
      <c r="A44">
        <v>1</v>
      </c>
      <c r="B44">
        <v>0.61648269869565953</v>
      </c>
      <c r="C44">
        <v>1.0608758068317099</v>
      </c>
      <c r="D44">
        <f t="shared" si="4"/>
        <v>0.44439310813605037</v>
      </c>
      <c r="M44">
        <v>1</v>
      </c>
      <c r="N44">
        <v>0.61648269869565953</v>
      </c>
      <c r="O44">
        <v>1.0608758068317099</v>
      </c>
      <c r="P44">
        <f t="shared" si="5"/>
        <v>0.44439310813605037</v>
      </c>
      <c r="X44">
        <v>1</v>
      </c>
      <c r="Y44">
        <v>-0.211102822622837</v>
      </c>
      <c r="Z44">
        <v>1.0608758068317099</v>
      </c>
      <c r="AA44">
        <f t="shared" si="3"/>
        <v>1.271978629454547</v>
      </c>
      <c r="AI44">
        <v>1</v>
      </c>
      <c r="AJ44">
        <v>-0.211102822622837</v>
      </c>
      <c r="AK44">
        <v>1.0608758068317099</v>
      </c>
      <c r="AL44">
        <f t="shared" si="6"/>
        <v>1.271978629454547</v>
      </c>
    </row>
    <row r="45" spans="1:44" x14ac:dyDescent="0.25">
      <c r="A45">
        <v>1</v>
      </c>
      <c r="B45">
        <v>-1.0516617247183921</v>
      </c>
      <c r="C45">
        <v>0.43482971673806797</v>
      </c>
      <c r="D45">
        <f t="shared" si="4"/>
        <v>1.4864914414564601</v>
      </c>
      <c r="M45">
        <v>1</v>
      </c>
      <c r="N45">
        <v>-1.0516617247183921</v>
      </c>
      <c r="O45">
        <v>0.43482971673806797</v>
      </c>
      <c r="P45">
        <f t="shared" si="5"/>
        <v>1.4864914414564601</v>
      </c>
      <c r="X45">
        <v>1</v>
      </c>
      <c r="Y45">
        <v>-3.1837840833194799</v>
      </c>
      <c r="Z45">
        <v>0.43482971673806797</v>
      </c>
      <c r="AA45">
        <f t="shared" si="3"/>
        <v>3.6186138000575481</v>
      </c>
      <c r="AI45">
        <v>1</v>
      </c>
      <c r="AJ45">
        <v>-3.1837840833194799</v>
      </c>
      <c r="AK45">
        <v>0.43482971673806797</v>
      </c>
      <c r="AL45">
        <f t="shared" si="6"/>
        <v>3.6186138000575481</v>
      </c>
    </row>
    <row r="46" spans="1:44" x14ac:dyDescent="0.25">
      <c r="A46">
        <v>2</v>
      </c>
      <c r="B46">
        <v>-1.5254306835860101</v>
      </c>
      <c r="C46">
        <v>-8.4469156626449896E-2</v>
      </c>
      <c r="D46">
        <f t="shared" si="4"/>
        <v>1.4409615269595601</v>
      </c>
      <c r="X46">
        <v>2</v>
      </c>
      <c r="Y46">
        <v>-1.0676420556271899</v>
      </c>
      <c r="Z46">
        <v>-8.4469156626449896E-2</v>
      </c>
      <c r="AA46">
        <f t="shared" si="3"/>
        <v>0.98317289900074001</v>
      </c>
    </row>
    <row r="47" spans="1:44" x14ac:dyDescent="0.25">
      <c r="A47">
        <v>2</v>
      </c>
      <c r="B47">
        <v>0.52885315488159257</v>
      </c>
      <c r="C47">
        <v>-7.2570692834835304E-2</v>
      </c>
      <c r="D47">
        <f t="shared" si="4"/>
        <v>0.60142384771642787</v>
      </c>
      <c r="X47">
        <v>2</v>
      </c>
      <c r="Y47">
        <v>-0.114475751001508</v>
      </c>
      <c r="Z47">
        <v>-7.2570692834835304E-2</v>
      </c>
      <c r="AA47">
        <f t="shared" si="3"/>
        <v>4.1905058166672698E-2</v>
      </c>
    </row>
    <row r="48" spans="1:44" x14ac:dyDescent="0.25">
      <c r="A48">
        <v>2</v>
      </c>
      <c r="B48">
        <v>0.29786227532649057</v>
      </c>
      <c r="C48">
        <v>-1.51412773262977</v>
      </c>
      <c r="D48">
        <f t="shared" si="4"/>
        <v>1.8119900079562605</v>
      </c>
      <c r="X48">
        <v>2</v>
      </c>
      <c r="Y48">
        <v>-0.34546663055661297</v>
      </c>
      <c r="Z48">
        <v>-1.51412773262977</v>
      </c>
      <c r="AA48">
        <f t="shared" si="3"/>
        <v>1.168661102073157</v>
      </c>
    </row>
    <row r="49" spans="1:41" x14ac:dyDescent="0.25">
      <c r="A49">
        <v>2</v>
      </c>
      <c r="B49">
        <v>-0.48056610937823074</v>
      </c>
      <c r="C49">
        <v>-0.40197121885390802</v>
      </c>
      <c r="D49">
        <f t="shared" si="4"/>
        <v>7.8594890524322725E-2</v>
      </c>
      <c r="X49">
        <v>2</v>
      </c>
      <c r="Y49">
        <v>-1.7135161846545901</v>
      </c>
      <c r="Z49">
        <v>-0.40197121885390802</v>
      </c>
      <c r="AA49">
        <f t="shared" si="3"/>
        <v>1.3115449658006821</v>
      </c>
    </row>
    <row r="50" spans="1:41" x14ac:dyDescent="0.25">
      <c r="A50">
        <v>2</v>
      </c>
      <c r="B50">
        <v>-0.69946382287805564</v>
      </c>
      <c r="C50">
        <v>-1.5847452998437199</v>
      </c>
      <c r="D50">
        <f t="shared" si="4"/>
        <v>0.88528147696566428</v>
      </c>
      <c r="X50">
        <v>2</v>
      </c>
      <c r="Y50">
        <v>-1.9324138981544201</v>
      </c>
      <c r="Z50">
        <v>-1.5847452998437199</v>
      </c>
      <c r="AA50">
        <f t="shared" si="3"/>
        <v>0.34766859831070018</v>
      </c>
    </row>
    <row r="51" spans="1:41" x14ac:dyDescent="0.25">
      <c r="A51">
        <v>2</v>
      </c>
      <c r="B51">
        <v>-3.4443222447128043</v>
      </c>
      <c r="C51">
        <v>-1.8078888511579301</v>
      </c>
      <c r="D51">
        <f t="shared" si="4"/>
        <v>1.6364333935548743</v>
      </c>
      <c r="X51">
        <v>2</v>
      </c>
      <c r="Y51">
        <v>-3.34325442423691</v>
      </c>
      <c r="Z51">
        <v>-1.8078888511579301</v>
      </c>
      <c r="AA51">
        <f t="shared" si="3"/>
        <v>1.5353655730789799</v>
      </c>
    </row>
    <row r="53" spans="1:41" x14ac:dyDescent="0.25">
      <c r="B53" t="s">
        <v>60</v>
      </c>
      <c r="N53" t="s">
        <v>60</v>
      </c>
    </row>
    <row r="54" spans="1:41" x14ac:dyDescent="0.25">
      <c r="A54" t="s">
        <v>39</v>
      </c>
      <c r="B54" t="s">
        <v>53</v>
      </c>
      <c r="C54" t="s">
        <v>40</v>
      </c>
      <c r="D54" t="s">
        <v>54</v>
      </c>
      <c r="E54" t="s">
        <v>55</v>
      </c>
      <c r="F54" t="s">
        <v>56</v>
      </c>
      <c r="G54" t="s">
        <v>57</v>
      </c>
      <c r="M54" t="s">
        <v>39</v>
      </c>
      <c r="N54" t="s">
        <v>53</v>
      </c>
      <c r="O54" t="s">
        <v>40</v>
      </c>
      <c r="P54" t="s">
        <v>54</v>
      </c>
      <c r="Q54" t="s">
        <v>55</v>
      </c>
      <c r="R54" t="s">
        <v>56</v>
      </c>
      <c r="S54" t="s">
        <v>57</v>
      </c>
      <c r="X54" t="s">
        <v>39</v>
      </c>
      <c r="Y54" t="s">
        <v>53</v>
      </c>
      <c r="Z54" t="s">
        <v>40</v>
      </c>
      <c r="AA54" t="s">
        <v>54</v>
      </c>
      <c r="AB54" t="s">
        <v>55</v>
      </c>
      <c r="AC54" t="s">
        <v>56</v>
      </c>
      <c r="AD54" t="s">
        <v>57</v>
      </c>
      <c r="AI54" t="s">
        <v>39</v>
      </c>
      <c r="AJ54" t="s">
        <v>53</v>
      </c>
      <c r="AK54" t="s">
        <v>40</v>
      </c>
      <c r="AL54" t="s">
        <v>54</v>
      </c>
      <c r="AM54" t="s">
        <v>55</v>
      </c>
      <c r="AN54" t="s">
        <v>56</v>
      </c>
      <c r="AO54" t="s">
        <v>57</v>
      </c>
    </row>
    <row r="55" spans="1:41" x14ac:dyDescent="0.25">
      <c r="A55">
        <v>1</v>
      </c>
      <c r="B55">
        <v>2.3608628249755954</v>
      </c>
      <c r="C55">
        <v>1.33592169545521</v>
      </c>
      <c r="D55">
        <f>ABS(B55-C55)</f>
        <v>1.0249411295203854</v>
      </c>
      <c r="E55">
        <f>SUM(D55:D64)</f>
        <v>15.60211497725262</v>
      </c>
      <c r="F55">
        <f>COUNTA(D55:D64)</f>
        <v>10</v>
      </c>
      <c r="G55">
        <f>E55/F55</f>
        <v>1.5602114977252621</v>
      </c>
      <c r="M55">
        <v>1</v>
      </c>
      <c r="N55">
        <v>2.3608628249755954</v>
      </c>
      <c r="O55">
        <v>1.33592169545521</v>
      </c>
      <c r="P55">
        <f>ABS(N55-O55)</f>
        <v>1.0249411295203854</v>
      </c>
      <c r="Q55">
        <f>SUM(P55:P59)</f>
        <v>6.4398294860168042</v>
      </c>
      <c r="R55">
        <f>COUNTA(P55:P59)</f>
        <v>5</v>
      </c>
      <c r="S55">
        <f>Q55/R55</f>
        <v>1.2879658972033607</v>
      </c>
      <c r="X55">
        <v>1</v>
      </c>
      <c r="Y55">
        <v>2.6918829015148602</v>
      </c>
      <c r="Z55">
        <v>1.33592169545521</v>
      </c>
      <c r="AA55">
        <f>ABS(Y55-Z55)</f>
        <v>1.3559612060596502</v>
      </c>
      <c r="AB55">
        <f>SUM(AA55:AA64)</f>
        <v>15.2702239544503</v>
      </c>
      <c r="AC55">
        <f>COUNTA(AA55:AA64)</f>
        <v>10</v>
      </c>
      <c r="AD55">
        <f>AB55/AC55</f>
        <v>1.5270223954450299</v>
      </c>
      <c r="AI55">
        <v>1</v>
      </c>
      <c r="AJ55">
        <v>2.6918829015148602</v>
      </c>
      <c r="AK55">
        <v>1.33592169545521</v>
      </c>
      <c r="AL55">
        <f>ABS(AJ55-AK55)</f>
        <v>1.3559612060596502</v>
      </c>
      <c r="AM55">
        <f>SUM(AL55:AL59)</f>
        <v>8.9244408837649569</v>
      </c>
      <c r="AN55">
        <f>COUNTA(AL55:AL59)</f>
        <v>5</v>
      </c>
      <c r="AO55">
        <f>AM55/AN55</f>
        <v>1.7848881767529914</v>
      </c>
    </row>
    <row r="56" spans="1:41" x14ac:dyDescent="0.25">
      <c r="A56">
        <v>1</v>
      </c>
      <c r="B56">
        <v>0.66338666488382048</v>
      </c>
      <c r="C56">
        <v>1.2257440807953901</v>
      </c>
      <c r="D56">
        <f t="shared" ref="D56:D64" si="7">ABS(B56-C56)</f>
        <v>0.56235741591156962</v>
      </c>
      <c r="M56">
        <v>1</v>
      </c>
      <c r="N56">
        <v>0.66338666488382048</v>
      </c>
      <c r="O56">
        <v>1.2257440807953901</v>
      </c>
      <c r="P56">
        <f t="shared" ref="P56" si="8">ABS(N56-O56)</f>
        <v>0.56235741591156962</v>
      </c>
      <c r="X56">
        <v>1</v>
      </c>
      <c r="Y56">
        <v>-0.27475282569591097</v>
      </c>
      <c r="Z56">
        <v>1.2257440807953901</v>
      </c>
      <c r="AA56">
        <f t="shared" ref="AA56:AA64" si="9">ABS(Y56-Z56)</f>
        <v>1.5004969064913012</v>
      </c>
      <c r="AI56">
        <v>1</v>
      </c>
      <c r="AJ56">
        <v>-0.27475282569591097</v>
      </c>
      <c r="AK56">
        <v>1.2257440807953901</v>
      </c>
      <c r="AL56">
        <f t="shared" ref="AL56" si="10">ABS(AJ56-AK56)</f>
        <v>1.5004969064913012</v>
      </c>
    </row>
    <row r="57" spans="1:41" x14ac:dyDescent="0.25">
      <c r="A57">
        <v>1</v>
      </c>
      <c r="B57">
        <v>2.4610193063379766</v>
      </c>
      <c r="C57">
        <v>0.68662596356967898</v>
      </c>
      <c r="D57">
        <f t="shared" si="7"/>
        <v>1.7743933427682976</v>
      </c>
      <c r="M57">
        <v>1</v>
      </c>
      <c r="N57">
        <v>2.4610193063379766</v>
      </c>
      <c r="O57">
        <v>0.68662596356967898</v>
      </c>
      <c r="P57">
        <f>ABS(N57-O57)</f>
        <v>1.7743933427682976</v>
      </c>
      <c r="X57">
        <v>1</v>
      </c>
      <c r="Y57">
        <v>3.01314732139971</v>
      </c>
      <c r="Z57">
        <v>0.68662596356967898</v>
      </c>
      <c r="AA57">
        <f t="shared" si="9"/>
        <v>2.326521357830031</v>
      </c>
      <c r="AI57">
        <v>1</v>
      </c>
      <c r="AJ57">
        <v>3.01314732139971</v>
      </c>
      <c r="AK57">
        <v>0.68662596356967898</v>
      </c>
      <c r="AL57">
        <f>ABS(AJ57-AK57)</f>
        <v>2.326521357830031</v>
      </c>
    </row>
    <row r="58" spans="1:41" x14ac:dyDescent="0.25">
      <c r="A58">
        <v>1</v>
      </c>
      <c r="B58">
        <v>1.4911414098721913</v>
      </c>
      <c r="C58">
        <v>2.7075167254960602</v>
      </c>
      <c r="D58">
        <f t="shared" si="7"/>
        <v>1.2163753156238688</v>
      </c>
      <c r="M58">
        <v>1</v>
      </c>
      <c r="N58">
        <v>1.4911414098721913</v>
      </c>
      <c r="O58">
        <v>2.7075167254960602</v>
      </c>
      <c r="P58">
        <f t="shared" ref="P58:P59" si="11">ABS(N58-O58)</f>
        <v>1.2163753156238688</v>
      </c>
      <c r="X58">
        <v>1</v>
      </c>
      <c r="Y58">
        <v>0.99521779633740504</v>
      </c>
      <c r="Z58">
        <v>2.7075167254960602</v>
      </c>
      <c r="AA58">
        <f t="shared" si="9"/>
        <v>1.712298929158655</v>
      </c>
      <c r="AI58">
        <v>1</v>
      </c>
      <c r="AJ58">
        <v>0.99521779633740504</v>
      </c>
      <c r="AK58">
        <v>2.7075167254960602</v>
      </c>
      <c r="AL58">
        <f>ABS(AJ58-AK58)</f>
        <v>1.712298929158655</v>
      </c>
    </row>
    <row r="59" spans="1:41" x14ac:dyDescent="0.25">
      <c r="A59">
        <v>1</v>
      </c>
      <c r="B59">
        <v>2.2708873511323344</v>
      </c>
      <c r="C59">
        <v>0.409125068939651</v>
      </c>
      <c r="D59">
        <f t="shared" si="7"/>
        <v>1.8617622821926834</v>
      </c>
      <c r="M59">
        <v>1</v>
      </c>
      <c r="N59">
        <v>2.2708873511323344</v>
      </c>
      <c r="O59">
        <v>0.409125068939651</v>
      </c>
      <c r="P59">
        <f t="shared" si="11"/>
        <v>1.8617622821926834</v>
      </c>
      <c r="X59">
        <v>1</v>
      </c>
      <c r="Y59">
        <v>2.4382875531649701</v>
      </c>
      <c r="Z59">
        <v>0.409125068939651</v>
      </c>
      <c r="AA59">
        <f t="shared" si="9"/>
        <v>2.0291624842253193</v>
      </c>
      <c r="AI59">
        <v>1</v>
      </c>
      <c r="AJ59">
        <v>2.4382875531649701</v>
      </c>
      <c r="AK59">
        <v>0.409125068939651</v>
      </c>
      <c r="AL59">
        <f>ABS(AJ59-AK59)</f>
        <v>2.0291624842253193</v>
      </c>
    </row>
    <row r="60" spans="1:41" x14ac:dyDescent="0.25">
      <c r="A60">
        <v>2</v>
      </c>
      <c r="B60">
        <v>2.6462836830684071</v>
      </c>
      <c r="C60">
        <v>-0.32020526415734102</v>
      </c>
      <c r="D60">
        <f t="shared" si="7"/>
        <v>2.9664889472257481</v>
      </c>
      <c r="X60">
        <v>2</v>
      </c>
      <c r="Y60">
        <v>4.0666288700617201</v>
      </c>
      <c r="Z60">
        <v>-0.32020526415734102</v>
      </c>
      <c r="AA60">
        <f t="shared" si="9"/>
        <v>4.3868341342190611</v>
      </c>
    </row>
    <row r="61" spans="1:41" x14ac:dyDescent="0.25">
      <c r="A61">
        <v>2</v>
      </c>
      <c r="B61">
        <v>-0.29371619687497458</v>
      </c>
      <c r="C61">
        <v>-1.3862943611198899</v>
      </c>
      <c r="D61">
        <f t="shared" si="7"/>
        <v>1.0925781642449153</v>
      </c>
      <c r="X61">
        <v>2</v>
      </c>
      <c r="Y61">
        <v>-1.86717249747595</v>
      </c>
      <c r="Z61">
        <v>-1.3862943611198899</v>
      </c>
      <c r="AA61">
        <f t="shared" si="9"/>
        <v>0.48087813635606014</v>
      </c>
    </row>
    <row r="62" spans="1:41" x14ac:dyDescent="0.25">
      <c r="A62">
        <v>2</v>
      </c>
      <c r="B62">
        <v>0.51148224256252539</v>
      </c>
      <c r="C62">
        <v>-1.1583622930738799</v>
      </c>
      <c r="D62">
        <f t="shared" si="7"/>
        <v>1.6698445356364053</v>
      </c>
      <c r="X62">
        <v>2</v>
      </c>
      <c r="Y62">
        <v>-0.426657248017207</v>
      </c>
      <c r="Z62">
        <v>-1.1583622930738799</v>
      </c>
      <c r="AA62">
        <f t="shared" si="9"/>
        <v>0.73170504505667289</v>
      </c>
    </row>
    <row r="63" spans="1:41" x14ac:dyDescent="0.25">
      <c r="A63">
        <v>2</v>
      </c>
      <c r="B63">
        <v>-3.3478958991914665E-2</v>
      </c>
      <c r="C63">
        <v>-1.81400507817537</v>
      </c>
      <c r="D63">
        <f t="shared" si="7"/>
        <v>1.7805261191834554</v>
      </c>
      <c r="X63">
        <v>2</v>
      </c>
      <c r="Y63">
        <v>-1.11902374191996</v>
      </c>
      <c r="Z63">
        <v>-1.81400507817537</v>
      </c>
      <c r="AA63">
        <f t="shared" si="9"/>
        <v>0.69498133625541003</v>
      </c>
    </row>
    <row r="64" spans="1:41" x14ac:dyDescent="0.25">
      <c r="A64">
        <v>2</v>
      </c>
      <c r="B64">
        <v>-0.12500883911376873</v>
      </c>
      <c r="C64">
        <v>-1.77785656405906</v>
      </c>
      <c r="D64">
        <f t="shared" si="7"/>
        <v>1.6528477249452913</v>
      </c>
      <c r="X64">
        <v>2</v>
      </c>
      <c r="Y64">
        <v>-1.72647214526092</v>
      </c>
      <c r="Z64">
        <v>-1.77785656405906</v>
      </c>
      <c r="AA64">
        <f t="shared" si="9"/>
        <v>5.1384418798140041E-2</v>
      </c>
    </row>
    <row r="66" spans="1:41" x14ac:dyDescent="0.25">
      <c r="B66" t="s">
        <v>61</v>
      </c>
      <c r="N66" t="s">
        <v>61</v>
      </c>
    </row>
    <row r="67" spans="1:41" x14ac:dyDescent="0.25">
      <c r="A67" t="s">
        <v>39</v>
      </c>
      <c r="B67" t="s">
        <v>53</v>
      </c>
      <c r="C67" t="s">
        <v>40</v>
      </c>
      <c r="D67" t="s">
        <v>54</v>
      </c>
      <c r="E67" t="s">
        <v>55</v>
      </c>
      <c r="F67" t="s">
        <v>56</v>
      </c>
      <c r="G67" t="s">
        <v>57</v>
      </c>
      <c r="M67" t="s">
        <v>39</v>
      </c>
      <c r="N67" t="s">
        <v>53</v>
      </c>
      <c r="O67" t="s">
        <v>40</v>
      </c>
      <c r="P67" t="s">
        <v>54</v>
      </c>
      <c r="Q67" t="s">
        <v>55</v>
      </c>
      <c r="R67" t="s">
        <v>56</v>
      </c>
      <c r="S67" t="s">
        <v>57</v>
      </c>
      <c r="X67" t="s">
        <v>39</v>
      </c>
      <c r="Y67" t="s">
        <v>53</v>
      </c>
      <c r="Z67" t="s">
        <v>40</v>
      </c>
      <c r="AA67" t="s">
        <v>54</v>
      </c>
      <c r="AB67" t="s">
        <v>55</v>
      </c>
      <c r="AC67" t="s">
        <v>56</v>
      </c>
      <c r="AD67" t="s">
        <v>57</v>
      </c>
      <c r="AI67" t="s">
        <v>39</v>
      </c>
      <c r="AJ67" t="s">
        <v>53</v>
      </c>
      <c r="AK67" t="s">
        <v>40</v>
      </c>
      <c r="AL67" t="s">
        <v>54</v>
      </c>
      <c r="AM67" t="s">
        <v>55</v>
      </c>
      <c r="AN67" t="s">
        <v>56</v>
      </c>
      <c r="AO67" t="s">
        <v>57</v>
      </c>
    </row>
    <row r="68" spans="1:41" x14ac:dyDescent="0.25">
      <c r="A68">
        <v>1</v>
      </c>
      <c r="B68">
        <v>1.1634961971061157</v>
      </c>
      <c r="C68">
        <v>1.29779096252848</v>
      </c>
      <c r="D68">
        <f t="shared" ref="D68:D76" si="12">ABS(B68-C68)</f>
        <v>0.13429476542236429</v>
      </c>
      <c r="E68">
        <f>SUM(D68:D76)</f>
        <v>10.131411457803642</v>
      </c>
      <c r="F68">
        <f>COUNTA(D68:D76)</f>
        <v>9</v>
      </c>
      <c r="G68">
        <f>E68/F68</f>
        <v>1.1257123842004046</v>
      </c>
      <c r="M68">
        <v>1</v>
      </c>
      <c r="N68">
        <v>1.1634961971061157</v>
      </c>
      <c r="O68">
        <v>1.29779096252848</v>
      </c>
      <c r="P68">
        <f>ABS(N68-O68)</f>
        <v>0.13429476542236429</v>
      </c>
      <c r="Q68">
        <f>SUM(P68:P71)</f>
        <v>3.891828090414486</v>
      </c>
      <c r="R68">
        <f>COUNTA(P68:P71)</f>
        <v>4</v>
      </c>
      <c r="S68">
        <f>Q68/R68</f>
        <v>0.97295702260362149</v>
      </c>
      <c r="X68">
        <v>1</v>
      </c>
      <c r="Y68">
        <v>0.52016729122301397</v>
      </c>
      <c r="Z68">
        <v>1.29779096252848</v>
      </c>
      <c r="AA68">
        <f>ABS(Y68-Z68)</f>
        <v>0.77762367130546606</v>
      </c>
      <c r="AB68">
        <f>SUM(AA68:AA76)</f>
        <v>13.611370378236522</v>
      </c>
      <c r="AC68">
        <f>COUNTA(AA68:AA76)</f>
        <v>9</v>
      </c>
      <c r="AD68">
        <f>AB68/AC68</f>
        <v>1.5123744864707247</v>
      </c>
      <c r="AI68">
        <v>1</v>
      </c>
      <c r="AJ68">
        <v>0.52016729122301397</v>
      </c>
      <c r="AK68">
        <v>1.29779096252848</v>
      </c>
      <c r="AL68">
        <f>ABS(AJ68-AK68)</f>
        <v>0.77762367130546606</v>
      </c>
      <c r="AM68">
        <f>SUM(AL68:AL71)</f>
        <v>7.3527139643183448</v>
      </c>
      <c r="AN68">
        <f>COUNTA(AL68:AL71)</f>
        <v>4</v>
      </c>
      <c r="AO68">
        <f>AM68/AN68</f>
        <v>1.8381784910795862</v>
      </c>
    </row>
    <row r="69" spans="1:41" x14ac:dyDescent="0.25">
      <c r="A69">
        <v>1</v>
      </c>
      <c r="B69">
        <v>2.9771799467789295</v>
      </c>
      <c r="C69">
        <v>1.17914718289028</v>
      </c>
      <c r="D69">
        <f t="shared" si="12"/>
        <v>1.7980327638886495</v>
      </c>
      <c r="M69">
        <v>1</v>
      </c>
      <c r="N69">
        <v>2.9771799467789295</v>
      </c>
      <c r="O69">
        <v>1.17914718289028</v>
      </c>
      <c r="P69">
        <f t="shared" ref="P69:P71" si="13">ABS(N69-O69)</f>
        <v>1.7980327638886495</v>
      </c>
      <c r="X69">
        <v>1</v>
      </c>
      <c r="Y69">
        <v>3.5867960258565099</v>
      </c>
      <c r="Z69">
        <v>1.17914718289028</v>
      </c>
      <c r="AA69">
        <f t="shared" ref="AA69:AA76" si="14">ABS(Y69-Z69)</f>
        <v>2.4076488429662302</v>
      </c>
      <c r="AI69">
        <v>1</v>
      </c>
      <c r="AJ69">
        <v>3.5867960258565099</v>
      </c>
      <c r="AK69">
        <v>1.17914718289028</v>
      </c>
      <c r="AL69">
        <f t="shared" ref="AL69:AL71" si="15">ABS(AJ69-AK69)</f>
        <v>2.4076488429662302</v>
      </c>
    </row>
    <row r="70" spans="1:41" x14ac:dyDescent="0.25">
      <c r="A70">
        <v>1</v>
      </c>
      <c r="B70">
        <v>-1.2264172419986457</v>
      </c>
      <c r="C70">
        <v>0.56911339963649699</v>
      </c>
      <c r="D70">
        <f t="shared" si="12"/>
        <v>1.7955306416351426</v>
      </c>
      <c r="M70">
        <v>1</v>
      </c>
      <c r="N70">
        <v>-1.2264172419986457</v>
      </c>
      <c r="O70">
        <v>0.56911339963649699</v>
      </c>
      <c r="P70">
        <f t="shared" si="13"/>
        <v>1.7955306416351426</v>
      </c>
      <c r="X70">
        <v>1</v>
      </c>
      <c r="Y70">
        <v>-2.4593673172750101</v>
      </c>
      <c r="Z70">
        <v>0.56911339963649699</v>
      </c>
      <c r="AA70">
        <f t="shared" si="14"/>
        <v>3.0284807169115071</v>
      </c>
      <c r="AI70">
        <v>1</v>
      </c>
      <c r="AJ70">
        <v>-2.4593673172750101</v>
      </c>
      <c r="AK70">
        <v>0.56911339963649699</v>
      </c>
      <c r="AL70">
        <f t="shared" si="15"/>
        <v>3.0284807169115071</v>
      </c>
    </row>
    <row r="71" spans="1:41" x14ac:dyDescent="0.25">
      <c r="A71">
        <v>1</v>
      </c>
      <c r="B71">
        <v>0.66331472002084646</v>
      </c>
      <c r="C71">
        <v>0.82728463948917597</v>
      </c>
      <c r="D71">
        <f t="shared" si="12"/>
        <v>0.16396991946832951</v>
      </c>
      <c r="M71">
        <v>1</v>
      </c>
      <c r="N71">
        <v>0.66331472002084646</v>
      </c>
      <c r="O71">
        <v>0.82728463948917597</v>
      </c>
      <c r="P71">
        <f t="shared" si="13"/>
        <v>0.16396991946832951</v>
      </c>
      <c r="X71">
        <v>1</v>
      </c>
      <c r="Y71">
        <v>-0.31167609364596599</v>
      </c>
      <c r="Z71">
        <v>0.82728463948917597</v>
      </c>
      <c r="AA71">
        <f t="shared" si="14"/>
        <v>1.1389607331351419</v>
      </c>
      <c r="AI71">
        <v>1</v>
      </c>
      <c r="AJ71">
        <v>-0.31167609364596599</v>
      </c>
      <c r="AK71">
        <v>0.82728463948917597</v>
      </c>
      <c r="AL71">
        <f t="shared" si="15"/>
        <v>1.1389607331351419</v>
      </c>
    </row>
    <row r="72" spans="1:41" x14ac:dyDescent="0.25">
      <c r="A72">
        <v>2</v>
      </c>
      <c r="B72">
        <v>0.70213734099516933</v>
      </c>
      <c r="C72">
        <v>-2.53178079842898E-2</v>
      </c>
      <c r="D72">
        <f t="shared" si="12"/>
        <v>0.72745514897945918</v>
      </c>
      <c r="X72">
        <v>2</v>
      </c>
      <c r="Y72">
        <v>-0.17998813849220299</v>
      </c>
      <c r="Z72">
        <v>-2.53178079842898E-2</v>
      </c>
      <c r="AA72">
        <f t="shared" si="14"/>
        <v>0.15467033050791318</v>
      </c>
    </row>
    <row r="73" spans="1:41" x14ac:dyDescent="0.25">
      <c r="A73">
        <v>2</v>
      </c>
      <c r="B73">
        <v>0.30770689881040547</v>
      </c>
      <c r="C73">
        <v>-0.28901629546491697</v>
      </c>
      <c r="D73">
        <f t="shared" si="12"/>
        <v>0.59672319427532239</v>
      </c>
      <c r="X73">
        <v>2</v>
      </c>
      <c r="Y73">
        <v>-0.63043259176932698</v>
      </c>
      <c r="Z73">
        <v>-0.28901629546491697</v>
      </c>
      <c r="AA73">
        <f t="shared" si="14"/>
        <v>0.34141629630441001</v>
      </c>
    </row>
    <row r="74" spans="1:41" x14ac:dyDescent="0.25">
      <c r="A74">
        <v>2</v>
      </c>
      <c r="B74">
        <v>-4.2250808788284875</v>
      </c>
      <c r="C74">
        <v>-0.42007126049752602</v>
      </c>
      <c r="D74">
        <f t="shared" si="12"/>
        <v>3.8050096183309616</v>
      </c>
      <c r="X74">
        <v>2</v>
      </c>
      <c r="Y74">
        <v>-4.4261939076666499</v>
      </c>
      <c r="Z74">
        <v>-0.42007126049752602</v>
      </c>
      <c r="AA74">
        <f t="shared" si="14"/>
        <v>4.006122647169124</v>
      </c>
    </row>
    <row r="75" spans="1:41" x14ac:dyDescent="0.25">
      <c r="A75">
        <v>2</v>
      </c>
      <c r="B75">
        <v>-0.69521196977920463</v>
      </c>
      <c r="C75">
        <v>-1.0847093834991099</v>
      </c>
      <c r="D75">
        <f t="shared" si="12"/>
        <v>0.38949741371990532</v>
      </c>
      <c r="X75">
        <v>2</v>
      </c>
      <c r="Y75">
        <v>-2.44408056827467</v>
      </c>
      <c r="Z75">
        <v>-1.0847093834991099</v>
      </c>
      <c r="AA75">
        <f t="shared" si="14"/>
        <v>1.3593711847755601</v>
      </c>
    </row>
    <row r="76" spans="1:41" x14ac:dyDescent="0.25">
      <c r="A76">
        <v>2</v>
      </c>
      <c r="B76">
        <v>-0.87858958949742205</v>
      </c>
      <c r="C76">
        <v>-1.59948758158093</v>
      </c>
      <c r="D76">
        <f t="shared" si="12"/>
        <v>0.72089799208350791</v>
      </c>
      <c r="X76">
        <v>2</v>
      </c>
      <c r="Y76">
        <v>-1.9965635367421</v>
      </c>
      <c r="Z76">
        <v>-1.59948758158093</v>
      </c>
      <c r="AA76">
        <f t="shared" si="14"/>
        <v>0.39707595516117</v>
      </c>
    </row>
    <row r="79" spans="1:41" x14ac:dyDescent="0.25">
      <c r="B79" t="s">
        <v>64</v>
      </c>
      <c r="N79" t="s">
        <v>64</v>
      </c>
      <c r="O79" t="s">
        <v>63</v>
      </c>
      <c r="Y79" t="s">
        <v>64</v>
      </c>
      <c r="AJ79" t="s">
        <v>64</v>
      </c>
      <c r="AK79" t="s">
        <v>63</v>
      </c>
    </row>
    <row r="80" spans="1:41" x14ac:dyDescent="0.25">
      <c r="B80" t="s">
        <v>59</v>
      </c>
      <c r="N80" t="s">
        <v>59</v>
      </c>
    </row>
    <row r="81" spans="1:44" x14ac:dyDescent="0.25">
      <c r="A81" t="s">
        <v>39</v>
      </c>
      <c r="B81" t="s">
        <v>58</v>
      </c>
      <c r="C81" t="s">
        <v>51</v>
      </c>
      <c r="D81" t="s">
        <v>54</v>
      </c>
      <c r="E81" t="s">
        <v>55</v>
      </c>
      <c r="F81" t="s">
        <v>56</v>
      </c>
      <c r="G81" t="s">
        <v>57</v>
      </c>
      <c r="J81" t="s">
        <v>62</v>
      </c>
      <c r="M81" t="s">
        <v>39</v>
      </c>
      <c r="N81" t="s">
        <v>58</v>
      </c>
      <c r="O81" t="s">
        <v>51</v>
      </c>
      <c r="P81" t="s">
        <v>54</v>
      </c>
      <c r="Q81" t="s">
        <v>55</v>
      </c>
      <c r="R81" t="s">
        <v>56</v>
      </c>
      <c r="S81" t="s">
        <v>57</v>
      </c>
      <c r="V81" t="s">
        <v>62</v>
      </c>
      <c r="X81" t="s">
        <v>39</v>
      </c>
      <c r="Y81" t="s">
        <v>58</v>
      </c>
      <c r="Z81" t="s">
        <v>51</v>
      </c>
      <c r="AA81" t="s">
        <v>54</v>
      </c>
      <c r="AB81" t="s">
        <v>55</v>
      </c>
      <c r="AC81" t="s">
        <v>56</v>
      </c>
      <c r="AD81" t="s">
        <v>57</v>
      </c>
      <c r="AG81" t="s">
        <v>62</v>
      </c>
      <c r="AI81" t="s">
        <v>39</v>
      </c>
      <c r="AJ81" t="s">
        <v>58</v>
      </c>
      <c r="AK81" t="s">
        <v>51</v>
      </c>
      <c r="AL81" t="s">
        <v>54</v>
      </c>
      <c r="AM81" t="s">
        <v>55</v>
      </c>
      <c r="AN81" t="s">
        <v>56</v>
      </c>
      <c r="AO81" t="s">
        <v>57</v>
      </c>
      <c r="AR81" t="s">
        <v>62</v>
      </c>
    </row>
    <row r="82" spans="1:44" x14ac:dyDescent="0.25">
      <c r="A82">
        <v>1</v>
      </c>
      <c r="B82">
        <f>EXP(B42)</f>
        <v>10.90442574996926</v>
      </c>
      <c r="C82">
        <v>9.6602999999999994</v>
      </c>
      <c r="D82">
        <f>ABS(B82-C82)</f>
        <v>1.2441257499692604</v>
      </c>
      <c r="E82">
        <f>SUM(D82:D91)</f>
        <v>62.250601524495401</v>
      </c>
      <c r="F82">
        <f>COUNTA(D82:D91)</f>
        <v>10</v>
      </c>
      <c r="G82">
        <f>E82/F82</f>
        <v>6.2250601524495401</v>
      </c>
      <c r="J82">
        <f>AVERAGE(G82,G95,G108)</f>
        <v>4.6472762190363026</v>
      </c>
      <c r="M82">
        <v>1</v>
      </c>
      <c r="N82">
        <v>10.90442574996926</v>
      </c>
      <c r="O82">
        <v>9.6602999999999994</v>
      </c>
      <c r="P82">
        <f>ABS(N82-O82)</f>
        <v>1.2441257499692604</v>
      </c>
      <c r="Q82">
        <f>SUM(P82:P85)</f>
        <v>59.180675551244533</v>
      </c>
      <c r="R82">
        <f>COUNTA(P82:P85)</f>
        <v>4</v>
      </c>
      <c r="S82">
        <f>Q82/R82</f>
        <v>14.795168887811133</v>
      </c>
      <c r="V82">
        <f>AVERAGE(S82,S95,S108)</f>
        <v>8.9349999760828958</v>
      </c>
      <c r="X82">
        <v>1</v>
      </c>
      <c r="Y82">
        <v>18.6357573213986</v>
      </c>
      <c r="Z82">
        <v>9.6602999999999994</v>
      </c>
      <c r="AA82">
        <f>ABS(Y82-Z82)</f>
        <v>8.9754573213986006</v>
      </c>
      <c r="AB82">
        <f>SUM(AA82:AA91)</f>
        <v>69.611666192168315</v>
      </c>
      <c r="AC82">
        <f>COUNTA(AA82:AA91)</f>
        <v>10</v>
      </c>
      <c r="AD82">
        <f>AB82/AC82</f>
        <v>6.9611666192168311</v>
      </c>
      <c r="AG82">
        <f>AVERAGE(AD82,AD95,AD108)</f>
        <v>7.5277394307195635</v>
      </c>
      <c r="AI82">
        <v>1</v>
      </c>
      <c r="AJ82">
        <v>18.6357573213986</v>
      </c>
      <c r="AK82">
        <v>9.6602999999999994</v>
      </c>
      <c r="AL82">
        <f>ABS(AJ82-AK82)</f>
        <v>8.9754573213986006</v>
      </c>
      <c r="AM82">
        <f>SUM(AL82:AL85)</f>
        <v>67.832779088008635</v>
      </c>
      <c r="AN82">
        <f>COUNTA(AL82:AL85)</f>
        <v>4</v>
      </c>
      <c r="AO82">
        <f>AM82/AN82</f>
        <v>16.958194772002159</v>
      </c>
      <c r="AR82">
        <f>AVERAGE(AO82,AO95,AO108)</f>
        <v>12.439649519499973</v>
      </c>
    </row>
    <row r="83" spans="1:44" x14ac:dyDescent="0.25">
      <c r="A83">
        <v>1</v>
      </c>
      <c r="B83">
        <f t="shared" ref="B83:B91" si="16">EXP(B43)</f>
        <v>0.60629234981261171</v>
      </c>
      <c r="C83">
        <v>56.311</v>
      </c>
      <c r="D83">
        <f t="shared" ref="D83:D91" si="17">ABS(B83-C83)</f>
        <v>55.704707650187387</v>
      </c>
      <c r="M83">
        <v>1</v>
      </c>
      <c r="N83">
        <v>0.60629234981261171</v>
      </c>
      <c r="O83">
        <v>56.311</v>
      </c>
      <c r="P83">
        <f t="shared" ref="P83:P85" si="18">ABS(N83-O83)</f>
        <v>55.704707650187387</v>
      </c>
      <c r="X83">
        <v>1</v>
      </c>
      <c r="Y83">
        <v>1.0361588364210801</v>
      </c>
      <c r="Z83">
        <v>56.311</v>
      </c>
      <c r="AA83">
        <f t="shared" ref="AA83:AA91" si="19">ABS(Y83-Z83)</f>
        <v>55.27484116357892</v>
      </c>
      <c r="AI83">
        <v>1</v>
      </c>
      <c r="AJ83">
        <v>1.0361588364210801</v>
      </c>
      <c r="AK83">
        <v>56.311</v>
      </c>
      <c r="AL83">
        <f t="shared" ref="AL83:AL85" si="20">ABS(AJ83-AK83)</f>
        <v>55.27484116357892</v>
      </c>
    </row>
    <row r="84" spans="1:44" x14ac:dyDescent="0.25">
      <c r="A84">
        <v>1</v>
      </c>
      <c r="B84">
        <f t="shared" si="16"/>
        <v>1.8524011171294272</v>
      </c>
      <c r="C84">
        <v>2.8889</v>
      </c>
      <c r="D84">
        <f t="shared" si="17"/>
        <v>1.0364988828705728</v>
      </c>
      <c r="M84">
        <v>1</v>
      </c>
      <c r="N84">
        <v>1.8524011171294272</v>
      </c>
      <c r="O84">
        <v>2.8889</v>
      </c>
      <c r="P84">
        <f t="shared" si="18"/>
        <v>1.0364988828705728</v>
      </c>
      <c r="X84">
        <v>1</v>
      </c>
      <c r="Y84">
        <v>0.80969080806833105</v>
      </c>
      <c r="Z84">
        <v>2.8889</v>
      </c>
      <c r="AA84">
        <f t="shared" si="19"/>
        <v>2.0792091919316689</v>
      </c>
      <c r="AI84">
        <v>1</v>
      </c>
      <c r="AJ84">
        <v>0.80969080806833105</v>
      </c>
      <c r="AK84">
        <v>2.8889</v>
      </c>
      <c r="AL84">
        <f t="shared" si="20"/>
        <v>2.0792091919316689</v>
      </c>
    </row>
    <row r="85" spans="1:44" x14ac:dyDescent="0.25">
      <c r="A85">
        <v>1</v>
      </c>
      <c r="B85">
        <f t="shared" si="16"/>
        <v>0.34935673178268545</v>
      </c>
      <c r="C85">
        <v>1.5447</v>
      </c>
      <c r="D85">
        <f t="shared" si="17"/>
        <v>1.1953432682173144</v>
      </c>
      <c r="M85">
        <v>1</v>
      </c>
      <c r="N85">
        <v>0.34935673178268545</v>
      </c>
      <c r="O85">
        <v>1.5447</v>
      </c>
      <c r="P85">
        <f t="shared" si="18"/>
        <v>1.1953432682173144</v>
      </c>
      <c r="X85">
        <v>1</v>
      </c>
      <c r="Y85">
        <v>4.1428588900555001E-2</v>
      </c>
      <c r="Z85">
        <v>1.5447</v>
      </c>
      <c r="AA85">
        <f t="shared" si="19"/>
        <v>1.503271411099445</v>
      </c>
      <c r="AI85">
        <v>1</v>
      </c>
      <c r="AJ85">
        <v>4.1428588900555001E-2</v>
      </c>
      <c r="AK85">
        <v>1.5447</v>
      </c>
      <c r="AL85">
        <f t="shared" si="20"/>
        <v>1.503271411099445</v>
      </c>
    </row>
    <row r="86" spans="1:44" x14ac:dyDescent="0.25">
      <c r="A86">
        <v>2</v>
      </c>
      <c r="B86">
        <f t="shared" si="16"/>
        <v>0.21752735122825917</v>
      </c>
      <c r="C86">
        <v>0.91900000000000004</v>
      </c>
      <c r="D86">
        <f t="shared" si="17"/>
        <v>0.70147264877174087</v>
      </c>
      <c r="X86">
        <v>2</v>
      </c>
      <c r="Y86">
        <v>0.34381826671890298</v>
      </c>
      <c r="Z86">
        <v>0.91900000000000004</v>
      </c>
      <c r="AA86">
        <f t="shared" si="19"/>
        <v>0.57518173328109712</v>
      </c>
    </row>
    <row r="87" spans="1:44" x14ac:dyDescent="0.25">
      <c r="A87">
        <v>2</v>
      </c>
      <c r="B87">
        <f t="shared" si="16"/>
        <v>1.696985013230444</v>
      </c>
      <c r="C87">
        <v>0.93</v>
      </c>
      <c r="D87">
        <f t="shared" si="17"/>
        <v>0.76698501323044399</v>
      </c>
      <c r="X87">
        <v>2</v>
      </c>
      <c r="Y87">
        <v>0.89183356422667504</v>
      </c>
      <c r="Z87">
        <v>0.93</v>
      </c>
      <c r="AA87">
        <f t="shared" si="19"/>
        <v>3.8166435773325014E-2</v>
      </c>
    </row>
    <row r="88" spans="1:44" x14ac:dyDescent="0.25">
      <c r="A88">
        <v>2</v>
      </c>
      <c r="B88">
        <f t="shared" si="16"/>
        <v>1.3469762632381075</v>
      </c>
      <c r="C88">
        <v>0.22</v>
      </c>
      <c r="D88">
        <f t="shared" si="17"/>
        <v>1.1269762632381075</v>
      </c>
      <c r="X88">
        <v>2</v>
      </c>
      <c r="Y88">
        <v>0.70788995330345805</v>
      </c>
      <c r="Z88">
        <v>0.22</v>
      </c>
      <c r="AA88">
        <f t="shared" si="19"/>
        <v>0.48788995330345808</v>
      </c>
    </row>
    <row r="89" spans="1:44" x14ac:dyDescent="0.25">
      <c r="A89">
        <v>2</v>
      </c>
      <c r="B89">
        <f t="shared" si="16"/>
        <v>0.61843319186003554</v>
      </c>
      <c r="C89">
        <v>0.66900000000000004</v>
      </c>
      <c r="D89">
        <f t="shared" si="17"/>
        <v>5.0566808139964503E-2</v>
      </c>
      <c r="X89">
        <v>2</v>
      </c>
      <c r="Y89">
        <v>0.180230951855326</v>
      </c>
      <c r="Z89">
        <v>0.66900000000000004</v>
      </c>
      <c r="AA89">
        <f t="shared" si="19"/>
        <v>0.48876904814467403</v>
      </c>
    </row>
    <row r="90" spans="1:44" x14ac:dyDescent="0.25">
      <c r="A90">
        <v>2</v>
      </c>
      <c r="B90">
        <f t="shared" si="16"/>
        <v>0.49685163286379352</v>
      </c>
      <c r="C90">
        <v>0.20499999999999999</v>
      </c>
      <c r="D90">
        <f t="shared" si="17"/>
        <v>0.29185163286379356</v>
      </c>
      <c r="X90">
        <v>2</v>
      </c>
      <c r="Y90">
        <v>0.144798248057457</v>
      </c>
      <c r="Z90">
        <v>0.20499999999999999</v>
      </c>
      <c r="AA90">
        <f t="shared" si="19"/>
        <v>6.0201751942542986E-2</v>
      </c>
    </row>
    <row r="91" spans="1:44" x14ac:dyDescent="0.25">
      <c r="A91">
        <v>2</v>
      </c>
      <c r="B91">
        <f t="shared" si="16"/>
        <v>3.1926392993186607E-2</v>
      </c>
      <c r="C91">
        <v>0.16400000000000001</v>
      </c>
      <c r="D91">
        <f t="shared" si="17"/>
        <v>0.13207360700681339</v>
      </c>
      <c r="X91">
        <v>2</v>
      </c>
      <c r="Y91">
        <v>3.5321818285415502E-2</v>
      </c>
      <c r="Z91">
        <v>0.16400000000000001</v>
      </c>
      <c r="AA91">
        <f t="shared" si="19"/>
        <v>0.12867818171458451</v>
      </c>
    </row>
    <row r="93" spans="1:44" x14ac:dyDescent="0.25">
      <c r="B93" t="s">
        <v>60</v>
      </c>
      <c r="N93" t="s">
        <v>60</v>
      </c>
    </row>
    <row r="94" spans="1:44" x14ac:dyDescent="0.25">
      <c r="A94" t="s">
        <v>39</v>
      </c>
      <c r="B94" t="s">
        <v>58</v>
      </c>
      <c r="C94" t="s">
        <v>51</v>
      </c>
      <c r="D94" t="s">
        <v>54</v>
      </c>
      <c r="E94" t="s">
        <v>55</v>
      </c>
      <c r="F94" t="s">
        <v>56</v>
      </c>
      <c r="G94" t="s">
        <v>57</v>
      </c>
      <c r="M94" t="s">
        <v>39</v>
      </c>
      <c r="N94" t="s">
        <v>58</v>
      </c>
      <c r="O94" t="s">
        <v>51</v>
      </c>
      <c r="P94" t="s">
        <v>54</v>
      </c>
      <c r="Q94" t="s">
        <v>55</v>
      </c>
      <c r="R94" t="s">
        <v>56</v>
      </c>
      <c r="S94" t="s">
        <v>57</v>
      </c>
      <c r="X94" t="s">
        <v>39</v>
      </c>
      <c r="Y94" t="s">
        <v>58</v>
      </c>
      <c r="Z94" t="s">
        <v>51</v>
      </c>
      <c r="AA94" t="s">
        <v>54</v>
      </c>
      <c r="AB94" t="s">
        <v>55</v>
      </c>
      <c r="AC94" t="s">
        <v>56</v>
      </c>
      <c r="AD94" t="s">
        <v>57</v>
      </c>
      <c r="AI94" t="s">
        <v>39</v>
      </c>
      <c r="AJ94" t="s">
        <v>58</v>
      </c>
      <c r="AK94" t="s">
        <v>51</v>
      </c>
      <c r="AL94" t="s">
        <v>54</v>
      </c>
      <c r="AM94" t="s">
        <v>55</v>
      </c>
      <c r="AN94" t="s">
        <v>56</v>
      </c>
      <c r="AO94" t="s">
        <v>57</v>
      </c>
    </row>
    <row r="95" spans="1:44" x14ac:dyDescent="0.25">
      <c r="A95">
        <v>1</v>
      </c>
      <c r="B95">
        <f>EXP(B55)</f>
        <v>10.600093533302946</v>
      </c>
      <c r="C95">
        <v>3.8035000000000001</v>
      </c>
      <c r="D95">
        <f>ABS(B95-C95)</f>
        <v>6.7965935333029464</v>
      </c>
      <c r="E95">
        <f>SUM(D95:D104)</f>
        <v>53.466365863953691</v>
      </c>
      <c r="F95">
        <f>COUNTA(D95:D104)</f>
        <v>10</v>
      </c>
      <c r="G95">
        <f>E95/F95</f>
        <v>5.3466365863953689</v>
      </c>
      <c r="M95">
        <v>1</v>
      </c>
      <c r="N95">
        <v>10.600093533302946</v>
      </c>
      <c r="O95">
        <v>3.8035000000000001</v>
      </c>
      <c r="P95">
        <f>ABS(N95-O95)</f>
        <v>6.7965935333029464</v>
      </c>
      <c r="Q95">
        <f>SUM(P95:P99)</f>
        <v>36.724016706878892</v>
      </c>
      <c r="R95">
        <f>COUNTA(P95:P99)</f>
        <v>5</v>
      </c>
      <c r="S95">
        <f>Q95/R95</f>
        <v>7.3448033413757781</v>
      </c>
      <c r="X95">
        <v>1</v>
      </c>
      <c r="Y95">
        <v>14.759440345986199</v>
      </c>
      <c r="Z95">
        <v>3.8035000000000001</v>
      </c>
      <c r="AA95">
        <f>ABS(Y95-Z95)</f>
        <v>10.9559403459862</v>
      </c>
      <c r="AB95">
        <f>SUM(AA95:AA104)</f>
        <v>112.44235744607151</v>
      </c>
      <c r="AC95">
        <f>COUNTA(AA95:AA104)</f>
        <v>10</v>
      </c>
      <c r="AD95">
        <f>AB95/AC95</f>
        <v>11.244235744607151</v>
      </c>
      <c r="AI95">
        <v>1</v>
      </c>
      <c r="AJ95">
        <v>14.759440345986199</v>
      </c>
      <c r="AK95">
        <v>3.8035000000000001</v>
      </c>
      <c r="AL95">
        <f>ABS(AJ95-AK95)</f>
        <v>10.9559403459862</v>
      </c>
      <c r="AM95">
        <f>SUM(AL95:AL99)</f>
        <v>54.20182902986852</v>
      </c>
      <c r="AN95">
        <f>COUNTA(AL95:AL99)</f>
        <v>5</v>
      </c>
      <c r="AO95">
        <f>AM95/AN95</f>
        <v>10.840365805973704</v>
      </c>
    </row>
    <row r="96" spans="1:44" x14ac:dyDescent="0.25">
      <c r="A96">
        <v>1</v>
      </c>
      <c r="B96">
        <f t="shared" ref="B96:B104" si="21">EXP(B56)</f>
        <v>1.9413559357440904</v>
      </c>
      <c r="C96">
        <v>3.4066999999999998</v>
      </c>
      <c r="D96">
        <f t="shared" ref="D96:D104" si="22">ABS(B96-C96)</f>
        <v>1.4653440642559095</v>
      </c>
      <c r="M96">
        <v>1</v>
      </c>
      <c r="N96">
        <v>1.9413559357440904</v>
      </c>
      <c r="O96">
        <v>3.4066999999999998</v>
      </c>
      <c r="P96">
        <f t="shared" ref="P96" si="23">ABS(N96-O96)</f>
        <v>1.4653440642559095</v>
      </c>
      <c r="X96">
        <v>1</v>
      </c>
      <c r="Y96">
        <v>0.75975989314092396</v>
      </c>
      <c r="Z96">
        <v>3.4066999999999998</v>
      </c>
      <c r="AA96">
        <f t="shared" ref="AA96:AA104" si="24">ABS(Y96-Z96)</f>
        <v>2.6469401068590761</v>
      </c>
      <c r="AI96">
        <v>1</v>
      </c>
      <c r="AJ96">
        <v>0.75975989314092396</v>
      </c>
      <c r="AK96">
        <v>3.4066999999999998</v>
      </c>
      <c r="AL96">
        <f t="shared" ref="AL96" si="25">ABS(AJ96-AK96)</f>
        <v>2.6469401068590761</v>
      </c>
    </row>
    <row r="97" spans="1:41" x14ac:dyDescent="0.25">
      <c r="A97">
        <v>1</v>
      </c>
      <c r="B97">
        <f t="shared" si="21"/>
        <v>11.716748411199104</v>
      </c>
      <c r="C97">
        <v>1.9870000000000001</v>
      </c>
      <c r="D97">
        <f>ABS(B97-C97)</f>
        <v>9.7297484111991039</v>
      </c>
      <c r="M97">
        <v>1</v>
      </c>
      <c r="N97">
        <v>11.716748411199104</v>
      </c>
      <c r="O97">
        <v>1.9870000000000001</v>
      </c>
      <c r="P97">
        <f>ABS(N97-O97)</f>
        <v>9.7297484111991039</v>
      </c>
      <c r="X97">
        <v>1</v>
      </c>
      <c r="Y97">
        <v>20.3513514784261</v>
      </c>
      <c r="Z97">
        <v>1.9870000000000001</v>
      </c>
      <c r="AA97">
        <f t="shared" si="24"/>
        <v>18.364351478426101</v>
      </c>
      <c r="AI97">
        <v>1</v>
      </c>
      <c r="AJ97">
        <v>20.3513514784261</v>
      </c>
      <c r="AK97">
        <v>1.9870000000000001</v>
      </c>
      <c r="AL97">
        <f>ABS(AJ97-AK97)</f>
        <v>18.364351478426101</v>
      </c>
    </row>
    <row r="98" spans="1:41" x14ac:dyDescent="0.25">
      <c r="A98">
        <v>1</v>
      </c>
      <c r="B98">
        <f t="shared" si="21"/>
        <v>4.44216295509354</v>
      </c>
      <c r="C98">
        <v>14.992000000000001</v>
      </c>
      <c r="D98">
        <f t="shared" si="22"/>
        <v>10.549837044906461</v>
      </c>
      <c r="M98">
        <v>1</v>
      </c>
      <c r="N98">
        <v>4.44216295509354</v>
      </c>
      <c r="O98">
        <v>14.992000000000001</v>
      </c>
      <c r="P98">
        <f t="shared" ref="P98:P99" si="26">ABS(N98-O98)</f>
        <v>10.549837044906461</v>
      </c>
      <c r="X98">
        <v>1</v>
      </c>
      <c r="Y98">
        <v>2.7053134844889599</v>
      </c>
      <c r="Z98">
        <v>14.992000000000001</v>
      </c>
      <c r="AA98">
        <f t="shared" si="24"/>
        <v>12.286686515511041</v>
      </c>
      <c r="AI98">
        <v>1</v>
      </c>
      <c r="AJ98">
        <v>2.7053134844889599</v>
      </c>
      <c r="AK98">
        <v>14.992000000000001</v>
      </c>
      <c r="AL98">
        <f t="shared" ref="AL98:AL99" si="27">ABS(AJ98-AK98)</f>
        <v>12.286686515511041</v>
      </c>
    </row>
    <row r="99" spans="1:41" x14ac:dyDescent="0.25">
      <c r="A99">
        <v>1</v>
      </c>
      <c r="B99">
        <f t="shared" si="21"/>
        <v>9.6879936532144697</v>
      </c>
      <c r="C99">
        <v>1.5055000000000001</v>
      </c>
      <c r="D99">
        <f t="shared" si="22"/>
        <v>8.1824936532144701</v>
      </c>
      <c r="M99">
        <v>1</v>
      </c>
      <c r="N99">
        <v>9.6879936532144697</v>
      </c>
      <c r="O99">
        <v>1.5055000000000001</v>
      </c>
      <c r="P99">
        <f t="shared" si="26"/>
        <v>8.1824936532144701</v>
      </c>
      <c r="X99">
        <v>1</v>
      </c>
      <c r="Y99">
        <v>11.4534105830861</v>
      </c>
      <c r="Z99">
        <v>1.5055000000000001</v>
      </c>
      <c r="AA99">
        <f t="shared" si="24"/>
        <v>9.9479105830861005</v>
      </c>
      <c r="AI99">
        <v>1</v>
      </c>
      <c r="AJ99">
        <v>11.4534105830861</v>
      </c>
      <c r="AK99">
        <v>1.5055000000000001</v>
      </c>
      <c r="AL99">
        <f t="shared" si="27"/>
        <v>9.9479105830861005</v>
      </c>
    </row>
    <row r="100" spans="1:41" x14ac:dyDescent="0.25">
      <c r="A100">
        <v>2</v>
      </c>
      <c r="B100">
        <f t="shared" si="21"/>
        <v>14.101535371736896</v>
      </c>
      <c r="C100">
        <v>0.72599999999999998</v>
      </c>
      <c r="D100">
        <f t="shared" si="22"/>
        <v>13.375535371736895</v>
      </c>
      <c r="X100">
        <v>2</v>
      </c>
      <c r="Y100">
        <v>58.359891824421197</v>
      </c>
      <c r="Z100">
        <v>0.72599999999999998</v>
      </c>
      <c r="AA100">
        <f t="shared" si="24"/>
        <v>57.633891824421198</v>
      </c>
    </row>
    <row r="101" spans="1:41" x14ac:dyDescent="0.25">
      <c r="A101">
        <v>2</v>
      </c>
      <c r="B101">
        <f t="shared" si="21"/>
        <v>0.74548803325726232</v>
      </c>
      <c r="C101">
        <v>0.25</v>
      </c>
      <c r="D101">
        <f t="shared" si="22"/>
        <v>0.49548803325726232</v>
      </c>
      <c r="X101">
        <v>2</v>
      </c>
      <c r="Y101">
        <v>0.15456006353066101</v>
      </c>
      <c r="Z101">
        <v>0.25</v>
      </c>
      <c r="AA101">
        <f t="shared" si="24"/>
        <v>9.5439936469338987E-2</v>
      </c>
    </row>
    <row r="102" spans="1:41" x14ac:dyDescent="0.25">
      <c r="A102">
        <v>2</v>
      </c>
      <c r="B102">
        <f t="shared" si="21"/>
        <v>1.667761390696413</v>
      </c>
      <c r="C102">
        <v>0.314</v>
      </c>
      <c r="D102">
        <f t="shared" si="22"/>
        <v>1.353761390696413</v>
      </c>
      <c r="X102">
        <v>2</v>
      </c>
      <c r="Y102">
        <v>0.65268722373386301</v>
      </c>
      <c r="Z102">
        <v>0.314</v>
      </c>
      <c r="AA102">
        <f t="shared" si="24"/>
        <v>0.33868722373386301</v>
      </c>
    </row>
    <row r="103" spans="1:41" x14ac:dyDescent="0.25">
      <c r="A103">
        <v>2</v>
      </c>
      <c r="B103">
        <f t="shared" si="21"/>
        <v>0.96707525925567983</v>
      </c>
      <c r="C103">
        <v>0.16300000000000001</v>
      </c>
      <c r="D103">
        <f t="shared" si="22"/>
        <v>0.8040752592556798</v>
      </c>
      <c r="X103">
        <v>2</v>
      </c>
      <c r="Y103">
        <v>0.32659848344484999</v>
      </c>
      <c r="Z103">
        <v>0.16300000000000001</v>
      </c>
      <c r="AA103">
        <f t="shared" si="24"/>
        <v>0.16359848344484998</v>
      </c>
    </row>
    <row r="104" spans="1:41" x14ac:dyDescent="0.25">
      <c r="A104">
        <v>2</v>
      </c>
      <c r="B104">
        <f t="shared" si="21"/>
        <v>0.88248910212854748</v>
      </c>
      <c r="C104">
        <v>0.16900000000000001</v>
      </c>
      <c r="D104">
        <f t="shared" si="22"/>
        <v>0.71348910212854744</v>
      </c>
      <c r="X104">
        <v>2</v>
      </c>
      <c r="Y104">
        <v>0.17791094813375699</v>
      </c>
      <c r="Z104">
        <v>0.16900000000000001</v>
      </c>
      <c r="AA104">
        <f t="shared" si="24"/>
        <v>8.9109481337569796E-3</v>
      </c>
    </row>
    <row r="106" spans="1:41" x14ac:dyDescent="0.25">
      <c r="B106" t="s">
        <v>61</v>
      </c>
      <c r="N106" t="s">
        <v>61</v>
      </c>
    </row>
    <row r="107" spans="1:41" x14ac:dyDescent="0.25">
      <c r="A107" t="s">
        <v>39</v>
      </c>
      <c r="B107" t="s">
        <v>58</v>
      </c>
      <c r="C107" t="s">
        <v>51</v>
      </c>
      <c r="D107" t="s">
        <v>54</v>
      </c>
      <c r="E107" t="s">
        <v>55</v>
      </c>
      <c r="F107" t="s">
        <v>56</v>
      </c>
      <c r="G107" t="s">
        <v>57</v>
      </c>
      <c r="M107" t="s">
        <v>39</v>
      </c>
      <c r="N107" t="s">
        <v>58</v>
      </c>
      <c r="O107" t="s">
        <v>51</v>
      </c>
      <c r="P107" t="s">
        <v>54</v>
      </c>
      <c r="Q107" t="s">
        <v>55</v>
      </c>
      <c r="R107" t="s">
        <v>56</v>
      </c>
      <c r="S107" t="s">
        <v>57</v>
      </c>
      <c r="X107" t="s">
        <v>39</v>
      </c>
      <c r="Y107" t="s">
        <v>58</v>
      </c>
      <c r="Z107" t="s">
        <v>51</v>
      </c>
      <c r="AA107" t="s">
        <v>54</v>
      </c>
      <c r="AB107" t="s">
        <v>55</v>
      </c>
      <c r="AC107" t="s">
        <v>56</v>
      </c>
      <c r="AD107" t="s">
        <v>57</v>
      </c>
      <c r="AI107" t="s">
        <v>39</v>
      </c>
      <c r="AJ107" t="s">
        <v>58</v>
      </c>
      <c r="AK107" t="s">
        <v>51</v>
      </c>
      <c r="AL107" t="s">
        <v>54</v>
      </c>
      <c r="AM107" t="s">
        <v>55</v>
      </c>
      <c r="AN107" t="s">
        <v>56</v>
      </c>
      <c r="AO107" t="s">
        <v>57</v>
      </c>
    </row>
    <row r="108" spans="1:41" x14ac:dyDescent="0.25">
      <c r="A108">
        <v>1</v>
      </c>
      <c r="B108">
        <f>EXP(B68)</f>
        <v>3.2011054302511877</v>
      </c>
      <c r="C108">
        <v>3.6612</v>
      </c>
      <c r="D108">
        <f>ABS(B108-C108)</f>
        <v>0.46009456974881235</v>
      </c>
      <c r="E108">
        <f>SUM(D108:D116)</f>
        <v>21.331187264375984</v>
      </c>
      <c r="F108">
        <f>COUNTA(D108:D116)</f>
        <v>9</v>
      </c>
      <c r="G108">
        <f>E108/F108</f>
        <v>2.3701319182639984</v>
      </c>
      <c r="M108">
        <v>1</v>
      </c>
      <c r="N108">
        <v>3.2011054302511877</v>
      </c>
      <c r="O108">
        <v>3.6612</v>
      </c>
      <c r="P108">
        <f>ABS(N108-O108)</f>
        <v>0.46009456974881235</v>
      </c>
      <c r="Q108">
        <f>SUM(P108:P111)</f>
        <v>18.660110796247107</v>
      </c>
      <c r="R108">
        <f>COUNTA(P108:P111)</f>
        <v>4</v>
      </c>
      <c r="S108">
        <f>Q108/R108</f>
        <v>4.6650276990617767</v>
      </c>
      <c r="X108">
        <v>1</v>
      </c>
      <c r="Y108">
        <v>1.68230906169977</v>
      </c>
      <c r="Z108">
        <v>3.6612</v>
      </c>
      <c r="AA108">
        <f>ABS(Y108-Z108)</f>
        <v>1.97889093830023</v>
      </c>
      <c r="AB108">
        <f>SUM(AA108:AA116)</f>
        <v>39.400343355012375</v>
      </c>
      <c r="AC108">
        <f>COUNTA(AA108:AA116)</f>
        <v>9</v>
      </c>
      <c r="AD108">
        <f>AB108/AC108</f>
        <v>4.3778159283347087</v>
      </c>
      <c r="AI108">
        <v>1</v>
      </c>
      <c r="AJ108">
        <v>1.68230906169977</v>
      </c>
      <c r="AK108">
        <v>3.6612</v>
      </c>
      <c r="AL108">
        <f>ABS(AJ108-AK108)</f>
        <v>1.97889093830023</v>
      </c>
      <c r="AM108">
        <f>SUM(AL108:AL111)</f>
        <v>38.081551922096217</v>
      </c>
      <c r="AN108">
        <f>COUNTA(AL108:AL111)</f>
        <v>4</v>
      </c>
      <c r="AO108">
        <f>AM108/AN108</f>
        <v>9.5203879805240543</v>
      </c>
    </row>
    <row r="109" spans="1:41" x14ac:dyDescent="0.25">
      <c r="A109">
        <v>1</v>
      </c>
      <c r="B109">
        <f t="shared" ref="B109:B116" si="28">EXP(B69)</f>
        <v>19.63237416613083</v>
      </c>
      <c r="C109">
        <v>3.2515999999999998</v>
      </c>
      <c r="D109">
        <f t="shared" ref="D109:D113" si="29">ABS(B109-C109)</f>
        <v>16.380774166130831</v>
      </c>
      <c r="M109">
        <v>1</v>
      </c>
      <c r="N109">
        <v>19.63237416613083</v>
      </c>
      <c r="O109">
        <v>3.2515999999999998</v>
      </c>
      <c r="P109">
        <f t="shared" ref="P109:P111" si="30">ABS(N109-O109)</f>
        <v>16.380774166130831</v>
      </c>
      <c r="X109">
        <v>1</v>
      </c>
      <c r="Y109">
        <v>36.118168665182303</v>
      </c>
      <c r="Z109">
        <v>3.2515999999999998</v>
      </c>
      <c r="AA109">
        <f t="shared" ref="AA109:AA116" si="31">ABS(Y109-Z109)</f>
        <v>32.866568665182299</v>
      </c>
      <c r="AI109">
        <v>1</v>
      </c>
      <c r="AJ109">
        <v>36.118168665182303</v>
      </c>
      <c r="AK109">
        <v>3.2515999999999998</v>
      </c>
      <c r="AL109">
        <f t="shared" ref="AL109:AL111" si="32">ABS(AJ109-AK109)</f>
        <v>32.866568665182299</v>
      </c>
    </row>
    <row r="110" spans="1:41" x14ac:dyDescent="0.25">
      <c r="A110">
        <v>1</v>
      </c>
      <c r="B110">
        <f t="shared" si="28"/>
        <v>0.29334166945105711</v>
      </c>
      <c r="C110">
        <v>1.7666999999999999</v>
      </c>
      <c r="D110">
        <f t="shared" si="29"/>
        <v>1.4733583305489428</v>
      </c>
      <c r="M110">
        <v>1</v>
      </c>
      <c r="N110">
        <v>0.29334166945105711</v>
      </c>
      <c r="O110">
        <v>1.7666999999999999</v>
      </c>
      <c r="P110">
        <f t="shared" si="30"/>
        <v>1.4733583305489428</v>
      </c>
      <c r="X110">
        <v>1</v>
      </c>
      <c r="Y110">
        <v>8.5489021287783698E-2</v>
      </c>
      <c r="Z110">
        <v>1.7666999999999999</v>
      </c>
      <c r="AA110">
        <f t="shared" si="31"/>
        <v>1.6812109787122163</v>
      </c>
      <c r="AI110">
        <v>1</v>
      </c>
      <c r="AJ110">
        <v>8.5489021287783698E-2</v>
      </c>
      <c r="AK110">
        <v>1.7666999999999999</v>
      </c>
      <c r="AL110">
        <f t="shared" si="32"/>
        <v>1.6812109787122163</v>
      </c>
    </row>
    <row r="111" spans="1:41" x14ac:dyDescent="0.25">
      <c r="A111">
        <v>1</v>
      </c>
      <c r="B111">
        <f t="shared" si="28"/>
        <v>1.9412162701814797</v>
      </c>
      <c r="C111">
        <v>2.2871000000000001</v>
      </c>
      <c r="D111">
        <f t="shared" si="29"/>
        <v>0.34588372981852045</v>
      </c>
      <c r="M111">
        <v>1</v>
      </c>
      <c r="N111">
        <v>1.9412162701814797</v>
      </c>
      <c r="O111">
        <v>2.2871000000000001</v>
      </c>
      <c r="P111">
        <f t="shared" si="30"/>
        <v>0.34588372981852045</v>
      </c>
      <c r="X111">
        <v>1</v>
      </c>
      <c r="Y111">
        <v>0.73221866009852699</v>
      </c>
      <c r="Z111">
        <v>2.2871000000000001</v>
      </c>
      <c r="AA111">
        <f t="shared" si="31"/>
        <v>1.5548813399014731</v>
      </c>
      <c r="AI111">
        <v>1</v>
      </c>
      <c r="AJ111">
        <v>0.73221866009852699</v>
      </c>
      <c r="AK111">
        <v>2.2871000000000001</v>
      </c>
      <c r="AL111">
        <f t="shared" si="32"/>
        <v>1.5548813399014731</v>
      </c>
    </row>
    <row r="112" spans="1:41" x14ac:dyDescent="0.25">
      <c r="A112">
        <v>2</v>
      </c>
      <c r="B112">
        <f t="shared" si="28"/>
        <v>2.0180613866043084</v>
      </c>
      <c r="C112">
        <v>0.97499999999999998</v>
      </c>
      <c r="D112">
        <f t="shared" si="29"/>
        <v>1.0430613866043084</v>
      </c>
      <c r="X112">
        <v>2</v>
      </c>
      <c r="Y112">
        <v>0.835280119034156</v>
      </c>
      <c r="Z112">
        <v>0.97499999999999998</v>
      </c>
      <c r="AA112">
        <f t="shared" si="31"/>
        <v>0.13971988096584398</v>
      </c>
    </row>
    <row r="113" spans="1:27" x14ac:dyDescent="0.25">
      <c r="A113">
        <v>2</v>
      </c>
      <c r="B113">
        <f t="shared" si="28"/>
        <v>1.3603022243006597</v>
      </c>
      <c r="C113">
        <v>0.749</v>
      </c>
      <c r="D113">
        <f t="shared" si="29"/>
        <v>0.61130222430065972</v>
      </c>
      <c r="X113">
        <v>2</v>
      </c>
      <c r="Y113">
        <v>0.53236145600363804</v>
      </c>
      <c r="Z113">
        <v>0.749</v>
      </c>
      <c r="AA113">
        <f t="shared" si="31"/>
        <v>0.21663854399636195</v>
      </c>
    </row>
    <row r="114" spans="1:27" x14ac:dyDescent="0.25">
      <c r="A114">
        <v>2</v>
      </c>
      <c r="B114">
        <f t="shared" si="28"/>
        <v>1.462415187749035E-2</v>
      </c>
      <c r="C114">
        <v>0.65700000000000003</v>
      </c>
      <c r="D114">
        <f>ABS(B114-C114)</f>
        <v>0.6423758481225097</v>
      </c>
      <c r="X114">
        <v>2</v>
      </c>
      <c r="Y114">
        <v>1.19599237288474E-2</v>
      </c>
      <c r="Z114">
        <v>0.65700000000000003</v>
      </c>
      <c r="AA114">
        <f t="shared" si="31"/>
        <v>0.64504007627115267</v>
      </c>
    </row>
    <row r="115" spans="1:27" x14ac:dyDescent="0.25">
      <c r="A115">
        <v>2</v>
      </c>
      <c r="B115">
        <f t="shared" si="28"/>
        <v>0.49896867049580146</v>
      </c>
      <c r="C115">
        <v>0.33800000000000002</v>
      </c>
      <c r="D115">
        <f t="shared" ref="D115:D116" si="33">ABS(B115-C115)</f>
        <v>0.16096867049580144</v>
      </c>
      <c r="X115">
        <v>2</v>
      </c>
      <c r="Y115">
        <v>8.6805910329984401E-2</v>
      </c>
      <c r="Z115">
        <v>0.33800000000000002</v>
      </c>
      <c r="AA115">
        <f t="shared" si="31"/>
        <v>0.25119408967001561</v>
      </c>
    </row>
    <row r="116" spans="1:27" x14ac:dyDescent="0.25">
      <c r="A116">
        <v>2</v>
      </c>
      <c r="B116">
        <f t="shared" si="28"/>
        <v>0.41536833860560091</v>
      </c>
      <c r="C116">
        <v>0.20200000000000001</v>
      </c>
      <c r="D116">
        <f t="shared" si="33"/>
        <v>0.21336833860560089</v>
      </c>
      <c r="X116">
        <v>2</v>
      </c>
      <c r="Y116">
        <v>0.13580115798721301</v>
      </c>
      <c r="Z116">
        <v>0.20200000000000001</v>
      </c>
      <c r="AA116">
        <f t="shared" si="31"/>
        <v>6.6198842012787001E-2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532A-7F20-4B2F-BEDB-F29CB19FCCF8}">
  <dimension ref="A1:AR116"/>
  <sheetViews>
    <sheetView topLeftCell="A67" workbookViewId="0">
      <selection activeCell="N108" sqref="N108:N111"/>
    </sheetView>
  </sheetViews>
  <sheetFormatPr defaultRowHeight="15" x14ac:dyDescent="0.25"/>
  <cols>
    <col min="3" max="4" width="15.85546875" bestFit="1" customWidth="1"/>
  </cols>
  <sheetData>
    <row r="1" spans="1:41" x14ac:dyDescent="0.25">
      <c r="A1" t="s">
        <v>52</v>
      </c>
      <c r="C1" t="s">
        <v>65</v>
      </c>
    </row>
    <row r="2" spans="1:41" x14ac:dyDescent="0.25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89</v>
      </c>
      <c r="W2" t="s">
        <v>90</v>
      </c>
      <c r="X2" t="s">
        <v>91</v>
      </c>
      <c r="Y2" t="s">
        <v>39</v>
      </c>
      <c r="Z2" t="s">
        <v>51</v>
      </c>
      <c r="AA2" t="s">
        <v>40</v>
      </c>
      <c r="AB2" t="s">
        <v>92</v>
      </c>
      <c r="AC2" t="s">
        <v>93</v>
      </c>
      <c r="AD2" t="s">
        <v>94</v>
      </c>
      <c r="AE2" t="s">
        <v>95</v>
      </c>
      <c r="AF2" t="s">
        <v>96</v>
      </c>
      <c r="AH2" t="s">
        <v>103</v>
      </c>
      <c r="AI2" t="s">
        <v>104</v>
      </c>
      <c r="AK2" t="s">
        <v>72</v>
      </c>
      <c r="AL2" t="s">
        <v>94</v>
      </c>
      <c r="AM2" t="s">
        <v>103</v>
      </c>
      <c r="AN2" t="s">
        <v>104</v>
      </c>
      <c r="AO2" t="s">
        <v>105</v>
      </c>
    </row>
    <row r="3" spans="1:41" x14ac:dyDescent="0.25">
      <c r="A3">
        <v>0</v>
      </c>
      <c r="B3">
        <v>1</v>
      </c>
      <c r="C3" s="2">
        <v>40935.693749999999</v>
      </c>
      <c r="D3" s="2">
        <v>40935.768750000003</v>
      </c>
      <c r="E3">
        <v>2200</v>
      </c>
      <c r="F3">
        <v>55</v>
      </c>
      <c r="G3">
        <v>75</v>
      </c>
      <c r="H3">
        <v>40</v>
      </c>
      <c r="I3">
        <v>165.9</v>
      </c>
      <c r="J3">
        <v>9747749.9999999907</v>
      </c>
      <c r="K3">
        <v>3090</v>
      </c>
      <c r="L3">
        <v>2761</v>
      </c>
      <c r="M3">
        <v>360</v>
      </c>
      <c r="N3">
        <v>296</v>
      </c>
      <c r="O3">
        <v>65</v>
      </c>
      <c r="P3">
        <v>22</v>
      </c>
      <c r="Q3">
        <v>0</v>
      </c>
      <c r="R3">
        <v>0</v>
      </c>
      <c r="S3">
        <v>0</v>
      </c>
      <c r="T3">
        <v>6.7722775665933904E-3</v>
      </c>
      <c r="U3">
        <v>16931.667806562</v>
      </c>
      <c r="V3">
        <v>1</v>
      </c>
      <c r="W3" s="1">
        <v>6.62038555327842E-13</v>
      </c>
      <c r="X3">
        <v>0</v>
      </c>
      <c r="Y3">
        <v>1</v>
      </c>
      <c r="Z3">
        <v>9.6602999999999994</v>
      </c>
      <c r="AA3">
        <v>2.2680247036428201</v>
      </c>
      <c r="AB3">
        <v>1.2522835000000001</v>
      </c>
      <c r="AC3">
        <v>49.107126069068102</v>
      </c>
      <c r="AD3">
        <v>-0.65211190664233298</v>
      </c>
      <c r="AE3">
        <v>18.6357573213986</v>
      </c>
      <c r="AF3">
        <v>2.9250821718370599</v>
      </c>
      <c r="AH3">
        <v>1.519854E-3</v>
      </c>
      <c r="AI3">
        <v>0.26684174799999999</v>
      </c>
      <c r="AK3">
        <v>2200</v>
      </c>
      <c r="AL3">
        <v>-0.65211190664233298</v>
      </c>
      <c r="AM3">
        <v>1.519854E-3</v>
      </c>
      <c r="AN3">
        <v>0.26684174799999999</v>
      </c>
      <c r="AO3">
        <f>LN(AN3)+AM3*AK3+1*AL3</f>
        <v>1.3704673929374063</v>
      </c>
    </row>
    <row r="4" spans="1:41" x14ac:dyDescent="0.25">
      <c r="A4">
        <v>0</v>
      </c>
      <c r="B4">
        <v>2</v>
      </c>
      <c r="C4" s="2">
        <v>40975.025000000001</v>
      </c>
      <c r="D4" s="2">
        <v>40975.01666666667</v>
      </c>
      <c r="E4">
        <v>2200</v>
      </c>
      <c r="F4">
        <v>50</v>
      </c>
      <c r="G4">
        <v>-60</v>
      </c>
      <c r="H4">
        <v>30</v>
      </c>
      <c r="I4">
        <v>-88.2</v>
      </c>
      <c r="J4">
        <v>40244400</v>
      </c>
      <c r="K4">
        <v>2379</v>
      </c>
      <c r="L4">
        <v>2594</v>
      </c>
      <c r="M4">
        <v>360</v>
      </c>
      <c r="N4">
        <v>57</v>
      </c>
      <c r="O4">
        <v>106</v>
      </c>
      <c r="P4">
        <v>19</v>
      </c>
      <c r="Q4">
        <v>0</v>
      </c>
      <c r="R4">
        <v>0</v>
      </c>
      <c r="S4">
        <v>605</v>
      </c>
      <c r="T4">
        <v>3.7654253177382398E-4</v>
      </c>
      <c r="U4">
        <v>16931.667806562</v>
      </c>
      <c r="V4">
        <v>1</v>
      </c>
      <c r="W4" s="1">
        <v>6.62038555327842E-13</v>
      </c>
      <c r="X4">
        <v>1</v>
      </c>
      <c r="Y4">
        <v>1</v>
      </c>
      <c r="Z4">
        <v>56.311</v>
      </c>
      <c r="AA4">
        <v>4.0308898979438599</v>
      </c>
      <c r="AB4">
        <v>-1.6372781999999999</v>
      </c>
      <c r="AC4">
        <v>-114.442601689521</v>
      </c>
      <c r="AD4">
        <v>-3.5416736293851798</v>
      </c>
      <c r="AE4">
        <v>1.0361588364210801</v>
      </c>
      <c r="AF4">
        <v>3.5520449094210801E-2</v>
      </c>
      <c r="AK4">
        <v>2200</v>
      </c>
      <c r="AL4">
        <v>-3.5416736293851798</v>
      </c>
      <c r="AM4">
        <v>1.519854E-3</v>
      </c>
      <c r="AN4">
        <v>0.26684174799999999</v>
      </c>
      <c r="AO4">
        <f t="shared" ref="AO4:AO12" si="0">LN(AN4)+AM4*AK4+1*AL4</f>
        <v>-1.5190943298054407</v>
      </c>
    </row>
    <row r="5" spans="1:41" x14ac:dyDescent="0.25">
      <c r="A5">
        <v>0</v>
      </c>
      <c r="B5">
        <v>3</v>
      </c>
      <c r="C5" s="2">
        <v>41645.339583333334</v>
      </c>
      <c r="D5" s="2">
        <v>41645.333333333336</v>
      </c>
      <c r="E5">
        <v>1275</v>
      </c>
      <c r="F5">
        <v>45</v>
      </c>
      <c r="G5">
        <v>102</v>
      </c>
      <c r="H5">
        <v>-3</v>
      </c>
      <c r="I5">
        <v>-7.1</v>
      </c>
      <c r="J5">
        <v>12152159.999999899</v>
      </c>
      <c r="K5">
        <v>1360</v>
      </c>
      <c r="L5">
        <v>1385</v>
      </c>
      <c r="M5">
        <v>360</v>
      </c>
      <c r="N5">
        <v>274</v>
      </c>
      <c r="O5">
        <v>167</v>
      </c>
      <c r="P5">
        <v>45</v>
      </c>
      <c r="Q5">
        <v>0</v>
      </c>
      <c r="R5">
        <v>0</v>
      </c>
      <c r="S5">
        <v>296</v>
      </c>
      <c r="T5">
        <v>8.2206761005370905E-3</v>
      </c>
      <c r="U5">
        <v>9117.1443584304707</v>
      </c>
      <c r="V5">
        <v>1</v>
      </c>
      <c r="W5" s="1">
        <v>3.7311420583095201E-14</v>
      </c>
      <c r="X5">
        <v>0</v>
      </c>
      <c r="Y5">
        <v>1</v>
      </c>
      <c r="Z5">
        <v>2.8889</v>
      </c>
      <c r="AA5">
        <v>1.0608758068317099</v>
      </c>
      <c r="AB5">
        <v>0.19215441</v>
      </c>
      <c r="AC5">
        <v>41.167729355358802</v>
      </c>
      <c r="AD5">
        <v>-0.45829690110223598</v>
      </c>
      <c r="AE5">
        <v>0.80969080806833105</v>
      </c>
      <c r="AF5">
        <v>-0.211102822622837</v>
      </c>
      <c r="AK5">
        <v>1275</v>
      </c>
      <c r="AL5">
        <v>-0.45829690110223598</v>
      </c>
      <c r="AM5">
        <v>1.519854E-3</v>
      </c>
      <c r="AN5">
        <v>0.26684174799999999</v>
      </c>
      <c r="AO5">
        <f t="shared" si="0"/>
        <v>0.15841744847750316</v>
      </c>
    </row>
    <row r="6" spans="1:41" x14ac:dyDescent="0.25">
      <c r="A6">
        <v>0</v>
      </c>
      <c r="B6">
        <v>4</v>
      </c>
      <c r="C6" s="2">
        <v>42306.116666666669</v>
      </c>
      <c r="D6" s="2">
        <v>42306.033333333333</v>
      </c>
      <c r="E6">
        <v>390</v>
      </c>
      <c r="F6">
        <v>31</v>
      </c>
      <c r="G6">
        <v>95</v>
      </c>
      <c r="H6">
        <v>-24</v>
      </c>
      <c r="I6">
        <v>-15.6</v>
      </c>
      <c r="J6">
        <v>0</v>
      </c>
      <c r="K6">
        <v>199</v>
      </c>
      <c r="L6">
        <v>0</v>
      </c>
      <c r="M6">
        <v>241</v>
      </c>
      <c r="N6">
        <v>234</v>
      </c>
      <c r="O6">
        <v>93</v>
      </c>
      <c r="P6">
        <v>29</v>
      </c>
      <c r="Q6">
        <v>1</v>
      </c>
      <c r="R6">
        <v>0</v>
      </c>
      <c r="S6">
        <v>430</v>
      </c>
      <c r="T6">
        <v>1.0175381206739101E-2</v>
      </c>
      <c r="U6">
        <v>2326.79722825824</v>
      </c>
      <c r="V6">
        <v>0</v>
      </c>
      <c r="W6" s="1">
        <v>5.6801033414581504E-53</v>
      </c>
      <c r="X6">
        <v>1</v>
      </c>
      <c r="Y6">
        <v>1</v>
      </c>
      <c r="Z6">
        <v>1.5447</v>
      </c>
      <c r="AA6">
        <v>0.43482971673806797</v>
      </c>
      <c r="AB6">
        <v>-0.79424644</v>
      </c>
      <c r="AC6">
        <v>30.098658480607899</v>
      </c>
      <c r="AD6">
        <v>-0.24497816179888399</v>
      </c>
      <c r="AE6">
        <v>4.1428588900555001E-2</v>
      </c>
      <c r="AF6">
        <v>-3.1837840833194799</v>
      </c>
      <c r="AK6">
        <v>390</v>
      </c>
      <c r="AL6">
        <v>-0.24497816179888399</v>
      </c>
      <c r="AM6">
        <v>1.519854E-3</v>
      </c>
      <c r="AN6">
        <v>0.26684174799999999</v>
      </c>
      <c r="AO6">
        <f t="shared" si="0"/>
        <v>-0.97333460221914481</v>
      </c>
    </row>
    <row r="7" spans="1:41" x14ac:dyDescent="0.25">
      <c r="A7">
        <v>0</v>
      </c>
      <c r="B7">
        <v>5</v>
      </c>
      <c r="C7" s="2">
        <v>41695.059027777781</v>
      </c>
      <c r="D7" s="2">
        <v>41695.059027777781</v>
      </c>
      <c r="E7">
        <v>2147</v>
      </c>
      <c r="F7">
        <v>66</v>
      </c>
      <c r="G7">
        <v>-78</v>
      </c>
      <c r="H7">
        <v>-11</v>
      </c>
      <c r="I7">
        <v>-158.1</v>
      </c>
      <c r="J7">
        <v>8784800</v>
      </c>
      <c r="K7">
        <v>1809</v>
      </c>
      <c r="L7">
        <v>2069</v>
      </c>
      <c r="M7">
        <v>360</v>
      </c>
      <c r="N7">
        <v>73</v>
      </c>
      <c r="O7">
        <v>171</v>
      </c>
      <c r="P7">
        <v>76</v>
      </c>
      <c r="Q7">
        <v>1</v>
      </c>
      <c r="R7">
        <v>1</v>
      </c>
      <c r="S7">
        <v>1050</v>
      </c>
      <c r="T7">
        <v>1.5120983415485299E-4</v>
      </c>
      <c r="U7">
        <v>16471.412135045699</v>
      </c>
      <c r="V7">
        <v>1</v>
      </c>
      <c r="W7" s="1">
        <v>6.3338683486404295E-13</v>
      </c>
      <c r="X7">
        <v>0</v>
      </c>
      <c r="Y7">
        <v>2</v>
      </c>
      <c r="Z7">
        <v>0.91900000000000004</v>
      </c>
      <c r="AA7">
        <v>-8.4469156626449896E-2</v>
      </c>
      <c r="AB7">
        <v>-2.6214886000000002</v>
      </c>
      <c r="AC7">
        <v>-128.33949362501801</v>
      </c>
      <c r="AD7">
        <v>-4.4540361341065902</v>
      </c>
      <c r="AE7">
        <v>0.34381826671890298</v>
      </c>
      <c r="AF7">
        <v>-1.0676420556271899</v>
      </c>
      <c r="AK7">
        <v>2147</v>
      </c>
      <c r="AL7">
        <v>-4.4540361341065902</v>
      </c>
      <c r="AM7">
        <v>1.519854E-3</v>
      </c>
      <c r="AN7">
        <v>0.26684174799999999</v>
      </c>
      <c r="AO7">
        <f t="shared" si="0"/>
        <v>-2.5120090965268513</v>
      </c>
    </row>
    <row r="8" spans="1:41" x14ac:dyDescent="0.25">
      <c r="A8">
        <v>0</v>
      </c>
      <c r="B8">
        <v>6</v>
      </c>
      <c r="C8" s="2">
        <v>41892.762499999997</v>
      </c>
      <c r="D8" s="2">
        <v>41892.75</v>
      </c>
      <c r="E8">
        <v>1400</v>
      </c>
      <c r="F8">
        <v>45</v>
      </c>
      <c r="G8">
        <v>10</v>
      </c>
      <c r="H8">
        <v>15</v>
      </c>
      <c r="I8">
        <v>-61.8</v>
      </c>
      <c r="J8">
        <v>15220500</v>
      </c>
      <c r="K8">
        <v>911</v>
      </c>
      <c r="L8">
        <v>274</v>
      </c>
      <c r="M8">
        <v>331</v>
      </c>
      <c r="N8">
        <v>345</v>
      </c>
      <c r="O8">
        <v>169</v>
      </c>
      <c r="P8">
        <v>40</v>
      </c>
      <c r="Q8">
        <v>0</v>
      </c>
      <c r="R8">
        <v>0</v>
      </c>
      <c r="S8">
        <v>400</v>
      </c>
      <c r="T8">
        <v>5.7735060366064803E-3</v>
      </c>
      <c r="U8">
        <v>10141.9185218446</v>
      </c>
      <c r="V8">
        <v>0</v>
      </c>
      <c r="W8" s="1">
        <v>9.4663744036454403E-14</v>
      </c>
      <c r="X8">
        <v>0</v>
      </c>
      <c r="Y8">
        <v>2</v>
      </c>
      <c r="Z8">
        <v>0.93</v>
      </c>
      <c r="AA8">
        <v>-7.2570692834835304E-2</v>
      </c>
      <c r="AB8">
        <v>8.2334279999999992E-3</v>
      </c>
      <c r="AC8">
        <v>-54.786449322988602</v>
      </c>
      <c r="AD8">
        <v>-0.81166982948090804</v>
      </c>
      <c r="AE8">
        <v>0.89183356422667504</v>
      </c>
      <c r="AF8">
        <v>-0.114475751001508</v>
      </c>
      <c r="AK8">
        <v>1400</v>
      </c>
      <c r="AL8">
        <v>-0.81166982948090804</v>
      </c>
      <c r="AM8">
        <v>1.519854E-3</v>
      </c>
      <c r="AN8">
        <v>0.26684174799999999</v>
      </c>
      <c r="AO8">
        <f t="shared" si="0"/>
        <v>-4.9737299011690661E-3</v>
      </c>
    </row>
    <row r="9" spans="1:41" x14ac:dyDescent="0.25">
      <c r="A9">
        <v>0</v>
      </c>
      <c r="B9">
        <v>7</v>
      </c>
      <c r="C9" s="2">
        <v>41102.70416666667</v>
      </c>
      <c r="D9" s="2">
        <v>41102.699999999997</v>
      </c>
      <c r="E9">
        <v>1400</v>
      </c>
      <c r="F9">
        <v>70</v>
      </c>
      <c r="G9">
        <v>-6</v>
      </c>
      <c r="H9">
        <v>-17</v>
      </c>
      <c r="I9">
        <v>195.6</v>
      </c>
      <c r="J9">
        <v>13406250</v>
      </c>
      <c r="K9">
        <v>1092</v>
      </c>
      <c r="L9">
        <v>2265</v>
      </c>
      <c r="M9">
        <v>360</v>
      </c>
      <c r="N9">
        <v>158</v>
      </c>
      <c r="O9">
        <v>125</v>
      </c>
      <c r="P9">
        <v>48</v>
      </c>
      <c r="Q9">
        <v>0</v>
      </c>
      <c r="R9">
        <v>0</v>
      </c>
      <c r="S9">
        <v>440</v>
      </c>
      <c r="T9">
        <v>4.5827013947322198E-3</v>
      </c>
      <c r="U9">
        <v>10141.9185218446</v>
      </c>
      <c r="V9">
        <v>1</v>
      </c>
      <c r="W9" s="1">
        <v>9.4663744036454403E-14</v>
      </c>
      <c r="X9">
        <v>0</v>
      </c>
      <c r="Y9">
        <v>2</v>
      </c>
      <c r="Z9">
        <v>0.22</v>
      </c>
      <c r="AA9">
        <v>-1.51412773262977</v>
      </c>
      <c r="AB9">
        <v>-0.22275745999999999</v>
      </c>
      <c r="AC9">
        <v>-62.094760664770803</v>
      </c>
      <c r="AD9">
        <v>-1.04266070903601</v>
      </c>
      <c r="AE9">
        <v>0.70788995330345805</v>
      </c>
      <c r="AF9">
        <v>-0.34546663055661297</v>
      </c>
      <c r="AK9">
        <v>1400</v>
      </c>
      <c r="AL9">
        <v>-1.04266070903601</v>
      </c>
      <c r="AM9">
        <v>1.519854E-3</v>
      </c>
      <c r="AN9">
        <v>0.26684174799999999</v>
      </c>
      <c r="AO9">
        <f t="shared" si="0"/>
        <v>-0.23596460945627107</v>
      </c>
    </row>
    <row r="10" spans="1:41" x14ac:dyDescent="0.25">
      <c r="A10">
        <v>0</v>
      </c>
      <c r="B10">
        <v>8</v>
      </c>
      <c r="C10" s="2">
        <v>41098.699999999997</v>
      </c>
      <c r="D10" s="2">
        <v>41098.691666666666</v>
      </c>
      <c r="E10">
        <v>1000</v>
      </c>
      <c r="F10">
        <v>30</v>
      </c>
      <c r="G10">
        <v>90</v>
      </c>
      <c r="H10">
        <v>-50</v>
      </c>
      <c r="I10">
        <v>-117.2</v>
      </c>
      <c r="J10">
        <v>0</v>
      </c>
      <c r="K10">
        <v>907</v>
      </c>
      <c r="L10">
        <v>1442</v>
      </c>
      <c r="M10">
        <v>212</v>
      </c>
      <c r="N10">
        <v>234</v>
      </c>
      <c r="O10">
        <v>117</v>
      </c>
      <c r="P10">
        <v>46</v>
      </c>
      <c r="Q10">
        <v>2</v>
      </c>
      <c r="R10">
        <v>0</v>
      </c>
      <c r="S10">
        <v>850</v>
      </c>
      <c r="T10">
        <v>4.92458050490629E-3</v>
      </c>
      <c r="U10">
        <v>6907.7552789821302</v>
      </c>
      <c r="V10">
        <v>0</v>
      </c>
      <c r="W10" s="1">
        <v>3.5273416514977999E-16</v>
      </c>
      <c r="X10">
        <v>0</v>
      </c>
      <c r="Y10">
        <v>2</v>
      </c>
      <c r="Z10">
        <v>0.66900000000000004</v>
      </c>
      <c r="AA10">
        <v>-0.40197121885390802</v>
      </c>
      <c r="AB10">
        <v>-0.69305309999999998</v>
      </c>
      <c r="AC10">
        <v>59.913992965496099</v>
      </c>
      <c r="AD10">
        <v>-0.970710263133995</v>
      </c>
      <c r="AE10">
        <v>0.180230951855326</v>
      </c>
      <c r="AF10">
        <v>-1.7135161846545901</v>
      </c>
      <c r="AK10">
        <v>1000</v>
      </c>
      <c r="AL10">
        <v>-0.970710263133995</v>
      </c>
      <c r="AM10">
        <v>1.519854E-3</v>
      </c>
      <c r="AN10">
        <v>0.26684174799999999</v>
      </c>
      <c r="AO10">
        <f t="shared" si="0"/>
        <v>-0.77195576355425577</v>
      </c>
    </row>
    <row r="11" spans="1:41" x14ac:dyDescent="0.25">
      <c r="A11">
        <v>0</v>
      </c>
      <c r="B11">
        <v>9</v>
      </c>
      <c r="C11" s="2">
        <v>40623.120833333334</v>
      </c>
      <c r="D11" s="2">
        <v>40623.1</v>
      </c>
      <c r="E11">
        <v>1000</v>
      </c>
      <c r="F11">
        <v>70</v>
      </c>
      <c r="G11">
        <v>130</v>
      </c>
      <c r="H11">
        <v>20</v>
      </c>
      <c r="I11">
        <v>8</v>
      </c>
      <c r="J11">
        <v>0</v>
      </c>
      <c r="K11">
        <v>1389</v>
      </c>
      <c r="L11">
        <v>1367</v>
      </c>
      <c r="M11">
        <v>360</v>
      </c>
      <c r="N11">
        <v>274</v>
      </c>
      <c r="O11">
        <v>24</v>
      </c>
      <c r="P11">
        <v>9</v>
      </c>
      <c r="Q11">
        <v>0</v>
      </c>
      <c r="R11">
        <v>0</v>
      </c>
      <c r="S11">
        <v>0</v>
      </c>
      <c r="T11">
        <v>3.9564271407761904E-3</v>
      </c>
      <c r="U11">
        <v>6907.7552789821302</v>
      </c>
      <c r="V11">
        <v>1</v>
      </c>
      <c r="W11" s="1">
        <v>3.5273416514977999E-16</v>
      </c>
      <c r="X11">
        <v>0</v>
      </c>
      <c r="Y11">
        <v>2</v>
      </c>
      <c r="Z11">
        <v>0.20499999999999999</v>
      </c>
      <c r="AA11">
        <v>-1.5847452998437199</v>
      </c>
      <c r="AB11">
        <v>-0.91195079999999995</v>
      </c>
      <c r="AC11">
        <v>66.326241395030607</v>
      </c>
      <c r="AD11">
        <v>-1.1896079766338199</v>
      </c>
      <c r="AE11">
        <v>0.144798248057457</v>
      </c>
      <c r="AF11">
        <v>-1.9324138981544201</v>
      </c>
      <c r="AK11">
        <v>1000</v>
      </c>
      <c r="AL11">
        <v>-1.1896079766338199</v>
      </c>
      <c r="AM11">
        <v>1.519854E-3</v>
      </c>
      <c r="AN11">
        <v>0.26684174799999999</v>
      </c>
      <c r="AO11">
        <f t="shared" si="0"/>
        <v>-0.99085347705408067</v>
      </c>
    </row>
    <row r="12" spans="1:41" x14ac:dyDescent="0.25">
      <c r="A12">
        <v>0</v>
      </c>
      <c r="B12">
        <v>10</v>
      </c>
      <c r="C12" s="2">
        <v>40808.474999999999</v>
      </c>
      <c r="D12" s="2">
        <v>40808.449999999997</v>
      </c>
      <c r="E12">
        <v>1905</v>
      </c>
      <c r="F12">
        <v>70</v>
      </c>
      <c r="G12">
        <v>-90</v>
      </c>
      <c r="H12">
        <v>10</v>
      </c>
      <c r="I12">
        <v>-68.3</v>
      </c>
      <c r="J12">
        <v>10795750</v>
      </c>
      <c r="K12">
        <v>1563</v>
      </c>
      <c r="L12">
        <v>1809</v>
      </c>
      <c r="M12">
        <v>360</v>
      </c>
      <c r="N12">
        <v>72</v>
      </c>
      <c r="O12">
        <v>109</v>
      </c>
      <c r="P12">
        <v>22</v>
      </c>
      <c r="Q12">
        <v>0</v>
      </c>
      <c r="R12">
        <v>0</v>
      </c>
      <c r="S12">
        <v>1500</v>
      </c>
      <c r="T12" s="1">
        <v>3.7123720568488703E-5</v>
      </c>
      <c r="U12">
        <v>14387.012032803301</v>
      </c>
      <c r="V12">
        <v>1</v>
      </c>
      <c r="W12" s="1">
        <v>4.7531774317314103E-13</v>
      </c>
      <c r="X12">
        <v>0</v>
      </c>
      <c r="Y12">
        <v>2</v>
      </c>
      <c r="Z12">
        <v>0.16400000000000001</v>
      </c>
      <c r="AA12">
        <v>-1.8078888511579301</v>
      </c>
      <c r="AB12">
        <v>-4.3539595999999996</v>
      </c>
      <c r="AC12">
        <v>-147.188799040704</v>
      </c>
      <c r="AD12">
        <v>-5.8584485027163096</v>
      </c>
      <c r="AE12">
        <v>3.5321818285415502E-2</v>
      </c>
      <c r="AF12">
        <v>-3.34325442423691</v>
      </c>
      <c r="AK12">
        <v>1905</v>
      </c>
      <c r="AL12">
        <v>-5.8584485027163096</v>
      </c>
      <c r="AM12">
        <v>1.519854E-3</v>
      </c>
      <c r="AN12">
        <v>0.26684174799999999</v>
      </c>
      <c r="AO12">
        <f t="shared" si="0"/>
        <v>-4.2842261331365705</v>
      </c>
    </row>
    <row r="13" spans="1:41" x14ac:dyDescent="0.25">
      <c r="C13" s="2"/>
      <c r="D13" s="2"/>
      <c r="T13" s="1"/>
      <c r="W13" s="1"/>
    </row>
    <row r="14" spans="1:41" x14ac:dyDescent="0.25">
      <c r="C14" t="s">
        <v>66</v>
      </c>
    </row>
    <row r="15" spans="1:41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77</v>
      </c>
      <c r="K15" t="s">
        <v>78</v>
      </c>
      <c r="L15" t="s">
        <v>79</v>
      </c>
      <c r="M15" t="s">
        <v>80</v>
      </c>
      <c r="N15" t="s">
        <v>81</v>
      </c>
      <c r="O15" t="s">
        <v>82</v>
      </c>
      <c r="P15" t="s">
        <v>83</v>
      </c>
      <c r="Q15" t="s">
        <v>84</v>
      </c>
      <c r="R15" t="s">
        <v>85</v>
      </c>
      <c r="S15" t="s">
        <v>86</v>
      </c>
      <c r="T15" t="s">
        <v>87</v>
      </c>
      <c r="U15" t="s">
        <v>88</v>
      </c>
      <c r="V15" t="s">
        <v>89</v>
      </c>
      <c r="W15" t="s">
        <v>90</v>
      </c>
      <c r="X15" t="s">
        <v>91</v>
      </c>
      <c r="Y15" t="s">
        <v>39</v>
      </c>
      <c r="Z15" t="s">
        <v>51</v>
      </c>
      <c r="AA15" t="s">
        <v>40</v>
      </c>
      <c r="AB15" t="s">
        <v>92</v>
      </c>
      <c r="AC15" t="s">
        <v>93</v>
      </c>
      <c r="AD15" t="s">
        <v>94</v>
      </c>
      <c r="AE15" t="s">
        <v>95</v>
      </c>
      <c r="AF15" t="s">
        <v>96</v>
      </c>
      <c r="AK15" t="s">
        <v>72</v>
      </c>
      <c r="AL15" t="s">
        <v>94</v>
      </c>
      <c r="AM15" t="s">
        <v>103</v>
      </c>
      <c r="AN15" t="s">
        <v>104</v>
      </c>
      <c r="AO15" t="s">
        <v>105</v>
      </c>
    </row>
    <row r="16" spans="1:41" x14ac:dyDescent="0.25">
      <c r="A16">
        <v>0</v>
      </c>
      <c r="B16">
        <v>1</v>
      </c>
      <c r="C16" s="2">
        <v>41646.76666666667</v>
      </c>
      <c r="D16" s="2">
        <v>41646.76666666667</v>
      </c>
      <c r="E16">
        <v>2061</v>
      </c>
      <c r="F16">
        <v>49</v>
      </c>
      <c r="G16">
        <v>30</v>
      </c>
      <c r="H16">
        <v>-24</v>
      </c>
      <c r="I16">
        <v>-60.8</v>
      </c>
      <c r="J16">
        <v>22122780</v>
      </c>
      <c r="K16">
        <v>1569</v>
      </c>
      <c r="L16">
        <v>1714</v>
      </c>
      <c r="M16">
        <v>360</v>
      </c>
      <c r="N16">
        <v>231</v>
      </c>
      <c r="O16">
        <v>140</v>
      </c>
      <c r="P16">
        <v>45</v>
      </c>
      <c r="Q16">
        <v>0</v>
      </c>
      <c r="R16">
        <v>0</v>
      </c>
      <c r="S16">
        <v>0</v>
      </c>
      <c r="T16">
        <v>8.8466440215383794E-3</v>
      </c>
      <c r="U16">
        <v>15727.3809032152</v>
      </c>
      <c r="V16">
        <v>1</v>
      </c>
      <c r="W16" s="1">
        <v>5.8222684196335796E-13</v>
      </c>
      <c r="X16">
        <v>0</v>
      </c>
      <c r="Y16">
        <v>1</v>
      </c>
      <c r="Z16">
        <v>3.8035000000000001</v>
      </c>
      <c r="AA16">
        <v>1.33592169545521</v>
      </c>
      <c r="AB16">
        <v>3.2697357999999999</v>
      </c>
      <c r="AC16">
        <v>-37.727994015251603</v>
      </c>
      <c r="AD16">
        <v>-0.38491117696453703</v>
      </c>
      <c r="AE16">
        <v>14.759440345986199</v>
      </c>
      <c r="AF16">
        <v>2.6918829015148602</v>
      </c>
      <c r="AK16">
        <v>2061</v>
      </c>
      <c r="AL16">
        <v>-0.38491117696453703</v>
      </c>
      <c r="AM16">
        <v>1.519854E-3</v>
      </c>
      <c r="AN16">
        <v>0.26684174799999999</v>
      </c>
      <c r="AO16">
        <f>LN(AN16)+AM16*AK16+1*AL16</f>
        <v>1.426408416615202</v>
      </c>
    </row>
    <row r="17" spans="1:41" x14ac:dyDescent="0.25">
      <c r="A17">
        <v>0</v>
      </c>
      <c r="B17">
        <v>2</v>
      </c>
      <c r="C17" s="2">
        <v>41416.558333333334</v>
      </c>
      <c r="D17" s="2">
        <v>41416.559027777781</v>
      </c>
      <c r="E17">
        <v>1200</v>
      </c>
      <c r="F17">
        <v>60</v>
      </c>
      <c r="G17">
        <v>80</v>
      </c>
      <c r="H17">
        <v>10</v>
      </c>
      <c r="I17">
        <v>-13.2</v>
      </c>
      <c r="J17">
        <v>38832500</v>
      </c>
      <c r="K17">
        <v>1394</v>
      </c>
      <c r="L17">
        <v>1438</v>
      </c>
      <c r="M17">
        <v>360</v>
      </c>
      <c r="N17">
        <v>287</v>
      </c>
      <c r="O17">
        <v>131</v>
      </c>
      <c r="P17">
        <v>23</v>
      </c>
      <c r="Q17">
        <v>1</v>
      </c>
      <c r="R17">
        <v>0</v>
      </c>
      <c r="S17">
        <v>650</v>
      </c>
      <c r="T17">
        <v>1.01047180989938E-2</v>
      </c>
      <c r="U17">
        <v>8508.0922029313097</v>
      </c>
      <c r="V17">
        <v>1</v>
      </c>
      <c r="W17" s="1">
        <v>1.69173251407925E-14</v>
      </c>
      <c r="X17">
        <v>1</v>
      </c>
      <c r="Y17">
        <v>1</v>
      </c>
      <c r="Z17">
        <v>3.4066999999999998</v>
      </c>
      <c r="AA17">
        <v>1.2257440807953901</v>
      </c>
      <c r="AB17">
        <v>0.93838644000000004</v>
      </c>
      <c r="AC17">
        <v>30.523755529755899</v>
      </c>
      <c r="AD17">
        <v>-0.25194690417531201</v>
      </c>
      <c r="AE17">
        <v>0.75975989314092396</v>
      </c>
      <c r="AF17">
        <v>-0.27475282569591097</v>
      </c>
      <c r="AK17">
        <v>1200</v>
      </c>
      <c r="AL17">
        <v>-0.25194690417531201</v>
      </c>
      <c r="AM17">
        <v>1.519854E-3</v>
      </c>
      <c r="AN17">
        <v>0.26684174799999999</v>
      </c>
      <c r="AO17">
        <f t="shared" ref="AO17:AO25" si="1">LN(AN17)+AM17*AK17+1*AL17</f>
        <v>0.25077839540442709</v>
      </c>
    </row>
    <row r="18" spans="1:41" x14ac:dyDescent="0.25">
      <c r="A18">
        <v>0</v>
      </c>
      <c r="B18">
        <v>3</v>
      </c>
      <c r="C18" s="2">
        <v>40931.166666666664</v>
      </c>
      <c r="D18" s="2">
        <v>40931.166666666664</v>
      </c>
      <c r="E18">
        <v>2211</v>
      </c>
      <c r="F18">
        <v>62</v>
      </c>
      <c r="G18">
        <v>26</v>
      </c>
      <c r="H18">
        <v>41</v>
      </c>
      <c r="I18">
        <v>28</v>
      </c>
      <c r="J18">
        <v>33516000</v>
      </c>
      <c r="K18">
        <v>2283</v>
      </c>
      <c r="L18">
        <v>2216</v>
      </c>
      <c r="M18">
        <v>360</v>
      </c>
      <c r="N18">
        <v>326</v>
      </c>
      <c r="O18">
        <v>113</v>
      </c>
      <c r="P18">
        <v>25</v>
      </c>
      <c r="Q18">
        <v>0</v>
      </c>
      <c r="R18">
        <v>0</v>
      </c>
      <c r="S18">
        <v>694</v>
      </c>
      <c r="T18">
        <v>7.1085806768732603E-3</v>
      </c>
      <c r="U18">
        <v>17027.353599875802</v>
      </c>
      <c r="V18">
        <v>1</v>
      </c>
      <c r="W18" s="1">
        <v>6.6771118852011803E-13</v>
      </c>
      <c r="X18">
        <v>1</v>
      </c>
      <c r="Y18">
        <v>1</v>
      </c>
      <c r="Z18">
        <v>1.9870000000000001</v>
      </c>
      <c r="AA18">
        <v>0.68662596356967898</v>
      </c>
      <c r="AB18">
        <v>3.4803228000000002</v>
      </c>
      <c r="AC18">
        <v>-47.247070889957399</v>
      </c>
      <c r="AD18">
        <v>-0.60364675707968096</v>
      </c>
      <c r="AE18">
        <v>20.3513514784261</v>
      </c>
      <c r="AF18">
        <v>3.01314732139971</v>
      </c>
      <c r="AK18">
        <v>2211</v>
      </c>
      <c r="AL18">
        <v>-0.60364675707968096</v>
      </c>
      <c r="AM18">
        <v>1.519854E-3</v>
      </c>
      <c r="AN18">
        <v>0.26684174799999999</v>
      </c>
      <c r="AO18">
        <f t="shared" si="1"/>
        <v>1.4356509365000578</v>
      </c>
    </row>
    <row r="19" spans="1:41" x14ac:dyDescent="0.25">
      <c r="A19">
        <v>0</v>
      </c>
      <c r="B19">
        <v>4</v>
      </c>
      <c r="C19" s="2">
        <v>41046.074999999997</v>
      </c>
      <c r="D19" s="2">
        <v>41046.074999999997</v>
      </c>
      <c r="E19">
        <v>1500</v>
      </c>
      <c r="F19">
        <v>45</v>
      </c>
      <c r="G19">
        <v>75</v>
      </c>
      <c r="H19">
        <v>-10</v>
      </c>
      <c r="I19">
        <v>-51.8</v>
      </c>
      <c r="J19">
        <v>4396000</v>
      </c>
      <c r="K19">
        <v>1323</v>
      </c>
      <c r="L19">
        <v>1473</v>
      </c>
      <c r="M19">
        <v>360</v>
      </c>
      <c r="N19">
        <v>261</v>
      </c>
      <c r="O19">
        <v>110</v>
      </c>
      <c r="P19">
        <v>31</v>
      </c>
      <c r="Q19">
        <v>0</v>
      </c>
      <c r="R19">
        <v>0</v>
      </c>
      <c r="S19">
        <v>410</v>
      </c>
      <c r="T19">
        <v>1.2218767327835899E-2</v>
      </c>
      <c r="U19">
        <v>10969.8305806354</v>
      </c>
      <c r="V19">
        <v>1</v>
      </c>
      <c r="W19" s="1">
        <v>1.59003095896918E-13</v>
      </c>
      <c r="X19">
        <v>0</v>
      </c>
      <c r="Y19">
        <v>1</v>
      </c>
      <c r="Z19">
        <v>14.992000000000001</v>
      </c>
      <c r="AA19">
        <v>2.7075167254960602</v>
      </c>
      <c r="AB19">
        <v>1.9870028</v>
      </c>
      <c r="AC19">
        <v>15.1389659937887</v>
      </c>
      <c r="AD19">
        <v>-6.19762821419933E-2</v>
      </c>
      <c r="AE19">
        <v>2.7053134844889599</v>
      </c>
      <c r="AF19">
        <v>0.99521779633740504</v>
      </c>
      <c r="AK19">
        <v>1500</v>
      </c>
      <c r="AL19">
        <v>-6.19762821419933E-2</v>
      </c>
      <c r="AM19">
        <v>1.519854E-3</v>
      </c>
      <c r="AN19">
        <v>0.26684174799999999</v>
      </c>
      <c r="AO19">
        <f t="shared" si="1"/>
        <v>0.89670521743774567</v>
      </c>
    </row>
    <row r="20" spans="1:41" x14ac:dyDescent="0.25">
      <c r="A20">
        <v>0</v>
      </c>
      <c r="B20">
        <v>5</v>
      </c>
      <c r="C20" s="2">
        <v>40759.173611111109</v>
      </c>
      <c r="D20" s="2">
        <v>40759.175000000003</v>
      </c>
      <c r="E20">
        <v>1950</v>
      </c>
      <c r="F20">
        <v>60</v>
      </c>
      <c r="G20">
        <v>40</v>
      </c>
      <c r="H20">
        <v>14</v>
      </c>
      <c r="I20">
        <v>-41.1</v>
      </c>
      <c r="J20">
        <v>28532700</v>
      </c>
      <c r="K20">
        <v>1074</v>
      </c>
      <c r="L20">
        <v>1208</v>
      </c>
      <c r="M20">
        <v>360</v>
      </c>
      <c r="N20">
        <v>298</v>
      </c>
      <c r="O20">
        <v>92</v>
      </c>
      <c r="P20">
        <v>10</v>
      </c>
      <c r="Q20">
        <v>0</v>
      </c>
      <c r="R20">
        <v>0</v>
      </c>
      <c r="S20">
        <v>1320</v>
      </c>
      <c r="T20">
        <v>1.0237350359227701E-2</v>
      </c>
      <c r="U20">
        <v>14772.3900705376</v>
      </c>
      <c r="V20">
        <v>1</v>
      </c>
      <c r="W20" s="1">
        <v>5.07900991713928E-13</v>
      </c>
      <c r="X20">
        <v>0</v>
      </c>
      <c r="Y20">
        <v>1</v>
      </c>
      <c r="Z20">
        <v>1.5055000000000001</v>
      </c>
      <c r="AA20">
        <v>0.409125068939651</v>
      </c>
      <c r="AB20">
        <v>3.0980414999999999</v>
      </c>
      <c r="AC20">
        <v>-29.723329736299</v>
      </c>
      <c r="AD20">
        <v>-0.23890652531442799</v>
      </c>
      <c r="AE20">
        <v>11.4534105830861</v>
      </c>
      <c r="AF20">
        <v>2.4382875531649701</v>
      </c>
      <c r="AK20">
        <v>1950</v>
      </c>
      <c r="AL20">
        <v>-0.23890652531442799</v>
      </c>
      <c r="AM20">
        <v>1.519854E-3</v>
      </c>
      <c r="AN20">
        <v>0.26684174799999999</v>
      </c>
      <c r="AO20">
        <f t="shared" si="1"/>
        <v>1.4037092742653112</v>
      </c>
    </row>
    <row r="21" spans="1:41" x14ac:dyDescent="0.25">
      <c r="A21">
        <v>0</v>
      </c>
      <c r="B21">
        <v>6</v>
      </c>
      <c r="C21" s="2">
        <v>41113.10833333333</v>
      </c>
      <c r="D21" s="2">
        <v>41113.10833333333</v>
      </c>
      <c r="E21">
        <v>2800</v>
      </c>
      <c r="F21">
        <v>65</v>
      </c>
      <c r="G21">
        <v>130</v>
      </c>
      <c r="H21">
        <v>5</v>
      </c>
      <c r="I21">
        <v>-24.6</v>
      </c>
      <c r="J21">
        <v>3355799.9999999902</v>
      </c>
      <c r="K21">
        <v>1901</v>
      </c>
      <c r="L21">
        <v>1972</v>
      </c>
      <c r="M21">
        <v>360</v>
      </c>
      <c r="N21">
        <v>286</v>
      </c>
      <c r="O21">
        <v>63</v>
      </c>
      <c r="P21">
        <v>42</v>
      </c>
      <c r="Q21">
        <v>0</v>
      </c>
      <c r="R21">
        <v>0</v>
      </c>
      <c r="S21">
        <v>0</v>
      </c>
      <c r="T21">
        <v>2.4458290593845902E-3</v>
      </c>
      <c r="U21">
        <v>22224.649149257199</v>
      </c>
      <c r="V21">
        <v>1</v>
      </c>
      <c r="W21" s="1">
        <v>8.5242945686309696E-13</v>
      </c>
      <c r="X21">
        <v>0</v>
      </c>
      <c r="Y21">
        <v>2</v>
      </c>
      <c r="Z21">
        <v>0.72599999999999998</v>
      </c>
      <c r="AA21">
        <v>-0.32020526415734102</v>
      </c>
      <c r="AB21">
        <v>4.0992126000000004</v>
      </c>
      <c r="AC21">
        <v>78.5986650060199</v>
      </c>
      <c r="AD21">
        <v>-1.6705652084176701</v>
      </c>
      <c r="AE21">
        <v>58.359891824421197</v>
      </c>
      <c r="AF21">
        <v>4.0666288700617201</v>
      </c>
      <c r="AK21">
        <v>2800</v>
      </c>
      <c r="AL21">
        <v>-1.6705652084176701</v>
      </c>
      <c r="AM21">
        <v>1.519854E-3</v>
      </c>
      <c r="AN21">
        <v>0.26684174799999999</v>
      </c>
      <c r="AO21">
        <f t="shared" si="1"/>
        <v>1.2639264911620685</v>
      </c>
    </row>
    <row r="22" spans="1:41" x14ac:dyDescent="0.25">
      <c r="A22">
        <v>0</v>
      </c>
      <c r="B22">
        <v>7</v>
      </c>
      <c r="C22" s="2">
        <v>41636.75</v>
      </c>
      <c r="D22" s="2">
        <v>41636.73333333333</v>
      </c>
      <c r="E22">
        <v>769</v>
      </c>
      <c r="F22">
        <v>65</v>
      </c>
      <c r="G22">
        <v>101</v>
      </c>
      <c r="H22">
        <v>-1</v>
      </c>
      <c r="I22">
        <v>-26.7</v>
      </c>
      <c r="J22">
        <v>527000</v>
      </c>
      <c r="K22">
        <v>989</v>
      </c>
      <c r="L22">
        <v>967</v>
      </c>
      <c r="M22">
        <v>360</v>
      </c>
      <c r="N22">
        <v>284</v>
      </c>
      <c r="O22">
        <v>100</v>
      </c>
      <c r="P22">
        <v>52</v>
      </c>
      <c r="Q22">
        <v>0</v>
      </c>
      <c r="R22">
        <v>0</v>
      </c>
      <c r="S22">
        <v>725</v>
      </c>
      <c r="T22">
        <v>9.7005519068699298E-3</v>
      </c>
      <c r="U22">
        <v>5110.0749555498396</v>
      </c>
      <c r="V22">
        <v>1</v>
      </c>
      <c r="W22" s="1">
        <v>7.9661065960364797E-24</v>
      </c>
      <c r="X22">
        <v>0</v>
      </c>
      <c r="Y22">
        <v>2</v>
      </c>
      <c r="Z22">
        <v>0.25</v>
      </c>
      <c r="AA22">
        <v>-1.3862943611198899</v>
      </c>
      <c r="AB22">
        <v>-0.33602094999999998</v>
      </c>
      <c r="AC22">
        <v>32.903659338785999</v>
      </c>
      <c r="AD22">
        <v>-0.292766575955349</v>
      </c>
      <c r="AE22">
        <v>0.15456006353066101</v>
      </c>
      <c r="AF22">
        <v>-1.86717249747595</v>
      </c>
      <c r="AK22">
        <v>769</v>
      </c>
      <c r="AL22">
        <v>-0.292766575955349</v>
      </c>
      <c r="AM22">
        <v>1.519854E-3</v>
      </c>
      <c r="AN22">
        <v>0.26684174799999999</v>
      </c>
      <c r="AO22">
        <f t="shared" si="1"/>
        <v>-0.4450983503756098</v>
      </c>
    </row>
    <row r="23" spans="1:41" x14ac:dyDescent="0.25">
      <c r="A23">
        <v>0</v>
      </c>
      <c r="B23">
        <v>8</v>
      </c>
      <c r="C23" s="2">
        <v>41096.966666666667</v>
      </c>
      <c r="D23" s="2">
        <v>41096.974999999999</v>
      </c>
      <c r="E23">
        <v>1200</v>
      </c>
      <c r="F23">
        <v>40</v>
      </c>
      <c r="G23">
        <v>65</v>
      </c>
      <c r="H23">
        <v>-35</v>
      </c>
      <c r="I23">
        <v>-56.1</v>
      </c>
      <c r="J23">
        <v>4239000</v>
      </c>
      <c r="K23">
        <v>1612</v>
      </c>
      <c r="L23">
        <v>1730</v>
      </c>
      <c r="M23">
        <v>360</v>
      </c>
      <c r="N23">
        <v>233</v>
      </c>
      <c r="O23">
        <v>132</v>
      </c>
      <c r="P23">
        <v>43</v>
      </c>
      <c r="Q23">
        <v>0</v>
      </c>
      <c r="R23">
        <v>0</v>
      </c>
      <c r="S23">
        <v>1000</v>
      </c>
      <c r="T23">
        <v>8.6806640653013106E-3</v>
      </c>
      <c r="U23">
        <v>8508.0922029313097</v>
      </c>
      <c r="V23">
        <v>1</v>
      </c>
      <c r="W23" s="1">
        <v>1.69173251407925E-14</v>
      </c>
      <c r="X23">
        <v>0</v>
      </c>
      <c r="Y23">
        <v>2</v>
      </c>
      <c r="Z23">
        <v>0.314</v>
      </c>
      <c r="AA23">
        <v>-1.1583622930738799</v>
      </c>
      <c r="AB23">
        <v>0.78648209999999996</v>
      </c>
      <c r="AC23">
        <v>38.645079963488897</v>
      </c>
      <c r="AD23">
        <v>-0.40385132649660699</v>
      </c>
      <c r="AE23">
        <v>0.65268722373386301</v>
      </c>
      <c r="AF23">
        <v>-0.426657248017207</v>
      </c>
      <c r="AK23">
        <v>1200</v>
      </c>
      <c r="AL23">
        <v>-0.40385132649660699</v>
      </c>
      <c r="AM23">
        <v>1.519854E-3</v>
      </c>
      <c r="AN23">
        <v>0.26684174799999999</v>
      </c>
      <c r="AO23">
        <f t="shared" si="1"/>
        <v>9.8873973083132116E-2</v>
      </c>
    </row>
    <row r="24" spans="1:41" x14ac:dyDescent="0.25">
      <c r="A24">
        <v>0</v>
      </c>
      <c r="B24">
        <v>9</v>
      </c>
      <c r="C24" s="2">
        <v>41546.944444444445</v>
      </c>
      <c r="D24" s="2">
        <v>41546.925000000003</v>
      </c>
      <c r="E24">
        <v>1100</v>
      </c>
      <c r="F24">
        <v>70</v>
      </c>
      <c r="G24">
        <v>38</v>
      </c>
      <c r="H24">
        <v>26</v>
      </c>
      <c r="I24">
        <v>-5.3</v>
      </c>
      <c r="J24">
        <v>19334780</v>
      </c>
      <c r="K24">
        <v>1142</v>
      </c>
      <c r="L24">
        <v>1164</v>
      </c>
      <c r="M24">
        <v>360</v>
      </c>
      <c r="N24">
        <v>343</v>
      </c>
      <c r="O24">
        <v>43</v>
      </c>
      <c r="P24">
        <v>26</v>
      </c>
      <c r="Q24">
        <v>0</v>
      </c>
      <c r="R24">
        <v>0</v>
      </c>
      <c r="S24">
        <v>0</v>
      </c>
      <c r="T24">
        <v>6.2259842173762103E-3</v>
      </c>
      <c r="U24">
        <v>7703.3720046650997</v>
      </c>
      <c r="V24">
        <v>1</v>
      </c>
      <c r="W24" s="1">
        <v>3.7796206964187501E-15</v>
      </c>
      <c r="X24">
        <v>0</v>
      </c>
      <c r="Y24">
        <v>2</v>
      </c>
      <c r="Z24">
        <v>0.16300000000000001</v>
      </c>
      <c r="AA24">
        <v>-1.81400507817537</v>
      </c>
      <c r="AB24">
        <v>0.16790031999999999</v>
      </c>
      <c r="AC24">
        <v>-52.177902409323003</v>
      </c>
      <c r="AD24">
        <v>-0.73621782039936301</v>
      </c>
      <c r="AE24">
        <v>0.32659848344484999</v>
      </c>
      <c r="AF24">
        <v>-1.11902374191996</v>
      </c>
      <c r="AK24">
        <v>1100</v>
      </c>
      <c r="AL24">
        <v>-0.73621782039936301</v>
      </c>
      <c r="AM24">
        <v>1.519854E-3</v>
      </c>
      <c r="AN24">
        <v>0.26684174799999999</v>
      </c>
      <c r="AO24">
        <f t="shared" si="1"/>
        <v>-0.38547792081962395</v>
      </c>
    </row>
    <row r="25" spans="1:41" x14ac:dyDescent="0.25">
      <c r="A25">
        <v>0</v>
      </c>
      <c r="B25">
        <v>10</v>
      </c>
      <c r="C25" s="2">
        <v>41575.199999999997</v>
      </c>
      <c r="D25" s="2">
        <v>41575.199999999997</v>
      </c>
      <c r="E25">
        <v>750</v>
      </c>
      <c r="F25">
        <v>55</v>
      </c>
      <c r="G25">
        <v>73</v>
      </c>
      <c r="H25">
        <v>15</v>
      </c>
      <c r="I25">
        <v>-45.2</v>
      </c>
      <c r="J25">
        <v>5934000</v>
      </c>
      <c r="K25">
        <v>881</v>
      </c>
      <c r="L25">
        <v>1116</v>
      </c>
      <c r="M25">
        <v>315</v>
      </c>
      <c r="N25">
        <v>313</v>
      </c>
      <c r="O25">
        <v>147</v>
      </c>
      <c r="P25">
        <v>45</v>
      </c>
      <c r="Q25">
        <v>1</v>
      </c>
      <c r="R25">
        <v>0</v>
      </c>
      <c r="S25">
        <v>900</v>
      </c>
      <c r="T25">
        <v>1.19565964913442E-2</v>
      </c>
      <c r="U25">
        <v>4965.05490489776</v>
      </c>
      <c r="V25">
        <v>0</v>
      </c>
      <c r="W25" s="1">
        <v>1.49728530259917E-25</v>
      </c>
      <c r="X25">
        <v>1</v>
      </c>
      <c r="Y25">
        <v>2</v>
      </c>
      <c r="Z25">
        <v>0.16900000000000001</v>
      </c>
      <c r="AA25">
        <v>-1.77785656405906</v>
      </c>
      <c r="AB25">
        <v>-0.18130160000000001</v>
      </c>
      <c r="AC25">
        <v>-17.589704244009098</v>
      </c>
      <c r="AD25">
        <v>-8.3666223740323203E-2</v>
      </c>
      <c r="AE25">
        <v>0.17791094813375699</v>
      </c>
      <c r="AF25">
        <v>-1.72647214526092</v>
      </c>
      <c r="AK25">
        <v>750</v>
      </c>
      <c r="AL25">
        <v>-8.3666223740323203E-2</v>
      </c>
      <c r="AM25">
        <v>1.519854E-3</v>
      </c>
      <c r="AN25">
        <v>0.26684174799999999</v>
      </c>
      <c r="AO25">
        <f t="shared" si="1"/>
        <v>-0.26487522416058407</v>
      </c>
    </row>
    <row r="26" spans="1:41" x14ac:dyDescent="0.25">
      <c r="C26" s="2"/>
      <c r="D26" s="2"/>
      <c r="W26" s="1"/>
    </row>
    <row r="27" spans="1:41" x14ac:dyDescent="0.25">
      <c r="C27" t="s">
        <v>67</v>
      </c>
    </row>
    <row r="28" spans="1:41" x14ac:dyDescent="0.25">
      <c r="A28" t="s">
        <v>68</v>
      </c>
      <c r="B28" t="s">
        <v>69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  <c r="J28" t="s">
        <v>77</v>
      </c>
      <c r="K28" t="s">
        <v>78</v>
      </c>
      <c r="L28" t="s">
        <v>79</v>
      </c>
      <c r="M28" t="s">
        <v>80</v>
      </c>
      <c r="N28" t="s">
        <v>81</v>
      </c>
      <c r="O28" t="s">
        <v>82</v>
      </c>
      <c r="P28" t="s">
        <v>83</v>
      </c>
      <c r="Q28" t="s">
        <v>84</v>
      </c>
      <c r="R28" t="s">
        <v>85</v>
      </c>
      <c r="S28" t="s">
        <v>86</v>
      </c>
      <c r="T28" t="s">
        <v>87</v>
      </c>
      <c r="U28" t="s">
        <v>88</v>
      </c>
      <c r="V28" t="s">
        <v>89</v>
      </c>
      <c r="W28" t="s">
        <v>90</v>
      </c>
      <c r="X28" t="s">
        <v>91</v>
      </c>
      <c r="Y28" t="s">
        <v>39</v>
      </c>
      <c r="Z28" t="s">
        <v>51</v>
      </c>
      <c r="AA28" t="s">
        <v>40</v>
      </c>
      <c r="AB28" t="s">
        <v>92</v>
      </c>
      <c r="AC28" t="s">
        <v>93</v>
      </c>
      <c r="AD28" t="s">
        <v>94</v>
      </c>
      <c r="AE28" t="s">
        <v>95</v>
      </c>
      <c r="AF28" t="s">
        <v>96</v>
      </c>
      <c r="AK28" t="s">
        <v>72</v>
      </c>
      <c r="AL28" t="s">
        <v>94</v>
      </c>
      <c r="AM28" t="s">
        <v>103</v>
      </c>
      <c r="AN28" t="s">
        <v>104</v>
      </c>
      <c r="AO28" t="s">
        <v>105</v>
      </c>
    </row>
    <row r="29" spans="1:41" x14ac:dyDescent="0.25">
      <c r="A29">
        <v>0</v>
      </c>
      <c r="B29">
        <v>1</v>
      </c>
      <c r="C29" s="2">
        <v>40701.284722222219</v>
      </c>
      <c r="D29" s="2">
        <v>40701.28402777778</v>
      </c>
      <c r="E29">
        <v>1400</v>
      </c>
      <c r="F29">
        <v>46</v>
      </c>
      <c r="G29">
        <v>52</v>
      </c>
      <c r="H29">
        <v>-25</v>
      </c>
      <c r="I29">
        <v>0.3</v>
      </c>
      <c r="J29">
        <v>10631250</v>
      </c>
      <c r="K29">
        <v>1258</v>
      </c>
      <c r="L29">
        <v>1256</v>
      </c>
      <c r="M29">
        <v>360</v>
      </c>
      <c r="N29">
        <v>250</v>
      </c>
      <c r="O29">
        <v>58</v>
      </c>
      <c r="P29">
        <v>12</v>
      </c>
      <c r="Q29">
        <v>0</v>
      </c>
      <c r="R29">
        <v>0</v>
      </c>
      <c r="S29">
        <v>750</v>
      </c>
      <c r="T29">
        <v>1.08908454590219E-2</v>
      </c>
      <c r="U29">
        <v>10141.9185218446</v>
      </c>
      <c r="V29">
        <v>1</v>
      </c>
      <c r="W29" s="1">
        <v>9.4663744036454403E-14</v>
      </c>
      <c r="X29">
        <v>0</v>
      </c>
      <c r="Y29">
        <v>1</v>
      </c>
      <c r="Z29">
        <v>3.6612</v>
      </c>
      <c r="AA29">
        <v>1.29779096252848</v>
      </c>
      <c r="AB29">
        <v>0.86723375000000003</v>
      </c>
      <c r="AC29">
        <v>-25.586032503577201</v>
      </c>
      <c r="AD29">
        <v>-0.17702678725638499</v>
      </c>
      <c r="AE29">
        <v>1.68230906169977</v>
      </c>
      <c r="AF29">
        <v>0.52016729122301397</v>
      </c>
      <c r="AK29">
        <v>1400</v>
      </c>
      <c r="AL29">
        <v>-0.17702678725638499</v>
      </c>
      <c r="AM29">
        <v>1.519854E-3</v>
      </c>
      <c r="AN29">
        <v>0.26684174799999999</v>
      </c>
      <c r="AO29">
        <f>LN(AN29)+AM29*AK29+1*AL29</f>
        <v>0.62966931232335399</v>
      </c>
    </row>
    <row r="30" spans="1:41" x14ac:dyDescent="0.25">
      <c r="A30">
        <v>0</v>
      </c>
      <c r="B30">
        <v>2</v>
      </c>
      <c r="C30" s="2">
        <v>40981.744444444441</v>
      </c>
      <c r="D30" s="2">
        <v>40981.73333333333</v>
      </c>
      <c r="E30">
        <v>2250</v>
      </c>
      <c r="F30">
        <v>60</v>
      </c>
      <c r="G30">
        <v>43</v>
      </c>
      <c r="H30">
        <v>25</v>
      </c>
      <c r="I30">
        <v>45.6</v>
      </c>
      <c r="J30">
        <v>6083000</v>
      </c>
      <c r="K30">
        <v>2054</v>
      </c>
      <c r="L30">
        <v>1987</v>
      </c>
      <c r="M30">
        <v>360</v>
      </c>
      <c r="N30">
        <v>286</v>
      </c>
      <c r="O30">
        <v>96</v>
      </c>
      <c r="P30">
        <v>16</v>
      </c>
      <c r="Q30">
        <v>0</v>
      </c>
      <c r="R30">
        <v>0</v>
      </c>
      <c r="S30">
        <v>0</v>
      </c>
      <c r="T30">
        <v>1.0963277785616499E-2</v>
      </c>
      <c r="U30">
        <v>17367.042364196499</v>
      </c>
      <c r="V30">
        <v>1</v>
      </c>
      <c r="W30" s="1">
        <v>6.8707228321935298E-13</v>
      </c>
      <c r="X30">
        <v>0</v>
      </c>
      <c r="Y30">
        <v>1</v>
      </c>
      <c r="Z30">
        <v>3.2515999999999998</v>
      </c>
      <c r="AA30">
        <v>1.17914718289028</v>
      </c>
      <c r="AB30">
        <v>2.7099245000000001</v>
      </c>
      <c r="AC30">
        <v>25.1024301333442</v>
      </c>
      <c r="AD30">
        <v>-0.17039805262288499</v>
      </c>
      <c r="AE30">
        <v>36.118168665182303</v>
      </c>
      <c r="AF30">
        <v>3.5867960258565099</v>
      </c>
      <c r="AK30">
        <v>2250</v>
      </c>
      <c r="AL30">
        <v>-0.17039805262288499</v>
      </c>
      <c r="AM30">
        <v>1.519854E-3</v>
      </c>
      <c r="AN30">
        <v>0.26684174799999999</v>
      </c>
      <c r="AO30">
        <f t="shared" ref="AO30:AO37" si="2">LN(AN30)+AM30*AK30+1*AL30</f>
        <v>1.9281739469568537</v>
      </c>
    </row>
    <row r="31" spans="1:41" x14ac:dyDescent="0.25">
      <c r="A31">
        <v>0</v>
      </c>
      <c r="B31">
        <v>3</v>
      </c>
      <c r="C31" s="2">
        <v>41375.316666666666</v>
      </c>
      <c r="D31" s="2">
        <v>41375.308333333334</v>
      </c>
      <c r="E31">
        <v>1000</v>
      </c>
      <c r="F31">
        <v>58</v>
      </c>
      <c r="G31">
        <v>-25</v>
      </c>
      <c r="H31">
        <v>-7</v>
      </c>
      <c r="I31">
        <v>-8.1</v>
      </c>
      <c r="J31">
        <v>4606000</v>
      </c>
      <c r="K31">
        <v>792</v>
      </c>
      <c r="L31">
        <v>819</v>
      </c>
      <c r="M31">
        <v>360</v>
      </c>
      <c r="N31">
        <v>85</v>
      </c>
      <c r="O31">
        <v>126</v>
      </c>
      <c r="P31">
        <v>10</v>
      </c>
      <c r="Q31">
        <v>0</v>
      </c>
      <c r="R31">
        <v>0</v>
      </c>
      <c r="S31">
        <v>0</v>
      </c>
      <c r="T31">
        <v>2.3358782899580801E-3</v>
      </c>
      <c r="U31">
        <v>6907.7552789821302</v>
      </c>
      <c r="V31">
        <v>1</v>
      </c>
      <c r="W31" s="1">
        <v>3.5273416514977999E-16</v>
      </c>
      <c r="X31">
        <v>1</v>
      </c>
      <c r="Y31">
        <v>1</v>
      </c>
      <c r="Z31">
        <v>1.7666999999999999</v>
      </c>
      <c r="AA31">
        <v>0.56911339963649699</v>
      </c>
      <c r="AB31">
        <v>-1.5363301</v>
      </c>
      <c r="AC31">
        <v>-79.673358417351807</v>
      </c>
      <c r="AD31">
        <v>-1.7165613957544099</v>
      </c>
      <c r="AE31">
        <v>8.5489021287783698E-2</v>
      </c>
      <c r="AF31">
        <v>-2.4593673172750101</v>
      </c>
      <c r="AK31">
        <v>1000</v>
      </c>
      <c r="AL31">
        <v>-1.7165613957544099</v>
      </c>
      <c r="AM31">
        <v>1.519854E-3</v>
      </c>
      <c r="AN31">
        <v>0.26684174799999999</v>
      </c>
      <c r="AO31">
        <f t="shared" si="2"/>
        <v>-1.5178068961746707</v>
      </c>
    </row>
    <row r="32" spans="1:41" x14ac:dyDescent="0.25">
      <c r="A32">
        <v>0</v>
      </c>
      <c r="B32">
        <v>4</v>
      </c>
      <c r="C32" s="2">
        <v>40764.354166666664</v>
      </c>
      <c r="D32" s="2">
        <v>40764.341666666667</v>
      </c>
      <c r="E32">
        <v>1175</v>
      </c>
      <c r="F32">
        <v>20</v>
      </c>
      <c r="G32">
        <v>62</v>
      </c>
      <c r="H32">
        <v>-12</v>
      </c>
      <c r="I32">
        <v>-40.6</v>
      </c>
      <c r="J32">
        <v>180000</v>
      </c>
      <c r="K32">
        <v>1419</v>
      </c>
      <c r="L32">
        <v>1506</v>
      </c>
      <c r="M32">
        <v>360</v>
      </c>
      <c r="N32">
        <v>279</v>
      </c>
      <c r="O32">
        <v>61</v>
      </c>
      <c r="P32">
        <v>11</v>
      </c>
      <c r="Q32">
        <v>0</v>
      </c>
      <c r="R32">
        <v>0</v>
      </c>
      <c r="S32">
        <v>850</v>
      </c>
      <c r="T32">
        <v>1.0655531908591699E-2</v>
      </c>
      <c r="U32">
        <v>8306.1025262294497</v>
      </c>
      <c r="V32">
        <v>1</v>
      </c>
      <c r="W32" s="1">
        <v>1.23034039835222E-14</v>
      </c>
      <c r="X32">
        <v>0</v>
      </c>
      <c r="Y32">
        <v>1</v>
      </c>
      <c r="Z32">
        <v>2.2871000000000001</v>
      </c>
      <c r="AA32">
        <v>0.82728463948917597</v>
      </c>
      <c r="AB32">
        <v>0.35937405</v>
      </c>
      <c r="AC32">
        <v>27.118663250971601</v>
      </c>
      <c r="AD32">
        <v>-0.19887017212536501</v>
      </c>
      <c r="AE32">
        <v>0.73221866009852699</v>
      </c>
      <c r="AF32">
        <v>-0.31167609364596599</v>
      </c>
      <c r="AK32">
        <v>1175</v>
      </c>
      <c r="AL32">
        <v>-0.19887017212536501</v>
      </c>
      <c r="AM32">
        <v>1.519854E-3</v>
      </c>
      <c r="AN32">
        <v>0.26684174799999999</v>
      </c>
      <c r="AO32">
        <f t="shared" si="2"/>
        <v>0.26585877745437408</v>
      </c>
    </row>
    <row r="33" spans="1:44" x14ac:dyDescent="0.25">
      <c r="A33">
        <v>0</v>
      </c>
      <c r="B33">
        <v>5</v>
      </c>
      <c r="C33" s="2">
        <v>42984.51666666667</v>
      </c>
      <c r="D33" s="2">
        <v>42984.408333333333</v>
      </c>
      <c r="E33">
        <v>1238</v>
      </c>
      <c r="F33">
        <v>44</v>
      </c>
      <c r="G33">
        <v>23</v>
      </c>
      <c r="H33">
        <v>-15</v>
      </c>
      <c r="I33">
        <v>-13.8</v>
      </c>
      <c r="J33">
        <v>0</v>
      </c>
      <c r="K33">
        <v>315</v>
      </c>
      <c r="L33">
        <v>0</v>
      </c>
      <c r="M33">
        <v>245</v>
      </c>
      <c r="N33">
        <v>246</v>
      </c>
      <c r="O33">
        <v>100</v>
      </c>
      <c r="P33">
        <v>12</v>
      </c>
      <c r="Q33">
        <v>0</v>
      </c>
      <c r="R33">
        <v>0</v>
      </c>
      <c r="S33">
        <v>0</v>
      </c>
      <c r="T33">
        <v>9.6887666828438402E-3</v>
      </c>
      <c r="U33">
        <v>8816.1105371167396</v>
      </c>
      <c r="V33">
        <v>0</v>
      </c>
      <c r="W33" s="1">
        <v>2.5964483816750699E-14</v>
      </c>
      <c r="X33">
        <v>0</v>
      </c>
      <c r="Y33">
        <v>2</v>
      </c>
      <c r="Z33">
        <v>0.97499999999999998</v>
      </c>
      <c r="AA33">
        <v>-2.53178079842898E-2</v>
      </c>
      <c r="AB33">
        <v>0.40034651999999998</v>
      </c>
      <c r="AC33">
        <v>-32.971900739280798</v>
      </c>
      <c r="AD33">
        <v>-0.29398221697160298</v>
      </c>
      <c r="AE33">
        <v>0.835280119034156</v>
      </c>
      <c r="AF33">
        <v>-0.17998813849220299</v>
      </c>
      <c r="AK33">
        <v>1238</v>
      </c>
      <c r="AL33">
        <v>-0.29398221697160298</v>
      </c>
      <c r="AM33">
        <v>1.519854E-3</v>
      </c>
      <c r="AN33">
        <v>0.26684174799999999</v>
      </c>
      <c r="AO33">
        <f t="shared" si="2"/>
        <v>0.26649753460813608</v>
      </c>
    </row>
    <row r="34" spans="1:44" x14ac:dyDescent="0.25">
      <c r="A34">
        <v>0</v>
      </c>
      <c r="B34">
        <v>6</v>
      </c>
      <c r="C34" s="2">
        <v>41109.23333333333</v>
      </c>
      <c r="D34" s="2">
        <v>41109.183333333334</v>
      </c>
      <c r="E34">
        <v>1200</v>
      </c>
      <c r="F34">
        <v>50</v>
      </c>
      <c r="G34">
        <v>100</v>
      </c>
      <c r="H34">
        <v>-20</v>
      </c>
      <c r="I34">
        <v>13.1</v>
      </c>
      <c r="J34">
        <v>0</v>
      </c>
      <c r="K34">
        <v>472</v>
      </c>
      <c r="L34">
        <v>698</v>
      </c>
      <c r="M34">
        <v>208</v>
      </c>
      <c r="N34">
        <v>203</v>
      </c>
      <c r="O34">
        <v>38</v>
      </c>
      <c r="P34">
        <v>44</v>
      </c>
      <c r="Q34">
        <v>0</v>
      </c>
      <c r="R34">
        <v>0</v>
      </c>
      <c r="S34">
        <v>0</v>
      </c>
      <c r="T34">
        <v>7.08034536733419E-3</v>
      </c>
      <c r="U34">
        <v>8508.0922029313097</v>
      </c>
      <c r="V34">
        <v>0</v>
      </c>
      <c r="W34" s="1">
        <v>1.69173251407925E-14</v>
      </c>
      <c r="X34">
        <v>0</v>
      </c>
      <c r="Y34">
        <v>2</v>
      </c>
      <c r="Z34">
        <v>0.749</v>
      </c>
      <c r="AA34">
        <v>-0.28901629546491697</v>
      </c>
      <c r="AB34">
        <v>4.6193600000000003E-3</v>
      </c>
      <c r="AC34">
        <v>47.402567721377601</v>
      </c>
      <c r="AD34">
        <v>-0.60762667024872696</v>
      </c>
      <c r="AE34">
        <v>0.53236145600363804</v>
      </c>
      <c r="AF34">
        <v>-0.63043259176932698</v>
      </c>
      <c r="AK34">
        <v>1200</v>
      </c>
      <c r="AL34">
        <v>-0.60762667024872696</v>
      </c>
      <c r="AM34">
        <v>1.519854E-3</v>
      </c>
      <c r="AN34">
        <v>0.26684174799999999</v>
      </c>
      <c r="AO34">
        <f t="shared" si="2"/>
        <v>-0.10490137066898786</v>
      </c>
    </row>
    <row r="35" spans="1:44" x14ac:dyDescent="0.25">
      <c r="A35">
        <v>0</v>
      </c>
      <c r="B35">
        <v>7</v>
      </c>
      <c r="C35" s="2">
        <v>41883.474999999999</v>
      </c>
      <c r="D35" s="2">
        <v>41883.466666666667</v>
      </c>
      <c r="E35">
        <v>1700</v>
      </c>
      <c r="F35">
        <v>46</v>
      </c>
      <c r="G35">
        <v>-155</v>
      </c>
      <c r="H35">
        <v>1</v>
      </c>
      <c r="I35">
        <v>-240.1</v>
      </c>
      <c r="J35">
        <v>8448050</v>
      </c>
      <c r="K35">
        <v>1096</v>
      </c>
      <c r="L35">
        <v>1216</v>
      </c>
      <c r="M35">
        <v>360</v>
      </c>
      <c r="N35">
        <v>65</v>
      </c>
      <c r="O35">
        <v>96</v>
      </c>
      <c r="P35">
        <v>32</v>
      </c>
      <c r="Q35">
        <v>0</v>
      </c>
      <c r="R35">
        <v>0</v>
      </c>
      <c r="S35">
        <v>0</v>
      </c>
      <c r="T35" s="1">
        <v>2.62933656392186E-5</v>
      </c>
      <c r="U35">
        <v>12645.2520010753</v>
      </c>
      <c r="V35">
        <v>1</v>
      </c>
      <c r="W35" s="1">
        <v>3.14452171437983E-13</v>
      </c>
      <c r="X35">
        <v>1</v>
      </c>
      <c r="Y35">
        <v>2</v>
      </c>
      <c r="Z35">
        <v>0.65700000000000003</v>
      </c>
      <c r="AA35">
        <v>-0.42007126049752602</v>
      </c>
      <c r="AB35">
        <v>-4.5111055000000002</v>
      </c>
      <c r="AC35">
        <v>151.45999066673701</v>
      </c>
      <c r="AD35">
        <v>-6.2033879861460397</v>
      </c>
      <c r="AE35">
        <v>1.19599237288474E-2</v>
      </c>
      <c r="AF35">
        <v>-4.4261939076666499</v>
      </c>
      <c r="AK35">
        <v>1700</v>
      </c>
      <c r="AL35">
        <v>-6.2033879861460397</v>
      </c>
      <c r="AM35">
        <v>1.519854E-3</v>
      </c>
      <c r="AN35">
        <v>0.26684174799999999</v>
      </c>
      <c r="AO35">
        <f t="shared" si="2"/>
        <v>-4.9407356865663008</v>
      </c>
    </row>
    <row r="36" spans="1:44" x14ac:dyDescent="0.25">
      <c r="A36">
        <v>0</v>
      </c>
      <c r="B36">
        <v>8</v>
      </c>
      <c r="C36" s="2">
        <v>40792.944444444445</v>
      </c>
      <c r="D36" s="2">
        <v>40792.961805555555</v>
      </c>
      <c r="E36">
        <v>650</v>
      </c>
      <c r="F36">
        <v>30</v>
      </c>
      <c r="G36">
        <v>20</v>
      </c>
      <c r="H36">
        <v>20</v>
      </c>
      <c r="I36">
        <v>1.1000000000000001</v>
      </c>
      <c r="J36">
        <v>16325500</v>
      </c>
      <c r="K36">
        <v>589</v>
      </c>
      <c r="L36">
        <v>582</v>
      </c>
      <c r="M36">
        <v>360</v>
      </c>
      <c r="N36">
        <v>300</v>
      </c>
      <c r="O36">
        <v>89</v>
      </c>
      <c r="P36">
        <v>14</v>
      </c>
      <c r="Q36">
        <v>0</v>
      </c>
      <c r="R36">
        <v>0</v>
      </c>
      <c r="S36">
        <v>670</v>
      </c>
      <c r="T36">
        <v>8.3618083265353596E-3</v>
      </c>
      <c r="U36">
        <v>4210.0320358782901</v>
      </c>
      <c r="V36">
        <v>1</v>
      </c>
      <c r="W36" s="1">
        <v>6.2580887876033699E-49</v>
      </c>
      <c r="X36">
        <v>1</v>
      </c>
      <c r="Y36">
        <v>2</v>
      </c>
      <c r="Z36">
        <v>0.33800000000000002</v>
      </c>
      <c r="AA36">
        <v>-1.0847093834991099</v>
      </c>
      <c r="AB36">
        <v>-1.017069</v>
      </c>
      <c r="AC36">
        <v>-40.395960734912201</v>
      </c>
      <c r="AD36">
        <v>-0.44127464675407502</v>
      </c>
      <c r="AE36">
        <v>8.6805910329984401E-2</v>
      </c>
      <c r="AF36">
        <v>-2.44408056827467</v>
      </c>
      <c r="AK36">
        <v>650</v>
      </c>
      <c r="AL36">
        <v>-0.44127464675407502</v>
      </c>
      <c r="AM36">
        <v>1.519854E-3</v>
      </c>
      <c r="AN36">
        <v>0.26684174799999999</v>
      </c>
      <c r="AO36">
        <f t="shared" si="2"/>
        <v>-0.77446904717433585</v>
      </c>
    </row>
    <row r="37" spans="1:44" x14ac:dyDescent="0.25">
      <c r="A37">
        <v>0</v>
      </c>
      <c r="B37">
        <v>9</v>
      </c>
      <c r="C37" s="2">
        <v>41580.199999999997</v>
      </c>
      <c r="D37" s="2">
        <v>41580.199999999997</v>
      </c>
      <c r="E37">
        <v>1078</v>
      </c>
      <c r="F37">
        <v>75</v>
      </c>
      <c r="G37">
        <v>145</v>
      </c>
      <c r="H37">
        <v>5</v>
      </c>
      <c r="I37">
        <v>-26.4</v>
      </c>
      <c r="J37">
        <v>0</v>
      </c>
      <c r="K37">
        <v>585</v>
      </c>
      <c r="L37">
        <v>708</v>
      </c>
      <c r="M37">
        <v>360</v>
      </c>
      <c r="N37">
        <v>239</v>
      </c>
      <c r="O37">
        <v>101</v>
      </c>
      <c r="P37">
        <v>53</v>
      </c>
      <c r="Q37">
        <v>0</v>
      </c>
      <c r="R37">
        <v>0</v>
      </c>
      <c r="S37">
        <v>0</v>
      </c>
      <c r="T37">
        <v>2.8021633454602601E-3</v>
      </c>
      <c r="U37">
        <v>7527.5260460835198</v>
      </c>
      <c r="V37">
        <v>1</v>
      </c>
      <c r="W37" s="1">
        <v>2.4656269790013699E-15</v>
      </c>
      <c r="X37">
        <v>0</v>
      </c>
      <c r="Y37">
        <v>2</v>
      </c>
      <c r="Z37">
        <v>0.20200000000000001</v>
      </c>
      <c r="AA37">
        <v>-1.59948758158093</v>
      </c>
      <c r="AB37">
        <v>-1.1858405999999999</v>
      </c>
      <c r="AC37">
        <v>75.331228989636998</v>
      </c>
      <c r="AD37">
        <v>-1.5345576152214999</v>
      </c>
      <c r="AE37">
        <v>0.13580115798721301</v>
      </c>
      <c r="AF37">
        <v>-1.9965635367421</v>
      </c>
      <c r="AK37">
        <v>1078</v>
      </c>
      <c r="AL37">
        <v>-1.5345576152214999</v>
      </c>
      <c r="AM37">
        <v>1.519854E-3</v>
      </c>
      <c r="AN37">
        <v>0.26684174799999999</v>
      </c>
      <c r="AO37">
        <f t="shared" si="2"/>
        <v>-1.2172545036417608</v>
      </c>
    </row>
    <row r="38" spans="1:44" x14ac:dyDescent="0.25">
      <c r="C38" s="2"/>
      <c r="D38" s="2"/>
      <c r="W38" s="1"/>
    </row>
    <row r="39" spans="1:44" x14ac:dyDescent="0.25">
      <c r="B39" t="s">
        <v>50</v>
      </c>
      <c r="N39" t="s">
        <v>50</v>
      </c>
      <c r="O39" t="s">
        <v>63</v>
      </c>
      <c r="Y39" t="s">
        <v>50</v>
      </c>
      <c r="AJ39" t="s">
        <v>50</v>
      </c>
      <c r="AK39" t="s">
        <v>63</v>
      </c>
    </row>
    <row r="40" spans="1:44" x14ac:dyDescent="0.25">
      <c r="B40" t="s">
        <v>59</v>
      </c>
      <c r="N40" t="s">
        <v>59</v>
      </c>
    </row>
    <row r="41" spans="1:44" x14ac:dyDescent="0.25">
      <c r="A41" t="s">
        <v>39</v>
      </c>
      <c r="B41" t="s">
        <v>53</v>
      </c>
      <c r="C41" t="s">
        <v>40</v>
      </c>
      <c r="D41" t="s">
        <v>54</v>
      </c>
      <c r="E41" t="s">
        <v>55</v>
      </c>
      <c r="F41" t="s">
        <v>56</v>
      </c>
      <c r="G41" t="s">
        <v>57</v>
      </c>
      <c r="J41" t="s">
        <v>62</v>
      </c>
      <c r="M41" t="s">
        <v>39</v>
      </c>
      <c r="N41" t="s">
        <v>53</v>
      </c>
      <c r="O41" t="s">
        <v>40</v>
      </c>
      <c r="P41" t="s">
        <v>54</v>
      </c>
      <c r="Q41" t="s">
        <v>55</v>
      </c>
      <c r="R41" t="s">
        <v>56</v>
      </c>
      <c r="S41" t="s">
        <v>57</v>
      </c>
      <c r="V41" t="s">
        <v>62</v>
      </c>
      <c r="X41" t="s">
        <v>39</v>
      </c>
      <c r="Y41" t="s">
        <v>53</v>
      </c>
      <c r="Z41" t="s">
        <v>40</v>
      </c>
      <c r="AA41" t="s">
        <v>54</v>
      </c>
      <c r="AB41" t="s">
        <v>55</v>
      </c>
      <c r="AC41" t="s">
        <v>56</v>
      </c>
      <c r="AD41" t="s">
        <v>57</v>
      </c>
      <c r="AG41" t="s">
        <v>62</v>
      </c>
      <c r="AI41" t="s">
        <v>39</v>
      </c>
      <c r="AJ41" t="s">
        <v>53</v>
      </c>
      <c r="AK41" t="s">
        <v>40</v>
      </c>
      <c r="AL41" t="s">
        <v>54</v>
      </c>
      <c r="AM41" t="s">
        <v>55</v>
      </c>
      <c r="AN41" t="s">
        <v>56</v>
      </c>
      <c r="AO41" t="s">
        <v>57</v>
      </c>
      <c r="AR41" t="s">
        <v>62</v>
      </c>
    </row>
    <row r="42" spans="1:44" x14ac:dyDescent="0.25">
      <c r="A42">
        <v>1</v>
      </c>
      <c r="B42">
        <v>1.3704673929374063</v>
      </c>
      <c r="C42">
        <v>2.2680247036428201</v>
      </c>
      <c r="D42">
        <f>ABS(B42-C42)</f>
        <v>0.89755731070541378</v>
      </c>
      <c r="E42">
        <f>SUM(D42:D51)</f>
        <v>15.971677891242329</v>
      </c>
      <c r="F42">
        <f>COUNTA(D42:D51)</f>
        <v>10</v>
      </c>
      <c r="G42">
        <f>E42/F42</f>
        <v>1.5971677891242329</v>
      </c>
      <c r="J42">
        <f>AVERAGE(G42,G55,G68)</f>
        <v>1.2718008830393719</v>
      </c>
      <c r="M42">
        <v>1</v>
      </c>
      <c r="N42">
        <v>1.3704673929374063</v>
      </c>
      <c r="O42">
        <v>2.2680247036428201</v>
      </c>
      <c r="P42">
        <f>ABS(N42-O42)</f>
        <v>0.89755731070541378</v>
      </c>
      <c r="Q42">
        <f>SUM(P42:P45)</f>
        <v>8.7581642157661346</v>
      </c>
      <c r="R42">
        <f>COUNTA(P42:P45)</f>
        <v>4</v>
      </c>
      <c r="S42">
        <f>Q42/R42</f>
        <v>2.1895410539415336</v>
      </c>
      <c r="V42">
        <f>AVERAGE(S42,S55,S68)</f>
        <v>1.3766297718480043</v>
      </c>
      <c r="X42">
        <v>1</v>
      </c>
      <c r="Y42">
        <v>2.9250821718370599</v>
      </c>
      <c r="Z42">
        <v>2.2680247036428201</v>
      </c>
      <c r="AA42">
        <f t="shared" ref="AA42:AA51" si="3">ABS(Y42-Z42)</f>
        <v>0.65705746819423982</v>
      </c>
      <c r="AB42">
        <f>SUM(AA42:AA51)</f>
        <v>14.931337542986917</v>
      </c>
      <c r="AC42">
        <f>COUNTA(AA42:AA51)</f>
        <v>10</v>
      </c>
      <c r="AD42">
        <f>AB42/AC42</f>
        <v>1.4931337542986918</v>
      </c>
      <c r="AG42">
        <f>AVERAGE(AD42,AD55,AD68)</f>
        <v>1.5108435454048152</v>
      </c>
      <c r="AI42">
        <v>1</v>
      </c>
      <c r="AJ42">
        <v>2.9250821718370599</v>
      </c>
      <c r="AK42">
        <v>2.2680247036428201</v>
      </c>
      <c r="AL42">
        <f>ABS(AJ42-AK42)</f>
        <v>0.65705746819423982</v>
      </c>
      <c r="AM42">
        <f>SUM(AL42:AL45)</f>
        <v>9.5430193465559832</v>
      </c>
      <c r="AN42">
        <f>COUNTA(AL42:AL45)</f>
        <v>4</v>
      </c>
      <c r="AO42">
        <f>AM42/AN42</f>
        <v>2.3857548366389958</v>
      </c>
      <c r="AR42">
        <f>AVERAGE(AO42,AO55,AO68)</f>
        <v>2.0029405014905244</v>
      </c>
    </row>
    <row r="43" spans="1:44" x14ac:dyDescent="0.25">
      <c r="A43">
        <v>1</v>
      </c>
      <c r="B43">
        <v>-1.5190943298054407</v>
      </c>
      <c r="C43">
        <v>4.0308898979438599</v>
      </c>
      <c r="D43">
        <f t="shared" ref="D43:D51" si="4">ABS(B43-C43)</f>
        <v>5.5499842277493006</v>
      </c>
      <c r="M43">
        <v>1</v>
      </c>
      <c r="N43">
        <v>-1.5190943298054407</v>
      </c>
      <c r="O43">
        <v>4.0308898979438599</v>
      </c>
      <c r="P43">
        <f t="shared" ref="P43:P45" si="5">ABS(N43-O43)</f>
        <v>5.5499842277493006</v>
      </c>
      <c r="X43">
        <v>1</v>
      </c>
      <c r="Y43">
        <v>3.5520449094210801E-2</v>
      </c>
      <c r="Z43">
        <v>4.0308898979438599</v>
      </c>
      <c r="AA43">
        <f t="shared" si="3"/>
        <v>3.9953694488496492</v>
      </c>
      <c r="AI43">
        <v>1</v>
      </c>
      <c r="AJ43">
        <v>3.5520449094210801E-2</v>
      </c>
      <c r="AK43">
        <v>4.0308898979438599</v>
      </c>
      <c r="AL43">
        <f t="shared" ref="AL43:AL45" si="6">ABS(AJ43-AK43)</f>
        <v>3.9953694488496492</v>
      </c>
    </row>
    <row r="44" spans="1:44" x14ac:dyDescent="0.25">
      <c r="A44">
        <v>1</v>
      </c>
      <c r="B44">
        <v>0.15841744847750316</v>
      </c>
      <c r="C44">
        <v>1.0608758068317099</v>
      </c>
      <c r="D44">
        <f t="shared" si="4"/>
        <v>0.90245835835420674</v>
      </c>
      <c r="M44">
        <v>1</v>
      </c>
      <c r="N44">
        <v>0.15841744847750316</v>
      </c>
      <c r="O44">
        <v>1.0608758068317099</v>
      </c>
      <c r="P44">
        <f t="shared" si="5"/>
        <v>0.90245835835420674</v>
      </c>
      <c r="X44">
        <v>1</v>
      </c>
      <c r="Y44">
        <v>-0.211102822622837</v>
      </c>
      <c r="Z44">
        <v>1.0608758068317099</v>
      </c>
      <c r="AA44">
        <f t="shared" si="3"/>
        <v>1.271978629454547</v>
      </c>
      <c r="AI44">
        <v>1</v>
      </c>
      <c r="AJ44">
        <v>-0.211102822622837</v>
      </c>
      <c r="AK44">
        <v>1.0608758068317099</v>
      </c>
      <c r="AL44">
        <f t="shared" si="6"/>
        <v>1.271978629454547</v>
      </c>
    </row>
    <row r="45" spans="1:44" x14ac:dyDescent="0.25">
      <c r="A45">
        <v>1</v>
      </c>
      <c r="B45">
        <v>-0.97333460221914481</v>
      </c>
      <c r="C45">
        <v>0.43482971673806797</v>
      </c>
      <c r="D45">
        <f t="shared" si="4"/>
        <v>1.4081643189572128</v>
      </c>
      <c r="M45">
        <v>1</v>
      </c>
      <c r="N45">
        <v>-0.97333460221914481</v>
      </c>
      <c r="O45">
        <v>0.43482971673806797</v>
      </c>
      <c r="P45">
        <f t="shared" si="5"/>
        <v>1.4081643189572128</v>
      </c>
      <c r="X45">
        <v>1</v>
      </c>
      <c r="Y45">
        <v>-3.1837840833194799</v>
      </c>
      <c r="Z45">
        <v>0.43482971673806797</v>
      </c>
      <c r="AA45">
        <f t="shared" si="3"/>
        <v>3.6186138000575481</v>
      </c>
      <c r="AI45">
        <v>1</v>
      </c>
      <c r="AJ45">
        <v>-3.1837840833194799</v>
      </c>
      <c r="AK45">
        <v>0.43482971673806797</v>
      </c>
      <c r="AL45">
        <f t="shared" si="6"/>
        <v>3.6186138000575481</v>
      </c>
    </row>
    <row r="46" spans="1:44" x14ac:dyDescent="0.25">
      <c r="A46">
        <v>2</v>
      </c>
      <c r="B46">
        <v>-2.5120090965268513</v>
      </c>
      <c r="C46">
        <v>-8.4469156626449896E-2</v>
      </c>
      <c r="D46">
        <f t="shared" si="4"/>
        <v>2.4275399399004014</v>
      </c>
      <c r="X46">
        <v>2</v>
      </c>
      <c r="Y46">
        <v>-1.0676420556271899</v>
      </c>
      <c r="Z46">
        <v>-8.4469156626449896E-2</v>
      </c>
      <c r="AA46">
        <f t="shared" si="3"/>
        <v>0.98317289900074001</v>
      </c>
    </row>
    <row r="47" spans="1:44" x14ac:dyDescent="0.25">
      <c r="A47">
        <v>2</v>
      </c>
      <c r="B47">
        <v>-4.9737299011690661E-3</v>
      </c>
      <c r="C47">
        <v>-7.2570692834835304E-2</v>
      </c>
      <c r="D47">
        <f t="shared" si="4"/>
        <v>6.7596962933666238E-2</v>
      </c>
      <c r="X47">
        <v>2</v>
      </c>
      <c r="Y47">
        <v>-0.114475751001508</v>
      </c>
      <c r="Z47">
        <v>-7.2570692834835304E-2</v>
      </c>
      <c r="AA47">
        <f t="shared" si="3"/>
        <v>4.1905058166672698E-2</v>
      </c>
    </row>
    <row r="48" spans="1:44" x14ac:dyDescent="0.25">
      <c r="A48">
        <v>2</v>
      </c>
      <c r="B48">
        <v>-0.23596460945627107</v>
      </c>
      <c r="C48">
        <v>-1.51412773262977</v>
      </c>
      <c r="D48">
        <f t="shared" si="4"/>
        <v>1.2781631231734989</v>
      </c>
      <c r="X48">
        <v>2</v>
      </c>
      <c r="Y48">
        <v>-0.34546663055661297</v>
      </c>
      <c r="Z48">
        <v>-1.51412773262977</v>
      </c>
      <c r="AA48">
        <f t="shared" si="3"/>
        <v>1.168661102073157</v>
      </c>
    </row>
    <row r="49" spans="1:41" x14ac:dyDescent="0.25">
      <c r="A49">
        <v>2</v>
      </c>
      <c r="B49">
        <v>-0.77195576355425577</v>
      </c>
      <c r="C49">
        <v>-0.40197121885390802</v>
      </c>
      <c r="D49">
        <f t="shared" si="4"/>
        <v>0.36998454470034775</v>
      </c>
      <c r="X49">
        <v>2</v>
      </c>
      <c r="Y49">
        <v>-1.7135161846545901</v>
      </c>
      <c r="Z49">
        <v>-0.40197121885390802</v>
      </c>
      <c r="AA49">
        <f t="shared" si="3"/>
        <v>1.3115449658006821</v>
      </c>
    </row>
    <row r="50" spans="1:41" x14ac:dyDescent="0.25">
      <c r="A50">
        <v>2</v>
      </c>
      <c r="B50">
        <v>-0.99085347705408067</v>
      </c>
      <c r="C50">
        <v>-1.5847452998437199</v>
      </c>
      <c r="D50">
        <f t="shared" si="4"/>
        <v>0.59389182278963926</v>
      </c>
      <c r="X50">
        <v>2</v>
      </c>
      <c r="Y50">
        <v>-1.9324138981544201</v>
      </c>
      <c r="Z50">
        <v>-1.5847452998437199</v>
      </c>
      <c r="AA50">
        <f t="shared" si="3"/>
        <v>0.34766859831070018</v>
      </c>
    </row>
    <row r="51" spans="1:41" x14ac:dyDescent="0.25">
      <c r="A51">
        <v>2</v>
      </c>
      <c r="B51">
        <v>-4.2842261331365705</v>
      </c>
      <c r="C51">
        <v>-1.8078888511579301</v>
      </c>
      <c r="D51">
        <f t="shared" si="4"/>
        <v>2.4763372819786404</v>
      </c>
      <c r="X51">
        <v>2</v>
      </c>
      <c r="Y51">
        <v>-3.34325442423691</v>
      </c>
      <c r="Z51">
        <v>-1.8078888511579301</v>
      </c>
      <c r="AA51">
        <f t="shared" si="3"/>
        <v>1.5353655730789799</v>
      </c>
    </row>
    <row r="53" spans="1:41" x14ac:dyDescent="0.25">
      <c r="B53" t="s">
        <v>60</v>
      </c>
      <c r="N53" t="s">
        <v>60</v>
      </c>
    </row>
    <row r="54" spans="1:41" x14ac:dyDescent="0.25">
      <c r="A54" t="s">
        <v>39</v>
      </c>
      <c r="B54" t="s">
        <v>53</v>
      </c>
      <c r="C54" t="s">
        <v>40</v>
      </c>
      <c r="D54" t="s">
        <v>54</v>
      </c>
      <c r="E54" t="s">
        <v>55</v>
      </c>
      <c r="F54" t="s">
        <v>56</v>
      </c>
      <c r="G54" t="s">
        <v>57</v>
      </c>
      <c r="M54" t="s">
        <v>39</v>
      </c>
      <c r="N54" t="s">
        <v>53</v>
      </c>
      <c r="O54" t="s">
        <v>40</v>
      </c>
      <c r="P54" t="s">
        <v>54</v>
      </c>
      <c r="Q54" t="s">
        <v>55</v>
      </c>
      <c r="R54" t="s">
        <v>56</v>
      </c>
      <c r="S54" t="s">
        <v>57</v>
      </c>
      <c r="X54" t="s">
        <v>39</v>
      </c>
      <c r="Y54" t="s">
        <v>53</v>
      </c>
      <c r="Z54" t="s">
        <v>40</v>
      </c>
      <c r="AA54" t="s">
        <v>54</v>
      </c>
      <c r="AB54" t="s">
        <v>55</v>
      </c>
      <c r="AC54" t="s">
        <v>56</v>
      </c>
      <c r="AD54" t="s">
        <v>57</v>
      </c>
      <c r="AI54" t="s">
        <v>39</v>
      </c>
      <c r="AJ54" t="s">
        <v>53</v>
      </c>
      <c r="AK54" t="s">
        <v>40</v>
      </c>
      <c r="AL54" t="s">
        <v>54</v>
      </c>
      <c r="AM54" t="s">
        <v>55</v>
      </c>
      <c r="AN54" t="s">
        <v>56</v>
      </c>
      <c r="AO54" t="s">
        <v>57</v>
      </c>
    </row>
    <row r="55" spans="1:41" x14ac:dyDescent="0.25">
      <c r="A55">
        <v>1</v>
      </c>
      <c r="B55">
        <v>1.426408416615202</v>
      </c>
      <c r="C55">
        <v>1.33592169545521</v>
      </c>
      <c r="D55">
        <f>ABS(B55-C55)</f>
        <v>9.0486721159992012E-2</v>
      </c>
      <c r="E55">
        <f>SUM(D55:D64)</f>
        <v>11.343945622340231</v>
      </c>
      <c r="F55">
        <f>COUNTA(D55:D64)</f>
        <v>10</v>
      </c>
      <c r="G55">
        <f>E55/F55</f>
        <v>1.134394562234023</v>
      </c>
      <c r="M55">
        <v>1</v>
      </c>
      <c r="N55">
        <v>1.426408416615202</v>
      </c>
      <c r="O55">
        <v>1.33592169545521</v>
      </c>
      <c r="P55">
        <f>ABS(N55-O55)</f>
        <v>9.0486721159992012E-2</v>
      </c>
      <c r="Q55">
        <f>SUM(P55:P59)</f>
        <v>4.6198730928653085</v>
      </c>
      <c r="R55">
        <f>COUNTA(P55:P59)</f>
        <v>5</v>
      </c>
      <c r="S55">
        <f>Q55/R55</f>
        <v>0.92397461857306173</v>
      </c>
      <c r="X55">
        <v>1</v>
      </c>
      <c r="Y55">
        <v>2.6918829015148602</v>
      </c>
      <c r="Z55">
        <v>1.33592169545521</v>
      </c>
      <c r="AA55">
        <f>ABS(Y55-Z55)</f>
        <v>1.3559612060596502</v>
      </c>
      <c r="AB55">
        <f>SUM(AA55:AA64)</f>
        <v>15.2702239544503</v>
      </c>
      <c r="AC55">
        <f>COUNTA(AA55:AA64)</f>
        <v>10</v>
      </c>
      <c r="AD55">
        <f>AB55/AC55</f>
        <v>1.5270223954450299</v>
      </c>
      <c r="AI55">
        <v>1</v>
      </c>
      <c r="AJ55">
        <v>2.6918829015148602</v>
      </c>
      <c r="AK55">
        <v>1.33592169545521</v>
      </c>
      <c r="AL55">
        <f>ABS(AJ55-AK55)</f>
        <v>1.3559612060596502</v>
      </c>
      <c r="AM55">
        <f>SUM(AL55:AL59)</f>
        <v>8.9244408837649569</v>
      </c>
      <c r="AN55">
        <f>COUNTA(AL55:AL59)</f>
        <v>5</v>
      </c>
      <c r="AO55">
        <f>AM55/AN55</f>
        <v>1.7848881767529914</v>
      </c>
    </row>
    <row r="56" spans="1:41" x14ac:dyDescent="0.25">
      <c r="A56">
        <v>1</v>
      </c>
      <c r="B56">
        <v>0.25077839540442709</v>
      </c>
      <c r="C56">
        <v>1.2257440807953901</v>
      </c>
      <c r="D56">
        <f t="shared" ref="D56:D64" si="7">ABS(B56-C56)</f>
        <v>0.97496568539096296</v>
      </c>
      <c r="M56">
        <v>1</v>
      </c>
      <c r="N56">
        <v>0.25077839540442709</v>
      </c>
      <c r="O56">
        <v>1.2257440807953901</v>
      </c>
      <c r="P56">
        <f t="shared" ref="P56" si="8">ABS(N56-O56)</f>
        <v>0.97496568539096296</v>
      </c>
      <c r="X56">
        <v>1</v>
      </c>
      <c r="Y56">
        <v>-0.27475282569591097</v>
      </c>
      <c r="Z56">
        <v>1.2257440807953901</v>
      </c>
      <c r="AA56">
        <f t="shared" ref="AA56:AA64" si="9">ABS(Y56-Z56)</f>
        <v>1.5004969064913012</v>
      </c>
      <c r="AI56">
        <v>1</v>
      </c>
      <c r="AJ56">
        <v>-0.27475282569591097</v>
      </c>
      <c r="AK56">
        <v>1.2257440807953901</v>
      </c>
      <c r="AL56">
        <f t="shared" ref="AL56" si="10">ABS(AJ56-AK56)</f>
        <v>1.5004969064913012</v>
      </c>
    </row>
    <row r="57" spans="1:41" x14ac:dyDescent="0.25">
      <c r="A57">
        <v>1</v>
      </c>
      <c r="B57">
        <v>1.4356509365000578</v>
      </c>
      <c r="C57">
        <v>0.68662596356967898</v>
      </c>
      <c r="D57">
        <f t="shared" si="7"/>
        <v>0.74902497293037884</v>
      </c>
      <c r="M57">
        <v>1</v>
      </c>
      <c r="N57">
        <v>1.4356509365000578</v>
      </c>
      <c r="O57">
        <v>0.68662596356967898</v>
      </c>
      <c r="P57">
        <f>ABS(N57-O57)</f>
        <v>0.74902497293037884</v>
      </c>
      <c r="X57">
        <v>1</v>
      </c>
      <c r="Y57">
        <v>3.01314732139971</v>
      </c>
      <c r="Z57">
        <v>0.68662596356967898</v>
      </c>
      <c r="AA57">
        <f t="shared" si="9"/>
        <v>2.326521357830031</v>
      </c>
      <c r="AI57">
        <v>1</v>
      </c>
      <c r="AJ57">
        <v>3.01314732139971</v>
      </c>
      <c r="AK57">
        <v>0.68662596356967898</v>
      </c>
      <c r="AL57">
        <f>ABS(AJ57-AK57)</f>
        <v>2.326521357830031</v>
      </c>
    </row>
    <row r="58" spans="1:41" x14ac:dyDescent="0.25">
      <c r="A58">
        <v>1</v>
      </c>
      <c r="B58">
        <v>0.89670521743774567</v>
      </c>
      <c r="C58">
        <v>2.7075167254960602</v>
      </c>
      <c r="D58">
        <f t="shared" si="7"/>
        <v>1.8108115080583145</v>
      </c>
      <c r="M58">
        <v>1</v>
      </c>
      <c r="N58">
        <v>0.89670521743774567</v>
      </c>
      <c r="O58">
        <v>2.7075167254960602</v>
      </c>
      <c r="P58">
        <f t="shared" ref="P58:P59" si="11">ABS(N58-O58)</f>
        <v>1.8108115080583145</v>
      </c>
      <c r="X58">
        <v>1</v>
      </c>
      <c r="Y58">
        <v>0.99521779633740504</v>
      </c>
      <c r="Z58">
        <v>2.7075167254960602</v>
      </c>
      <c r="AA58">
        <f t="shared" si="9"/>
        <v>1.712298929158655</v>
      </c>
      <c r="AI58">
        <v>1</v>
      </c>
      <c r="AJ58">
        <v>0.99521779633740504</v>
      </c>
      <c r="AK58">
        <v>2.7075167254960602</v>
      </c>
      <c r="AL58">
        <f>ABS(AJ58-AK58)</f>
        <v>1.712298929158655</v>
      </c>
    </row>
    <row r="59" spans="1:41" x14ac:dyDescent="0.25">
      <c r="A59">
        <v>1</v>
      </c>
      <c r="B59">
        <v>1.4037092742653112</v>
      </c>
      <c r="C59">
        <v>0.409125068939651</v>
      </c>
      <c r="D59">
        <f t="shared" si="7"/>
        <v>0.99458420532566016</v>
      </c>
      <c r="M59">
        <v>1</v>
      </c>
      <c r="N59">
        <v>1.4037092742653112</v>
      </c>
      <c r="O59">
        <v>0.409125068939651</v>
      </c>
      <c r="P59">
        <f t="shared" si="11"/>
        <v>0.99458420532566016</v>
      </c>
      <c r="X59">
        <v>1</v>
      </c>
      <c r="Y59">
        <v>2.4382875531649701</v>
      </c>
      <c r="Z59">
        <v>0.409125068939651</v>
      </c>
      <c r="AA59">
        <f t="shared" si="9"/>
        <v>2.0291624842253193</v>
      </c>
      <c r="AI59">
        <v>1</v>
      </c>
      <c r="AJ59">
        <v>2.4382875531649701</v>
      </c>
      <c r="AK59">
        <v>0.409125068939651</v>
      </c>
      <c r="AL59">
        <f>ABS(AJ59-AK59)</f>
        <v>2.0291624842253193</v>
      </c>
    </row>
    <row r="60" spans="1:41" x14ac:dyDescent="0.25">
      <c r="A60">
        <v>2</v>
      </c>
      <c r="B60">
        <v>1.2639264911620685</v>
      </c>
      <c r="C60">
        <v>-0.32020526415734102</v>
      </c>
      <c r="D60">
        <f t="shared" si="7"/>
        <v>1.5841317553194094</v>
      </c>
      <c r="X60">
        <v>2</v>
      </c>
      <c r="Y60">
        <v>4.0666288700617201</v>
      </c>
      <c r="Z60">
        <v>-0.32020526415734102</v>
      </c>
      <c r="AA60">
        <f t="shared" si="9"/>
        <v>4.3868341342190611</v>
      </c>
    </row>
    <row r="61" spans="1:41" x14ac:dyDescent="0.25">
      <c r="A61">
        <v>2</v>
      </c>
      <c r="B61">
        <v>-0.4450983503756098</v>
      </c>
      <c r="C61">
        <v>-1.3862943611198899</v>
      </c>
      <c r="D61">
        <f t="shared" si="7"/>
        <v>0.94119601074428005</v>
      </c>
      <c r="X61">
        <v>2</v>
      </c>
      <c r="Y61">
        <v>-1.86717249747595</v>
      </c>
      <c r="Z61">
        <v>-1.3862943611198899</v>
      </c>
      <c r="AA61">
        <f t="shared" si="9"/>
        <v>0.48087813635606014</v>
      </c>
    </row>
    <row r="62" spans="1:41" x14ac:dyDescent="0.25">
      <c r="A62">
        <v>2</v>
      </c>
      <c r="B62">
        <v>9.8873973083132116E-2</v>
      </c>
      <c r="C62">
        <v>-1.1583622930738799</v>
      </c>
      <c r="D62">
        <f t="shared" si="7"/>
        <v>1.257236266157012</v>
      </c>
      <c r="X62">
        <v>2</v>
      </c>
      <c r="Y62">
        <v>-0.426657248017207</v>
      </c>
      <c r="Z62">
        <v>-1.1583622930738799</v>
      </c>
      <c r="AA62">
        <f t="shared" si="9"/>
        <v>0.73170504505667289</v>
      </c>
    </row>
    <row r="63" spans="1:41" x14ac:dyDescent="0.25">
      <c r="A63">
        <v>2</v>
      </c>
      <c r="B63">
        <v>-0.38547792081962395</v>
      </c>
      <c r="C63">
        <v>-1.81400507817537</v>
      </c>
      <c r="D63">
        <f t="shared" si="7"/>
        <v>1.4285271573557461</v>
      </c>
      <c r="X63">
        <v>2</v>
      </c>
      <c r="Y63">
        <v>-1.11902374191996</v>
      </c>
      <c r="Z63">
        <v>-1.81400507817537</v>
      </c>
      <c r="AA63">
        <f t="shared" si="9"/>
        <v>0.69498133625541003</v>
      </c>
    </row>
    <row r="64" spans="1:41" x14ac:dyDescent="0.25">
      <c r="A64">
        <v>2</v>
      </c>
      <c r="B64">
        <v>-0.26487522416058407</v>
      </c>
      <c r="C64">
        <v>-1.77785656405906</v>
      </c>
      <c r="D64">
        <f t="shared" si="7"/>
        <v>1.5129813398984759</v>
      </c>
      <c r="X64">
        <v>2</v>
      </c>
      <c r="Y64">
        <v>-1.72647214526092</v>
      </c>
      <c r="Z64">
        <v>-1.77785656405906</v>
      </c>
      <c r="AA64">
        <f t="shared" si="9"/>
        <v>5.1384418798140041E-2</v>
      </c>
    </row>
    <row r="66" spans="1:41" x14ac:dyDescent="0.25">
      <c r="B66" t="s">
        <v>61</v>
      </c>
      <c r="N66" t="s">
        <v>61</v>
      </c>
    </row>
    <row r="67" spans="1:41" x14ac:dyDescent="0.25">
      <c r="A67" t="s">
        <v>39</v>
      </c>
      <c r="B67" t="s">
        <v>53</v>
      </c>
      <c r="C67" t="s">
        <v>40</v>
      </c>
      <c r="D67" t="s">
        <v>54</v>
      </c>
      <c r="E67" t="s">
        <v>55</v>
      </c>
      <c r="F67" t="s">
        <v>56</v>
      </c>
      <c r="G67" t="s">
        <v>57</v>
      </c>
      <c r="M67" t="s">
        <v>39</v>
      </c>
      <c r="N67" t="s">
        <v>53</v>
      </c>
      <c r="O67" t="s">
        <v>40</v>
      </c>
      <c r="P67" t="s">
        <v>54</v>
      </c>
      <c r="Q67" t="s">
        <v>55</v>
      </c>
      <c r="R67" t="s">
        <v>56</v>
      </c>
      <c r="S67" t="s">
        <v>57</v>
      </c>
      <c r="X67" t="s">
        <v>39</v>
      </c>
      <c r="Y67" t="s">
        <v>53</v>
      </c>
      <c r="Z67" t="s">
        <v>40</v>
      </c>
      <c r="AA67" t="s">
        <v>54</v>
      </c>
      <c r="AB67" t="s">
        <v>55</v>
      </c>
      <c r="AC67" t="s">
        <v>56</v>
      </c>
      <c r="AD67" t="s">
        <v>57</v>
      </c>
      <c r="AI67" t="s">
        <v>39</v>
      </c>
      <c r="AJ67" t="s">
        <v>53</v>
      </c>
      <c r="AK67" t="s">
        <v>40</v>
      </c>
      <c r="AL67" t="s">
        <v>54</v>
      </c>
      <c r="AM67" t="s">
        <v>55</v>
      </c>
      <c r="AN67" t="s">
        <v>56</v>
      </c>
      <c r="AO67" t="s">
        <v>57</v>
      </c>
    </row>
    <row r="68" spans="1:41" x14ac:dyDescent="0.25">
      <c r="A68">
        <v>1</v>
      </c>
      <c r="B68">
        <v>0.62966931232335399</v>
      </c>
      <c r="C68">
        <v>1.29779096252848</v>
      </c>
      <c r="D68">
        <f t="shared" ref="D68:D76" si="12">ABS(B68-C68)</f>
        <v>0.66812165020512604</v>
      </c>
      <c r="E68">
        <f>SUM(D68:D76)</f>
        <v>9.7545626798387417</v>
      </c>
      <c r="F68">
        <f>COUNTA(D68:D76)</f>
        <v>9</v>
      </c>
      <c r="G68">
        <f>E68/F68</f>
        <v>1.0838402977598602</v>
      </c>
      <c r="M68">
        <v>1</v>
      </c>
      <c r="N68">
        <v>0.62966931232335399</v>
      </c>
      <c r="O68">
        <v>1.29779096252848</v>
      </c>
      <c r="P68">
        <f>ABS(N68-O68)</f>
        <v>0.66812165020512604</v>
      </c>
      <c r="Q68">
        <f>SUM(P68:P71)</f>
        <v>4.065494572117669</v>
      </c>
      <c r="R68">
        <f>COUNTA(P68:P71)</f>
        <v>4</v>
      </c>
      <c r="S68">
        <f>Q68/R68</f>
        <v>1.0163736430294172</v>
      </c>
      <c r="X68">
        <v>1</v>
      </c>
      <c r="Y68">
        <v>0.52016729122301397</v>
      </c>
      <c r="Z68">
        <v>1.29779096252848</v>
      </c>
      <c r="AA68">
        <f>ABS(Y68-Z68)</f>
        <v>0.77762367130546606</v>
      </c>
      <c r="AB68">
        <f>SUM(AA68:AA76)</f>
        <v>13.611370378236522</v>
      </c>
      <c r="AC68">
        <f>COUNTA(AA68:AA76)</f>
        <v>9</v>
      </c>
      <c r="AD68">
        <f>AB68/AC68</f>
        <v>1.5123744864707247</v>
      </c>
      <c r="AI68">
        <v>1</v>
      </c>
      <c r="AJ68">
        <v>0.52016729122301397</v>
      </c>
      <c r="AK68">
        <v>1.29779096252848</v>
      </c>
      <c r="AL68">
        <f>ABS(AJ68-AK68)</f>
        <v>0.77762367130546606</v>
      </c>
      <c r="AM68">
        <f>SUM(AL68:AL71)</f>
        <v>7.3527139643183448</v>
      </c>
      <c r="AN68">
        <f>COUNTA(AL68:AL71)</f>
        <v>4</v>
      </c>
      <c r="AO68">
        <f>AM68/AN68</f>
        <v>1.8381784910795862</v>
      </c>
    </row>
    <row r="69" spans="1:41" x14ac:dyDescent="0.25">
      <c r="A69">
        <v>1</v>
      </c>
      <c r="B69">
        <v>1.9281739469568537</v>
      </c>
      <c r="C69">
        <v>1.17914718289028</v>
      </c>
      <c r="D69">
        <f t="shared" si="12"/>
        <v>0.74902676406657376</v>
      </c>
      <c r="M69">
        <v>1</v>
      </c>
      <c r="N69">
        <v>1.9281739469568537</v>
      </c>
      <c r="O69">
        <v>1.17914718289028</v>
      </c>
      <c r="P69">
        <f t="shared" ref="P69:P71" si="13">ABS(N69-O69)</f>
        <v>0.74902676406657376</v>
      </c>
      <c r="X69">
        <v>1</v>
      </c>
      <c r="Y69">
        <v>3.5867960258565099</v>
      </c>
      <c r="Z69">
        <v>1.17914718289028</v>
      </c>
      <c r="AA69">
        <f t="shared" ref="AA69:AA76" si="14">ABS(Y69-Z69)</f>
        <v>2.4076488429662302</v>
      </c>
      <c r="AI69">
        <v>1</v>
      </c>
      <c r="AJ69">
        <v>3.5867960258565099</v>
      </c>
      <c r="AK69">
        <v>1.17914718289028</v>
      </c>
      <c r="AL69">
        <f t="shared" ref="AL69:AL71" si="15">ABS(AJ69-AK69)</f>
        <v>2.4076488429662302</v>
      </c>
    </row>
    <row r="70" spans="1:41" x14ac:dyDescent="0.25">
      <c r="A70">
        <v>1</v>
      </c>
      <c r="B70">
        <v>-1.5178068961746707</v>
      </c>
      <c r="C70">
        <v>0.56911339963649699</v>
      </c>
      <c r="D70">
        <f t="shared" si="12"/>
        <v>2.0869202958111677</v>
      </c>
      <c r="M70">
        <v>1</v>
      </c>
      <c r="N70">
        <v>-1.5178068961746707</v>
      </c>
      <c r="O70">
        <v>0.56911339963649699</v>
      </c>
      <c r="P70">
        <f t="shared" si="13"/>
        <v>2.0869202958111677</v>
      </c>
      <c r="X70">
        <v>1</v>
      </c>
      <c r="Y70">
        <v>-2.4593673172750101</v>
      </c>
      <c r="Z70">
        <v>0.56911339963649699</v>
      </c>
      <c r="AA70">
        <f t="shared" si="14"/>
        <v>3.0284807169115071</v>
      </c>
      <c r="AI70">
        <v>1</v>
      </c>
      <c r="AJ70">
        <v>-2.4593673172750101</v>
      </c>
      <c r="AK70">
        <v>0.56911339963649699</v>
      </c>
      <c r="AL70">
        <f t="shared" si="15"/>
        <v>3.0284807169115071</v>
      </c>
    </row>
    <row r="71" spans="1:41" x14ac:dyDescent="0.25">
      <c r="A71">
        <v>1</v>
      </c>
      <c r="B71">
        <v>0.26585877745437408</v>
      </c>
      <c r="C71">
        <v>0.82728463948917597</v>
      </c>
      <c r="D71">
        <f t="shared" si="12"/>
        <v>0.56142586203480183</v>
      </c>
      <c r="M71">
        <v>1</v>
      </c>
      <c r="N71">
        <v>0.26585877745437408</v>
      </c>
      <c r="O71">
        <v>0.82728463948917597</v>
      </c>
      <c r="P71">
        <f t="shared" si="13"/>
        <v>0.56142586203480183</v>
      </c>
      <c r="X71">
        <v>1</v>
      </c>
      <c r="Y71">
        <v>-0.31167609364596599</v>
      </c>
      <c r="Z71">
        <v>0.82728463948917597</v>
      </c>
      <c r="AA71">
        <f t="shared" si="14"/>
        <v>1.1389607331351419</v>
      </c>
      <c r="AI71">
        <v>1</v>
      </c>
      <c r="AJ71">
        <v>-0.31167609364596599</v>
      </c>
      <c r="AK71">
        <v>0.82728463948917597</v>
      </c>
      <c r="AL71">
        <f t="shared" si="15"/>
        <v>1.1389607331351419</v>
      </c>
    </row>
    <row r="72" spans="1:41" x14ac:dyDescent="0.25">
      <c r="A72">
        <v>2</v>
      </c>
      <c r="B72">
        <v>0.26649753460813608</v>
      </c>
      <c r="C72">
        <v>-2.53178079842898E-2</v>
      </c>
      <c r="D72">
        <f t="shared" si="12"/>
        <v>0.29181534259242586</v>
      </c>
      <c r="X72">
        <v>2</v>
      </c>
      <c r="Y72">
        <v>-0.17998813849220299</v>
      </c>
      <c r="Z72">
        <v>-2.53178079842898E-2</v>
      </c>
      <c r="AA72">
        <f t="shared" si="14"/>
        <v>0.15467033050791318</v>
      </c>
    </row>
    <row r="73" spans="1:41" x14ac:dyDescent="0.25">
      <c r="A73">
        <v>2</v>
      </c>
      <c r="B73">
        <v>-0.10490137066898786</v>
      </c>
      <c r="C73">
        <v>-0.28901629546491697</v>
      </c>
      <c r="D73">
        <f t="shared" si="12"/>
        <v>0.18411492479592911</v>
      </c>
      <c r="X73">
        <v>2</v>
      </c>
      <c r="Y73">
        <v>-0.63043259176932698</v>
      </c>
      <c r="Z73">
        <v>-0.28901629546491697</v>
      </c>
      <c r="AA73">
        <f t="shared" si="14"/>
        <v>0.34141629630441001</v>
      </c>
    </row>
    <row r="74" spans="1:41" x14ac:dyDescent="0.25">
      <c r="A74">
        <v>2</v>
      </c>
      <c r="B74">
        <v>-4.9407356865663008</v>
      </c>
      <c r="C74">
        <v>-0.42007126049752602</v>
      </c>
      <c r="D74">
        <f t="shared" si="12"/>
        <v>4.5206644260687749</v>
      </c>
      <c r="X74">
        <v>2</v>
      </c>
      <c r="Y74">
        <v>-4.4261939076666499</v>
      </c>
      <c r="Z74">
        <v>-0.42007126049752602</v>
      </c>
      <c r="AA74">
        <f t="shared" si="14"/>
        <v>4.006122647169124</v>
      </c>
    </row>
    <row r="75" spans="1:41" x14ac:dyDescent="0.25">
      <c r="A75">
        <v>2</v>
      </c>
      <c r="B75">
        <v>-0.77446904717433585</v>
      </c>
      <c r="C75">
        <v>-1.0847093834991099</v>
      </c>
      <c r="D75">
        <f t="shared" si="12"/>
        <v>0.3102403363247741</v>
      </c>
      <c r="X75">
        <v>2</v>
      </c>
      <c r="Y75">
        <v>-2.44408056827467</v>
      </c>
      <c r="Z75">
        <v>-1.0847093834991099</v>
      </c>
      <c r="AA75">
        <f t="shared" si="14"/>
        <v>1.3593711847755601</v>
      </c>
    </row>
    <row r="76" spans="1:41" x14ac:dyDescent="0.25">
      <c r="A76">
        <v>2</v>
      </c>
      <c r="B76">
        <v>-1.2172545036417608</v>
      </c>
      <c r="C76">
        <v>-1.59948758158093</v>
      </c>
      <c r="D76">
        <f t="shared" si="12"/>
        <v>0.38223307793916916</v>
      </c>
      <c r="X76">
        <v>2</v>
      </c>
      <c r="Y76">
        <v>-1.9965635367421</v>
      </c>
      <c r="Z76">
        <v>-1.59948758158093</v>
      </c>
      <c r="AA76">
        <f t="shared" si="14"/>
        <v>0.39707595516117</v>
      </c>
    </row>
    <row r="79" spans="1:41" x14ac:dyDescent="0.25">
      <c r="B79" t="s">
        <v>64</v>
      </c>
      <c r="N79" t="s">
        <v>64</v>
      </c>
      <c r="O79" t="s">
        <v>63</v>
      </c>
      <c r="Y79" t="s">
        <v>64</v>
      </c>
      <c r="AJ79" t="s">
        <v>64</v>
      </c>
      <c r="AK79" t="s">
        <v>63</v>
      </c>
    </row>
    <row r="80" spans="1:41" x14ac:dyDescent="0.25">
      <c r="B80" t="s">
        <v>59</v>
      </c>
      <c r="N80" t="s">
        <v>59</v>
      </c>
    </row>
    <row r="81" spans="1:44" x14ac:dyDescent="0.25">
      <c r="A81" t="s">
        <v>39</v>
      </c>
      <c r="B81" t="s">
        <v>58</v>
      </c>
      <c r="C81" t="s">
        <v>51</v>
      </c>
      <c r="D81" t="s">
        <v>54</v>
      </c>
      <c r="E81" t="s">
        <v>55</v>
      </c>
      <c r="F81" t="s">
        <v>56</v>
      </c>
      <c r="G81" t="s">
        <v>57</v>
      </c>
      <c r="J81" t="s">
        <v>62</v>
      </c>
      <c r="M81" t="s">
        <v>39</v>
      </c>
      <c r="N81" t="s">
        <v>58</v>
      </c>
      <c r="O81" t="s">
        <v>51</v>
      </c>
      <c r="P81" t="s">
        <v>54</v>
      </c>
      <c r="Q81" t="s">
        <v>55</v>
      </c>
      <c r="R81" t="s">
        <v>56</v>
      </c>
      <c r="S81" t="s">
        <v>57</v>
      </c>
      <c r="V81" t="s">
        <v>62</v>
      </c>
      <c r="X81" t="s">
        <v>39</v>
      </c>
      <c r="Y81" t="s">
        <v>58</v>
      </c>
      <c r="Z81" t="s">
        <v>51</v>
      </c>
      <c r="AA81" t="s">
        <v>54</v>
      </c>
      <c r="AB81" t="s">
        <v>55</v>
      </c>
      <c r="AC81" t="s">
        <v>56</v>
      </c>
      <c r="AD81" t="s">
        <v>57</v>
      </c>
      <c r="AG81" t="s">
        <v>62</v>
      </c>
      <c r="AI81" t="s">
        <v>39</v>
      </c>
      <c r="AJ81" t="s">
        <v>58</v>
      </c>
      <c r="AK81" t="s">
        <v>51</v>
      </c>
      <c r="AL81" t="s">
        <v>54</v>
      </c>
      <c r="AM81" t="s">
        <v>55</v>
      </c>
      <c r="AN81" t="s">
        <v>56</v>
      </c>
      <c r="AO81" t="s">
        <v>57</v>
      </c>
      <c r="AR81" t="s">
        <v>62</v>
      </c>
    </row>
    <row r="82" spans="1:44" x14ac:dyDescent="0.25">
      <c r="A82">
        <v>1</v>
      </c>
      <c r="B82">
        <f>EXP(B42)</f>
        <v>3.9371904805095266</v>
      </c>
      <c r="C82">
        <v>9.6602999999999994</v>
      </c>
      <c r="D82">
        <f>ABS(B82-C82)</f>
        <v>5.7231095194904729</v>
      </c>
      <c r="E82">
        <f>SUM(D82:D91)</f>
        <v>66.695432328190734</v>
      </c>
      <c r="F82">
        <f>COUNTA(D82:D91)</f>
        <v>10</v>
      </c>
      <c r="G82">
        <f>E82/F82</f>
        <v>6.6695432328190734</v>
      </c>
      <c r="J82">
        <f>AVERAGE(G82,G95,G108)</f>
        <v>3.3975881057308901</v>
      </c>
      <c r="M82">
        <v>1</v>
      </c>
      <c r="N82">
        <v>3.9371904805095266</v>
      </c>
      <c r="O82">
        <v>9.6602999999999994</v>
      </c>
      <c r="P82">
        <f>ABS(N82-O82)</f>
        <v>5.7231095194904729</v>
      </c>
      <c r="Q82">
        <f>SUM(P82:P85)</f>
        <v>64.699323211420534</v>
      </c>
      <c r="R82">
        <f>COUNTA(P82:P85)</f>
        <v>4</v>
      </c>
      <c r="S82">
        <f>Q82/R82</f>
        <v>16.174830802855134</v>
      </c>
      <c r="V82">
        <f>AVERAGE(S82,S95,S108)</f>
        <v>7.3734129339929586</v>
      </c>
      <c r="X82">
        <v>1</v>
      </c>
      <c r="Y82">
        <v>18.6357573213986</v>
      </c>
      <c r="Z82">
        <v>9.6602999999999994</v>
      </c>
      <c r="AA82">
        <f>ABS(Y82-Z82)</f>
        <v>8.9754573213986006</v>
      </c>
      <c r="AB82">
        <f>SUM(AA82:AA91)</f>
        <v>69.611666192168315</v>
      </c>
      <c r="AC82">
        <f>COUNTA(AA82:AA91)</f>
        <v>10</v>
      </c>
      <c r="AD82">
        <f>AB82/AC82</f>
        <v>6.9611666192168311</v>
      </c>
      <c r="AG82">
        <f>AVERAGE(AD82,AD95,AD108)</f>
        <v>7.5277394307195635</v>
      </c>
      <c r="AI82">
        <v>1</v>
      </c>
      <c r="AJ82">
        <v>18.6357573213986</v>
      </c>
      <c r="AK82">
        <v>9.6602999999999994</v>
      </c>
      <c r="AL82">
        <f>ABS(AJ82-AK82)</f>
        <v>8.9754573213986006</v>
      </c>
      <c r="AM82">
        <f>SUM(AL82:AL85)</f>
        <v>67.832779088008635</v>
      </c>
      <c r="AN82">
        <f>COUNTA(AL82:AL85)</f>
        <v>4</v>
      </c>
      <c r="AO82">
        <f>AM82/AN82</f>
        <v>16.958194772002159</v>
      </c>
      <c r="AR82">
        <f>AVERAGE(AO82,AO95,AO108)</f>
        <v>12.439649519499973</v>
      </c>
    </row>
    <row r="83" spans="1:44" x14ac:dyDescent="0.25">
      <c r="A83">
        <v>1</v>
      </c>
      <c r="B83">
        <f t="shared" ref="B83:B91" si="16">EXP(B43)</f>
        <v>0.21891005751446346</v>
      </c>
      <c r="C83">
        <v>56.311</v>
      </c>
      <c r="D83">
        <f t="shared" ref="D83:D91" si="17">ABS(B83-C83)</f>
        <v>56.092089942485536</v>
      </c>
      <c r="M83">
        <v>1</v>
      </c>
      <c r="N83">
        <v>0.21891005751446346</v>
      </c>
      <c r="O83">
        <v>56.311</v>
      </c>
      <c r="P83">
        <f t="shared" ref="P83:P85" si="18">ABS(N83-O83)</f>
        <v>56.092089942485536</v>
      </c>
      <c r="X83">
        <v>1</v>
      </c>
      <c r="Y83">
        <v>1.0361588364210801</v>
      </c>
      <c r="Z83">
        <v>56.311</v>
      </c>
      <c r="AA83">
        <f t="shared" ref="AA83:AA91" si="19">ABS(Y83-Z83)</f>
        <v>55.27484116357892</v>
      </c>
      <c r="AI83">
        <v>1</v>
      </c>
      <c r="AJ83">
        <v>1.0361588364210801</v>
      </c>
      <c r="AK83">
        <v>56.311</v>
      </c>
      <c r="AL83">
        <f t="shared" ref="AL83:AL85" si="20">ABS(AJ83-AK83)</f>
        <v>55.27484116357892</v>
      </c>
    </row>
    <row r="84" spans="1:44" x14ac:dyDescent="0.25">
      <c r="A84">
        <v>1</v>
      </c>
      <c r="B84">
        <f t="shared" si="16"/>
        <v>1.1716551983123573</v>
      </c>
      <c r="C84">
        <v>2.8889</v>
      </c>
      <c r="D84">
        <f t="shared" si="17"/>
        <v>1.7172448016876427</v>
      </c>
      <c r="M84">
        <v>1</v>
      </c>
      <c r="N84">
        <v>1.1716551983123573</v>
      </c>
      <c r="O84">
        <v>2.8889</v>
      </c>
      <c r="P84">
        <f t="shared" si="18"/>
        <v>1.7172448016876427</v>
      </c>
      <c r="X84">
        <v>1</v>
      </c>
      <c r="Y84">
        <v>0.80969080806833105</v>
      </c>
      <c r="Z84">
        <v>2.8889</v>
      </c>
      <c r="AA84">
        <f t="shared" si="19"/>
        <v>2.0792091919316689</v>
      </c>
      <c r="AI84">
        <v>1</v>
      </c>
      <c r="AJ84">
        <v>0.80969080806833105</v>
      </c>
      <c r="AK84">
        <v>2.8889</v>
      </c>
      <c r="AL84">
        <f t="shared" si="20"/>
        <v>2.0792091919316689</v>
      </c>
    </row>
    <row r="85" spans="1:44" x14ac:dyDescent="0.25">
      <c r="A85">
        <v>1</v>
      </c>
      <c r="B85">
        <f t="shared" si="16"/>
        <v>0.37782105224311918</v>
      </c>
      <c r="C85">
        <v>1.5447</v>
      </c>
      <c r="D85">
        <f t="shared" si="17"/>
        <v>1.1668789477568808</v>
      </c>
      <c r="M85">
        <v>1</v>
      </c>
      <c r="N85">
        <v>0.37782105224311918</v>
      </c>
      <c r="O85">
        <v>1.5447</v>
      </c>
      <c r="P85">
        <f t="shared" si="18"/>
        <v>1.1668789477568808</v>
      </c>
      <c r="X85">
        <v>1</v>
      </c>
      <c r="Y85">
        <v>4.1428588900555001E-2</v>
      </c>
      <c r="Z85">
        <v>1.5447</v>
      </c>
      <c r="AA85">
        <f t="shared" si="19"/>
        <v>1.503271411099445</v>
      </c>
      <c r="AI85">
        <v>1</v>
      </c>
      <c r="AJ85">
        <v>4.1428588900555001E-2</v>
      </c>
      <c r="AK85">
        <v>1.5447</v>
      </c>
      <c r="AL85">
        <f t="shared" si="20"/>
        <v>1.503271411099445</v>
      </c>
    </row>
    <row r="86" spans="1:44" x14ac:dyDescent="0.25">
      <c r="A86">
        <v>2</v>
      </c>
      <c r="B86">
        <f t="shared" si="16"/>
        <v>8.1105127412260003E-2</v>
      </c>
      <c r="C86">
        <v>0.91900000000000004</v>
      </c>
      <c r="D86">
        <f t="shared" si="17"/>
        <v>0.83789487258773998</v>
      </c>
      <c r="X86">
        <v>2</v>
      </c>
      <c r="Y86">
        <v>0.34381826671890298</v>
      </c>
      <c r="Z86">
        <v>0.91900000000000004</v>
      </c>
      <c r="AA86">
        <f t="shared" si="19"/>
        <v>0.57518173328109712</v>
      </c>
    </row>
    <row r="87" spans="1:44" x14ac:dyDescent="0.25">
      <c r="A87">
        <v>2</v>
      </c>
      <c r="B87">
        <f t="shared" si="16"/>
        <v>0.99503861861218978</v>
      </c>
      <c r="C87">
        <v>0.93</v>
      </c>
      <c r="D87">
        <f t="shared" si="17"/>
        <v>6.5038618612189736E-2</v>
      </c>
      <c r="X87">
        <v>2</v>
      </c>
      <c r="Y87">
        <v>0.89183356422667504</v>
      </c>
      <c r="Z87">
        <v>0.93</v>
      </c>
      <c r="AA87">
        <f t="shared" si="19"/>
        <v>3.8166435773325014E-2</v>
      </c>
    </row>
    <row r="88" spans="1:44" x14ac:dyDescent="0.25">
      <c r="A88">
        <v>2</v>
      </c>
      <c r="B88">
        <f t="shared" si="16"/>
        <v>0.78980862519488215</v>
      </c>
      <c r="C88">
        <v>0.22</v>
      </c>
      <c r="D88">
        <f t="shared" si="17"/>
        <v>0.56980862519488218</v>
      </c>
      <c r="X88">
        <v>2</v>
      </c>
      <c r="Y88">
        <v>0.70788995330345805</v>
      </c>
      <c r="Z88">
        <v>0.22</v>
      </c>
      <c r="AA88">
        <f t="shared" si="19"/>
        <v>0.48788995330345808</v>
      </c>
    </row>
    <row r="89" spans="1:44" x14ac:dyDescent="0.25">
      <c r="A89">
        <v>2</v>
      </c>
      <c r="B89">
        <f t="shared" si="16"/>
        <v>0.46210840916513524</v>
      </c>
      <c r="C89">
        <v>0.66900000000000004</v>
      </c>
      <c r="D89">
        <f t="shared" si="17"/>
        <v>0.2068915908348648</v>
      </c>
      <c r="X89">
        <v>2</v>
      </c>
      <c r="Y89">
        <v>0.180230951855326</v>
      </c>
      <c r="Z89">
        <v>0.66900000000000004</v>
      </c>
      <c r="AA89">
        <f t="shared" si="19"/>
        <v>0.48876904814467403</v>
      </c>
    </row>
    <row r="90" spans="1:44" x14ac:dyDescent="0.25">
      <c r="A90">
        <v>2</v>
      </c>
      <c r="B90">
        <f t="shared" si="16"/>
        <v>0.37125969413645349</v>
      </c>
      <c r="C90">
        <v>0.20499999999999999</v>
      </c>
      <c r="D90">
        <f t="shared" si="17"/>
        <v>0.1662596941364535</v>
      </c>
      <c r="X90">
        <v>2</v>
      </c>
      <c r="Y90">
        <v>0.144798248057457</v>
      </c>
      <c r="Z90">
        <v>0.20499999999999999</v>
      </c>
      <c r="AA90">
        <f t="shared" si="19"/>
        <v>6.0201751942542986E-2</v>
      </c>
    </row>
    <row r="91" spans="1:44" x14ac:dyDescent="0.25">
      <c r="A91">
        <v>2</v>
      </c>
      <c r="B91">
        <f t="shared" si="16"/>
        <v>1.3784284595947188E-2</v>
      </c>
      <c r="C91">
        <v>0.16400000000000001</v>
      </c>
      <c r="D91">
        <f t="shared" si="17"/>
        <v>0.15021571540405282</v>
      </c>
      <c r="X91">
        <v>2</v>
      </c>
      <c r="Y91">
        <v>3.5321818285415502E-2</v>
      </c>
      <c r="Z91">
        <v>0.16400000000000001</v>
      </c>
      <c r="AA91">
        <f t="shared" si="19"/>
        <v>0.12867818171458451</v>
      </c>
    </row>
    <row r="93" spans="1:44" x14ac:dyDescent="0.25">
      <c r="B93" t="s">
        <v>60</v>
      </c>
      <c r="N93" t="s">
        <v>60</v>
      </c>
    </row>
    <row r="94" spans="1:44" x14ac:dyDescent="0.25">
      <c r="A94" t="s">
        <v>39</v>
      </c>
      <c r="B94" t="s">
        <v>58</v>
      </c>
      <c r="C94" t="s">
        <v>51</v>
      </c>
      <c r="D94" t="s">
        <v>54</v>
      </c>
      <c r="E94" t="s">
        <v>55</v>
      </c>
      <c r="F94" t="s">
        <v>56</v>
      </c>
      <c r="G94" t="s">
        <v>57</v>
      </c>
      <c r="M94" t="s">
        <v>39</v>
      </c>
      <c r="N94" t="s">
        <v>58</v>
      </c>
      <c r="O94" t="s">
        <v>51</v>
      </c>
      <c r="P94" t="s">
        <v>54</v>
      </c>
      <c r="Q94" t="s">
        <v>55</v>
      </c>
      <c r="R94" t="s">
        <v>56</v>
      </c>
      <c r="S94" t="s">
        <v>57</v>
      </c>
      <c r="X94" t="s">
        <v>39</v>
      </c>
      <c r="Y94" t="s">
        <v>58</v>
      </c>
      <c r="Z94" t="s">
        <v>51</v>
      </c>
      <c r="AA94" t="s">
        <v>54</v>
      </c>
      <c r="AB94" t="s">
        <v>55</v>
      </c>
      <c r="AC94" t="s">
        <v>56</v>
      </c>
      <c r="AD94" t="s">
        <v>57</v>
      </c>
      <c r="AI94" t="s">
        <v>39</v>
      </c>
      <c r="AJ94" t="s">
        <v>58</v>
      </c>
      <c r="AK94" t="s">
        <v>51</v>
      </c>
      <c r="AL94" t="s">
        <v>54</v>
      </c>
      <c r="AM94" t="s">
        <v>55</v>
      </c>
      <c r="AN94" t="s">
        <v>56</v>
      </c>
      <c r="AO94" t="s">
        <v>57</v>
      </c>
    </row>
    <row r="95" spans="1:44" x14ac:dyDescent="0.25">
      <c r="A95">
        <v>1</v>
      </c>
      <c r="B95">
        <f>EXP(B55)</f>
        <v>4.163717964603185</v>
      </c>
      <c r="C95">
        <v>3.8035000000000001</v>
      </c>
      <c r="D95">
        <f>ABS(B95-C95)</f>
        <v>0.36021796460318489</v>
      </c>
      <c r="E95">
        <f>SUM(D95:D104)</f>
        <v>24.911936291151736</v>
      </c>
      <c r="F95">
        <f>COUNTA(D95:D104)</f>
        <v>10</v>
      </c>
      <c r="G95">
        <f>E95/F95</f>
        <v>2.4911936291151737</v>
      </c>
      <c r="M95">
        <v>1</v>
      </c>
      <c r="N95">
        <v>4.163717964603185</v>
      </c>
      <c r="O95">
        <v>3.8035000000000001</v>
      </c>
      <c r="P95">
        <f>ABS(N95-O95)</f>
        <v>0.36021796460318489</v>
      </c>
      <c r="Q95">
        <f>SUM(P95:P99)</f>
        <v>19.802529438401891</v>
      </c>
      <c r="R95">
        <f>COUNTA(P95:P99)</f>
        <v>5</v>
      </c>
      <c r="S95">
        <f>Q95/R95</f>
        <v>3.960505887680378</v>
      </c>
      <c r="X95">
        <v>1</v>
      </c>
      <c r="Y95">
        <v>14.759440345986199</v>
      </c>
      <c r="Z95">
        <v>3.8035000000000001</v>
      </c>
      <c r="AA95">
        <f>ABS(Y95-Z95)</f>
        <v>10.9559403459862</v>
      </c>
      <c r="AB95">
        <f>SUM(AA95:AA104)</f>
        <v>112.44235744607151</v>
      </c>
      <c r="AC95">
        <f>COUNTA(AA95:AA104)</f>
        <v>10</v>
      </c>
      <c r="AD95">
        <f>AB95/AC95</f>
        <v>11.244235744607151</v>
      </c>
      <c r="AI95">
        <v>1</v>
      </c>
      <c r="AJ95">
        <v>14.759440345986199</v>
      </c>
      <c r="AK95">
        <v>3.8035000000000001</v>
      </c>
      <c r="AL95">
        <f>ABS(AJ95-AK95)</f>
        <v>10.9559403459862</v>
      </c>
      <c r="AM95">
        <f>SUM(AL95:AL99)</f>
        <v>54.20182902986852</v>
      </c>
      <c r="AN95">
        <f>COUNTA(AL95:AL99)</f>
        <v>5</v>
      </c>
      <c r="AO95">
        <f>AM95/AN95</f>
        <v>10.840365805973704</v>
      </c>
    </row>
    <row r="96" spans="1:44" x14ac:dyDescent="0.25">
      <c r="A96">
        <v>1</v>
      </c>
      <c r="B96">
        <f t="shared" ref="B96:B104" si="21">EXP(B56)</f>
        <v>1.2850252852673276</v>
      </c>
      <c r="C96">
        <v>3.4066999999999998</v>
      </c>
      <c r="D96">
        <f t="shared" ref="D96:D104" si="22">ABS(B96-C96)</f>
        <v>2.1216747147326722</v>
      </c>
      <c r="M96">
        <v>1</v>
      </c>
      <c r="N96">
        <v>1.2850252852673276</v>
      </c>
      <c r="O96">
        <v>3.4066999999999998</v>
      </c>
      <c r="P96">
        <f t="shared" ref="P96" si="23">ABS(N96-O96)</f>
        <v>2.1216747147326722</v>
      </c>
      <c r="X96">
        <v>1</v>
      </c>
      <c r="Y96">
        <v>0.75975989314092396</v>
      </c>
      <c r="Z96">
        <v>3.4066999999999998</v>
      </c>
      <c r="AA96">
        <f t="shared" ref="AA96:AA104" si="24">ABS(Y96-Z96)</f>
        <v>2.6469401068590761</v>
      </c>
      <c r="AI96">
        <v>1</v>
      </c>
      <c r="AJ96">
        <v>0.75975989314092396</v>
      </c>
      <c r="AK96">
        <v>3.4066999999999998</v>
      </c>
      <c r="AL96">
        <f t="shared" ref="AL96" si="25">ABS(AJ96-AK96)</f>
        <v>2.6469401068590761</v>
      </c>
    </row>
    <row r="97" spans="1:41" x14ac:dyDescent="0.25">
      <c r="A97">
        <v>1</v>
      </c>
      <c r="B97">
        <f t="shared" si="21"/>
        <v>4.2023796009377934</v>
      </c>
      <c r="C97">
        <v>1.9870000000000001</v>
      </c>
      <c r="D97">
        <f>ABS(B97-C97)</f>
        <v>2.2153796009377933</v>
      </c>
      <c r="M97">
        <v>1</v>
      </c>
      <c r="N97">
        <v>4.2023796009377934</v>
      </c>
      <c r="O97">
        <v>1.9870000000000001</v>
      </c>
      <c r="P97">
        <f>ABS(N97-O97)</f>
        <v>2.2153796009377933</v>
      </c>
      <c r="X97">
        <v>1</v>
      </c>
      <c r="Y97">
        <v>20.3513514784261</v>
      </c>
      <c r="Z97">
        <v>1.9870000000000001</v>
      </c>
      <c r="AA97">
        <f t="shared" si="24"/>
        <v>18.364351478426101</v>
      </c>
      <c r="AI97">
        <v>1</v>
      </c>
      <c r="AJ97">
        <v>20.3513514784261</v>
      </c>
      <c r="AK97">
        <v>1.9870000000000001</v>
      </c>
      <c r="AL97">
        <f>ABS(AJ97-AK97)</f>
        <v>18.364351478426101</v>
      </c>
    </row>
    <row r="98" spans="1:41" x14ac:dyDescent="0.25">
      <c r="A98">
        <v>1</v>
      </c>
      <c r="B98">
        <f t="shared" si="21"/>
        <v>2.4515125892903753</v>
      </c>
      <c r="C98">
        <v>14.992000000000001</v>
      </c>
      <c r="D98">
        <f t="shared" si="22"/>
        <v>12.540487410709625</v>
      </c>
      <c r="M98">
        <v>1</v>
      </c>
      <c r="N98">
        <v>2.4515125892903753</v>
      </c>
      <c r="O98">
        <v>14.992000000000001</v>
      </c>
      <c r="P98">
        <f t="shared" ref="P98:P99" si="26">ABS(N98-O98)</f>
        <v>12.540487410709625</v>
      </c>
      <c r="X98">
        <v>1</v>
      </c>
      <c r="Y98">
        <v>2.7053134844889599</v>
      </c>
      <c r="Z98">
        <v>14.992000000000001</v>
      </c>
      <c r="AA98">
        <f t="shared" si="24"/>
        <v>12.286686515511041</v>
      </c>
      <c r="AI98">
        <v>1</v>
      </c>
      <c r="AJ98">
        <v>2.7053134844889599</v>
      </c>
      <c r="AK98">
        <v>14.992000000000001</v>
      </c>
      <c r="AL98">
        <f t="shared" ref="AL98:AL99" si="27">ABS(AJ98-AK98)</f>
        <v>12.286686515511041</v>
      </c>
    </row>
    <row r="99" spans="1:41" x14ac:dyDescent="0.25">
      <c r="A99">
        <v>1</v>
      </c>
      <c r="B99">
        <f t="shared" si="21"/>
        <v>4.0702697474186174</v>
      </c>
      <c r="C99">
        <v>1.5055000000000001</v>
      </c>
      <c r="D99">
        <f t="shared" si="22"/>
        <v>2.5647697474186173</v>
      </c>
      <c r="M99">
        <v>1</v>
      </c>
      <c r="N99">
        <v>4.0702697474186174</v>
      </c>
      <c r="O99">
        <v>1.5055000000000001</v>
      </c>
      <c r="P99">
        <f t="shared" si="26"/>
        <v>2.5647697474186173</v>
      </c>
      <c r="X99">
        <v>1</v>
      </c>
      <c r="Y99">
        <v>11.4534105830861</v>
      </c>
      <c r="Z99">
        <v>1.5055000000000001</v>
      </c>
      <c r="AA99">
        <f t="shared" si="24"/>
        <v>9.9479105830861005</v>
      </c>
      <c r="AI99">
        <v>1</v>
      </c>
      <c r="AJ99">
        <v>11.4534105830861</v>
      </c>
      <c r="AK99">
        <v>1.5055000000000001</v>
      </c>
      <c r="AL99">
        <f t="shared" si="27"/>
        <v>9.9479105830861005</v>
      </c>
    </row>
    <row r="100" spans="1:41" x14ac:dyDescent="0.25">
      <c r="A100">
        <v>2</v>
      </c>
      <c r="B100">
        <f t="shared" si="21"/>
        <v>3.5392912355804427</v>
      </c>
      <c r="C100">
        <v>0.72599999999999998</v>
      </c>
      <c r="D100">
        <f t="shared" si="22"/>
        <v>2.8132912355804427</v>
      </c>
      <c r="X100">
        <v>2</v>
      </c>
      <c r="Y100">
        <v>58.359891824421197</v>
      </c>
      <c r="Z100">
        <v>0.72599999999999998</v>
      </c>
      <c r="AA100">
        <f t="shared" si="24"/>
        <v>57.633891824421198</v>
      </c>
    </row>
    <row r="101" spans="1:41" x14ac:dyDescent="0.25">
      <c r="A101">
        <v>2</v>
      </c>
      <c r="B101">
        <f t="shared" si="21"/>
        <v>0.64076125382325089</v>
      </c>
      <c r="C101">
        <v>0.25</v>
      </c>
      <c r="D101">
        <f t="shared" si="22"/>
        <v>0.39076125382325089</v>
      </c>
      <c r="X101">
        <v>2</v>
      </c>
      <c r="Y101">
        <v>0.15456006353066101</v>
      </c>
      <c r="Z101">
        <v>0.25</v>
      </c>
      <c r="AA101">
        <f t="shared" si="24"/>
        <v>9.5439936469338987E-2</v>
      </c>
    </row>
    <row r="102" spans="1:41" x14ac:dyDescent="0.25">
      <c r="A102">
        <v>2</v>
      </c>
      <c r="B102">
        <f t="shared" si="21"/>
        <v>1.1039271662545855</v>
      </c>
      <c r="C102">
        <v>0.314</v>
      </c>
      <c r="D102">
        <f t="shared" si="22"/>
        <v>0.78992716625458548</v>
      </c>
      <c r="X102">
        <v>2</v>
      </c>
      <c r="Y102">
        <v>0.65268722373386301</v>
      </c>
      <c r="Z102">
        <v>0.314</v>
      </c>
      <c r="AA102">
        <f t="shared" si="24"/>
        <v>0.33868722373386301</v>
      </c>
    </row>
    <row r="103" spans="1:41" x14ac:dyDescent="0.25">
      <c r="A103">
        <v>2</v>
      </c>
      <c r="B103">
        <f t="shared" si="21"/>
        <v>0.68012551237673069</v>
      </c>
      <c r="C103">
        <v>0.16300000000000001</v>
      </c>
      <c r="D103">
        <f t="shared" si="22"/>
        <v>0.51712551237673066</v>
      </c>
      <c r="X103">
        <v>2</v>
      </c>
      <c r="Y103">
        <v>0.32659848344484999</v>
      </c>
      <c r="Z103">
        <v>0.16300000000000001</v>
      </c>
      <c r="AA103">
        <f t="shared" si="24"/>
        <v>0.16359848344484998</v>
      </c>
    </row>
    <row r="104" spans="1:41" x14ac:dyDescent="0.25">
      <c r="A104">
        <v>2</v>
      </c>
      <c r="B104">
        <f t="shared" si="21"/>
        <v>0.76730168471483584</v>
      </c>
      <c r="C104">
        <v>0.16900000000000001</v>
      </c>
      <c r="D104">
        <f t="shared" si="22"/>
        <v>0.5983016847148358</v>
      </c>
      <c r="X104">
        <v>2</v>
      </c>
      <c r="Y104">
        <v>0.17791094813375699</v>
      </c>
      <c r="Z104">
        <v>0.16900000000000001</v>
      </c>
      <c r="AA104">
        <f t="shared" si="24"/>
        <v>8.9109481337569796E-3</v>
      </c>
    </row>
    <row r="106" spans="1:41" x14ac:dyDescent="0.25">
      <c r="B106" t="s">
        <v>61</v>
      </c>
      <c r="N106" t="s">
        <v>61</v>
      </c>
    </row>
    <row r="107" spans="1:41" x14ac:dyDescent="0.25">
      <c r="A107" t="s">
        <v>39</v>
      </c>
      <c r="B107" t="s">
        <v>58</v>
      </c>
      <c r="C107" t="s">
        <v>51</v>
      </c>
      <c r="D107" t="s">
        <v>54</v>
      </c>
      <c r="E107" t="s">
        <v>55</v>
      </c>
      <c r="F107" t="s">
        <v>56</v>
      </c>
      <c r="G107" t="s">
        <v>57</v>
      </c>
      <c r="M107" t="s">
        <v>39</v>
      </c>
      <c r="N107" t="s">
        <v>58</v>
      </c>
      <c r="O107" t="s">
        <v>51</v>
      </c>
      <c r="P107" t="s">
        <v>54</v>
      </c>
      <c r="Q107" t="s">
        <v>55</v>
      </c>
      <c r="R107" t="s">
        <v>56</v>
      </c>
      <c r="S107" t="s">
        <v>57</v>
      </c>
      <c r="X107" t="s">
        <v>39</v>
      </c>
      <c r="Y107" t="s">
        <v>58</v>
      </c>
      <c r="Z107" t="s">
        <v>51</v>
      </c>
      <c r="AA107" t="s">
        <v>54</v>
      </c>
      <c r="AB107" t="s">
        <v>55</v>
      </c>
      <c r="AC107" t="s">
        <v>56</v>
      </c>
      <c r="AD107" t="s">
        <v>57</v>
      </c>
      <c r="AI107" t="s">
        <v>39</v>
      </c>
      <c r="AJ107" t="s">
        <v>58</v>
      </c>
      <c r="AK107" t="s">
        <v>51</v>
      </c>
      <c r="AL107" t="s">
        <v>54</v>
      </c>
      <c r="AM107" t="s">
        <v>55</v>
      </c>
      <c r="AN107" t="s">
        <v>56</v>
      </c>
      <c r="AO107" t="s">
        <v>57</v>
      </c>
    </row>
    <row r="108" spans="1:41" x14ac:dyDescent="0.25">
      <c r="A108">
        <v>1</v>
      </c>
      <c r="B108">
        <f>EXP(B68)</f>
        <v>1.8769897792353571</v>
      </c>
      <c r="C108">
        <v>3.6612</v>
      </c>
      <c r="D108">
        <f>ABS(B108-C108)</f>
        <v>1.7842102207646429</v>
      </c>
      <c r="E108">
        <f>SUM(D108:D116)</f>
        <v>9.2882470973258169</v>
      </c>
      <c r="F108">
        <f>COUNTA(D108:D116)</f>
        <v>9</v>
      </c>
      <c r="G108">
        <f>E108/F108</f>
        <v>1.0320274552584241</v>
      </c>
      <c r="M108">
        <v>1</v>
      </c>
      <c r="N108">
        <v>1.8769897792353571</v>
      </c>
      <c r="O108">
        <v>3.6612</v>
      </c>
      <c r="P108">
        <f>ABS(N108-O108)</f>
        <v>1.7842102207646429</v>
      </c>
      <c r="Q108">
        <f>SUM(P108:P111)</f>
        <v>7.939608445773457</v>
      </c>
      <c r="R108">
        <f>COUNTA(P108:P111)</f>
        <v>4</v>
      </c>
      <c r="S108">
        <f>Q108/R108</f>
        <v>1.9849021114433643</v>
      </c>
      <c r="X108">
        <v>1</v>
      </c>
      <c r="Y108">
        <v>1.68230906169977</v>
      </c>
      <c r="Z108">
        <v>3.6612</v>
      </c>
      <c r="AA108">
        <f>ABS(Y108-Z108)</f>
        <v>1.97889093830023</v>
      </c>
      <c r="AB108">
        <f>SUM(AA108:AA116)</f>
        <v>39.400343355012375</v>
      </c>
      <c r="AC108">
        <f>COUNTA(AA108:AA116)</f>
        <v>9</v>
      </c>
      <c r="AD108">
        <f>AB108/AC108</f>
        <v>4.3778159283347087</v>
      </c>
      <c r="AI108">
        <v>1</v>
      </c>
      <c r="AJ108">
        <v>1.68230906169977</v>
      </c>
      <c r="AK108">
        <v>3.6612</v>
      </c>
      <c r="AL108">
        <f>ABS(AJ108-AK108)</f>
        <v>1.97889093830023</v>
      </c>
      <c r="AM108">
        <f>SUM(AL108:AL111)</f>
        <v>38.081551922096217</v>
      </c>
      <c r="AN108">
        <f>COUNTA(AL108:AL111)</f>
        <v>4</v>
      </c>
      <c r="AO108">
        <f>AM108/AN108</f>
        <v>9.5203879805240543</v>
      </c>
    </row>
    <row r="109" spans="1:41" x14ac:dyDescent="0.25">
      <c r="A109">
        <v>1</v>
      </c>
      <c r="B109">
        <f t="shared" ref="B109:B116" si="28">EXP(B69)</f>
        <v>6.8769411098820763</v>
      </c>
      <c r="C109">
        <v>3.2515999999999998</v>
      </c>
      <c r="D109">
        <f t="shared" ref="D109:D113" si="29">ABS(B109-C109)</f>
        <v>3.6253411098820765</v>
      </c>
      <c r="M109">
        <v>1</v>
      </c>
      <c r="N109">
        <v>6.8769411098820763</v>
      </c>
      <c r="O109">
        <v>3.2515999999999998</v>
      </c>
      <c r="P109">
        <f t="shared" ref="P109:P111" si="30">ABS(N109-O109)</f>
        <v>3.6253411098820765</v>
      </c>
      <c r="X109">
        <v>1</v>
      </c>
      <c r="Y109">
        <v>36.118168665182303</v>
      </c>
      <c r="Z109">
        <v>3.2515999999999998</v>
      </c>
      <c r="AA109">
        <f t="shared" ref="AA109:AA116" si="31">ABS(Y109-Z109)</f>
        <v>32.866568665182299</v>
      </c>
      <c r="AI109">
        <v>1</v>
      </c>
      <c r="AJ109">
        <v>36.118168665182303</v>
      </c>
      <c r="AK109">
        <v>3.2515999999999998</v>
      </c>
      <c r="AL109">
        <f t="shared" ref="AL109:AL111" si="32">ABS(AJ109-AK109)</f>
        <v>32.866568665182299</v>
      </c>
    </row>
    <row r="110" spans="1:41" x14ac:dyDescent="0.25">
      <c r="A110">
        <v>1</v>
      </c>
      <c r="B110">
        <f t="shared" si="28"/>
        <v>0.21919207118260892</v>
      </c>
      <c r="C110">
        <v>1.7666999999999999</v>
      </c>
      <c r="D110">
        <f t="shared" si="29"/>
        <v>1.547507928817391</v>
      </c>
      <c r="M110">
        <v>1</v>
      </c>
      <c r="N110">
        <v>0.21919207118260892</v>
      </c>
      <c r="O110">
        <v>1.7666999999999999</v>
      </c>
      <c r="P110">
        <f t="shared" si="30"/>
        <v>1.547507928817391</v>
      </c>
      <c r="X110">
        <v>1</v>
      </c>
      <c r="Y110">
        <v>8.5489021287783698E-2</v>
      </c>
      <c r="Z110">
        <v>1.7666999999999999</v>
      </c>
      <c r="AA110">
        <f t="shared" si="31"/>
        <v>1.6812109787122163</v>
      </c>
      <c r="AI110">
        <v>1</v>
      </c>
      <c r="AJ110">
        <v>8.5489021287783698E-2</v>
      </c>
      <c r="AK110">
        <v>1.7666999999999999</v>
      </c>
      <c r="AL110">
        <f t="shared" si="32"/>
        <v>1.6812109787122163</v>
      </c>
    </row>
    <row r="111" spans="1:41" x14ac:dyDescent="0.25">
      <c r="A111">
        <v>1</v>
      </c>
      <c r="B111">
        <f t="shared" si="28"/>
        <v>1.3045508136906527</v>
      </c>
      <c r="C111">
        <v>2.2871000000000001</v>
      </c>
      <c r="D111">
        <f t="shared" si="29"/>
        <v>0.9825491863093474</v>
      </c>
      <c r="M111">
        <v>1</v>
      </c>
      <c r="N111">
        <v>1.3045508136906527</v>
      </c>
      <c r="O111">
        <v>2.2871000000000001</v>
      </c>
      <c r="P111">
        <f t="shared" si="30"/>
        <v>0.9825491863093474</v>
      </c>
      <c r="X111">
        <v>1</v>
      </c>
      <c r="Y111">
        <v>0.73221866009852699</v>
      </c>
      <c r="Z111">
        <v>2.2871000000000001</v>
      </c>
      <c r="AA111">
        <f t="shared" si="31"/>
        <v>1.5548813399014731</v>
      </c>
      <c r="AI111">
        <v>1</v>
      </c>
      <c r="AJ111">
        <v>0.73221866009852699</v>
      </c>
      <c r="AK111">
        <v>2.2871000000000001</v>
      </c>
      <c r="AL111">
        <f t="shared" si="32"/>
        <v>1.5548813399014731</v>
      </c>
    </row>
    <row r="112" spans="1:41" x14ac:dyDescent="0.25">
      <c r="A112">
        <v>2</v>
      </c>
      <c r="B112">
        <f t="shared" si="28"/>
        <v>1.3053843710473643</v>
      </c>
      <c r="C112">
        <v>0.97499999999999998</v>
      </c>
      <c r="D112">
        <f t="shared" si="29"/>
        <v>0.33038437104736429</v>
      </c>
      <c r="X112">
        <v>2</v>
      </c>
      <c r="Y112">
        <v>0.835280119034156</v>
      </c>
      <c r="Z112">
        <v>0.97499999999999998</v>
      </c>
      <c r="AA112">
        <f t="shared" si="31"/>
        <v>0.13971988096584398</v>
      </c>
    </row>
    <row r="113" spans="1:27" x14ac:dyDescent="0.25">
      <c r="A113">
        <v>2</v>
      </c>
      <c r="B113">
        <f t="shared" si="28"/>
        <v>0.90041332537082974</v>
      </c>
      <c r="C113">
        <v>0.749</v>
      </c>
      <c r="D113">
        <f t="shared" si="29"/>
        <v>0.15141332537082974</v>
      </c>
      <c r="X113">
        <v>2</v>
      </c>
      <c r="Y113">
        <v>0.53236145600363804</v>
      </c>
      <c r="Z113">
        <v>0.749</v>
      </c>
      <c r="AA113">
        <f t="shared" si="31"/>
        <v>0.21663854399636195</v>
      </c>
    </row>
    <row r="114" spans="1:27" x14ac:dyDescent="0.25">
      <c r="A114">
        <v>2</v>
      </c>
      <c r="B114">
        <f t="shared" si="28"/>
        <v>7.1493367660886145E-3</v>
      </c>
      <c r="C114">
        <v>0.65700000000000003</v>
      </c>
      <c r="D114">
        <f>ABS(B114-C114)</f>
        <v>0.64985066323391139</v>
      </c>
      <c r="X114">
        <v>2</v>
      </c>
      <c r="Y114">
        <v>1.19599237288474E-2</v>
      </c>
      <c r="Z114">
        <v>0.65700000000000003</v>
      </c>
      <c r="AA114">
        <f t="shared" si="31"/>
        <v>0.64504007627115267</v>
      </c>
    </row>
    <row r="115" spans="1:27" x14ac:dyDescent="0.25">
      <c r="A115">
        <v>2</v>
      </c>
      <c r="B115">
        <f t="shared" si="28"/>
        <v>0.46094845792348549</v>
      </c>
      <c r="C115">
        <v>0.33800000000000002</v>
      </c>
      <c r="D115">
        <f t="shared" ref="D115:D116" si="33">ABS(B115-C115)</f>
        <v>0.12294845792348547</v>
      </c>
      <c r="X115">
        <v>2</v>
      </c>
      <c r="Y115">
        <v>8.6805910329984401E-2</v>
      </c>
      <c r="Z115">
        <v>0.33800000000000002</v>
      </c>
      <c r="AA115">
        <f t="shared" si="31"/>
        <v>0.25119408967001561</v>
      </c>
    </row>
    <row r="116" spans="1:27" x14ac:dyDescent="0.25">
      <c r="A116">
        <v>2</v>
      </c>
      <c r="B116">
        <f t="shared" si="28"/>
        <v>0.29604183397676992</v>
      </c>
      <c r="C116">
        <v>0.20200000000000001</v>
      </c>
      <c r="D116">
        <f t="shared" si="33"/>
        <v>9.4041833976769906E-2</v>
      </c>
      <c r="X116">
        <v>2</v>
      </c>
      <c r="Y116">
        <v>0.13580115798721301</v>
      </c>
      <c r="Z116">
        <v>0.20200000000000001</v>
      </c>
      <c r="AA116">
        <f t="shared" si="31"/>
        <v>6.6198842012787001E-2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DB74-FD88-4055-ABF3-2B0960793303}">
  <dimension ref="A1:AR114"/>
  <sheetViews>
    <sheetView workbookViewId="0">
      <selection activeCell="N29" sqref="N29"/>
    </sheetView>
  </sheetViews>
  <sheetFormatPr defaultRowHeight="15" x14ac:dyDescent="0.25"/>
  <cols>
    <col min="3" max="4" width="15.85546875" bestFit="1" customWidth="1"/>
  </cols>
  <sheetData>
    <row r="1" spans="1:23" x14ac:dyDescent="0.25">
      <c r="A1" t="s">
        <v>52</v>
      </c>
      <c r="C1" t="s">
        <v>65</v>
      </c>
    </row>
    <row r="3" spans="1:23" x14ac:dyDescent="0.25">
      <c r="C3" s="2"/>
      <c r="D3" s="2"/>
      <c r="W3" s="1"/>
    </row>
    <row r="4" spans="1:23" x14ac:dyDescent="0.25">
      <c r="C4" s="2"/>
      <c r="D4" s="2"/>
      <c r="W4" s="1"/>
    </row>
    <row r="5" spans="1:23" x14ac:dyDescent="0.25">
      <c r="C5" s="2"/>
      <c r="D5" s="2"/>
      <c r="W5" s="1"/>
    </row>
    <row r="6" spans="1:23" x14ac:dyDescent="0.25">
      <c r="C6" s="2"/>
      <c r="D6" s="2"/>
      <c r="W6" s="1"/>
    </row>
    <row r="7" spans="1:23" x14ac:dyDescent="0.25">
      <c r="C7" s="2"/>
      <c r="D7" s="2"/>
      <c r="W7" s="1"/>
    </row>
    <row r="8" spans="1:23" x14ac:dyDescent="0.25">
      <c r="C8" s="2"/>
      <c r="D8" s="2"/>
      <c r="W8" s="1"/>
    </row>
    <row r="9" spans="1:23" x14ac:dyDescent="0.25">
      <c r="C9" s="2"/>
      <c r="D9" s="2"/>
      <c r="W9" s="1"/>
    </row>
    <row r="10" spans="1:23" x14ac:dyDescent="0.25">
      <c r="C10" s="2"/>
      <c r="D10" s="2"/>
      <c r="W10" s="1"/>
    </row>
    <row r="11" spans="1:23" x14ac:dyDescent="0.25">
      <c r="C11" s="2"/>
      <c r="D11" s="2"/>
      <c r="W11" s="1"/>
    </row>
    <row r="12" spans="1:23" x14ac:dyDescent="0.25">
      <c r="C12" s="2"/>
      <c r="D12" s="2"/>
      <c r="T12" s="1"/>
      <c r="W12" s="1"/>
    </row>
    <row r="13" spans="1:23" x14ac:dyDescent="0.25">
      <c r="C13" t="s">
        <v>66</v>
      </c>
    </row>
    <row r="15" spans="1:23" x14ac:dyDescent="0.25">
      <c r="C15" s="2"/>
      <c r="D15" s="2"/>
      <c r="W15" s="1"/>
    </row>
    <row r="16" spans="1:23" x14ac:dyDescent="0.25">
      <c r="C16" s="2"/>
      <c r="D16" s="2"/>
      <c r="W16" s="1"/>
    </row>
    <row r="17" spans="3:23" x14ac:dyDescent="0.25">
      <c r="C17" s="2"/>
      <c r="D17" s="2"/>
      <c r="W17" s="1"/>
    </row>
    <row r="18" spans="3:23" x14ac:dyDescent="0.25">
      <c r="C18" s="2"/>
      <c r="D18" s="2"/>
      <c r="W18" s="1"/>
    </row>
    <row r="19" spans="3:23" x14ac:dyDescent="0.25">
      <c r="C19" s="2"/>
      <c r="D19" s="2"/>
      <c r="W19" s="1"/>
    </row>
    <row r="20" spans="3:23" x14ac:dyDescent="0.25">
      <c r="C20" s="2"/>
      <c r="D20" s="2"/>
      <c r="W20" s="1"/>
    </row>
    <row r="21" spans="3:23" x14ac:dyDescent="0.25">
      <c r="C21" s="2"/>
      <c r="D21" s="2"/>
      <c r="T21" s="1"/>
      <c r="W21" s="1"/>
    </row>
    <row r="22" spans="3:23" x14ac:dyDescent="0.25">
      <c r="C22" s="2"/>
      <c r="D22" s="2"/>
      <c r="W22" s="1"/>
    </row>
    <row r="23" spans="3:23" x14ac:dyDescent="0.25">
      <c r="C23" s="2"/>
      <c r="D23" s="2"/>
      <c r="W23" s="1"/>
    </row>
    <row r="24" spans="3:23" x14ac:dyDescent="0.25">
      <c r="C24" s="2"/>
      <c r="D24" s="2"/>
      <c r="W24" s="1"/>
    </row>
    <row r="25" spans="3:23" x14ac:dyDescent="0.25">
      <c r="C25" t="s">
        <v>67</v>
      </c>
    </row>
    <row r="27" spans="3:23" x14ac:dyDescent="0.25">
      <c r="C27" s="2"/>
      <c r="D27" s="2"/>
      <c r="W27" s="1"/>
    </row>
    <row r="28" spans="3:23" x14ac:dyDescent="0.25">
      <c r="C28" s="2"/>
      <c r="D28" s="2"/>
      <c r="W28" s="1"/>
    </row>
    <row r="29" spans="3:23" x14ac:dyDescent="0.25">
      <c r="C29" s="2"/>
      <c r="D29" s="2"/>
      <c r="W29" s="1"/>
    </row>
    <row r="30" spans="3:23" x14ac:dyDescent="0.25">
      <c r="C30" s="2"/>
      <c r="D30" s="2"/>
      <c r="W30" s="1"/>
    </row>
    <row r="31" spans="3:23" x14ac:dyDescent="0.25">
      <c r="C31" s="2"/>
      <c r="D31" s="2"/>
      <c r="W31" s="1"/>
    </row>
    <row r="32" spans="3:23" x14ac:dyDescent="0.25">
      <c r="C32" s="2"/>
      <c r="D32" s="2"/>
      <c r="W32" s="1"/>
    </row>
    <row r="33" spans="1:44" x14ac:dyDescent="0.25">
      <c r="C33" s="2"/>
      <c r="D33" s="2"/>
      <c r="W33" s="1"/>
    </row>
    <row r="34" spans="1:44" x14ac:dyDescent="0.25">
      <c r="C34" s="2"/>
      <c r="D34" s="2"/>
      <c r="W34" s="1"/>
    </row>
    <row r="35" spans="1:44" x14ac:dyDescent="0.25">
      <c r="C35" s="2"/>
      <c r="D35" s="2"/>
      <c r="W35" s="1"/>
    </row>
    <row r="37" spans="1:44" x14ac:dyDescent="0.25">
      <c r="B37" t="s">
        <v>50</v>
      </c>
      <c r="N37" t="s">
        <v>50</v>
      </c>
      <c r="O37" t="s">
        <v>63</v>
      </c>
      <c r="Y37" t="s">
        <v>50</v>
      </c>
      <c r="AJ37" t="s">
        <v>50</v>
      </c>
      <c r="AK37" t="s">
        <v>63</v>
      </c>
    </row>
    <row r="38" spans="1:44" x14ac:dyDescent="0.25">
      <c r="B38" t="s">
        <v>59</v>
      </c>
      <c r="N38" t="s">
        <v>59</v>
      </c>
    </row>
    <row r="39" spans="1:44" x14ac:dyDescent="0.25">
      <c r="A39" t="s">
        <v>39</v>
      </c>
      <c r="B39" t="s">
        <v>53</v>
      </c>
      <c r="C39" t="s">
        <v>40</v>
      </c>
      <c r="D39" t="s">
        <v>54</v>
      </c>
      <c r="E39" t="s">
        <v>55</v>
      </c>
      <c r="F39" t="s">
        <v>56</v>
      </c>
      <c r="G39" t="s">
        <v>57</v>
      </c>
      <c r="J39" t="s">
        <v>62</v>
      </c>
      <c r="M39" t="s">
        <v>39</v>
      </c>
      <c r="N39" t="s">
        <v>53</v>
      </c>
      <c r="O39" t="s">
        <v>40</v>
      </c>
      <c r="P39" t="s">
        <v>54</v>
      </c>
      <c r="Q39" t="s">
        <v>55</v>
      </c>
      <c r="R39" t="s">
        <v>56</v>
      </c>
      <c r="S39" t="s">
        <v>57</v>
      </c>
      <c r="V39" t="s">
        <v>62</v>
      </c>
      <c r="X39" t="s">
        <v>39</v>
      </c>
      <c r="Y39" t="s">
        <v>53</v>
      </c>
      <c r="Z39" t="s">
        <v>40</v>
      </c>
      <c r="AA39" t="s">
        <v>54</v>
      </c>
      <c r="AB39" t="s">
        <v>55</v>
      </c>
      <c r="AC39" t="s">
        <v>56</v>
      </c>
      <c r="AD39" t="s">
        <v>57</v>
      </c>
      <c r="AG39" t="s">
        <v>62</v>
      </c>
      <c r="AI39" t="s">
        <v>39</v>
      </c>
      <c r="AJ39" t="s">
        <v>53</v>
      </c>
      <c r="AK39" t="s">
        <v>40</v>
      </c>
      <c r="AL39" t="s">
        <v>54</v>
      </c>
      <c r="AM39" t="s">
        <v>55</v>
      </c>
      <c r="AN39" t="s">
        <v>56</v>
      </c>
      <c r="AO39" t="s">
        <v>57</v>
      </c>
      <c r="AR39" t="s">
        <v>62</v>
      </c>
    </row>
    <row r="40" spans="1:44" x14ac:dyDescent="0.25">
      <c r="D40">
        <f>ABS(B40-C40)</f>
        <v>0</v>
      </c>
      <c r="E40">
        <f>SUM(D40:D49)</f>
        <v>0</v>
      </c>
      <c r="F40">
        <f>COUNTA(D40:D49)</f>
        <v>10</v>
      </c>
      <c r="G40">
        <f>E40/F40</f>
        <v>0</v>
      </c>
      <c r="J40">
        <f>AVERAGE(G40,G53,G66)</f>
        <v>0</v>
      </c>
      <c r="P40">
        <f>ABS(N40-O40)</f>
        <v>0</v>
      </c>
      <c r="Q40">
        <f>SUM(P40:P43)</f>
        <v>0</v>
      </c>
      <c r="R40">
        <f>COUNTA(P40:P43)</f>
        <v>4</v>
      </c>
      <c r="S40">
        <f>Q40/R40</f>
        <v>0</v>
      </c>
      <c r="V40">
        <f>AVERAGE(S40,S53,S66)</f>
        <v>0</v>
      </c>
      <c r="AA40">
        <f>ABS(Y40-Z40)</f>
        <v>0</v>
      </c>
      <c r="AB40">
        <f>SUM(AA40:AA49)</f>
        <v>0</v>
      </c>
      <c r="AC40">
        <f>COUNTA(AA40:AA49)</f>
        <v>10</v>
      </c>
      <c r="AD40">
        <f>AB40/AC40</f>
        <v>0</v>
      </c>
      <c r="AG40">
        <f>AVERAGE(AD40,AD53,AD66)</f>
        <v>0</v>
      </c>
      <c r="AL40">
        <f>ABS(AJ40-AK40)</f>
        <v>0</v>
      </c>
      <c r="AM40">
        <f>SUM(AL40:AL43)</f>
        <v>0</v>
      </c>
      <c r="AN40">
        <f>COUNTA(AL40:AL43)</f>
        <v>4</v>
      </c>
      <c r="AO40">
        <f>AM40/AN40</f>
        <v>0</v>
      </c>
      <c r="AR40">
        <f>AVERAGE(AO40,AO53,AO66)</f>
        <v>0</v>
      </c>
    </row>
    <row r="41" spans="1:44" x14ac:dyDescent="0.25">
      <c r="D41">
        <f t="shared" ref="D41:D49" si="0">ABS(B41-C41)</f>
        <v>0</v>
      </c>
      <c r="P41">
        <f t="shared" ref="P41:P43" si="1">ABS(N41-O41)</f>
        <v>0</v>
      </c>
      <c r="AA41">
        <f t="shared" ref="AA41:AA49" si="2">ABS(Y41-Z41)</f>
        <v>0</v>
      </c>
      <c r="AL41">
        <f t="shared" ref="AL41:AL43" si="3">ABS(AJ41-AK41)</f>
        <v>0</v>
      </c>
    </row>
    <row r="42" spans="1:44" x14ac:dyDescent="0.25">
      <c r="D42">
        <f t="shared" si="0"/>
        <v>0</v>
      </c>
      <c r="P42">
        <f t="shared" si="1"/>
        <v>0</v>
      </c>
      <c r="AA42">
        <f t="shared" si="2"/>
        <v>0</v>
      </c>
      <c r="AL42">
        <f t="shared" si="3"/>
        <v>0</v>
      </c>
    </row>
    <row r="43" spans="1:44" x14ac:dyDescent="0.25">
      <c r="D43">
        <f t="shared" si="0"/>
        <v>0</v>
      </c>
      <c r="P43">
        <f t="shared" si="1"/>
        <v>0</v>
      </c>
      <c r="AA43">
        <f t="shared" si="2"/>
        <v>0</v>
      </c>
      <c r="AL43">
        <f t="shared" si="3"/>
        <v>0</v>
      </c>
    </row>
    <row r="44" spans="1:44" x14ac:dyDescent="0.25">
      <c r="D44">
        <f t="shared" si="0"/>
        <v>0</v>
      </c>
      <c r="AA44">
        <f t="shared" si="2"/>
        <v>0</v>
      </c>
    </row>
    <row r="45" spans="1:44" x14ac:dyDescent="0.25">
      <c r="D45">
        <f t="shared" si="0"/>
        <v>0</v>
      </c>
      <c r="AA45">
        <f t="shared" si="2"/>
        <v>0</v>
      </c>
    </row>
    <row r="46" spans="1:44" x14ac:dyDescent="0.25">
      <c r="D46">
        <f t="shared" si="0"/>
        <v>0</v>
      </c>
      <c r="AA46">
        <f t="shared" si="2"/>
        <v>0</v>
      </c>
    </row>
    <row r="47" spans="1:44" x14ac:dyDescent="0.25">
      <c r="D47">
        <f t="shared" si="0"/>
        <v>0</v>
      </c>
      <c r="AA47">
        <f t="shared" si="2"/>
        <v>0</v>
      </c>
    </row>
    <row r="48" spans="1:44" x14ac:dyDescent="0.25">
      <c r="D48">
        <f t="shared" si="0"/>
        <v>0</v>
      </c>
      <c r="AA48">
        <f t="shared" si="2"/>
        <v>0</v>
      </c>
    </row>
    <row r="49" spans="1:41" x14ac:dyDescent="0.25">
      <c r="D49">
        <f t="shared" si="0"/>
        <v>0</v>
      </c>
      <c r="AA49">
        <f t="shared" si="2"/>
        <v>0</v>
      </c>
    </row>
    <row r="51" spans="1:41" x14ac:dyDescent="0.25">
      <c r="B51" t="s">
        <v>60</v>
      </c>
      <c r="N51" t="s">
        <v>60</v>
      </c>
    </row>
    <row r="52" spans="1:41" x14ac:dyDescent="0.25">
      <c r="A52" t="s">
        <v>39</v>
      </c>
      <c r="B52" t="s">
        <v>53</v>
      </c>
      <c r="C52" t="s">
        <v>40</v>
      </c>
      <c r="D52" t="s">
        <v>54</v>
      </c>
      <c r="E52" t="s">
        <v>55</v>
      </c>
      <c r="F52" t="s">
        <v>56</v>
      </c>
      <c r="G52" t="s">
        <v>57</v>
      </c>
      <c r="M52" t="s">
        <v>39</v>
      </c>
      <c r="N52" t="s">
        <v>53</v>
      </c>
      <c r="O52" t="s">
        <v>40</v>
      </c>
      <c r="P52" t="s">
        <v>54</v>
      </c>
      <c r="Q52" t="s">
        <v>55</v>
      </c>
      <c r="R52" t="s">
        <v>56</v>
      </c>
      <c r="S52" t="s">
        <v>57</v>
      </c>
      <c r="X52" t="s">
        <v>39</v>
      </c>
      <c r="Y52" t="s">
        <v>53</v>
      </c>
      <c r="Z52" t="s">
        <v>40</v>
      </c>
      <c r="AA52" t="s">
        <v>54</v>
      </c>
      <c r="AB52" t="s">
        <v>55</v>
      </c>
      <c r="AC52" t="s">
        <v>56</v>
      </c>
      <c r="AD52" t="s">
        <v>57</v>
      </c>
      <c r="AI52" t="s">
        <v>39</v>
      </c>
      <c r="AJ52" t="s">
        <v>53</v>
      </c>
      <c r="AK52" t="s">
        <v>40</v>
      </c>
      <c r="AL52" t="s">
        <v>54</v>
      </c>
      <c r="AM52" t="s">
        <v>55</v>
      </c>
      <c r="AN52" t="s">
        <v>56</v>
      </c>
      <c r="AO52" t="s">
        <v>57</v>
      </c>
    </row>
    <row r="53" spans="1:41" x14ac:dyDescent="0.25">
      <c r="D53">
        <f>ABS(B53-C53)</f>
        <v>0</v>
      </c>
      <c r="E53">
        <f>SUM(D53:D62)</f>
        <v>0</v>
      </c>
      <c r="F53">
        <f>COUNTA(D53:D62)</f>
        <v>10</v>
      </c>
      <c r="G53">
        <f>E53/F53</f>
        <v>0</v>
      </c>
      <c r="P53">
        <f>ABS(N53-O53)</f>
        <v>0</v>
      </c>
      <c r="Q53">
        <f>SUM(P53:P56)</f>
        <v>0</v>
      </c>
      <c r="R53">
        <f>COUNTA(P53:P56)</f>
        <v>4</v>
      </c>
      <c r="S53">
        <f>Q53/R53</f>
        <v>0</v>
      </c>
      <c r="AA53">
        <f>ABS(Y53-Z53)</f>
        <v>0</v>
      </c>
      <c r="AB53">
        <f>SUM(AA53:AA62)</f>
        <v>0</v>
      </c>
      <c r="AC53">
        <f>COUNTA(AA53:AA62)</f>
        <v>10</v>
      </c>
      <c r="AD53">
        <f>AB53/AC53</f>
        <v>0</v>
      </c>
      <c r="AL53">
        <f>ABS(AJ53-AK53)</f>
        <v>0</v>
      </c>
      <c r="AM53">
        <f>SUM(AL53:AL56)</f>
        <v>0</v>
      </c>
      <c r="AN53">
        <f>COUNTA(AL53:AL56)</f>
        <v>4</v>
      </c>
      <c r="AO53">
        <f>AM53/AN53</f>
        <v>0</v>
      </c>
    </row>
    <row r="54" spans="1:41" x14ac:dyDescent="0.25">
      <c r="D54">
        <f t="shared" ref="D54:D62" si="4">ABS(B54-C54)</f>
        <v>0</v>
      </c>
      <c r="P54">
        <f t="shared" ref="P54:P56" si="5">ABS(N54-O54)</f>
        <v>0</v>
      </c>
      <c r="AA54">
        <f t="shared" ref="AA54:AA62" si="6">ABS(Y54-Z54)</f>
        <v>0</v>
      </c>
      <c r="AL54">
        <f t="shared" ref="AL54:AL56" si="7">ABS(AJ54-AK54)</f>
        <v>0</v>
      </c>
    </row>
    <row r="55" spans="1:41" x14ac:dyDescent="0.25">
      <c r="D55">
        <f t="shared" si="4"/>
        <v>0</v>
      </c>
      <c r="P55">
        <f t="shared" si="5"/>
        <v>0</v>
      </c>
      <c r="AA55">
        <f t="shared" si="6"/>
        <v>0</v>
      </c>
      <c r="AL55">
        <f t="shared" si="7"/>
        <v>0</v>
      </c>
    </row>
    <row r="56" spans="1:41" x14ac:dyDescent="0.25">
      <c r="D56">
        <f t="shared" si="4"/>
        <v>0</v>
      </c>
      <c r="P56">
        <f t="shared" si="5"/>
        <v>0</v>
      </c>
      <c r="AA56">
        <f t="shared" si="6"/>
        <v>0</v>
      </c>
      <c r="AL56">
        <f t="shared" si="7"/>
        <v>0</v>
      </c>
    </row>
    <row r="57" spans="1:41" x14ac:dyDescent="0.25">
      <c r="D57">
        <f t="shared" si="4"/>
        <v>0</v>
      </c>
      <c r="AA57">
        <f t="shared" si="6"/>
        <v>0</v>
      </c>
    </row>
    <row r="58" spans="1:41" x14ac:dyDescent="0.25">
      <c r="D58">
        <f t="shared" si="4"/>
        <v>0</v>
      </c>
      <c r="AA58">
        <f t="shared" si="6"/>
        <v>0</v>
      </c>
    </row>
    <row r="59" spans="1:41" x14ac:dyDescent="0.25">
      <c r="D59">
        <f t="shared" si="4"/>
        <v>0</v>
      </c>
      <c r="AA59">
        <f t="shared" si="6"/>
        <v>0</v>
      </c>
    </row>
    <row r="60" spans="1:41" x14ac:dyDescent="0.25">
      <c r="D60">
        <f t="shared" si="4"/>
        <v>0</v>
      </c>
      <c r="AA60">
        <f t="shared" si="6"/>
        <v>0</v>
      </c>
    </row>
    <row r="61" spans="1:41" x14ac:dyDescent="0.25">
      <c r="D61">
        <f t="shared" si="4"/>
        <v>0</v>
      </c>
      <c r="AA61">
        <f t="shared" si="6"/>
        <v>0</v>
      </c>
    </row>
    <row r="62" spans="1:41" x14ac:dyDescent="0.25">
      <c r="D62">
        <f t="shared" si="4"/>
        <v>0</v>
      </c>
      <c r="AA62">
        <f t="shared" si="6"/>
        <v>0</v>
      </c>
    </row>
    <row r="64" spans="1:41" x14ac:dyDescent="0.25">
      <c r="B64" t="s">
        <v>61</v>
      </c>
      <c r="N64" t="s">
        <v>61</v>
      </c>
    </row>
    <row r="65" spans="1:44" x14ac:dyDescent="0.25">
      <c r="A65" t="s">
        <v>39</v>
      </c>
      <c r="B65" t="s">
        <v>53</v>
      </c>
      <c r="C65" t="s">
        <v>40</v>
      </c>
      <c r="D65" t="s">
        <v>54</v>
      </c>
      <c r="E65" t="s">
        <v>55</v>
      </c>
      <c r="F65" t="s">
        <v>56</v>
      </c>
      <c r="G65" t="s">
        <v>57</v>
      </c>
      <c r="M65" t="s">
        <v>39</v>
      </c>
      <c r="N65" t="s">
        <v>53</v>
      </c>
      <c r="O65" t="s">
        <v>40</v>
      </c>
      <c r="P65" t="s">
        <v>54</v>
      </c>
      <c r="Q65" t="s">
        <v>55</v>
      </c>
      <c r="R65" t="s">
        <v>56</v>
      </c>
      <c r="S65" t="s">
        <v>57</v>
      </c>
      <c r="X65" t="s">
        <v>39</v>
      </c>
      <c r="Y65" t="s">
        <v>53</v>
      </c>
      <c r="Z65" t="s">
        <v>40</v>
      </c>
      <c r="AA65" t="s">
        <v>54</v>
      </c>
      <c r="AB65" t="s">
        <v>55</v>
      </c>
      <c r="AC65" t="s">
        <v>56</v>
      </c>
      <c r="AD65" t="s">
        <v>57</v>
      </c>
      <c r="AI65" t="s">
        <v>39</v>
      </c>
      <c r="AJ65" t="s">
        <v>53</v>
      </c>
      <c r="AK65" t="s">
        <v>40</v>
      </c>
      <c r="AL65" t="s">
        <v>54</v>
      </c>
      <c r="AM65" t="s">
        <v>55</v>
      </c>
      <c r="AN65" t="s">
        <v>56</v>
      </c>
      <c r="AO65" t="s">
        <v>57</v>
      </c>
    </row>
    <row r="66" spans="1:44" x14ac:dyDescent="0.25">
      <c r="D66">
        <f>ABS(B66-C66)</f>
        <v>0</v>
      </c>
      <c r="E66">
        <f>SUM(D66:D74)</f>
        <v>0</v>
      </c>
      <c r="F66">
        <f>COUNTA(D66:D74)</f>
        <v>9</v>
      </c>
      <c r="G66">
        <f>E66/F66</f>
        <v>0</v>
      </c>
      <c r="P66">
        <f>ABS(N66-O66)</f>
        <v>0</v>
      </c>
      <c r="Q66">
        <f>SUM(P66:P70)</f>
        <v>0</v>
      </c>
      <c r="R66">
        <f>COUNTA(P66:P70)</f>
        <v>5</v>
      </c>
      <c r="S66">
        <f>Q66/R66</f>
        <v>0</v>
      </c>
      <c r="AA66">
        <f>ABS(Y66-Z66)</f>
        <v>0</v>
      </c>
      <c r="AB66">
        <f>SUM(AA66:AA74)</f>
        <v>0</v>
      </c>
      <c r="AC66">
        <f>COUNTA(AA66:AA74)</f>
        <v>9</v>
      </c>
      <c r="AD66">
        <f>AB66/AC66</f>
        <v>0</v>
      </c>
      <c r="AL66">
        <f>ABS(AJ66-AK66)</f>
        <v>0</v>
      </c>
      <c r="AM66">
        <f>SUM(AL66:AL70)</f>
        <v>0</v>
      </c>
      <c r="AN66">
        <f>COUNTA(AL66:AL70)</f>
        <v>5</v>
      </c>
      <c r="AO66">
        <f>AM66/AN66</f>
        <v>0</v>
      </c>
    </row>
    <row r="67" spans="1:44" x14ac:dyDescent="0.25">
      <c r="D67">
        <f t="shared" ref="D67:D74" si="8">ABS(B67-C67)</f>
        <v>0</v>
      </c>
      <c r="P67">
        <f t="shared" ref="P67:P70" si="9">ABS(N67-O67)</f>
        <v>0</v>
      </c>
      <c r="AA67">
        <f t="shared" ref="AA67:AA74" si="10">ABS(Y67-Z67)</f>
        <v>0</v>
      </c>
      <c r="AL67">
        <f t="shared" ref="AL67:AL70" si="11">ABS(AJ67-AK67)</f>
        <v>0</v>
      </c>
    </row>
    <row r="68" spans="1:44" x14ac:dyDescent="0.25">
      <c r="D68">
        <f t="shared" si="8"/>
        <v>0</v>
      </c>
      <c r="P68">
        <f t="shared" si="9"/>
        <v>0</v>
      </c>
      <c r="AA68">
        <f t="shared" si="10"/>
        <v>0</v>
      </c>
      <c r="AL68">
        <f t="shared" si="11"/>
        <v>0</v>
      </c>
    </row>
    <row r="69" spans="1:44" x14ac:dyDescent="0.25">
      <c r="D69">
        <f t="shared" si="8"/>
        <v>0</v>
      </c>
      <c r="P69">
        <f t="shared" si="9"/>
        <v>0</v>
      </c>
      <c r="AA69">
        <f t="shared" si="10"/>
        <v>0</v>
      </c>
      <c r="AL69">
        <f t="shared" si="11"/>
        <v>0</v>
      </c>
    </row>
    <row r="70" spans="1:44" x14ac:dyDescent="0.25">
      <c r="D70">
        <f t="shared" si="8"/>
        <v>0</v>
      </c>
      <c r="P70">
        <f t="shared" si="9"/>
        <v>0</v>
      </c>
      <c r="AA70">
        <f t="shared" si="10"/>
        <v>0</v>
      </c>
      <c r="AL70">
        <f t="shared" si="11"/>
        <v>0</v>
      </c>
    </row>
    <row r="71" spans="1:44" x14ac:dyDescent="0.25">
      <c r="D71">
        <f t="shared" si="8"/>
        <v>0</v>
      </c>
      <c r="AA71">
        <f t="shared" si="10"/>
        <v>0</v>
      </c>
    </row>
    <row r="72" spans="1:44" x14ac:dyDescent="0.25">
      <c r="D72">
        <f t="shared" si="8"/>
        <v>0</v>
      </c>
      <c r="AA72">
        <f t="shared" si="10"/>
        <v>0</v>
      </c>
    </row>
    <row r="73" spans="1:44" x14ac:dyDescent="0.25">
      <c r="D73">
        <f t="shared" si="8"/>
        <v>0</v>
      </c>
      <c r="AA73">
        <f t="shared" si="10"/>
        <v>0</v>
      </c>
    </row>
    <row r="74" spans="1:44" x14ac:dyDescent="0.25">
      <c r="D74">
        <f t="shared" si="8"/>
        <v>0</v>
      </c>
      <c r="AA74">
        <f t="shared" si="10"/>
        <v>0</v>
      </c>
    </row>
    <row r="77" spans="1:44" x14ac:dyDescent="0.25">
      <c r="B77" t="s">
        <v>64</v>
      </c>
      <c r="N77" t="s">
        <v>64</v>
      </c>
      <c r="O77" t="s">
        <v>63</v>
      </c>
      <c r="Y77" t="s">
        <v>64</v>
      </c>
      <c r="AJ77" t="s">
        <v>64</v>
      </c>
      <c r="AK77" t="s">
        <v>63</v>
      </c>
    </row>
    <row r="78" spans="1:44" x14ac:dyDescent="0.25">
      <c r="B78" t="s">
        <v>59</v>
      </c>
      <c r="N78" t="s">
        <v>59</v>
      </c>
    </row>
    <row r="79" spans="1:44" x14ac:dyDescent="0.25">
      <c r="A79" t="s">
        <v>39</v>
      </c>
      <c r="B79" t="s">
        <v>58</v>
      </c>
      <c r="C79" t="s">
        <v>51</v>
      </c>
      <c r="D79" t="s">
        <v>54</v>
      </c>
      <c r="E79" t="s">
        <v>55</v>
      </c>
      <c r="F79" t="s">
        <v>56</v>
      </c>
      <c r="G79" t="s">
        <v>57</v>
      </c>
      <c r="J79" t="s">
        <v>62</v>
      </c>
      <c r="M79" t="s">
        <v>39</v>
      </c>
      <c r="N79" t="s">
        <v>58</v>
      </c>
      <c r="O79" t="s">
        <v>51</v>
      </c>
      <c r="P79" t="s">
        <v>54</v>
      </c>
      <c r="Q79" t="s">
        <v>55</v>
      </c>
      <c r="R79" t="s">
        <v>56</v>
      </c>
      <c r="S79" t="s">
        <v>57</v>
      </c>
      <c r="V79" t="s">
        <v>62</v>
      </c>
      <c r="X79" t="s">
        <v>39</v>
      </c>
      <c r="Y79" t="s">
        <v>58</v>
      </c>
      <c r="Z79" t="s">
        <v>51</v>
      </c>
      <c r="AA79" t="s">
        <v>54</v>
      </c>
      <c r="AB79" t="s">
        <v>55</v>
      </c>
      <c r="AC79" t="s">
        <v>56</v>
      </c>
      <c r="AD79" t="s">
        <v>57</v>
      </c>
      <c r="AG79" t="s">
        <v>62</v>
      </c>
      <c r="AI79" t="s">
        <v>39</v>
      </c>
      <c r="AJ79" t="s">
        <v>58</v>
      </c>
      <c r="AK79" t="s">
        <v>51</v>
      </c>
      <c r="AL79" t="s">
        <v>54</v>
      </c>
      <c r="AM79" t="s">
        <v>55</v>
      </c>
      <c r="AN79" t="s">
        <v>56</v>
      </c>
      <c r="AO79" t="s">
        <v>57</v>
      </c>
      <c r="AR79" t="s">
        <v>62</v>
      </c>
    </row>
    <row r="80" spans="1:44" x14ac:dyDescent="0.25">
      <c r="D80">
        <f>ABS(B80-C80)</f>
        <v>0</v>
      </c>
      <c r="E80">
        <f>SUM(D80:D89)</f>
        <v>0</v>
      </c>
      <c r="F80">
        <f>COUNTA(D80:D89)</f>
        <v>10</v>
      </c>
      <c r="G80">
        <f>E80/F80</f>
        <v>0</v>
      </c>
      <c r="J80">
        <f>AVERAGE(G80,G93,G106)</f>
        <v>0</v>
      </c>
      <c r="P80">
        <f>ABS(N80-O80)</f>
        <v>0</v>
      </c>
      <c r="Q80">
        <f>SUM(P80:P83)</f>
        <v>0</v>
      </c>
      <c r="R80">
        <f>COUNTA(P80:P83)</f>
        <v>4</v>
      </c>
      <c r="S80">
        <f>Q80/R80</f>
        <v>0</v>
      </c>
      <c r="V80">
        <f>AVERAGE(S80,S93,S106)</f>
        <v>0</v>
      </c>
      <c r="AA80">
        <f>ABS(Y80-Z80)</f>
        <v>0</v>
      </c>
      <c r="AB80">
        <f>SUM(AA80:AA89)</f>
        <v>0</v>
      </c>
      <c r="AC80">
        <f>COUNTA(AA80:AA89)</f>
        <v>10</v>
      </c>
      <c r="AD80">
        <f>AB80/AC80</f>
        <v>0</v>
      </c>
      <c r="AG80">
        <f>AVERAGE(AD80,AD93,AD106)</f>
        <v>0</v>
      </c>
      <c r="AL80">
        <f>ABS(AJ80-AK80)</f>
        <v>0</v>
      </c>
      <c r="AM80">
        <f>SUM(AL80:AL83)</f>
        <v>0</v>
      </c>
      <c r="AN80">
        <f>COUNTA(AL80:AL83)</f>
        <v>4</v>
      </c>
      <c r="AO80">
        <f>AM80/AN80</f>
        <v>0</v>
      </c>
      <c r="AR80">
        <f>AVERAGE(AO80,AO93,AO106)</f>
        <v>0</v>
      </c>
    </row>
    <row r="81" spans="1:41" x14ac:dyDescent="0.25">
      <c r="D81">
        <f t="shared" ref="D81:D89" si="12">ABS(B81-C81)</f>
        <v>0</v>
      </c>
      <c r="P81">
        <f t="shared" ref="P81:P83" si="13">ABS(N81-O81)</f>
        <v>0</v>
      </c>
      <c r="AA81">
        <f t="shared" ref="AA81:AA89" si="14">ABS(Y81-Z81)</f>
        <v>0</v>
      </c>
      <c r="AL81">
        <f t="shared" ref="AL81:AL83" si="15">ABS(AJ81-AK81)</f>
        <v>0</v>
      </c>
    </row>
    <row r="82" spans="1:41" x14ac:dyDescent="0.25">
      <c r="D82">
        <f t="shared" si="12"/>
        <v>0</v>
      </c>
      <c r="P82">
        <f t="shared" si="13"/>
        <v>0</v>
      </c>
      <c r="AA82">
        <f t="shared" si="14"/>
        <v>0</v>
      </c>
      <c r="AL82">
        <f t="shared" si="15"/>
        <v>0</v>
      </c>
    </row>
    <row r="83" spans="1:41" x14ac:dyDescent="0.25">
      <c r="D83">
        <f t="shared" si="12"/>
        <v>0</v>
      </c>
      <c r="P83">
        <f t="shared" si="13"/>
        <v>0</v>
      </c>
      <c r="AA83">
        <f t="shared" si="14"/>
        <v>0</v>
      </c>
      <c r="AL83">
        <f t="shared" si="15"/>
        <v>0</v>
      </c>
    </row>
    <row r="84" spans="1:41" x14ac:dyDescent="0.25">
      <c r="D84">
        <f t="shared" si="12"/>
        <v>0</v>
      </c>
      <c r="AA84">
        <f t="shared" si="14"/>
        <v>0</v>
      </c>
    </row>
    <row r="85" spans="1:41" x14ac:dyDescent="0.25">
      <c r="D85">
        <f t="shared" si="12"/>
        <v>0</v>
      </c>
      <c r="AA85">
        <f t="shared" si="14"/>
        <v>0</v>
      </c>
    </row>
    <row r="86" spans="1:41" x14ac:dyDescent="0.25">
      <c r="D86">
        <f t="shared" si="12"/>
        <v>0</v>
      </c>
      <c r="AA86">
        <f t="shared" si="14"/>
        <v>0</v>
      </c>
    </row>
    <row r="87" spans="1:41" x14ac:dyDescent="0.25">
      <c r="D87">
        <f t="shared" si="12"/>
        <v>0</v>
      </c>
      <c r="AA87">
        <f t="shared" si="14"/>
        <v>0</v>
      </c>
    </row>
    <row r="88" spans="1:41" x14ac:dyDescent="0.25">
      <c r="D88">
        <f t="shared" si="12"/>
        <v>0</v>
      </c>
      <c r="AA88">
        <f t="shared" si="14"/>
        <v>0</v>
      </c>
    </row>
    <row r="89" spans="1:41" x14ac:dyDescent="0.25">
      <c r="D89">
        <f t="shared" si="12"/>
        <v>0</v>
      </c>
      <c r="AA89">
        <f t="shared" si="14"/>
        <v>0</v>
      </c>
    </row>
    <row r="91" spans="1:41" x14ac:dyDescent="0.25">
      <c r="B91" t="s">
        <v>60</v>
      </c>
      <c r="N91" t="s">
        <v>60</v>
      </c>
    </row>
    <row r="92" spans="1:41" x14ac:dyDescent="0.25">
      <c r="A92" t="s">
        <v>39</v>
      </c>
      <c r="B92" t="s">
        <v>58</v>
      </c>
      <c r="C92" t="s">
        <v>51</v>
      </c>
      <c r="D92" t="s">
        <v>54</v>
      </c>
      <c r="E92" t="s">
        <v>55</v>
      </c>
      <c r="F92" t="s">
        <v>56</v>
      </c>
      <c r="G92" t="s">
        <v>57</v>
      </c>
      <c r="M92" t="s">
        <v>39</v>
      </c>
      <c r="N92" t="s">
        <v>58</v>
      </c>
      <c r="O92" t="s">
        <v>51</v>
      </c>
      <c r="P92" t="s">
        <v>54</v>
      </c>
      <c r="Q92" t="s">
        <v>55</v>
      </c>
      <c r="R92" t="s">
        <v>56</v>
      </c>
      <c r="S92" t="s">
        <v>57</v>
      </c>
      <c r="X92" t="s">
        <v>39</v>
      </c>
      <c r="Y92" t="s">
        <v>58</v>
      </c>
      <c r="Z92" t="s">
        <v>51</v>
      </c>
      <c r="AA92" t="s">
        <v>54</v>
      </c>
      <c r="AB92" t="s">
        <v>55</v>
      </c>
      <c r="AC92" t="s">
        <v>56</v>
      </c>
      <c r="AD92" t="s">
        <v>57</v>
      </c>
      <c r="AI92" t="s">
        <v>39</v>
      </c>
      <c r="AJ92" t="s">
        <v>58</v>
      </c>
      <c r="AK92" t="s">
        <v>51</v>
      </c>
      <c r="AL92" t="s">
        <v>54</v>
      </c>
      <c r="AM92" t="s">
        <v>55</v>
      </c>
      <c r="AN92" t="s">
        <v>56</v>
      </c>
      <c r="AO92" t="s">
        <v>57</v>
      </c>
    </row>
    <row r="93" spans="1:41" x14ac:dyDescent="0.25">
      <c r="D93">
        <f>ABS(B93-C93)</f>
        <v>0</v>
      </c>
      <c r="E93">
        <f>SUM(D93:D102)</f>
        <v>0</v>
      </c>
      <c r="F93">
        <f>COUNTA(D93:D102)</f>
        <v>10</v>
      </c>
      <c r="G93">
        <f>E93/F93</f>
        <v>0</v>
      </c>
      <c r="P93">
        <f>ABS(N93-O93)</f>
        <v>0</v>
      </c>
      <c r="Q93">
        <f>SUM(P93:P96)</f>
        <v>0</v>
      </c>
      <c r="R93">
        <f>COUNTA(P93:P96)</f>
        <v>4</v>
      </c>
      <c r="S93">
        <f>Q93/R93</f>
        <v>0</v>
      </c>
      <c r="AA93">
        <f>ABS(Y93-Z93)</f>
        <v>0</v>
      </c>
      <c r="AB93">
        <f>SUM(AA93:AA102)</f>
        <v>0</v>
      </c>
      <c r="AC93">
        <f>COUNTA(AA93:AA102)</f>
        <v>10</v>
      </c>
      <c r="AD93">
        <f>AB93/AC93</f>
        <v>0</v>
      </c>
      <c r="AL93">
        <f>ABS(AJ93-AK93)</f>
        <v>0</v>
      </c>
      <c r="AM93">
        <f>SUM(AL93:AL96)</f>
        <v>0</v>
      </c>
      <c r="AN93">
        <f>COUNTA(AL93:AL96)</f>
        <v>4</v>
      </c>
      <c r="AO93">
        <f>AM93/AN93</f>
        <v>0</v>
      </c>
    </row>
    <row r="94" spans="1:41" x14ac:dyDescent="0.25">
      <c r="D94">
        <f t="shared" ref="D94:D102" si="16">ABS(B94-C94)</f>
        <v>0</v>
      </c>
      <c r="P94">
        <f t="shared" ref="P94:P96" si="17">ABS(N94-O94)</f>
        <v>0</v>
      </c>
      <c r="AA94">
        <f t="shared" ref="AA94:AA102" si="18">ABS(Y94-Z94)</f>
        <v>0</v>
      </c>
      <c r="AL94">
        <f t="shared" ref="AL94:AL96" si="19">ABS(AJ94-AK94)</f>
        <v>0</v>
      </c>
    </row>
    <row r="95" spans="1:41" x14ac:dyDescent="0.25">
      <c r="D95">
        <f t="shared" si="16"/>
        <v>0</v>
      </c>
      <c r="P95">
        <f t="shared" si="17"/>
        <v>0</v>
      </c>
      <c r="AA95">
        <f t="shared" si="18"/>
        <v>0</v>
      </c>
      <c r="AL95">
        <f t="shared" si="19"/>
        <v>0</v>
      </c>
    </row>
    <row r="96" spans="1:41" x14ac:dyDescent="0.25">
      <c r="D96">
        <f t="shared" si="16"/>
        <v>0</v>
      </c>
      <c r="P96">
        <f t="shared" si="17"/>
        <v>0</v>
      </c>
      <c r="AA96">
        <f t="shared" si="18"/>
        <v>0</v>
      </c>
      <c r="AL96">
        <f t="shared" si="19"/>
        <v>0</v>
      </c>
    </row>
    <row r="97" spans="1:41" x14ac:dyDescent="0.25">
      <c r="D97">
        <f t="shared" si="16"/>
        <v>0</v>
      </c>
      <c r="AA97">
        <f t="shared" si="18"/>
        <v>0</v>
      </c>
    </row>
    <row r="98" spans="1:41" x14ac:dyDescent="0.25">
      <c r="D98">
        <f t="shared" si="16"/>
        <v>0</v>
      </c>
      <c r="AA98">
        <f t="shared" si="18"/>
        <v>0</v>
      </c>
    </row>
    <row r="99" spans="1:41" x14ac:dyDescent="0.25">
      <c r="D99">
        <f t="shared" si="16"/>
        <v>0</v>
      </c>
      <c r="AA99">
        <f t="shared" si="18"/>
        <v>0</v>
      </c>
    </row>
    <row r="100" spans="1:41" x14ac:dyDescent="0.25">
      <c r="D100">
        <f t="shared" si="16"/>
        <v>0</v>
      </c>
      <c r="AA100">
        <f t="shared" si="18"/>
        <v>0</v>
      </c>
    </row>
    <row r="101" spans="1:41" x14ac:dyDescent="0.25">
      <c r="D101">
        <f t="shared" si="16"/>
        <v>0</v>
      </c>
      <c r="AA101">
        <f t="shared" si="18"/>
        <v>0</v>
      </c>
    </row>
    <row r="102" spans="1:41" x14ac:dyDescent="0.25">
      <c r="D102">
        <f t="shared" si="16"/>
        <v>0</v>
      </c>
      <c r="AA102">
        <f t="shared" si="18"/>
        <v>0</v>
      </c>
    </row>
    <row r="104" spans="1:41" x14ac:dyDescent="0.25">
      <c r="B104" t="s">
        <v>61</v>
      </c>
      <c r="N104" t="s">
        <v>61</v>
      </c>
    </row>
    <row r="105" spans="1:41" x14ac:dyDescent="0.25">
      <c r="A105" t="s">
        <v>39</v>
      </c>
      <c r="B105" t="s">
        <v>58</v>
      </c>
      <c r="C105" t="s">
        <v>51</v>
      </c>
      <c r="D105" t="s">
        <v>54</v>
      </c>
      <c r="E105" t="s">
        <v>55</v>
      </c>
      <c r="F105" t="s">
        <v>56</v>
      </c>
      <c r="G105" t="s">
        <v>57</v>
      </c>
      <c r="M105" t="s">
        <v>39</v>
      </c>
      <c r="N105" t="s">
        <v>58</v>
      </c>
      <c r="O105" t="s">
        <v>51</v>
      </c>
      <c r="P105" t="s">
        <v>54</v>
      </c>
      <c r="Q105" t="s">
        <v>55</v>
      </c>
      <c r="R105" t="s">
        <v>56</v>
      </c>
      <c r="S105" t="s">
        <v>57</v>
      </c>
      <c r="X105" t="s">
        <v>39</v>
      </c>
      <c r="Y105" t="s">
        <v>58</v>
      </c>
      <c r="Z105" t="s">
        <v>51</v>
      </c>
      <c r="AA105" t="s">
        <v>54</v>
      </c>
      <c r="AB105" t="s">
        <v>55</v>
      </c>
      <c r="AC105" t="s">
        <v>56</v>
      </c>
      <c r="AD105" t="s">
        <v>57</v>
      </c>
      <c r="AI105" t="s">
        <v>39</v>
      </c>
      <c r="AJ105" t="s">
        <v>58</v>
      </c>
      <c r="AK105" t="s">
        <v>51</v>
      </c>
      <c r="AL105" t="s">
        <v>54</v>
      </c>
      <c r="AM105" t="s">
        <v>55</v>
      </c>
      <c r="AN105" t="s">
        <v>56</v>
      </c>
      <c r="AO105" t="s">
        <v>57</v>
      </c>
    </row>
    <row r="106" spans="1:41" x14ac:dyDescent="0.25">
      <c r="D106">
        <f>ABS(B106-C106)</f>
        <v>0</v>
      </c>
      <c r="E106">
        <f>SUM(D106:D114)</f>
        <v>0</v>
      </c>
      <c r="F106">
        <f>COUNTA(D106:D114)</f>
        <v>9</v>
      </c>
      <c r="G106">
        <f>E106/F106</f>
        <v>0</v>
      </c>
      <c r="P106">
        <f>ABS(N106-O106)</f>
        <v>0</v>
      </c>
      <c r="Q106">
        <f>SUM(P106:P110)</f>
        <v>0</v>
      </c>
      <c r="R106">
        <f>COUNTA(P106:P110)</f>
        <v>5</v>
      </c>
      <c r="S106">
        <f>Q106/R106</f>
        <v>0</v>
      </c>
      <c r="AA106">
        <f>ABS(Y106-Z106)</f>
        <v>0</v>
      </c>
      <c r="AB106">
        <f>SUM(AA106:AA114)</f>
        <v>0</v>
      </c>
      <c r="AC106">
        <f>COUNTA(AA106:AA114)</f>
        <v>9</v>
      </c>
      <c r="AD106">
        <f>AB106/AC106</f>
        <v>0</v>
      </c>
      <c r="AL106">
        <f>ABS(AJ106-AK106)</f>
        <v>0</v>
      </c>
      <c r="AM106">
        <f>SUM(AL106:AL110)</f>
        <v>0</v>
      </c>
      <c r="AN106">
        <f>COUNTA(AL106:AL110)</f>
        <v>5</v>
      </c>
      <c r="AO106">
        <f>AM106/AN106</f>
        <v>0</v>
      </c>
    </row>
    <row r="107" spans="1:41" x14ac:dyDescent="0.25">
      <c r="D107">
        <f t="shared" ref="D107:D114" si="20">ABS(B107-C107)</f>
        <v>0</v>
      </c>
      <c r="P107">
        <f t="shared" ref="P107:P110" si="21">ABS(N107-O107)</f>
        <v>0</v>
      </c>
      <c r="AA107">
        <f t="shared" ref="AA107:AA114" si="22">ABS(Y107-Z107)</f>
        <v>0</v>
      </c>
      <c r="AL107">
        <f t="shared" ref="AL107:AL110" si="23">ABS(AJ107-AK107)</f>
        <v>0</v>
      </c>
    </row>
    <row r="108" spans="1:41" x14ac:dyDescent="0.25">
      <c r="D108">
        <f t="shared" si="20"/>
        <v>0</v>
      </c>
      <c r="P108">
        <f t="shared" si="21"/>
        <v>0</v>
      </c>
      <c r="AA108">
        <f t="shared" si="22"/>
        <v>0</v>
      </c>
      <c r="AL108">
        <f t="shared" si="23"/>
        <v>0</v>
      </c>
    </row>
    <row r="109" spans="1:41" x14ac:dyDescent="0.25">
      <c r="D109">
        <f t="shared" si="20"/>
        <v>0</v>
      </c>
      <c r="P109">
        <f t="shared" si="21"/>
        <v>0</v>
      </c>
      <c r="AA109">
        <f t="shared" si="22"/>
        <v>0</v>
      </c>
      <c r="AL109">
        <f t="shared" si="23"/>
        <v>0</v>
      </c>
    </row>
    <row r="110" spans="1:41" x14ac:dyDescent="0.25">
      <c r="D110">
        <f t="shared" si="20"/>
        <v>0</v>
      </c>
      <c r="P110">
        <f t="shared" si="21"/>
        <v>0</v>
      </c>
      <c r="AA110">
        <f t="shared" si="22"/>
        <v>0</v>
      </c>
      <c r="AL110">
        <f t="shared" si="23"/>
        <v>0</v>
      </c>
    </row>
    <row r="111" spans="1:41" x14ac:dyDescent="0.25">
      <c r="D111">
        <f t="shared" si="20"/>
        <v>0</v>
      </c>
      <c r="AA111">
        <f t="shared" si="22"/>
        <v>0</v>
      </c>
    </row>
    <row r="112" spans="1:41" x14ac:dyDescent="0.25">
      <c r="D112">
        <f t="shared" si="20"/>
        <v>0</v>
      </c>
      <c r="AA112">
        <f t="shared" si="22"/>
        <v>0</v>
      </c>
    </row>
    <row r="113" spans="4:27" x14ac:dyDescent="0.25">
      <c r="D113">
        <f t="shared" si="20"/>
        <v>0</v>
      </c>
      <c r="AA113">
        <f t="shared" si="22"/>
        <v>0</v>
      </c>
    </row>
    <row r="114" spans="4:27" x14ac:dyDescent="0.25">
      <c r="D114">
        <f t="shared" si="20"/>
        <v>0</v>
      </c>
      <c r="AA114">
        <f t="shared" si="22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6BBC-5E13-45F8-960B-405A106C6D11}">
  <dimension ref="A1:AR114"/>
  <sheetViews>
    <sheetView workbookViewId="0">
      <selection activeCell="R50" sqref="A1:XFD1048576"/>
    </sheetView>
  </sheetViews>
  <sheetFormatPr defaultRowHeight="15" x14ac:dyDescent="0.25"/>
  <cols>
    <col min="3" max="4" width="15.85546875" bestFit="1" customWidth="1"/>
  </cols>
  <sheetData>
    <row r="1" spans="1:23" x14ac:dyDescent="0.25">
      <c r="A1" t="s">
        <v>52</v>
      </c>
      <c r="C1" t="s">
        <v>65</v>
      </c>
    </row>
    <row r="3" spans="1:23" x14ac:dyDescent="0.25">
      <c r="C3" s="2"/>
      <c r="D3" s="2"/>
      <c r="W3" s="1"/>
    </row>
    <row r="4" spans="1:23" x14ac:dyDescent="0.25">
      <c r="C4" s="2"/>
      <c r="D4" s="2"/>
      <c r="W4" s="1"/>
    </row>
    <row r="5" spans="1:23" x14ac:dyDescent="0.25">
      <c r="C5" s="2"/>
      <c r="D5" s="2"/>
      <c r="W5" s="1"/>
    </row>
    <row r="6" spans="1:23" x14ac:dyDescent="0.25">
      <c r="C6" s="2"/>
      <c r="D6" s="2"/>
      <c r="W6" s="1"/>
    </row>
    <row r="7" spans="1:23" x14ac:dyDescent="0.25">
      <c r="C7" s="2"/>
      <c r="D7" s="2"/>
      <c r="W7" s="1"/>
    </row>
    <row r="8" spans="1:23" x14ac:dyDescent="0.25">
      <c r="C8" s="2"/>
      <c r="D8" s="2"/>
      <c r="W8" s="1"/>
    </row>
    <row r="9" spans="1:23" x14ac:dyDescent="0.25">
      <c r="C9" s="2"/>
      <c r="D9" s="2"/>
      <c r="W9" s="1"/>
    </row>
    <row r="10" spans="1:23" x14ac:dyDescent="0.25">
      <c r="C10" s="2"/>
      <c r="D10" s="2"/>
      <c r="W10" s="1"/>
    </row>
    <row r="11" spans="1:23" x14ac:dyDescent="0.25">
      <c r="C11" s="2"/>
      <c r="D11" s="2"/>
      <c r="W11" s="1"/>
    </row>
    <row r="12" spans="1:23" x14ac:dyDescent="0.25">
      <c r="C12" s="2"/>
      <c r="D12" s="2"/>
      <c r="T12" s="1"/>
      <c r="W12" s="1"/>
    </row>
    <row r="13" spans="1:23" x14ac:dyDescent="0.25">
      <c r="C13" t="s">
        <v>66</v>
      </c>
    </row>
    <row r="15" spans="1:23" x14ac:dyDescent="0.25">
      <c r="C15" s="2"/>
      <c r="D15" s="2"/>
      <c r="W15" s="1"/>
    </row>
    <row r="16" spans="1:23" x14ac:dyDescent="0.25">
      <c r="C16" s="2"/>
      <c r="D16" s="2"/>
      <c r="W16" s="1"/>
    </row>
    <row r="17" spans="3:23" x14ac:dyDescent="0.25">
      <c r="C17" s="2"/>
      <c r="D17" s="2"/>
      <c r="W17" s="1"/>
    </row>
    <row r="18" spans="3:23" x14ac:dyDescent="0.25">
      <c r="C18" s="2"/>
      <c r="D18" s="2"/>
      <c r="W18" s="1"/>
    </row>
    <row r="19" spans="3:23" x14ac:dyDescent="0.25">
      <c r="C19" s="2"/>
      <c r="D19" s="2"/>
      <c r="W19" s="1"/>
    </row>
    <row r="20" spans="3:23" x14ac:dyDescent="0.25">
      <c r="C20" s="2"/>
      <c r="D20" s="2"/>
      <c r="W20" s="1"/>
    </row>
    <row r="21" spans="3:23" x14ac:dyDescent="0.25">
      <c r="C21" s="2"/>
      <c r="D21" s="2"/>
      <c r="T21" s="1"/>
      <c r="W21" s="1"/>
    </row>
    <row r="22" spans="3:23" x14ac:dyDescent="0.25">
      <c r="C22" s="2"/>
      <c r="D22" s="2"/>
      <c r="W22" s="1"/>
    </row>
    <row r="23" spans="3:23" x14ac:dyDescent="0.25">
      <c r="C23" s="2"/>
      <c r="D23" s="2"/>
      <c r="W23" s="1"/>
    </row>
    <row r="24" spans="3:23" x14ac:dyDescent="0.25">
      <c r="C24" s="2"/>
      <c r="D24" s="2"/>
      <c r="W24" s="1"/>
    </row>
    <row r="25" spans="3:23" x14ac:dyDescent="0.25">
      <c r="C25" t="s">
        <v>67</v>
      </c>
    </row>
    <row r="27" spans="3:23" x14ac:dyDescent="0.25">
      <c r="C27" s="2"/>
      <c r="D27" s="2"/>
      <c r="W27" s="1"/>
    </row>
    <row r="28" spans="3:23" x14ac:dyDescent="0.25">
      <c r="C28" s="2"/>
      <c r="D28" s="2"/>
      <c r="W28" s="1"/>
    </row>
    <row r="29" spans="3:23" x14ac:dyDescent="0.25">
      <c r="C29" s="2"/>
      <c r="D29" s="2"/>
      <c r="W29" s="1"/>
    </row>
    <row r="30" spans="3:23" x14ac:dyDescent="0.25">
      <c r="C30" s="2"/>
      <c r="D30" s="2"/>
      <c r="W30" s="1"/>
    </row>
    <row r="31" spans="3:23" x14ac:dyDescent="0.25">
      <c r="C31" s="2"/>
      <c r="D31" s="2"/>
      <c r="W31" s="1"/>
    </row>
    <row r="32" spans="3:23" x14ac:dyDescent="0.25">
      <c r="C32" s="2"/>
      <c r="D32" s="2"/>
      <c r="W32" s="1"/>
    </row>
    <row r="33" spans="1:44" x14ac:dyDescent="0.25">
      <c r="C33" s="2"/>
      <c r="D33" s="2"/>
      <c r="W33" s="1"/>
    </row>
    <row r="34" spans="1:44" x14ac:dyDescent="0.25">
      <c r="C34" s="2"/>
      <c r="D34" s="2"/>
      <c r="W34" s="1"/>
    </row>
    <row r="35" spans="1:44" x14ac:dyDescent="0.25">
      <c r="C35" s="2"/>
      <c r="D35" s="2"/>
      <c r="W35" s="1"/>
    </row>
    <row r="37" spans="1:44" x14ac:dyDescent="0.25">
      <c r="B37" t="s">
        <v>50</v>
      </c>
      <c r="N37" t="s">
        <v>50</v>
      </c>
      <c r="O37" t="s">
        <v>63</v>
      </c>
      <c r="Y37" t="s">
        <v>50</v>
      </c>
      <c r="AJ37" t="s">
        <v>50</v>
      </c>
      <c r="AK37" t="s">
        <v>63</v>
      </c>
    </row>
    <row r="38" spans="1:44" x14ac:dyDescent="0.25">
      <c r="B38" t="s">
        <v>59</v>
      </c>
      <c r="N38" t="s">
        <v>59</v>
      </c>
    </row>
    <row r="39" spans="1:44" x14ac:dyDescent="0.25">
      <c r="A39" t="s">
        <v>39</v>
      </c>
      <c r="B39" t="s">
        <v>53</v>
      </c>
      <c r="C39" t="s">
        <v>40</v>
      </c>
      <c r="D39" t="s">
        <v>54</v>
      </c>
      <c r="E39" t="s">
        <v>55</v>
      </c>
      <c r="F39" t="s">
        <v>56</v>
      </c>
      <c r="G39" t="s">
        <v>57</v>
      </c>
      <c r="J39" t="s">
        <v>62</v>
      </c>
      <c r="M39" t="s">
        <v>39</v>
      </c>
      <c r="N39" t="s">
        <v>53</v>
      </c>
      <c r="O39" t="s">
        <v>40</v>
      </c>
      <c r="P39" t="s">
        <v>54</v>
      </c>
      <c r="Q39" t="s">
        <v>55</v>
      </c>
      <c r="R39" t="s">
        <v>56</v>
      </c>
      <c r="S39" t="s">
        <v>57</v>
      </c>
      <c r="V39" t="s">
        <v>62</v>
      </c>
      <c r="X39" t="s">
        <v>39</v>
      </c>
      <c r="Y39" t="s">
        <v>53</v>
      </c>
      <c r="Z39" t="s">
        <v>40</v>
      </c>
      <c r="AA39" t="s">
        <v>54</v>
      </c>
      <c r="AB39" t="s">
        <v>55</v>
      </c>
      <c r="AC39" t="s">
        <v>56</v>
      </c>
      <c r="AD39" t="s">
        <v>57</v>
      </c>
      <c r="AG39" t="s">
        <v>62</v>
      </c>
      <c r="AI39" t="s">
        <v>39</v>
      </c>
      <c r="AJ39" t="s">
        <v>53</v>
      </c>
      <c r="AK39" t="s">
        <v>40</v>
      </c>
      <c r="AL39" t="s">
        <v>54</v>
      </c>
      <c r="AM39" t="s">
        <v>55</v>
      </c>
      <c r="AN39" t="s">
        <v>56</v>
      </c>
      <c r="AO39" t="s">
        <v>57</v>
      </c>
      <c r="AR39" t="s">
        <v>62</v>
      </c>
    </row>
    <row r="40" spans="1:44" x14ac:dyDescent="0.25">
      <c r="D40">
        <f>ABS(B40-C40)</f>
        <v>0</v>
      </c>
      <c r="E40">
        <f>SUM(D40:D49)</f>
        <v>0</v>
      </c>
      <c r="F40">
        <f>COUNTA(D40:D49)</f>
        <v>10</v>
      </c>
      <c r="G40">
        <f>E40/F40</f>
        <v>0</v>
      </c>
      <c r="J40">
        <f>AVERAGE(G40,G53,G66)</f>
        <v>0</v>
      </c>
      <c r="P40">
        <f>ABS(N40-O40)</f>
        <v>0</v>
      </c>
      <c r="Q40">
        <f>SUM(P40:P43)</f>
        <v>0</v>
      </c>
      <c r="R40">
        <f>COUNTA(P40:P43)</f>
        <v>4</v>
      </c>
      <c r="S40">
        <f>Q40/R40</f>
        <v>0</v>
      </c>
      <c r="V40">
        <f>AVERAGE(S40,S53,S66)</f>
        <v>0</v>
      </c>
      <c r="AA40">
        <f>ABS(Y40-Z40)</f>
        <v>0</v>
      </c>
      <c r="AB40">
        <f>SUM(AA40:AA49)</f>
        <v>0</v>
      </c>
      <c r="AC40">
        <f>COUNTA(AA40:AA49)</f>
        <v>10</v>
      </c>
      <c r="AD40">
        <f>AB40/AC40</f>
        <v>0</v>
      </c>
      <c r="AG40">
        <f>AVERAGE(AD40,AD53,AD66)</f>
        <v>0</v>
      </c>
      <c r="AL40">
        <f>ABS(AJ40-AK40)</f>
        <v>0</v>
      </c>
      <c r="AM40">
        <f>SUM(AL40:AL43)</f>
        <v>0</v>
      </c>
      <c r="AN40">
        <f>COUNTA(AL40:AL43)</f>
        <v>4</v>
      </c>
      <c r="AO40">
        <f>AM40/AN40</f>
        <v>0</v>
      </c>
      <c r="AR40">
        <f>AVERAGE(AO40,AO53,AO66)</f>
        <v>0</v>
      </c>
    </row>
    <row r="41" spans="1:44" x14ac:dyDescent="0.25">
      <c r="D41">
        <f t="shared" ref="D41:D49" si="0">ABS(B41-C41)</f>
        <v>0</v>
      </c>
      <c r="P41">
        <f t="shared" ref="P41:P43" si="1">ABS(N41-O41)</f>
        <v>0</v>
      </c>
      <c r="AA41">
        <f t="shared" ref="AA41:AA49" si="2">ABS(Y41-Z41)</f>
        <v>0</v>
      </c>
      <c r="AL41">
        <f t="shared" ref="AL41:AL43" si="3">ABS(AJ41-AK41)</f>
        <v>0</v>
      </c>
    </row>
    <row r="42" spans="1:44" x14ac:dyDescent="0.25">
      <c r="D42">
        <f t="shared" si="0"/>
        <v>0</v>
      </c>
      <c r="P42">
        <f t="shared" si="1"/>
        <v>0</v>
      </c>
      <c r="AA42">
        <f t="shared" si="2"/>
        <v>0</v>
      </c>
      <c r="AL42">
        <f t="shared" si="3"/>
        <v>0</v>
      </c>
    </row>
    <row r="43" spans="1:44" x14ac:dyDescent="0.25">
      <c r="D43">
        <f t="shared" si="0"/>
        <v>0</v>
      </c>
      <c r="P43">
        <f t="shared" si="1"/>
        <v>0</v>
      </c>
      <c r="AA43">
        <f t="shared" si="2"/>
        <v>0</v>
      </c>
      <c r="AL43">
        <f t="shared" si="3"/>
        <v>0</v>
      </c>
    </row>
    <row r="44" spans="1:44" x14ac:dyDescent="0.25">
      <c r="D44">
        <f t="shared" si="0"/>
        <v>0</v>
      </c>
      <c r="AA44">
        <f t="shared" si="2"/>
        <v>0</v>
      </c>
    </row>
    <row r="45" spans="1:44" x14ac:dyDescent="0.25">
      <c r="D45">
        <f t="shared" si="0"/>
        <v>0</v>
      </c>
      <c r="AA45">
        <f t="shared" si="2"/>
        <v>0</v>
      </c>
    </row>
    <row r="46" spans="1:44" x14ac:dyDescent="0.25">
      <c r="D46">
        <f t="shared" si="0"/>
        <v>0</v>
      </c>
      <c r="AA46">
        <f t="shared" si="2"/>
        <v>0</v>
      </c>
    </row>
    <row r="47" spans="1:44" x14ac:dyDescent="0.25">
      <c r="D47">
        <f t="shared" si="0"/>
        <v>0</v>
      </c>
      <c r="AA47">
        <f t="shared" si="2"/>
        <v>0</v>
      </c>
    </row>
    <row r="48" spans="1:44" x14ac:dyDescent="0.25">
      <c r="D48">
        <f t="shared" si="0"/>
        <v>0</v>
      </c>
      <c r="AA48">
        <f t="shared" si="2"/>
        <v>0</v>
      </c>
    </row>
    <row r="49" spans="1:41" x14ac:dyDescent="0.25">
      <c r="D49">
        <f t="shared" si="0"/>
        <v>0</v>
      </c>
      <c r="AA49">
        <f t="shared" si="2"/>
        <v>0</v>
      </c>
    </row>
    <row r="51" spans="1:41" x14ac:dyDescent="0.25">
      <c r="B51" t="s">
        <v>60</v>
      </c>
      <c r="N51" t="s">
        <v>60</v>
      </c>
    </row>
    <row r="52" spans="1:41" x14ac:dyDescent="0.25">
      <c r="A52" t="s">
        <v>39</v>
      </c>
      <c r="B52" t="s">
        <v>53</v>
      </c>
      <c r="C52" t="s">
        <v>40</v>
      </c>
      <c r="D52" t="s">
        <v>54</v>
      </c>
      <c r="E52" t="s">
        <v>55</v>
      </c>
      <c r="F52" t="s">
        <v>56</v>
      </c>
      <c r="G52" t="s">
        <v>57</v>
      </c>
      <c r="M52" t="s">
        <v>39</v>
      </c>
      <c r="N52" t="s">
        <v>53</v>
      </c>
      <c r="O52" t="s">
        <v>40</v>
      </c>
      <c r="P52" t="s">
        <v>54</v>
      </c>
      <c r="Q52" t="s">
        <v>55</v>
      </c>
      <c r="R52" t="s">
        <v>56</v>
      </c>
      <c r="S52" t="s">
        <v>57</v>
      </c>
      <c r="X52" t="s">
        <v>39</v>
      </c>
      <c r="Y52" t="s">
        <v>53</v>
      </c>
      <c r="Z52" t="s">
        <v>40</v>
      </c>
      <c r="AA52" t="s">
        <v>54</v>
      </c>
      <c r="AB52" t="s">
        <v>55</v>
      </c>
      <c r="AC52" t="s">
        <v>56</v>
      </c>
      <c r="AD52" t="s">
        <v>57</v>
      </c>
      <c r="AI52" t="s">
        <v>39</v>
      </c>
      <c r="AJ52" t="s">
        <v>53</v>
      </c>
      <c r="AK52" t="s">
        <v>40</v>
      </c>
      <c r="AL52" t="s">
        <v>54</v>
      </c>
      <c r="AM52" t="s">
        <v>55</v>
      </c>
      <c r="AN52" t="s">
        <v>56</v>
      </c>
      <c r="AO52" t="s">
        <v>57</v>
      </c>
    </row>
    <row r="53" spans="1:41" x14ac:dyDescent="0.25">
      <c r="D53">
        <f>ABS(B53-C53)</f>
        <v>0</v>
      </c>
      <c r="E53">
        <f>SUM(D53:D62)</f>
        <v>0</v>
      </c>
      <c r="F53">
        <f>COUNTA(D53:D62)</f>
        <v>10</v>
      </c>
      <c r="G53">
        <f>E53/F53</f>
        <v>0</v>
      </c>
      <c r="P53">
        <f>ABS(N53-O53)</f>
        <v>0</v>
      </c>
      <c r="Q53">
        <f>SUM(P53:P56)</f>
        <v>0</v>
      </c>
      <c r="R53">
        <f>COUNTA(P53:P56)</f>
        <v>4</v>
      </c>
      <c r="S53">
        <f>Q53/R53</f>
        <v>0</v>
      </c>
      <c r="AA53">
        <f>ABS(Y53-Z53)</f>
        <v>0</v>
      </c>
      <c r="AB53">
        <f>SUM(AA53:AA62)</f>
        <v>0</v>
      </c>
      <c r="AC53">
        <f>COUNTA(AA53:AA62)</f>
        <v>10</v>
      </c>
      <c r="AD53">
        <f>AB53/AC53</f>
        <v>0</v>
      </c>
      <c r="AL53">
        <f>ABS(AJ53-AK53)</f>
        <v>0</v>
      </c>
      <c r="AM53">
        <f>SUM(AL53:AL56)</f>
        <v>0</v>
      </c>
      <c r="AN53">
        <f>COUNTA(AL53:AL56)</f>
        <v>4</v>
      </c>
      <c r="AO53">
        <f>AM53/AN53</f>
        <v>0</v>
      </c>
    </row>
    <row r="54" spans="1:41" x14ac:dyDescent="0.25">
      <c r="D54">
        <f t="shared" ref="D54:D62" si="4">ABS(B54-C54)</f>
        <v>0</v>
      </c>
      <c r="P54">
        <f t="shared" ref="P54:P56" si="5">ABS(N54-O54)</f>
        <v>0</v>
      </c>
      <c r="AA54">
        <f t="shared" ref="AA54:AA62" si="6">ABS(Y54-Z54)</f>
        <v>0</v>
      </c>
      <c r="AL54">
        <f t="shared" ref="AL54:AL56" si="7">ABS(AJ54-AK54)</f>
        <v>0</v>
      </c>
    </row>
    <row r="55" spans="1:41" x14ac:dyDescent="0.25">
      <c r="D55">
        <f t="shared" si="4"/>
        <v>0</v>
      </c>
      <c r="P55">
        <f t="shared" si="5"/>
        <v>0</v>
      </c>
      <c r="AA55">
        <f t="shared" si="6"/>
        <v>0</v>
      </c>
      <c r="AL55">
        <f t="shared" si="7"/>
        <v>0</v>
      </c>
    </row>
    <row r="56" spans="1:41" x14ac:dyDescent="0.25">
      <c r="D56">
        <f t="shared" si="4"/>
        <v>0</v>
      </c>
      <c r="P56">
        <f t="shared" si="5"/>
        <v>0</v>
      </c>
      <c r="AA56">
        <f t="shared" si="6"/>
        <v>0</v>
      </c>
      <c r="AL56">
        <f t="shared" si="7"/>
        <v>0</v>
      </c>
    </row>
    <row r="57" spans="1:41" x14ac:dyDescent="0.25">
      <c r="D57">
        <f t="shared" si="4"/>
        <v>0</v>
      </c>
      <c r="AA57">
        <f t="shared" si="6"/>
        <v>0</v>
      </c>
    </row>
    <row r="58" spans="1:41" x14ac:dyDescent="0.25">
      <c r="D58">
        <f t="shared" si="4"/>
        <v>0</v>
      </c>
      <c r="AA58">
        <f t="shared" si="6"/>
        <v>0</v>
      </c>
    </row>
    <row r="59" spans="1:41" x14ac:dyDescent="0.25">
      <c r="D59">
        <f t="shared" si="4"/>
        <v>0</v>
      </c>
      <c r="AA59">
        <f t="shared" si="6"/>
        <v>0</v>
      </c>
    </row>
    <row r="60" spans="1:41" x14ac:dyDescent="0.25">
      <c r="D60">
        <f t="shared" si="4"/>
        <v>0</v>
      </c>
      <c r="AA60">
        <f t="shared" si="6"/>
        <v>0</v>
      </c>
    </row>
    <row r="61" spans="1:41" x14ac:dyDescent="0.25">
      <c r="D61">
        <f t="shared" si="4"/>
        <v>0</v>
      </c>
      <c r="AA61">
        <f t="shared" si="6"/>
        <v>0</v>
      </c>
    </row>
    <row r="62" spans="1:41" x14ac:dyDescent="0.25">
      <c r="D62">
        <f t="shared" si="4"/>
        <v>0</v>
      </c>
      <c r="AA62">
        <f t="shared" si="6"/>
        <v>0</v>
      </c>
    </row>
    <row r="64" spans="1:41" x14ac:dyDescent="0.25">
      <c r="B64" t="s">
        <v>61</v>
      </c>
      <c r="N64" t="s">
        <v>61</v>
      </c>
    </row>
    <row r="65" spans="1:44" x14ac:dyDescent="0.25">
      <c r="A65" t="s">
        <v>39</v>
      </c>
      <c r="B65" t="s">
        <v>53</v>
      </c>
      <c r="C65" t="s">
        <v>40</v>
      </c>
      <c r="D65" t="s">
        <v>54</v>
      </c>
      <c r="E65" t="s">
        <v>55</v>
      </c>
      <c r="F65" t="s">
        <v>56</v>
      </c>
      <c r="G65" t="s">
        <v>57</v>
      </c>
      <c r="M65" t="s">
        <v>39</v>
      </c>
      <c r="N65" t="s">
        <v>53</v>
      </c>
      <c r="O65" t="s">
        <v>40</v>
      </c>
      <c r="P65" t="s">
        <v>54</v>
      </c>
      <c r="Q65" t="s">
        <v>55</v>
      </c>
      <c r="R65" t="s">
        <v>56</v>
      </c>
      <c r="S65" t="s">
        <v>57</v>
      </c>
      <c r="X65" t="s">
        <v>39</v>
      </c>
      <c r="Y65" t="s">
        <v>53</v>
      </c>
      <c r="Z65" t="s">
        <v>40</v>
      </c>
      <c r="AA65" t="s">
        <v>54</v>
      </c>
      <c r="AB65" t="s">
        <v>55</v>
      </c>
      <c r="AC65" t="s">
        <v>56</v>
      </c>
      <c r="AD65" t="s">
        <v>57</v>
      </c>
      <c r="AI65" t="s">
        <v>39</v>
      </c>
      <c r="AJ65" t="s">
        <v>53</v>
      </c>
      <c r="AK65" t="s">
        <v>40</v>
      </c>
      <c r="AL65" t="s">
        <v>54</v>
      </c>
      <c r="AM65" t="s">
        <v>55</v>
      </c>
      <c r="AN65" t="s">
        <v>56</v>
      </c>
      <c r="AO65" t="s">
        <v>57</v>
      </c>
    </row>
    <row r="66" spans="1:44" x14ac:dyDescent="0.25">
      <c r="D66">
        <f>ABS(B66-C66)</f>
        <v>0</v>
      </c>
      <c r="E66">
        <f>SUM(D66:D74)</f>
        <v>0</v>
      </c>
      <c r="F66">
        <f>COUNTA(D66:D74)</f>
        <v>9</v>
      </c>
      <c r="G66">
        <f>E66/F66</f>
        <v>0</v>
      </c>
      <c r="P66">
        <f>ABS(N66-O66)</f>
        <v>0</v>
      </c>
      <c r="Q66">
        <f>SUM(P66:P70)</f>
        <v>0</v>
      </c>
      <c r="R66">
        <f>COUNTA(P66:P70)</f>
        <v>5</v>
      </c>
      <c r="S66">
        <f>Q66/R66</f>
        <v>0</v>
      </c>
      <c r="AA66">
        <f>ABS(Y66-Z66)</f>
        <v>0</v>
      </c>
      <c r="AB66">
        <f>SUM(AA66:AA74)</f>
        <v>0</v>
      </c>
      <c r="AC66">
        <f>COUNTA(AA66:AA74)</f>
        <v>9</v>
      </c>
      <c r="AD66">
        <f>AB66/AC66</f>
        <v>0</v>
      </c>
      <c r="AL66">
        <f>ABS(AJ66-AK66)</f>
        <v>0</v>
      </c>
      <c r="AM66">
        <f>SUM(AL66:AL70)</f>
        <v>0</v>
      </c>
      <c r="AN66">
        <f>COUNTA(AL66:AL70)</f>
        <v>5</v>
      </c>
      <c r="AO66">
        <f>AM66/AN66</f>
        <v>0</v>
      </c>
    </row>
    <row r="67" spans="1:44" x14ac:dyDescent="0.25">
      <c r="D67">
        <f t="shared" ref="D67:D74" si="8">ABS(B67-C67)</f>
        <v>0</v>
      </c>
      <c r="P67">
        <f t="shared" ref="P67:P70" si="9">ABS(N67-O67)</f>
        <v>0</v>
      </c>
      <c r="AA67">
        <f t="shared" ref="AA67:AA74" si="10">ABS(Y67-Z67)</f>
        <v>0</v>
      </c>
      <c r="AL67">
        <f t="shared" ref="AL67:AL70" si="11">ABS(AJ67-AK67)</f>
        <v>0</v>
      </c>
    </row>
    <row r="68" spans="1:44" x14ac:dyDescent="0.25">
      <c r="D68">
        <f t="shared" si="8"/>
        <v>0</v>
      </c>
      <c r="P68">
        <f t="shared" si="9"/>
        <v>0</v>
      </c>
      <c r="AA68">
        <f t="shared" si="10"/>
        <v>0</v>
      </c>
      <c r="AL68">
        <f t="shared" si="11"/>
        <v>0</v>
      </c>
    </row>
    <row r="69" spans="1:44" x14ac:dyDescent="0.25">
      <c r="D69">
        <f t="shared" si="8"/>
        <v>0</v>
      </c>
      <c r="P69">
        <f t="shared" si="9"/>
        <v>0</v>
      </c>
      <c r="AA69">
        <f t="shared" si="10"/>
        <v>0</v>
      </c>
      <c r="AL69">
        <f t="shared" si="11"/>
        <v>0</v>
      </c>
    </row>
    <row r="70" spans="1:44" x14ac:dyDescent="0.25">
      <c r="D70">
        <f t="shared" si="8"/>
        <v>0</v>
      </c>
      <c r="P70">
        <f t="shared" si="9"/>
        <v>0</v>
      </c>
      <c r="AA70">
        <f t="shared" si="10"/>
        <v>0</v>
      </c>
      <c r="AL70">
        <f t="shared" si="11"/>
        <v>0</v>
      </c>
    </row>
    <row r="71" spans="1:44" x14ac:dyDescent="0.25">
      <c r="D71">
        <f t="shared" si="8"/>
        <v>0</v>
      </c>
      <c r="AA71">
        <f t="shared" si="10"/>
        <v>0</v>
      </c>
    </row>
    <row r="72" spans="1:44" x14ac:dyDescent="0.25">
      <c r="D72">
        <f t="shared" si="8"/>
        <v>0</v>
      </c>
      <c r="AA72">
        <f t="shared" si="10"/>
        <v>0</v>
      </c>
    </row>
    <row r="73" spans="1:44" x14ac:dyDescent="0.25">
      <c r="D73">
        <f t="shared" si="8"/>
        <v>0</v>
      </c>
      <c r="AA73">
        <f t="shared" si="10"/>
        <v>0</v>
      </c>
    </row>
    <row r="74" spans="1:44" x14ac:dyDescent="0.25">
      <c r="D74">
        <f t="shared" si="8"/>
        <v>0</v>
      </c>
      <c r="AA74">
        <f t="shared" si="10"/>
        <v>0</v>
      </c>
    </row>
    <row r="77" spans="1:44" x14ac:dyDescent="0.25">
      <c r="B77" t="s">
        <v>64</v>
      </c>
      <c r="N77" t="s">
        <v>64</v>
      </c>
      <c r="O77" t="s">
        <v>63</v>
      </c>
      <c r="Y77" t="s">
        <v>64</v>
      </c>
      <c r="AJ77" t="s">
        <v>64</v>
      </c>
      <c r="AK77" t="s">
        <v>63</v>
      </c>
    </row>
    <row r="78" spans="1:44" x14ac:dyDescent="0.25">
      <c r="B78" t="s">
        <v>59</v>
      </c>
      <c r="N78" t="s">
        <v>59</v>
      </c>
    </row>
    <row r="79" spans="1:44" x14ac:dyDescent="0.25">
      <c r="A79" t="s">
        <v>39</v>
      </c>
      <c r="B79" t="s">
        <v>58</v>
      </c>
      <c r="C79" t="s">
        <v>51</v>
      </c>
      <c r="D79" t="s">
        <v>54</v>
      </c>
      <c r="E79" t="s">
        <v>55</v>
      </c>
      <c r="F79" t="s">
        <v>56</v>
      </c>
      <c r="G79" t="s">
        <v>57</v>
      </c>
      <c r="J79" t="s">
        <v>62</v>
      </c>
      <c r="M79" t="s">
        <v>39</v>
      </c>
      <c r="N79" t="s">
        <v>58</v>
      </c>
      <c r="O79" t="s">
        <v>51</v>
      </c>
      <c r="P79" t="s">
        <v>54</v>
      </c>
      <c r="Q79" t="s">
        <v>55</v>
      </c>
      <c r="R79" t="s">
        <v>56</v>
      </c>
      <c r="S79" t="s">
        <v>57</v>
      </c>
      <c r="V79" t="s">
        <v>62</v>
      </c>
      <c r="X79" t="s">
        <v>39</v>
      </c>
      <c r="Y79" t="s">
        <v>58</v>
      </c>
      <c r="Z79" t="s">
        <v>51</v>
      </c>
      <c r="AA79" t="s">
        <v>54</v>
      </c>
      <c r="AB79" t="s">
        <v>55</v>
      </c>
      <c r="AC79" t="s">
        <v>56</v>
      </c>
      <c r="AD79" t="s">
        <v>57</v>
      </c>
      <c r="AG79" t="s">
        <v>62</v>
      </c>
      <c r="AI79" t="s">
        <v>39</v>
      </c>
      <c r="AJ79" t="s">
        <v>58</v>
      </c>
      <c r="AK79" t="s">
        <v>51</v>
      </c>
      <c r="AL79" t="s">
        <v>54</v>
      </c>
      <c r="AM79" t="s">
        <v>55</v>
      </c>
      <c r="AN79" t="s">
        <v>56</v>
      </c>
      <c r="AO79" t="s">
        <v>57</v>
      </c>
      <c r="AR79" t="s">
        <v>62</v>
      </c>
    </row>
    <row r="80" spans="1:44" x14ac:dyDescent="0.25">
      <c r="D80">
        <f>ABS(B80-C80)</f>
        <v>0</v>
      </c>
      <c r="E80">
        <f>SUM(D80:D89)</f>
        <v>0</v>
      </c>
      <c r="F80">
        <f>COUNTA(D80:D89)</f>
        <v>10</v>
      </c>
      <c r="G80">
        <f>E80/F80</f>
        <v>0</v>
      </c>
      <c r="J80">
        <f>AVERAGE(G80,G93,G106)</f>
        <v>0</v>
      </c>
      <c r="P80">
        <f>ABS(N80-O80)</f>
        <v>0</v>
      </c>
      <c r="Q80">
        <f>SUM(P80:P83)</f>
        <v>0</v>
      </c>
      <c r="R80">
        <f>COUNTA(P80:P83)</f>
        <v>4</v>
      </c>
      <c r="S80">
        <f>Q80/R80</f>
        <v>0</v>
      </c>
      <c r="V80">
        <f>AVERAGE(S80,S93,S106)</f>
        <v>0</v>
      </c>
      <c r="AA80">
        <f>ABS(Y80-Z80)</f>
        <v>0</v>
      </c>
      <c r="AB80">
        <f>SUM(AA80:AA89)</f>
        <v>0</v>
      </c>
      <c r="AC80">
        <f>COUNTA(AA80:AA89)</f>
        <v>10</v>
      </c>
      <c r="AD80">
        <f>AB80/AC80</f>
        <v>0</v>
      </c>
      <c r="AG80">
        <f>AVERAGE(AD80,AD93,AD106)</f>
        <v>0</v>
      </c>
      <c r="AL80">
        <f>ABS(AJ80-AK80)</f>
        <v>0</v>
      </c>
      <c r="AM80">
        <f>SUM(AL80:AL83)</f>
        <v>0</v>
      </c>
      <c r="AN80">
        <f>COUNTA(AL80:AL83)</f>
        <v>4</v>
      </c>
      <c r="AO80">
        <f>AM80/AN80</f>
        <v>0</v>
      </c>
      <c r="AR80">
        <f>AVERAGE(AO80,AO93,AO106)</f>
        <v>0</v>
      </c>
    </row>
    <row r="81" spans="1:41" x14ac:dyDescent="0.25">
      <c r="D81">
        <f t="shared" ref="D81:D89" si="12">ABS(B81-C81)</f>
        <v>0</v>
      </c>
      <c r="P81">
        <f t="shared" ref="P81:P83" si="13">ABS(N81-O81)</f>
        <v>0</v>
      </c>
      <c r="AA81">
        <f t="shared" ref="AA81:AA89" si="14">ABS(Y81-Z81)</f>
        <v>0</v>
      </c>
      <c r="AL81">
        <f t="shared" ref="AL81:AL83" si="15">ABS(AJ81-AK81)</f>
        <v>0</v>
      </c>
    </row>
    <row r="82" spans="1:41" x14ac:dyDescent="0.25">
      <c r="D82">
        <f t="shared" si="12"/>
        <v>0</v>
      </c>
      <c r="P82">
        <f t="shared" si="13"/>
        <v>0</v>
      </c>
      <c r="AA82">
        <f t="shared" si="14"/>
        <v>0</v>
      </c>
      <c r="AL82">
        <f t="shared" si="15"/>
        <v>0</v>
      </c>
    </row>
    <row r="83" spans="1:41" x14ac:dyDescent="0.25">
      <c r="D83">
        <f t="shared" si="12"/>
        <v>0</v>
      </c>
      <c r="P83">
        <f t="shared" si="13"/>
        <v>0</v>
      </c>
      <c r="AA83">
        <f t="shared" si="14"/>
        <v>0</v>
      </c>
      <c r="AL83">
        <f t="shared" si="15"/>
        <v>0</v>
      </c>
    </row>
    <row r="84" spans="1:41" x14ac:dyDescent="0.25">
      <c r="D84">
        <f t="shared" si="12"/>
        <v>0</v>
      </c>
      <c r="AA84">
        <f t="shared" si="14"/>
        <v>0</v>
      </c>
    </row>
    <row r="85" spans="1:41" x14ac:dyDescent="0.25">
      <c r="D85">
        <f t="shared" si="12"/>
        <v>0</v>
      </c>
      <c r="AA85">
        <f t="shared" si="14"/>
        <v>0</v>
      </c>
    </row>
    <row r="86" spans="1:41" x14ac:dyDescent="0.25">
      <c r="D86">
        <f t="shared" si="12"/>
        <v>0</v>
      </c>
      <c r="AA86">
        <f t="shared" si="14"/>
        <v>0</v>
      </c>
    </row>
    <row r="87" spans="1:41" x14ac:dyDescent="0.25">
      <c r="D87">
        <f t="shared" si="12"/>
        <v>0</v>
      </c>
      <c r="AA87">
        <f t="shared" si="14"/>
        <v>0</v>
      </c>
    </row>
    <row r="88" spans="1:41" x14ac:dyDescent="0.25">
      <c r="D88">
        <f t="shared" si="12"/>
        <v>0</v>
      </c>
      <c r="AA88">
        <f t="shared" si="14"/>
        <v>0</v>
      </c>
    </row>
    <row r="89" spans="1:41" x14ac:dyDescent="0.25">
      <c r="D89">
        <f t="shared" si="12"/>
        <v>0</v>
      </c>
      <c r="AA89">
        <f t="shared" si="14"/>
        <v>0</v>
      </c>
    </row>
    <row r="91" spans="1:41" x14ac:dyDescent="0.25">
      <c r="B91" t="s">
        <v>60</v>
      </c>
      <c r="N91" t="s">
        <v>60</v>
      </c>
    </row>
    <row r="92" spans="1:41" x14ac:dyDescent="0.25">
      <c r="A92" t="s">
        <v>39</v>
      </c>
      <c r="B92" t="s">
        <v>58</v>
      </c>
      <c r="C92" t="s">
        <v>51</v>
      </c>
      <c r="D92" t="s">
        <v>54</v>
      </c>
      <c r="E92" t="s">
        <v>55</v>
      </c>
      <c r="F92" t="s">
        <v>56</v>
      </c>
      <c r="G92" t="s">
        <v>57</v>
      </c>
      <c r="M92" t="s">
        <v>39</v>
      </c>
      <c r="N92" t="s">
        <v>58</v>
      </c>
      <c r="O92" t="s">
        <v>51</v>
      </c>
      <c r="P92" t="s">
        <v>54</v>
      </c>
      <c r="Q92" t="s">
        <v>55</v>
      </c>
      <c r="R92" t="s">
        <v>56</v>
      </c>
      <c r="S92" t="s">
        <v>57</v>
      </c>
      <c r="X92" t="s">
        <v>39</v>
      </c>
      <c r="Y92" t="s">
        <v>58</v>
      </c>
      <c r="Z92" t="s">
        <v>51</v>
      </c>
      <c r="AA92" t="s">
        <v>54</v>
      </c>
      <c r="AB92" t="s">
        <v>55</v>
      </c>
      <c r="AC92" t="s">
        <v>56</v>
      </c>
      <c r="AD92" t="s">
        <v>57</v>
      </c>
      <c r="AI92" t="s">
        <v>39</v>
      </c>
      <c r="AJ92" t="s">
        <v>58</v>
      </c>
      <c r="AK92" t="s">
        <v>51</v>
      </c>
      <c r="AL92" t="s">
        <v>54</v>
      </c>
      <c r="AM92" t="s">
        <v>55</v>
      </c>
      <c r="AN92" t="s">
        <v>56</v>
      </c>
      <c r="AO92" t="s">
        <v>57</v>
      </c>
    </row>
    <row r="93" spans="1:41" x14ac:dyDescent="0.25">
      <c r="D93">
        <f>ABS(B93-C93)</f>
        <v>0</v>
      </c>
      <c r="E93">
        <f>SUM(D93:D102)</f>
        <v>0</v>
      </c>
      <c r="F93">
        <f>COUNTA(D93:D102)</f>
        <v>10</v>
      </c>
      <c r="G93">
        <f>E93/F93</f>
        <v>0</v>
      </c>
      <c r="P93">
        <f>ABS(N93-O93)</f>
        <v>0</v>
      </c>
      <c r="Q93">
        <f>SUM(P93:P96)</f>
        <v>0</v>
      </c>
      <c r="R93">
        <f>COUNTA(P93:P96)</f>
        <v>4</v>
      </c>
      <c r="S93">
        <f>Q93/R93</f>
        <v>0</v>
      </c>
      <c r="AA93">
        <f>ABS(Y93-Z93)</f>
        <v>0</v>
      </c>
      <c r="AB93">
        <f>SUM(AA93:AA102)</f>
        <v>0</v>
      </c>
      <c r="AC93">
        <f>COUNTA(AA93:AA102)</f>
        <v>10</v>
      </c>
      <c r="AD93">
        <f>AB93/AC93</f>
        <v>0</v>
      </c>
      <c r="AL93">
        <f>ABS(AJ93-AK93)</f>
        <v>0</v>
      </c>
      <c r="AM93">
        <f>SUM(AL93:AL96)</f>
        <v>0</v>
      </c>
      <c r="AN93">
        <f>COUNTA(AL93:AL96)</f>
        <v>4</v>
      </c>
      <c r="AO93">
        <f>AM93/AN93</f>
        <v>0</v>
      </c>
    </row>
    <row r="94" spans="1:41" x14ac:dyDescent="0.25">
      <c r="D94">
        <f t="shared" ref="D94:D102" si="16">ABS(B94-C94)</f>
        <v>0</v>
      </c>
      <c r="P94">
        <f t="shared" ref="P94:P96" si="17">ABS(N94-O94)</f>
        <v>0</v>
      </c>
      <c r="AA94">
        <f t="shared" ref="AA94:AA102" si="18">ABS(Y94-Z94)</f>
        <v>0</v>
      </c>
      <c r="AL94">
        <f t="shared" ref="AL94:AL96" si="19">ABS(AJ94-AK94)</f>
        <v>0</v>
      </c>
    </row>
    <row r="95" spans="1:41" x14ac:dyDescent="0.25">
      <c r="D95">
        <f t="shared" si="16"/>
        <v>0</v>
      </c>
      <c r="P95">
        <f t="shared" si="17"/>
        <v>0</v>
      </c>
      <c r="AA95">
        <f t="shared" si="18"/>
        <v>0</v>
      </c>
      <c r="AL95">
        <f t="shared" si="19"/>
        <v>0</v>
      </c>
    </row>
    <row r="96" spans="1:41" x14ac:dyDescent="0.25">
      <c r="D96">
        <f t="shared" si="16"/>
        <v>0</v>
      </c>
      <c r="P96">
        <f t="shared" si="17"/>
        <v>0</v>
      </c>
      <c r="AA96">
        <f t="shared" si="18"/>
        <v>0</v>
      </c>
      <c r="AL96">
        <f t="shared" si="19"/>
        <v>0</v>
      </c>
    </row>
    <row r="97" spans="1:41" x14ac:dyDescent="0.25">
      <c r="D97">
        <f t="shared" si="16"/>
        <v>0</v>
      </c>
      <c r="AA97">
        <f t="shared" si="18"/>
        <v>0</v>
      </c>
    </row>
    <row r="98" spans="1:41" x14ac:dyDescent="0.25">
      <c r="D98">
        <f t="shared" si="16"/>
        <v>0</v>
      </c>
      <c r="AA98">
        <f t="shared" si="18"/>
        <v>0</v>
      </c>
    </row>
    <row r="99" spans="1:41" x14ac:dyDescent="0.25">
      <c r="D99">
        <f t="shared" si="16"/>
        <v>0</v>
      </c>
      <c r="AA99">
        <f t="shared" si="18"/>
        <v>0</v>
      </c>
    </row>
    <row r="100" spans="1:41" x14ac:dyDescent="0.25">
      <c r="D100">
        <f t="shared" si="16"/>
        <v>0</v>
      </c>
      <c r="AA100">
        <f t="shared" si="18"/>
        <v>0</v>
      </c>
    </row>
    <row r="101" spans="1:41" x14ac:dyDescent="0.25">
      <c r="D101">
        <f t="shared" si="16"/>
        <v>0</v>
      </c>
      <c r="AA101">
        <f t="shared" si="18"/>
        <v>0</v>
      </c>
    </row>
    <row r="102" spans="1:41" x14ac:dyDescent="0.25">
      <c r="D102">
        <f t="shared" si="16"/>
        <v>0</v>
      </c>
      <c r="AA102">
        <f t="shared" si="18"/>
        <v>0</v>
      </c>
    </row>
    <row r="104" spans="1:41" x14ac:dyDescent="0.25">
      <c r="B104" t="s">
        <v>61</v>
      </c>
      <c r="N104" t="s">
        <v>61</v>
      </c>
    </row>
    <row r="105" spans="1:41" x14ac:dyDescent="0.25">
      <c r="A105" t="s">
        <v>39</v>
      </c>
      <c r="B105" t="s">
        <v>58</v>
      </c>
      <c r="C105" t="s">
        <v>51</v>
      </c>
      <c r="D105" t="s">
        <v>54</v>
      </c>
      <c r="E105" t="s">
        <v>55</v>
      </c>
      <c r="F105" t="s">
        <v>56</v>
      </c>
      <c r="G105" t="s">
        <v>57</v>
      </c>
      <c r="M105" t="s">
        <v>39</v>
      </c>
      <c r="N105" t="s">
        <v>58</v>
      </c>
      <c r="O105" t="s">
        <v>51</v>
      </c>
      <c r="P105" t="s">
        <v>54</v>
      </c>
      <c r="Q105" t="s">
        <v>55</v>
      </c>
      <c r="R105" t="s">
        <v>56</v>
      </c>
      <c r="S105" t="s">
        <v>57</v>
      </c>
      <c r="X105" t="s">
        <v>39</v>
      </c>
      <c r="Y105" t="s">
        <v>58</v>
      </c>
      <c r="Z105" t="s">
        <v>51</v>
      </c>
      <c r="AA105" t="s">
        <v>54</v>
      </c>
      <c r="AB105" t="s">
        <v>55</v>
      </c>
      <c r="AC105" t="s">
        <v>56</v>
      </c>
      <c r="AD105" t="s">
        <v>57</v>
      </c>
      <c r="AI105" t="s">
        <v>39</v>
      </c>
      <c r="AJ105" t="s">
        <v>58</v>
      </c>
      <c r="AK105" t="s">
        <v>51</v>
      </c>
      <c r="AL105" t="s">
        <v>54</v>
      </c>
      <c r="AM105" t="s">
        <v>55</v>
      </c>
      <c r="AN105" t="s">
        <v>56</v>
      </c>
      <c r="AO105" t="s">
        <v>57</v>
      </c>
    </row>
    <row r="106" spans="1:41" x14ac:dyDescent="0.25">
      <c r="D106">
        <f>ABS(B106-C106)</f>
        <v>0</v>
      </c>
      <c r="E106">
        <f>SUM(D106:D114)</f>
        <v>0</v>
      </c>
      <c r="F106">
        <f>COUNTA(D106:D114)</f>
        <v>9</v>
      </c>
      <c r="G106">
        <f>E106/F106</f>
        <v>0</v>
      </c>
      <c r="P106">
        <f>ABS(N106-O106)</f>
        <v>0</v>
      </c>
      <c r="Q106">
        <f>SUM(P106:P110)</f>
        <v>0</v>
      </c>
      <c r="R106">
        <f>COUNTA(P106:P110)</f>
        <v>5</v>
      </c>
      <c r="S106">
        <f>Q106/R106</f>
        <v>0</v>
      </c>
      <c r="AA106">
        <f>ABS(Y106-Z106)</f>
        <v>0</v>
      </c>
      <c r="AB106">
        <f>SUM(AA106:AA114)</f>
        <v>0</v>
      </c>
      <c r="AC106">
        <f>COUNTA(AA106:AA114)</f>
        <v>9</v>
      </c>
      <c r="AD106">
        <f>AB106/AC106</f>
        <v>0</v>
      </c>
      <c r="AL106">
        <f>ABS(AJ106-AK106)</f>
        <v>0</v>
      </c>
      <c r="AM106">
        <f>SUM(AL106:AL110)</f>
        <v>0</v>
      </c>
      <c r="AN106">
        <f>COUNTA(AL106:AL110)</f>
        <v>5</v>
      </c>
      <c r="AO106">
        <f>AM106/AN106</f>
        <v>0</v>
      </c>
    </row>
    <row r="107" spans="1:41" x14ac:dyDescent="0.25">
      <c r="D107">
        <f t="shared" ref="D107:D114" si="20">ABS(B107-C107)</f>
        <v>0</v>
      </c>
      <c r="P107">
        <f t="shared" ref="P107:P110" si="21">ABS(N107-O107)</f>
        <v>0</v>
      </c>
      <c r="AA107">
        <f t="shared" ref="AA107:AA114" si="22">ABS(Y107-Z107)</f>
        <v>0</v>
      </c>
      <c r="AL107">
        <f t="shared" ref="AL107:AL110" si="23">ABS(AJ107-AK107)</f>
        <v>0</v>
      </c>
    </row>
    <row r="108" spans="1:41" x14ac:dyDescent="0.25">
      <c r="D108">
        <f t="shared" si="20"/>
        <v>0</v>
      </c>
      <c r="P108">
        <f t="shared" si="21"/>
        <v>0</v>
      </c>
      <c r="AA108">
        <f t="shared" si="22"/>
        <v>0</v>
      </c>
      <c r="AL108">
        <f t="shared" si="23"/>
        <v>0</v>
      </c>
    </row>
    <row r="109" spans="1:41" x14ac:dyDescent="0.25">
      <c r="D109">
        <f t="shared" si="20"/>
        <v>0</v>
      </c>
      <c r="P109">
        <f t="shared" si="21"/>
        <v>0</v>
      </c>
      <c r="AA109">
        <f t="shared" si="22"/>
        <v>0</v>
      </c>
      <c r="AL109">
        <f t="shared" si="23"/>
        <v>0</v>
      </c>
    </row>
    <row r="110" spans="1:41" x14ac:dyDescent="0.25">
      <c r="D110">
        <f t="shared" si="20"/>
        <v>0</v>
      </c>
      <c r="P110">
        <f t="shared" si="21"/>
        <v>0</v>
      </c>
      <c r="AA110">
        <f t="shared" si="22"/>
        <v>0</v>
      </c>
      <c r="AL110">
        <f t="shared" si="23"/>
        <v>0</v>
      </c>
    </row>
    <row r="111" spans="1:41" x14ac:dyDescent="0.25">
      <c r="D111">
        <f t="shared" si="20"/>
        <v>0</v>
      </c>
      <c r="AA111">
        <f t="shared" si="22"/>
        <v>0</v>
      </c>
    </row>
    <row r="112" spans="1:41" x14ac:dyDescent="0.25">
      <c r="D112">
        <f t="shared" si="20"/>
        <v>0</v>
      </c>
      <c r="AA112">
        <f t="shared" si="22"/>
        <v>0</v>
      </c>
    </row>
    <row r="113" spans="4:27" x14ac:dyDescent="0.25">
      <c r="D113">
        <f t="shared" si="20"/>
        <v>0</v>
      </c>
      <c r="AA113">
        <f t="shared" si="22"/>
        <v>0</v>
      </c>
    </row>
    <row r="114" spans="4:27" x14ac:dyDescent="0.25">
      <c r="D114">
        <f t="shared" si="20"/>
        <v>0</v>
      </c>
      <c r="AA114">
        <f t="shared" si="22"/>
        <v>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E726-6471-449E-A2FE-17F6479D67E9}">
  <dimension ref="A1:AR114"/>
  <sheetViews>
    <sheetView zoomScale="160" zoomScaleNormal="160" workbookViewId="0">
      <selection activeCell="R15" sqref="R15"/>
    </sheetView>
  </sheetViews>
  <sheetFormatPr defaultRowHeight="15" x14ac:dyDescent="0.25"/>
  <cols>
    <col min="3" max="4" width="15.85546875" bestFit="1" customWidth="1"/>
  </cols>
  <sheetData>
    <row r="1" spans="1:23" x14ac:dyDescent="0.25">
      <c r="A1" t="s">
        <v>52</v>
      </c>
      <c r="C1" t="s">
        <v>65</v>
      </c>
    </row>
    <row r="3" spans="1:23" x14ac:dyDescent="0.25">
      <c r="C3" s="2"/>
      <c r="D3" s="2"/>
      <c r="W3" s="1"/>
    </row>
    <row r="4" spans="1:23" x14ac:dyDescent="0.25">
      <c r="C4" s="2"/>
      <c r="D4" s="2"/>
      <c r="W4" s="1"/>
    </row>
    <row r="5" spans="1:23" x14ac:dyDescent="0.25">
      <c r="C5" s="2"/>
      <c r="D5" s="2"/>
      <c r="W5" s="1"/>
    </row>
    <row r="6" spans="1:23" x14ac:dyDescent="0.25">
      <c r="C6" s="2"/>
      <c r="D6" s="2"/>
      <c r="W6" s="1"/>
    </row>
    <row r="7" spans="1:23" x14ac:dyDescent="0.25">
      <c r="C7" s="2"/>
      <c r="D7" s="2"/>
      <c r="W7" s="1"/>
    </row>
    <row r="8" spans="1:23" x14ac:dyDescent="0.25">
      <c r="C8" s="2"/>
      <c r="D8" s="2"/>
      <c r="W8" s="1"/>
    </row>
    <row r="9" spans="1:23" x14ac:dyDescent="0.25">
      <c r="C9" s="2"/>
      <c r="D9" s="2"/>
      <c r="W9" s="1"/>
    </row>
    <row r="10" spans="1:23" x14ac:dyDescent="0.25">
      <c r="C10" s="2"/>
      <c r="D10" s="2"/>
      <c r="W10" s="1"/>
    </row>
    <row r="11" spans="1:23" x14ac:dyDescent="0.25">
      <c r="C11" s="2"/>
      <c r="D11" s="2"/>
      <c r="W11" s="1"/>
    </row>
    <row r="12" spans="1:23" x14ac:dyDescent="0.25">
      <c r="C12" s="2"/>
      <c r="D12" s="2"/>
      <c r="T12" s="1"/>
      <c r="W12" s="1"/>
    </row>
    <row r="13" spans="1:23" x14ac:dyDescent="0.25">
      <c r="C13" t="s">
        <v>66</v>
      </c>
    </row>
    <row r="15" spans="1:23" x14ac:dyDescent="0.25">
      <c r="C15" s="2"/>
      <c r="D15" s="2"/>
      <c r="W15" s="1"/>
    </row>
    <row r="16" spans="1:23" x14ac:dyDescent="0.25">
      <c r="C16" s="2"/>
      <c r="D16" s="2"/>
      <c r="W16" s="1"/>
    </row>
    <row r="17" spans="3:23" x14ac:dyDescent="0.25">
      <c r="C17" s="2"/>
      <c r="D17" s="2"/>
      <c r="W17" s="1"/>
    </row>
    <row r="18" spans="3:23" x14ac:dyDescent="0.25">
      <c r="C18" s="2"/>
      <c r="D18" s="2"/>
      <c r="W18" s="1"/>
    </row>
    <row r="19" spans="3:23" x14ac:dyDescent="0.25">
      <c r="C19" s="2"/>
      <c r="D19" s="2"/>
      <c r="W19" s="1"/>
    </row>
    <row r="20" spans="3:23" x14ac:dyDescent="0.25">
      <c r="C20" s="2"/>
      <c r="D20" s="2"/>
      <c r="W20" s="1"/>
    </row>
    <row r="21" spans="3:23" x14ac:dyDescent="0.25">
      <c r="C21" s="2"/>
      <c r="D21" s="2"/>
      <c r="T21" s="1"/>
      <c r="W21" s="1"/>
    </row>
    <row r="22" spans="3:23" x14ac:dyDescent="0.25">
      <c r="C22" s="2"/>
      <c r="D22" s="2"/>
      <c r="W22" s="1"/>
    </row>
    <row r="23" spans="3:23" x14ac:dyDescent="0.25">
      <c r="C23" s="2"/>
      <c r="D23" s="2"/>
      <c r="W23" s="1"/>
    </row>
    <row r="24" spans="3:23" x14ac:dyDescent="0.25">
      <c r="C24" s="2"/>
      <c r="D24" s="2"/>
      <c r="W24" s="1"/>
    </row>
    <row r="25" spans="3:23" x14ac:dyDescent="0.25">
      <c r="C25" t="s">
        <v>67</v>
      </c>
    </row>
    <row r="27" spans="3:23" x14ac:dyDescent="0.25">
      <c r="C27" s="2"/>
      <c r="D27" s="2"/>
      <c r="W27" s="1"/>
    </row>
    <row r="28" spans="3:23" x14ac:dyDescent="0.25">
      <c r="C28" s="2"/>
      <c r="D28" s="2"/>
      <c r="W28" s="1"/>
    </row>
    <row r="29" spans="3:23" x14ac:dyDescent="0.25">
      <c r="C29" s="2"/>
      <c r="D29" s="2"/>
      <c r="W29" s="1"/>
    </row>
    <row r="30" spans="3:23" x14ac:dyDescent="0.25">
      <c r="C30" s="2"/>
      <c r="D30" s="2"/>
      <c r="W30" s="1"/>
    </row>
    <row r="31" spans="3:23" x14ac:dyDescent="0.25">
      <c r="C31" s="2"/>
      <c r="D31" s="2"/>
      <c r="W31" s="1"/>
    </row>
    <row r="32" spans="3:23" x14ac:dyDescent="0.25">
      <c r="C32" s="2"/>
      <c r="D32" s="2"/>
      <c r="W32" s="1"/>
    </row>
    <row r="33" spans="1:44" x14ac:dyDescent="0.25">
      <c r="C33" s="2"/>
      <c r="D33" s="2"/>
      <c r="W33" s="1"/>
    </row>
    <row r="34" spans="1:44" x14ac:dyDescent="0.25">
      <c r="C34" s="2"/>
      <c r="D34" s="2"/>
      <c r="W34" s="1"/>
    </row>
    <row r="35" spans="1:44" x14ac:dyDescent="0.25">
      <c r="C35" s="2"/>
      <c r="D35" s="2"/>
      <c r="W35" s="1"/>
    </row>
    <row r="37" spans="1:44" x14ac:dyDescent="0.25">
      <c r="B37" t="s">
        <v>50</v>
      </c>
      <c r="N37" t="s">
        <v>50</v>
      </c>
      <c r="O37" t="s">
        <v>63</v>
      </c>
      <c r="Y37" t="s">
        <v>50</v>
      </c>
      <c r="AJ37" t="s">
        <v>50</v>
      </c>
      <c r="AK37" t="s">
        <v>63</v>
      </c>
    </row>
    <row r="38" spans="1:44" x14ac:dyDescent="0.25">
      <c r="B38" t="s">
        <v>59</v>
      </c>
      <c r="N38" t="s">
        <v>59</v>
      </c>
    </row>
    <row r="39" spans="1:44" x14ac:dyDescent="0.25">
      <c r="A39" t="s">
        <v>39</v>
      </c>
      <c r="B39" t="s">
        <v>53</v>
      </c>
      <c r="C39" t="s">
        <v>40</v>
      </c>
      <c r="D39" t="s">
        <v>54</v>
      </c>
      <c r="E39" t="s">
        <v>55</v>
      </c>
      <c r="F39" t="s">
        <v>56</v>
      </c>
      <c r="G39" t="s">
        <v>57</v>
      </c>
      <c r="J39" t="s">
        <v>62</v>
      </c>
      <c r="M39" t="s">
        <v>39</v>
      </c>
      <c r="N39" t="s">
        <v>53</v>
      </c>
      <c r="O39" t="s">
        <v>40</v>
      </c>
      <c r="P39" t="s">
        <v>54</v>
      </c>
      <c r="Q39" t="s">
        <v>55</v>
      </c>
      <c r="R39" t="s">
        <v>56</v>
      </c>
      <c r="S39" t="s">
        <v>57</v>
      </c>
      <c r="V39" t="s">
        <v>62</v>
      </c>
      <c r="X39" t="s">
        <v>39</v>
      </c>
      <c r="Y39" t="s">
        <v>53</v>
      </c>
      <c r="Z39" t="s">
        <v>40</v>
      </c>
      <c r="AA39" t="s">
        <v>54</v>
      </c>
      <c r="AB39" t="s">
        <v>55</v>
      </c>
      <c r="AC39" t="s">
        <v>56</v>
      </c>
      <c r="AD39" t="s">
        <v>57</v>
      </c>
      <c r="AG39" t="s">
        <v>62</v>
      </c>
      <c r="AI39" t="s">
        <v>39</v>
      </c>
      <c r="AJ39" t="s">
        <v>53</v>
      </c>
      <c r="AK39" t="s">
        <v>40</v>
      </c>
      <c r="AL39" t="s">
        <v>54</v>
      </c>
      <c r="AM39" t="s">
        <v>55</v>
      </c>
      <c r="AN39" t="s">
        <v>56</v>
      </c>
      <c r="AO39" t="s">
        <v>57</v>
      </c>
      <c r="AR39" t="s">
        <v>62</v>
      </c>
    </row>
    <row r="40" spans="1:44" x14ac:dyDescent="0.25">
      <c r="D40">
        <f>ABS(B40-C40)</f>
        <v>0</v>
      </c>
      <c r="E40">
        <f>SUM(D40:D49)</f>
        <v>0</v>
      </c>
      <c r="F40">
        <f>COUNTA(D40:D49)</f>
        <v>10</v>
      </c>
      <c r="G40">
        <f>E40/F40</f>
        <v>0</v>
      </c>
      <c r="J40">
        <f>AVERAGE(G40,G53,G66)</f>
        <v>0</v>
      </c>
      <c r="P40">
        <f>ABS(N40-O40)</f>
        <v>0</v>
      </c>
      <c r="Q40">
        <f>SUM(P40:P43)</f>
        <v>0</v>
      </c>
      <c r="R40">
        <f>COUNTA(P40:P43)</f>
        <v>4</v>
      </c>
      <c r="S40">
        <f>Q40/R40</f>
        <v>0</v>
      </c>
      <c r="V40">
        <f>AVERAGE(S40,S53,S66)</f>
        <v>0</v>
      </c>
      <c r="AA40">
        <f>ABS(Y40-Z40)</f>
        <v>0</v>
      </c>
      <c r="AB40">
        <f>SUM(AA40:AA49)</f>
        <v>0</v>
      </c>
      <c r="AC40">
        <f>COUNTA(AA40:AA49)</f>
        <v>10</v>
      </c>
      <c r="AD40">
        <f>AB40/AC40</f>
        <v>0</v>
      </c>
      <c r="AG40">
        <f>AVERAGE(AD40,AD53,AD66)</f>
        <v>0</v>
      </c>
      <c r="AL40">
        <f>ABS(AJ40-AK40)</f>
        <v>0</v>
      </c>
      <c r="AM40">
        <f>SUM(AL40:AL43)</f>
        <v>0</v>
      </c>
      <c r="AN40">
        <f>COUNTA(AL40:AL43)</f>
        <v>4</v>
      </c>
      <c r="AO40">
        <f>AM40/AN40</f>
        <v>0</v>
      </c>
      <c r="AR40">
        <f>AVERAGE(AO40,AO53,AO66)</f>
        <v>0</v>
      </c>
    </row>
    <row r="41" spans="1:44" x14ac:dyDescent="0.25">
      <c r="D41">
        <f t="shared" ref="D41:D49" si="0">ABS(B41-C41)</f>
        <v>0</v>
      </c>
      <c r="P41">
        <f t="shared" ref="P41:P43" si="1">ABS(N41-O41)</f>
        <v>0</v>
      </c>
      <c r="AA41">
        <f t="shared" ref="AA41:AA49" si="2">ABS(Y41-Z41)</f>
        <v>0</v>
      </c>
      <c r="AL41">
        <f t="shared" ref="AL41:AL43" si="3">ABS(AJ41-AK41)</f>
        <v>0</v>
      </c>
    </row>
    <row r="42" spans="1:44" x14ac:dyDescent="0.25">
      <c r="D42">
        <f t="shared" si="0"/>
        <v>0</v>
      </c>
      <c r="P42">
        <f t="shared" si="1"/>
        <v>0</v>
      </c>
      <c r="AA42">
        <f t="shared" si="2"/>
        <v>0</v>
      </c>
      <c r="AL42">
        <f t="shared" si="3"/>
        <v>0</v>
      </c>
    </row>
    <row r="43" spans="1:44" x14ac:dyDescent="0.25">
      <c r="D43">
        <f t="shared" si="0"/>
        <v>0</v>
      </c>
      <c r="P43">
        <f t="shared" si="1"/>
        <v>0</v>
      </c>
      <c r="AA43">
        <f t="shared" si="2"/>
        <v>0</v>
      </c>
      <c r="AL43">
        <f t="shared" si="3"/>
        <v>0</v>
      </c>
    </row>
    <row r="44" spans="1:44" x14ac:dyDescent="0.25">
      <c r="D44">
        <f t="shared" si="0"/>
        <v>0</v>
      </c>
      <c r="AA44">
        <f t="shared" si="2"/>
        <v>0</v>
      </c>
    </row>
    <row r="45" spans="1:44" x14ac:dyDescent="0.25">
      <c r="D45">
        <f t="shared" si="0"/>
        <v>0</v>
      </c>
      <c r="AA45">
        <f t="shared" si="2"/>
        <v>0</v>
      </c>
    </row>
    <row r="46" spans="1:44" x14ac:dyDescent="0.25">
      <c r="D46">
        <f t="shared" si="0"/>
        <v>0</v>
      </c>
      <c r="AA46">
        <f t="shared" si="2"/>
        <v>0</v>
      </c>
    </row>
    <row r="47" spans="1:44" x14ac:dyDescent="0.25">
      <c r="D47">
        <f t="shared" si="0"/>
        <v>0</v>
      </c>
      <c r="AA47">
        <f t="shared" si="2"/>
        <v>0</v>
      </c>
    </row>
    <row r="48" spans="1:44" x14ac:dyDescent="0.25">
      <c r="D48">
        <f t="shared" si="0"/>
        <v>0</v>
      </c>
      <c r="AA48">
        <f t="shared" si="2"/>
        <v>0</v>
      </c>
    </row>
    <row r="49" spans="1:41" x14ac:dyDescent="0.25">
      <c r="D49">
        <f t="shared" si="0"/>
        <v>0</v>
      </c>
      <c r="AA49">
        <f t="shared" si="2"/>
        <v>0</v>
      </c>
    </row>
    <row r="51" spans="1:41" x14ac:dyDescent="0.25">
      <c r="B51" t="s">
        <v>60</v>
      </c>
      <c r="N51" t="s">
        <v>60</v>
      </c>
    </row>
    <row r="52" spans="1:41" x14ac:dyDescent="0.25">
      <c r="A52" t="s">
        <v>39</v>
      </c>
      <c r="B52" t="s">
        <v>53</v>
      </c>
      <c r="C52" t="s">
        <v>40</v>
      </c>
      <c r="D52" t="s">
        <v>54</v>
      </c>
      <c r="E52" t="s">
        <v>55</v>
      </c>
      <c r="F52" t="s">
        <v>56</v>
      </c>
      <c r="G52" t="s">
        <v>57</v>
      </c>
      <c r="M52" t="s">
        <v>39</v>
      </c>
      <c r="N52" t="s">
        <v>53</v>
      </c>
      <c r="O52" t="s">
        <v>40</v>
      </c>
      <c r="P52" t="s">
        <v>54</v>
      </c>
      <c r="Q52" t="s">
        <v>55</v>
      </c>
      <c r="R52" t="s">
        <v>56</v>
      </c>
      <c r="S52" t="s">
        <v>57</v>
      </c>
      <c r="X52" t="s">
        <v>39</v>
      </c>
      <c r="Y52" t="s">
        <v>53</v>
      </c>
      <c r="Z52" t="s">
        <v>40</v>
      </c>
      <c r="AA52" t="s">
        <v>54</v>
      </c>
      <c r="AB52" t="s">
        <v>55</v>
      </c>
      <c r="AC52" t="s">
        <v>56</v>
      </c>
      <c r="AD52" t="s">
        <v>57</v>
      </c>
      <c r="AI52" t="s">
        <v>39</v>
      </c>
      <c r="AJ52" t="s">
        <v>53</v>
      </c>
      <c r="AK52" t="s">
        <v>40</v>
      </c>
      <c r="AL52" t="s">
        <v>54</v>
      </c>
      <c r="AM52" t="s">
        <v>55</v>
      </c>
      <c r="AN52" t="s">
        <v>56</v>
      </c>
      <c r="AO52" t="s">
        <v>57</v>
      </c>
    </row>
    <row r="53" spans="1:41" x14ac:dyDescent="0.25">
      <c r="D53">
        <f>ABS(B53-C53)</f>
        <v>0</v>
      </c>
      <c r="E53">
        <f>SUM(D53:D62)</f>
        <v>0</v>
      </c>
      <c r="F53">
        <f>COUNTA(D53:D62)</f>
        <v>10</v>
      </c>
      <c r="G53">
        <f>E53/F53</f>
        <v>0</v>
      </c>
      <c r="P53">
        <f>ABS(N53-O53)</f>
        <v>0</v>
      </c>
      <c r="Q53">
        <f>SUM(P53:P56)</f>
        <v>0</v>
      </c>
      <c r="R53">
        <f>COUNTA(P53:P56)</f>
        <v>4</v>
      </c>
      <c r="S53">
        <f>Q53/R53</f>
        <v>0</v>
      </c>
      <c r="AA53">
        <f>ABS(Y53-Z53)</f>
        <v>0</v>
      </c>
      <c r="AB53">
        <f>SUM(AA53:AA62)</f>
        <v>0</v>
      </c>
      <c r="AC53">
        <f>COUNTA(AA53:AA62)</f>
        <v>10</v>
      </c>
      <c r="AD53">
        <f>AB53/AC53</f>
        <v>0</v>
      </c>
      <c r="AL53">
        <f>ABS(AJ53-AK53)</f>
        <v>0</v>
      </c>
      <c r="AM53">
        <f>SUM(AL53:AL56)</f>
        <v>0</v>
      </c>
      <c r="AN53">
        <f>COUNTA(AL53:AL56)</f>
        <v>4</v>
      </c>
      <c r="AO53">
        <f>AM53/AN53</f>
        <v>0</v>
      </c>
    </row>
    <row r="54" spans="1:41" x14ac:dyDescent="0.25">
      <c r="D54">
        <f t="shared" ref="D54:D62" si="4">ABS(B54-C54)</f>
        <v>0</v>
      </c>
      <c r="P54">
        <f t="shared" ref="P54:P56" si="5">ABS(N54-O54)</f>
        <v>0</v>
      </c>
      <c r="AA54">
        <f t="shared" ref="AA54:AA62" si="6">ABS(Y54-Z54)</f>
        <v>0</v>
      </c>
      <c r="AL54">
        <f t="shared" ref="AL54:AL56" si="7">ABS(AJ54-AK54)</f>
        <v>0</v>
      </c>
    </row>
    <row r="55" spans="1:41" x14ac:dyDescent="0.25">
      <c r="D55">
        <f t="shared" si="4"/>
        <v>0</v>
      </c>
      <c r="P55">
        <f t="shared" si="5"/>
        <v>0</v>
      </c>
      <c r="AA55">
        <f t="shared" si="6"/>
        <v>0</v>
      </c>
      <c r="AL55">
        <f t="shared" si="7"/>
        <v>0</v>
      </c>
    </row>
    <row r="56" spans="1:41" x14ac:dyDescent="0.25">
      <c r="D56">
        <f t="shared" si="4"/>
        <v>0</v>
      </c>
      <c r="P56">
        <f t="shared" si="5"/>
        <v>0</v>
      </c>
      <c r="AA56">
        <f t="shared" si="6"/>
        <v>0</v>
      </c>
      <c r="AL56">
        <f t="shared" si="7"/>
        <v>0</v>
      </c>
    </row>
    <row r="57" spans="1:41" x14ac:dyDescent="0.25">
      <c r="D57">
        <f t="shared" si="4"/>
        <v>0</v>
      </c>
      <c r="AA57">
        <f t="shared" si="6"/>
        <v>0</v>
      </c>
    </row>
    <row r="58" spans="1:41" x14ac:dyDescent="0.25">
      <c r="D58">
        <f t="shared" si="4"/>
        <v>0</v>
      </c>
      <c r="AA58">
        <f t="shared" si="6"/>
        <v>0</v>
      </c>
    </row>
    <row r="59" spans="1:41" x14ac:dyDescent="0.25">
      <c r="D59">
        <f t="shared" si="4"/>
        <v>0</v>
      </c>
      <c r="AA59">
        <f t="shared" si="6"/>
        <v>0</v>
      </c>
    </row>
    <row r="60" spans="1:41" x14ac:dyDescent="0.25">
      <c r="D60">
        <f t="shared" si="4"/>
        <v>0</v>
      </c>
      <c r="AA60">
        <f t="shared" si="6"/>
        <v>0</v>
      </c>
    </row>
    <row r="61" spans="1:41" x14ac:dyDescent="0.25">
      <c r="D61">
        <f t="shared" si="4"/>
        <v>0</v>
      </c>
      <c r="AA61">
        <f t="shared" si="6"/>
        <v>0</v>
      </c>
    </row>
    <row r="62" spans="1:41" x14ac:dyDescent="0.25">
      <c r="D62">
        <f t="shared" si="4"/>
        <v>0</v>
      </c>
      <c r="AA62">
        <f t="shared" si="6"/>
        <v>0</v>
      </c>
    </row>
    <row r="64" spans="1:41" x14ac:dyDescent="0.25">
      <c r="B64" t="s">
        <v>61</v>
      </c>
      <c r="N64" t="s">
        <v>61</v>
      </c>
    </row>
    <row r="65" spans="1:44" x14ac:dyDescent="0.25">
      <c r="A65" t="s">
        <v>39</v>
      </c>
      <c r="B65" t="s">
        <v>53</v>
      </c>
      <c r="C65" t="s">
        <v>40</v>
      </c>
      <c r="D65" t="s">
        <v>54</v>
      </c>
      <c r="E65" t="s">
        <v>55</v>
      </c>
      <c r="F65" t="s">
        <v>56</v>
      </c>
      <c r="G65" t="s">
        <v>57</v>
      </c>
      <c r="M65" t="s">
        <v>39</v>
      </c>
      <c r="N65" t="s">
        <v>53</v>
      </c>
      <c r="O65" t="s">
        <v>40</v>
      </c>
      <c r="P65" t="s">
        <v>54</v>
      </c>
      <c r="Q65" t="s">
        <v>55</v>
      </c>
      <c r="R65" t="s">
        <v>56</v>
      </c>
      <c r="S65" t="s">
        <v>57</v>
      </c>
      <c r="X65" t="s">
        <v>39</v>
      </c>
      <c r="Y65" t="s">
        <v>53</v>
      </c>
      <c r="Z65" t="s">
        <v>40</v>
      </c>
      <c r="AA65" t="s">
        <v>54</v>
      </c>
      <c r="AB65" t="s">
        <v>55</v>
      </c>
      <c r="AC65" t="s">
        <v>56</v>
      </c>
      <c r="AD65" t="s">
        <v>57</v>
      </c>
      <c r="AI65" t="s">
        <v>39</v>
      </c>
      <c r="AJ65" t="s">
        <v>53</v>
      </c>
      <c r="AK65" t="s">
        <v>40</v>
      </c>
      <c r="AL65" t="s">
        <v>54</v>
      </c>
      <c r="AM65" t="s">
        <v>55</v>
      </c>
      <c r="AN65" t="s">
        <v>56</v>
      </c>
      <c r="AO65" t="s">
        <v>57</v>
      </c>
    </row>
    <row r="66" spans="1:44" x14ac:dyDescent="0.25">
      <c r="D66">
        <f>ABS(B66-C66)</f>
        <v>0</v>
      </c>
      <c r="E66">
        <f>SUM(D66:D74)</f>
        <v>0</v>
      </c>
      <c r="F66">
        <f>COUNTA(D66:D74)</f>
        <v>9</v>
      </c>
      <c r="G66">
        <f>E66/F66</f>
        <v>0</v>
      </c>
      <c r="P66">
        <f>ABS(N66-O66)</f>
        <v>0</v>
      </c>
      <c r="Q66">
        <f>SUM(P66:P70)</f>
        <v>0</v>
      </c>
      <c r="R66">
        <f>COUNTA(P66:P70)</f>
        <v>5</v>
      </c>
      <c r="S66">
        <f>Q66/R66</f>
        <v>0</v>
      </c>
      <c r="AA66">
        <f>ABS(Y66-Z66)</f>
        <v>0</v>
      </c>
      <c r="AB66">
        <f>SUM(AA66:AA74)</f>
        <v>0</v>
      </c>
      <c r="AC66">
        <f>COUNTA(AA66:AA74)</f>
        <v>9</v>
      </c>
      <c r="AD66">
        <f>AB66/AC66</f>
        <v>0</v>
      </c>
      <c r="AL66">
        <f>ABS(AJ66-AK66)</f>
        <v>0</v>
      </c>
      <c r="AM66">
        <f>SUM(AL66:AL70)</f>
        <v>0</v>
      </c>
      <c r="AN66">
        <f>COUNTA(AL66:AL70)</f>
        <v>5</v>
      </c>
      <c r="AO66">
        <f>AM66/AN66</f>
        <v>0</v>
      </c>
    </row>
    <row r="67" spans="1:44" x14ac:dyDescent="0.25">
      <c r="D67">
        <f t="shared" ref="D67:D74" si="8">ABS(B67-C67)</f>
        <v>0</v>
      </c>
      <c r="P67">
        <f t="shared" ref="P67:P70" si="9">ABS(N67-O67)</f>
        <v>0</v>
      </c>
      <c r="AA67">
        <f t="shared" ref="AA67:AA74" si="10">ABS(Y67-Z67)</f>
        <v>0</v>
      </c>
      <c r="AL67">
        <f t="shared" ref="AL67:AL70" si="11">ABS(AJ67-AK67)</f>
        <v>0</v>
      </c>
    </row>
    <row r="68" spans="1:44" x14ac:dyDescent="0.25">
      <c r="D68">
        <f t="shared" si="8"/>
        <v>0</v>
      </c>
      <c r="P68">
        <f t="shared" si="9"/>
        <v>0</v>
      </c>
      <c r="AA68">
        <f t="shared" si="10"/>
        <v>0</v>
      </c>
      <c r="AL68">
        <f t="shared" si="11"/>
        <v>0</v>
      </c>
    </row>
    <row r="69" spans="1:44" x14ac:dyDescent="0.25">
      <c r="D69">
        <f t="shared" si="8"/>
        <v>0</v>
      </c>
      <c r="P69">
        <f t="shared" si="9"/>
        <v>0</v>
      </c>
      <c r="AA69">
        <f t="shared" si="10"/>
        <v>0</v>
      </c>
      <c r="AL69">
        <f t="shared" si="11"/>
        <v>0</v>
      </c>
    </row>
    <row r="70" spans="1:44" x14ac:dyDescent="0.25">
      <c r="D70">
        <f t="shared" si="8"/>
        <v>0</v>
      </c>
      <c r="P70">
        <f t="shared" si="9"/>
        <v>0</v>
      </c>
      <c r="AA70">
        <f t="shared" si="10"/>
        <v>0</v>
      </c>
      <c r="AL70">
        <f t="shared" si="11"/>
        <v>0</v>
      </c>
    </row>
    <row r="71" spans="1:44" x14ac:dyDescent="0.25">
      <c r="D71">
        <f t="shared" si="8"/>
        <v>0</v>
      </c>
      <c r="AA71">
        <f t="shared" si="10"/>
        <v>0</v>
      </c>
    </row>
    <row r="72" spans="1:44" x14ac:dyDescent="0.25">
      <c r="D72">
        <f t="shared" si="8"/>
        <v>0</v>
      </c>
      <c r="AA72">
        <f t="shared" si="10"/>
        <v>0</v>
      </c>
    </row>
    <row r="73" spans="1:44" x14ac:dyDescent="0.25">
      <c r="D73">
        <f t="shared" si="8"/>
        <v>0</v>
      </c>
      <c r="AA73">
        <f t="shared" si="10"/>
        <v>0</v>
      </c>
    </row>
    <row r="74" spans="1:44" x14ac:dyDescent="0.25">
      <c r="D74">
        <f t="shared" si="8"/>
        <v>0</v>
      </c>
      <c r="AA74">
        <f t="shared" si="10"/>
        <v>0</v>
      </c>
    </row>
    <row r="77" spans="1:44" x14ac:dyDescent="0.25">
      <c r="B77" t="s">
        <v>64</v>
      </c>
      <c r="N77" t="s">
        <v>64</v>
      </c>
      <c r="O77" t="s">
        <v>63</v>
      </c>
      <c r="Y77" t="s">
        <v>64</v>
      </c>
      <c r="AJ77" t="s">
        <v>64</v>
      </c>
      <c r="AK77" t="s">
        <v>63</v>
      </c>
    </row>
    <row r="78" spans="1:44" x14ac:dyDescent="0.25">
      <c r="B78" t="s">
        <v>59</v>
      </c>
      <c r="N78" t="s">
        <v>59</v>
      </c>
    </row>
    <row r="79" spans="1:44" x14ac:dyDescent="0.25">
      <c r="A79" t="s">
        <v>39</v>
      </c>
      <c r="B79" t="s">
        <v>58</v>
      </c>
      <c r="C79" t="s">
        <v>51</v>
      </c>
      <c r="D79" t="s">
        <v>54</v>
      </c>
      <c r="E79" t="s">
        <v>55</v>
      </c>
      <c r="F79" t="s">
        <v>56</v>
      </c>
      <c r="G79" t="s">
        <v>57</v>
      </c>
      <c r="J79" t="s">
        <v>62</v>
      </c>
      <c r="M79" t="s">
        <v>39</v>
      </c>
      <c r="N79" t="s">
        <v>58</v>
      </c>
      <c r="O79" t="s">
        <v>51</v>
      </c>
      <c r="P79" t="s">
        <v>54</v>
      </c>
      <c r="Q79" t="s">
        <v>55</v>
      </c>
      <c r="R79" t="s">
        <v>56</v>
      </c>
      <c r="S79" t="s">
        <v>57</v>
      </c>
      <c r="V79" t="s">
        <v>62</v>
      </c>
      <c r="X79" t="s">
        <v>39</v>
      </c>
      <c r="Y79" t="s">
        <v>58</v>
      </c>
      <c r="Z79" t="s">
        <v>51</v>
      </c>
      <c r="AA79" t="s">
        <v>54</v>
      </c>
      <c r="AB79" t="s">
        <v>55</v>
      </c>
      <c r="AC79" t="s">
        <v>56</v>
      </c>
      <c r="AD79" t="s">
        <v>57</v>
      </c>
      <c r="AG79" t="s">
        <v>62</v>
      </c>
      <c r="AI79" t="s">
        <v>39</v>
      </c>
      <c r="AJ79" t="s">
        <v>58</v>
      </c>
      <c r="AK79" t="s">
        <v>51</v>
      </c>
      <c r="AL79" t="s">
        <v>54</v>
      </c>
      <c r="AM79" t="s">
        <v>55</v>
      </c>
      <c r="AN79" t="s">
        <v>56</v>
      </c>
      <c r="AO79" t="s">
        <v>57</v>
      </c>
      <c r="AR79" t="s">
        <v>62</v>
      </c>
    </row>
    <row r="80" spans="1:44" x14ac:dyDescent="0.25">
      <c r="D80">
        <f>ABS(B80-C80)</f>
        <v>0</v>
      </c>
      <c r="E80">
        <f>SUM(D80:D89)</f>
        <v>0</v>
      </c>
      <c r="F80">
        <f>COUNTA(D80:D89)</f>
        <v>10</v>
      </c>
      <c r="G80">
        <f>E80/F80</f>
        <v>0</v>
      </c>
      <c r="J80">
        <f>AVERAGE(G80,G93,G106)</f>
        <v>0</v>
      </c>
      <c r="P80">
        <f>ABS(N80-O80)</f>
        <v>0</v>
      </c>
      <c r="Q80">
        <f>SUM(P80:P83)</f>
        <v>0</v>
      </c>
      <c r="R80">
        <f>COUNTA(P80:P83)</f>
        <v>4</v>
      </c>
      <c r="S80">
        <f>Q80/R80</f>
        <v>0</v>
      </c>
      <c r="V80">
        <f>AVERAGE(S80,S93,S106)</f>
        <v>0</v>
      </c>
      <c r="AA80">
        <f>ABS(Y80-Z80)</f>
        <v>0</v>
      </c>
      <c r="AB80">
        <f>SUM(AA80:AA89)</f>
        <v>0</v>
      </c>
      <c r="AC80">
        <f>COUNTA(AA80:AA89)</f>
        <v>10</v>
      </c>
      <c r="AD80">
        <f>AB80/AC80</f>
        <v>0</v>
      </c>
      <c r="AG80">
        <f>AVERAGE(AD80,AD93,AD106)</f>
        <v>0</v>
      </c>
      <c r="AL80">
        <f>ABS(AJ80-AK80)</f>
        <v>0</v>
      </c>
      <c r="AM80">
        <f>SUM(AL80:AL83)</f>
        <v>0</v>
      </c>
      <c r="AN80">
        <f>COUNTA(AL80:AL83)</f>
        <v>4</v>
      </c>
      <c r="AO80">
        <f>AM80/AN80</f>
        <v>0</v>
      </c>
      <c r="AR80">
        <f>AVERAGE(AO80,AO93,AO106)</f>
        <v>0</v>
      </c>
    </row>
    <row r="81" spans="1:41" x14ac:dyDescent="0.25">
      <c r="D81">
        <f t="shared" ref="D81:D89" si="12">ABS(B81-C81)</f>
        <v>0</v>
      </c>
      <c r="P81">
        <f t="shared" ref="P81:P83" si="13">ABS(N81-O81)</f>
        <v>0</v>
      </c>
      <c r="AA81">
        <f t="shared" ref="AA81:AA89" si="14">ABS(Y81-Z81)</f>
        <v>0</v>
      </c>
      <c r="AL81">
        <f t="shared" ref="AL81:AL83" si="15">ABS(AJ81-AK81)</f>
        <v>0</v>
      </c>
    </row>
    <row r="82" spans="1:41" x14ac:dyDescent="0.25">
      <c r="D82">
        <f t="shared" si="12"/>
        <v>0</v>
      </c>
      <c r="P82">
        <f t="shared" si="13"/>
        <v>0</v>
      </c>
      <c r="AA82">
        <f t="shared" si="14"/>
        <v>0</v>
      </c>
      <c r="AL82">
        <f t="shared" si="15"/>
        <v>0</v>
      </c>
    </row>
    <row r="83" spans="1:41" x14ac:dyDescent="0.25">
      <c r="D83">
        <f t="shared" si="12"/>
        <v>0</v>
      </c>
      <c r="P83">
        <f t="shared" si="13"/>
        <v>0</v>
      </c>
      <c r="AA83">
        <f t="shared" si="14"/>
        <v>0</v>
      </c>
      <c r="AL83">
        <f t="shared" si="15"/>
        <v>0</v>
      </c>
    </row>
    <row r="84" spans="1:41" x14ac:dyDescent="0.25">
      <c r="D84">
        <f t="shared" si="12"/>
        <v>0</v>
      </c>
      <c r="AA84">
        <f t="shared" si="14"/>
        <v>0</v>
      </c>
    </row>
    <row r="85" spans="1:41" x14ac:dyDescent="0.25">
      <c r="D85">
        <f t="shared" si="12"/>
        <v>0</v>
      </c>
      <c r="AA85">
        <f t="shared" si="14"/>
        <v>0</v>
      </c>
    </row>
    <row r="86" spans="1:41" x14ac:dyDescent="0.25">
      <c r="D86">
        <f t="shared" si="12"/>
        <v>0</v>
      </c>
      <c r="AA86">
        <f t="shared" si="14"/>
        <v>0</v>
      </c>
    </row>
    <row r="87" spans="1:41" x14ac:dyDescent="0.25">
      <c r="D87">
        <f t="shared" si="12"/>
        <v>0</v>
      </c>
      <c r="AA87">
        <f t="shared" si="14"/>
        <v>0</v>
      </c>
    </row>
    <row r="88" spans="1:41" x14ac:dyDescent="0.25">
      <c r="D88">
        <f t="shared" si="12"/>
        <v>0</v>
      </c>
      <c r="AA88">
        <f t="shared" si="14"/>
        <v>0</v>
      </c>
    </row>
    <row r="89" spans="1:41" x14ac:dyDescent="0.25">
      <c r="D89">
        <f t="shared" si="12"/>
        <v>0</v>
      </c>
      <c r="AA89">
        <f t="shared" si="14"/>
        <v>0</v>
      </c>
    </row>
    <row r="91" spans="1:41" x14ac:dyDescent="0.25">
      <c r="B91" t="s">
        <v>60</v>
      </c>
      <c r="N91" t="s">
        <v>60</v>
      </c>
    </row>
    <row r="92" spans="1:41" x14ac:dyDescent="0.25">
      <c r="A92" t="s">
        <v>39</v>
      </c>
      <c r="B92" t="s">
        <v>58</v>
      </c>
      <c r="C92" t="s">
        <v>51</v>
      </c>
      <c r="D92" t="s">
        <v>54</v>
      </c>
      <c r="E92" t="s">
        <v>55</v>
      </c>
      <c r="F92" t="s">
        <v>56</v>
      </c>
      <c r="G92" t="s">
        <v>57</v>
      </c>
      <c r="M92" t="s">
        <v>39</v>
      </c>
      <c r="N92" t="s">
        <v>58</v>
      </c>
      <c r="O92" t="s">
        <v>51</v>
      </c>
      <c r="P92" t="s">
        <v>54</v>
      </c>
      <c r="Q92" t="s">
        <v>55</v>
      </c>
      <c r="R92" t="s">
        <v>56</v>
      </c>
      <c r="S92" t="s">
        <v>57</v>
      </c>
      <c r="X92" t="s">
        <v>39</v>
      </c>
      <c r="Y92" t="s">
        <v>58</v>
      </c>
      <c r="Z92" t="s">
        <v>51</v>
      </c>
      <c r="AA92" t="s">
        <v>54</v>
      </c>
      <c r="AB92" t="s">
        <v>55</v>
      </c>
      <c r="AC92" t="s">
        <v>56</v>
      </c>
      <c r="AD92" t="s">
        <v>57</v>
      </c>
      <c r="AI92" t="s">
        <v>39</v>
      </c>
      <c r="AJ92" t="s">
        <v>58</v>
      </c>
      <c r="AK92" t="s">
        <v>51</v>
      </c>
      <c r="AL92" t="s">
        <v>54</v>
      </c>
      <c r="AM92" t="s">
        <v>55</v>
      </c>
      <c r="AN92" t="s">
        <v>56</v>
      </c>
      <c r="AO92" t="s">
        <v>57</v>
      </c>
    </row>
    <row r="93" spans="1:41" x14ac:dyDescent="0.25">
      <c r="D93">
        <f>ABS(B93-C93)</f>
        <v>0</v>
      </c>
      <c r="E93">
        <f>SUM(D93:D102)</f>
        <v>0</v>
      </c>
      <c r="F93">
        <f>COUNTA(D93:D102)</f>
        <v>10</v>
      </c>
      <c r="G93">
        <f>E93/F93</f>
        <v>0</v>
      </c>
      <c r="P93">
        <f>ABS(N93-O93)</f>
        <v>0</v>
      </c>
      <c r="Q93">
        <f>SUM(P93:P96)</f>
        <v>0</v>
      </c>
      <c r="R93">
        <f>COUNTA(P93:P96)</f>
        <v>4</v>
      </c>
      <c r="S93">
        <f>Q93/R93</f>
        <v>0</v>
      </c>
      <c r="AA93">
        <f>ABS(Y93-Z93)</f>
        <v>0</v>
      </c>
      <c r="AB93">
        <f>SUM(AA93:AA102)</f>
        <v>0</v>
      </c>
      <c r="AC93">
        <f>COUNTA(AA93:AA102)</f>
        <v>10</v>
      </c>
      <c r="AD93">
        <f>AB93/AC93</f>
        <v>0</v>
      </c>
      <c r="AL93">
        <f>ABS(AJ93-AK93)</f>
        <v>0</v>
      </c>
      <c r="AM93">
        <f>SUM(AL93:AL96)</f>
        <v>0</v>
      </c>
      <c r="AN93">
        <f>COUNTA(AL93:AL96)</f>
        <v>4</v>
      </c>
      <c r="AO93">
        <f>AM93/AN93</f>
        <v>0</v>
      </c>
    </row>
    <row r="94" spans="1:41" x14ac:dyDescent="0.25">
      <c r="D94">
        <f t="shared" ref="D94:D102" si="16">ABS(B94-C94)</f>
        <v>0</v>
      </c>
      <c r="P94">
        <f t="shared" ref="P94:P96" si="17">ABS(N94-O94)</f>
        <v>0</v>
      </c>
      <c r="AA94">
        <f t="shared" ref="AA94:AA102" si="18">ABS(Y94-Z94)</f>
        <v>0</v>
      </c>
      <c r="AL94">
        <f t="shared" ref="AL94:AL96" si="19">ABS(AJ94-AK94)</f>
        <v>0</v>
      </c>
    </row>
    <row r="95" spans="1:41" x14ac:dyDescent="0.25">
      <c r="D95">
        <f t="shared" si="16"/>
        <v>0</v>
      </c>
      <c r="P95">
        <f t="shared" si="17"/>
        <v>0</v>
      </c>
      <c r="AA95">
        <f t="shared" si="18"/>
        <v>0</v>
      </c>
      <c r="AL95">
        <f t="shared" si="19"/>
        <v>0</v>
      </c>
    </row>
    <row r="96" spans="1:41" x14ac:dyDescent="0.25">
      <c r="D96">
        <f t="shared" si="16"/>
        <v>0</v>
      </c>
      <c r="P96">
        <f t="shared" si="17"/>
        <v>0</v>
      </c>
      <c r="AA96">
        <f t="shared" si="18"/>
        <v>0</v>
      </c>
      <c r="AL96">
        <f t="shared" si="19"/>
        <v>0</v>
      </c>
    </row>
    <row r="97" spans="1:41" x14ac:dyDescent="0.25">
      <c r="D97">
        <f t="shared" si="16"/>
        <v>0</v>
      </c>
      <c r="AA97">
        <f t="shared" si="18"/>
        <v>0</v>
      </c>
    </row>
    <row r="98" spans="1:41" x14ac:dyDescent="0.25">
      <c r="D98">
        <f t="shared" si="16"/>
        <v>0</v>
      </c>
      <c r="AA98">
        <f t="shared" si="18"/>
        <v>0</v>
      </c>
    </row>
    <row r="99" spans="1:41" x14ac:dyDescent="0.25">
      <c r="D99">
        <f t="shared" si="16"/>
        <v>0</v>
      </c>
      <c r="AA99">
        <f t="shared" si="18"/>
        <v>0</v>
      </c>
    </row>
    <row r="100" spans="1:41" x14ac:dyDescent="0.25">
      <c r="D100">
        <f t="shared" si="16"/>
        <v>0</v>
      </c>
      <c r="AA100">
        <f t="shared" si="18"/>
        <v>0</v>
      </c>
    </row>
    <row r="101" spans="1:41" x14ac:dyDescent="0.25">
      <c r="D101">
        <f t="shared" si="16"/>
        <v>0</v>
      </c>
      <c r="AA101">
        <f t="shared" si="18"/>
        <v>0</v>
      </c>
    </row>
    <row r="102" spans="1:41" x14ac:dyDescent="0.25">
      <c r="D102">
        <f t="shared" si="16"/>
        <v>0</v>
      </c>
      <c r="AA102">
        <f t="shared" si="18"/>
        <v>0</v>
      </c>
    </row>
    <row r="104" spans="1:41" x14ac:dyDescent="0.25">
      <c r="B104" t="s">
        <v>61</v>
      </c>
      <c r="N104" t="s">
        <v>61</v>
      </c>
    </row>
    <row r="105" spans="1:41" x14ac:dyDescent="0.25">
      <c r="A105" t="s">
        <v>39</v>
      </c>
      <c r="B105" t="s">
        <v>58</v>
      </c>
      <c r="C105" t="s">
        <v>51</v>
      </c>
      <c r="D105" t="s">
        <v>54</v>
      </c>
      <c r="E105" t="s">
        <v>55</v>
      </c>
      <c r="F105" t="s">
        <v>56</v>
      </c>
      <c r="G105" t="s">
        <v>57</v>
      </c>
      <c r="M105" t="s">
        <v>39</v>
      </c>
      <c r="N105" t="s">
        <v>58</v>
      </c>
      <c r="O105" t="s">
        <v>51</v>
      </c>
      <c r="P105" t="s">
        <v>54</v>
      </c>
      <c r="Q105" t="s">
        <v>55</v>
      </c>
      <c r="R105" t="s">
        <v>56</v>
      </c>
      <c r="S105" t="s">
        <v>57</v>
      </c>
      <c r="X105" t="s">
        <v>39</v>
      </c>
      <c r="Y105" t="s">
        <v>58</v>
      </c>
      <c r="Z105" t="s">
        <v>51</v>
      </c>
      <c r="AA105" t="s">
        <v>54</v>
      </c>
      <c r="AB105" t="s">
        <v>55</v>
      </c>
      <c r="AC105" t="s">
        <v>56</v>
      </c>
      <c r="AD105" t="s">
        <v>57</v>
      </c>
      <c r="AI105" t="s">
        <v>39</v>
      </c>
      <c r="AJ105" t="s">
        <v>58</v>
      </c>
      <c r="AK105" t="s">
        <v>51</v>
      </c>
      <c r="AL105" t="s">
        <v>54</v>
      </c>
      <c r="AM105" t="s">
        <v>55</v>
      </c>
      <c r="AN105" t="s">
        <v>56</v>
      </c>
      <c r="AO105" t="s">
        <v>57</v>
      </c>
    </row>
    <row r="106" spans="1:41" x14ac:dyDescent="0.25">
      <c r="D106">
        <f>ABS(B106-C106)</f>
        <v>0</v>
      </c>
      <c r="E106">
        <f>SUM(D106:D114)</f>
        <v>0</v>
      </c>
      <c r="F106">
        <f>COUNTA(D106:D114)</f>
        <v>9</v>
      </c>
      <c r="G106">
        <f>E106/F106</f>
        <v>0</v>
      </c>
      <c r="P106">
        <f>ABS(N106-O106)</f>
        <v>0</v>
      </c>
      <c r="Q106">
        <f>SUM(P106:P110)</f>
        <v>0</v>
      </c>
      <c r="R106">
        <f>COUNTA(P106:P110)</f>
        <v>5</v>
      </c>
      <c r="S106">
        <f>Q106/R106</f>
        <v>0</v>
      </c>
      <c r="AA106">
        <f>ABS(Y106-Z106)</f>
        <v>0</v>
      </c>
      <c r="AB106">
        <f>SUM(AA106:AA114)</f>
        <v>0</v>
      </c>
      <c r="AC106">
        <f>COUNTA(AA106:AA114)</f>
        <v>9</v>
      </c>
      <c r="AD106">
        <f>AB106/AC106</f>
        <v>0</v>
      </c>
      <c r="AL106">
        <f>ABS(AJ106-AK106)</f>
        <v>0</v>
      </c>
      <c r="AM106">
        <f>SUM(AL106:AL110)</f>
        <v>0</v>
      </c>
      <c r="AN106">
        <f>COUNTA(AL106:AL110)</f>
        <v>5</v>
      </c>
      <c r="AO106">
        <f>AM106/AN106</f>
        <v>0</v>
      </c>
    </row>
    <row r="107" spans="1:41" x14ac:dyDescent="0.25">
      <c r="D107">
        <f t="shared" ref="D107:D114" si="20">ABS(B107-C107)</f>
        <v>0</v>
      </c>
      <c r="P107">
        <f t="shared" ref="P107:P110" si="21">ABS(N107-O107)</f>
        <v>0</v>
      </c>
      <c r="AA107">
        <f t="shared" ref="AA107:AA114" si="22">ABS(Y107-Z107)</f>
        <v>0</v>
      </c>
      <c r="AL107">
        <f t="shared" ref="AL107:AL110" si="23">ABS(AJ107-AK107)</f>
        <v>0</v>
      </c>
    </row>
    <row r="108" spans="1:41" x14ac:dyDescent="0.25">
      <c r="D108">
        <f t="shared" si="20"/>
        <v>0</v>
      </c>
      <c r="P108">
        <f t="shared" si="21"/>
        <v>0</v>
      </c>
      <c r="AA108">
        <f t="shared" si="22"/>
        <v>0</v>
      </c>
      <c r="AL108">
        <f t="shared" si="23"/>
        <v>0</v>
      </c>
    </row>
    <row r="109" spans="1:41" x14ac:dyDescent="0.25">
      <c r="D109">
        <f t="shared" si="20"/>
        <v>0</v>
      </c>
      <c r="P109">
        <f t="shared" si="21"/>
        <v>0</v>
      </c>
      <c r="AA109">
        <f t="shared" si="22"/>
        <v>0</v>
      </c>
      <c r="AL109">
        <f t="shared" si="23"/>
        <v>0</v>
      </c>
    </row>
    <row r="110" spans="1:41" x14ac:dyDescent="0.25">
      <c r="D110">
        <f t="shared" si="20"/>
        <v>0</v>
      </c>
      <c r="P110">
        <f t="shared" si="21"/>
        <v>0</v>
      </c>
      <c r="AA110">
        <f t="shared" si="22"/>
        <v>0</v>
      </c>
      <c r="AL110">
        <f t="shared" si="23"/>
        <v>0</v>
      </c>
    </row>
    <row r="111" spans="1:41" x14ac:dyDescent="0.25">
      <c r="D111">
        <f t="shared" si="20"/>
        <v>0</v>
      </c>
      <c r="AA111">
        <f t="shared" si="22"/>
        <v>0</v>
      </c>
    </row>
    <row r="112" spans="1:41" x14ac:dyDescent="0.25">
      <c r="D112">
        <f t="shared" si="20"/>
        <v>0</v>
      </c>
      <c r="AA112">
        <f t="shared" si="22"/>
        <v>0</v>
      </c>
    </row>
    <row r="113" spans="4:27" x14ac:dyDescent="0.25">
      <c r="D113">
        <f t="shared" si="20"/>
        <v>0</v>
      </c>
      <c r="AA113">
        <f t="shared" si="22"/>
        <v>0</v>
      </c>
    </row>
    <row r="114" spans="4:27" x14ac:dyDescent="0.25">
      <c r="D114">
        <f t="shared" si="20"/>
        <v>0</v>
      </c>
      <c r="AA114">
        <f t="shared" si="22"/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results</vt:lpstr>
      <vt:lpstr>best_median_reg</vt:lpstr>
      <vt:lpstr>best_median_rRT</vt:lpstr>
      <vt:lpstr>autoencoder</vt:lpstr>
      <vt:lpstr>richardson_3fold_4fold</vt:lpstr>
      <vt:lpstr>Sheet1</vt:lpstr>
      <vt:lpstr>Sheet2</vt:lpstr>
      <vt:lpstr>richardson_3fold_4fold_sigma</vt:lpstr>
      <vt:lpstr>richardson_3fold_4fold_wv_sigma</vt:lpstr>
      <vt:lpstr>richardson_3fold_4fold_all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Griessler</cp:lastModifiedBy>
  <dcterms:created xsi:type="dcterms:W3CDTF">2022-11-10T01:35:23Z</dcterms:created>
  <dcterms:modified xsi:type="dcterms:W3CDTF">2023-06-08T16:50:45Z</dcterms:modified>
</cp:coreProperties>
</file>